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D6" i="5" l="1"/>
  <c r="EN6" i="5" l="1"/>
  <c r="EM6" i="5"/>
  <c r="EL6" i="5"/>
  <c r="EK6" i="5"/>
  <c r="EJ6" i="5"/>
  <c r="EI6" i="5"/>
  <c r="EH6" i="5"/>
  <c r="EG6" i="5"/>
  <c r="EF6" i="5"/>
  <c r="EE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<sst xmlns="http://schemas.openxmlformats.org/spreadsheetml/2006/main" count="226" uniqueCount="111">
  <si>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</si>
  <si>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</si>
  <si>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</si>
  <si>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</si>
  <si>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</si>
  <si>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</si>
  <si>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</si>
  <si>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</si>
  <si>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</si>
  <si>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</si>
  <si>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</si>
  <si>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</si>
  <si>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</si>
  <si>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</si>
  <si>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</si>
  <si>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</si>
  <si>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</si>
  <si>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</si>
  <si>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</si>
  <si>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</si>
  <si>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</si>
  <si>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</si>
  <si>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</si>
  <si>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</si>
  <si>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</si>
  <si>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</si>
  <si>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</si>
  <si>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</si>
  <si>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</si>
  <si>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</si>
  <si>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</si>
  <si>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</si>
  <si>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</si>
  <si>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</si>
  <si>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</si>
  <si>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</si>
  <si>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</si>
  <si>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</si>
  <si>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</si>
  <si>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</si>
  <si>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</si>
  <si>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</si>
  <si>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</si>
  <si>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</si>
  <si>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</si>
  <si>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</si>
  <si>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</si>
  <si>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</si>
  <si>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</si>
  <si>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</si>
  <si>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</si>
  <si>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</si>
  <si>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</si>
  <si>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</si>
  <si>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</si>
  <si>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</si>
  <si>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</si>
  <si>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</si>
  <si>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</si>
  <si>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</si>
  <si>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</si>
  <si>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</si>
  <si>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</si>
  <si>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</si>
  <si>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</si>
  <si>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</si>
  <si>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</si>
  <si>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</si>
  <si>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</si>
  <si>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</si>
  <si>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</si>
  <si>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</si>
  <si>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</si>
  <si>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</si>
  <si>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</si>
  <si>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</si>
  <si>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</si>
  <si>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</si>
  <si>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</si>
  <si>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</si>
  <si>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</si>
  <si>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</si>
  <si>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</si>
  <si>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</si>
  <si>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</si>
  <si>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</si>
  <si>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</si>
  <si>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</si>
  <si>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</si>
  <si>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</si>
  <si>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</si>
  <si>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</si>
  <si>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</si>
  <si>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</si>
  <si>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</si>
  <si>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</si>
  <si>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高槻市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</si>
  <si>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</si>
  <si>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</si>
  <si>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</si>
  <si>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</si>
  <si>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</si>
  <si>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</si>
  <si>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</si>
  <si>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</si>
  <si>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</si>
  <si>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</si>
  <si>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</si>
  <si>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の下水道整備は昭和３５年度から開始され、平成２６年度末における人口普及率は９９．５％となり概成をむかえている。近年は既設管の耐震化や長寿命化の事業を行なっている。事業当初の管渠は耐用年数を超えており今後急激に増加する。</t>
    <rPh sb="0" eb="1">
      <t>ホン</t>
    </rPh>
    <rPh sb="1" eb="2">
      <t>シ</t>
    </rPh>
    <rPh sb="3" eb="5">
      <t>ゲスイ</t>
    </rPh>
    <rPh sb="5" eb="6">
      <t>ドウ</t>
    </rPh>
    <rPh sb="6" eb="8">
      <t>セイビ</t>
    </rPh>
    <rPh sb="9" eb="11">
      <t>ショウワ</t>
    </rPh>
    <rPh sb="13" eb="14">
      <t>ネン</t>
    </rPh>
    <rPh sb="14" eb="15">
      <t>ド</t>
    </rPh>
    <rPh sb="17" eb="18">
      <t>カイ</t>
    </rPh>
    <rPh sb="18" eb="19">
      <t>シ</t>
    </rPh>
    <rPh sb="22" eb="24">
      <t>ヘイセイ</t>
    </rPh>
    <rPh sb="26" eb="28">
      <t>ネンド</t>
    </rPh>
    <rPh sb="28" eb="29">
      <t>マツ</t>
    </rPh>
    <rPh sb="33" eb="35">
      <t>ジンコウ</t>
    </rPh>
    <rPh sb="35" eb="37">
      <t>フキュウ</t>
    </rPh>
    <rPh sb="37" eb="38">
      <t>リツ</t>
    </rPh>
    <rPh sb="47" eb="48">
      <t>ガイ</t>
    </rPh>
    <rPh sb="57" eb="59">
      <t>キンネン</t>
    </rPh>
    <rPh sb="60" eb="62">
      <t>キセツ</t>
    </rPh>
    <rPh sb="62" eb="63">
      <t>カン</t>
    </rPh>
    <rPh sb="64" eb="67">
      <t>タイシンカ</t>
    </rPh>
    <rPh sb="68" eb="69">
      <t>チョウ</t>
    </rPh>
    <rPh sb="69" eb="71">
      <t>ジュミョウ</t>
    </rPh>
    <rPh sb="71" eb="72">
      <t>カ</t>
    </rPh>
    <rPh sb="73" eb="75">
      <t>ジギョウ</t>
    </rPh>
    <rPh sb="76" eb="77">
      <t>オコ</t>
    </rPh>
    <rPh sb="101" eb="103">
      <t>コンゴ</t>
    </rPh>
    <rPh sb="103" eb="105">
      <t>キュウゲキ</t>
    </rPh>
    <rPh sb="106" eb="108">
      <t>ゾウカ</t>
    </rPh>
    <phoneticPr fontId="4"/>
  </si>
  <si>
    <t>汚水整備は概成をむかえているが、浸水被害軽減対策事業や既設管の改築・更新、耐震化など今後も事業費の増大が見込まれる一方、使用料収入の減少などが見込まれる。
平成２８年度からは地方公営企業法の一部適用（財務規定等適用）となることに伴い、経営計画を策定し計画的な事業を実施していく。</t>
    <rPh sb="0" eb="2">
      <t>オスイ</t>
    </rPh>
    <rPh sb="2" eb="4">
      <t>セイビ</t>
    </rPh>
    <rPh sb="5" eb="6">
      <t>ガイ</t>
    </rPh>
    <rPh sb="37" eb="40">
      <t>タイシンカ</t>
    </rPh>
    <rPh sb="45" eb="48">
      <t>ジギョウヒ</t>
    </rPh>
    <rPh sb="49" eb="51">
      <t>ゾウダイ</t>
    </rPh>
    <rPh sb="52" eb="54">
      <t>ミコ</t>
    </rPh>
    <rPh sb="57" eb="59">
      <t>イッポウ</t>
    </rPh>
    <rPh sb="60" eb="62">
      <t>シヨウ</t>
    </rPh>
    <rPh sb="62" eb="63">
      <t>リョウ</t>
    </rPh>
    <rPh sb="78" eb="80">
      <t>ヘイセイ</t>
    </rPh>
    <rPh sb="82" eb="84">
      <t>ネンド</t>
    </rPh>
    <rPh sb="87" eb="89">
      <t>チホウ</t>
    </rPh>
    <rPh sb="89" eb="91">
      <t>コウエイ</t>
    </rPh>
    <rPh sb="91" eb="93">
      <t>キギョウ</t>
    </rPh>
    <rPh sb="93" eb="94">
      <t>ホウ</t>
    </rPh>
    <rPh sb="95" eb="97">
      <t>イチブ</t>
    </rPh>
    <rPh sb="97" eb="99">
      <t>テキヨウ</t>
    </rPh>
    <rPh sb="100" eb="102">
      <t>ザイム</t>
    </rPh>
    <rPh sb="102" eb="105">
      <t>キテイトウ</t>
    </rPh>
    <rPh sb="105" eb="107">
      <t>テキヨウ</t>
    </rPh>
    <rPh sb="114" eb="115">
      <t>トモナ</t>
    </rPh>
    <rPh sb="117" eb="119">
      <t>ケイエイ</t>
    </rPh>
    <rPh sb="119" eb="121">
      <t>ケイカク</t>
    </rPh>
    <rPh sb="122" eb="124">
      <t>サクテイ</t>
    </rPh>
    <rPh sb="125" eb="128">
      <t>ケイカクテキ</t>
    </rPh>
    <rPh sb="129" eb="131">
      <t>ジギョウ</t>
    </rPh>
    <rPh sb="132" eb="134">
      <t>ジッシ</t>
    </rPh>
    <phoneticPr fontId="4"/>
  </si>
  <si>
    <r>
      <t>収益的収支比率については、平成２１年度に地方債償還のピークを過ぎ、平成２２年度に繰上償還をしたこともあり９０％前後を維持している。
経費回収率についても９０％前後となっている。前述のとおり地方債償還が減少したことに伴い汚水処理費も減少しているため、平成２６年度は経費回収率が高くなっている。汚水処理原価は類似団体平均値及び全国平均よりも高くなっている。要因として、有収水量</t>
    </r>
    <r>
      <rPr>
        <sz val="11"/>
        <rFont val="ＭＳ ゴシック"/>
        <family val="3"/>
        <charset val="128"/>
      </rPr>
      <t>の</t>
    </r>
    <r>
      <rPr>
        <sz val="11"/>
        <color theme="1"/>
        <rFont val="ＭＳ ゴシック"/>
        <family val="3"/>
        <charset val="128"/>
      </rPr>
      <t xml:space="preserve">減少や老朽化による維持管理費の増大などがあげられる。
</t>
    </r>
    <r>
      <rPr>
        <sz val="11"/>
        <rFont val="ＭＳ ゴシック"/>
        <family val="3"/>
        <charset val="128"/>
      </rPr>
      <t>なお、施設利用率は単独処理場を設置していないため、当該値を計上しておりません。</t>
    </r>
    <rPh sb="0" eb="3">
      <t>シュウエキテキ</t>
    </rPh>
    <rPh sb="3" eb="5">
      <t>シュウシ</t>
    </rPh>
    <rPh sb="5" eb="7">
      <t>ヒリツ</t>
    </rPh>
    <rPh sb="13" eb="15">
      <t>ヘイセイ</t>
    </rPh>
    <rPh sb="17" eb="18">
      <t>ネン</t>
    </rPh>
    <rPh sb="18" eb="19">
      <t>ド</t>
    </rPh>
    <rPh sb="20" eb="23">
      <t>チホウサイ</t>
    </rPh>
    <rPh sb="23" eb="25">
      <t>ショウカン</t>
    </rPh>
    <rPh sb="30" eb="31">
      <t>ス</t>
    </rPh>
    <rPh sb="33" eb="35">
      <t>ヘイセイ</t>
    </rPh>
    <rPh sb="37" eb="38">
      <t>ネン</t>
    </rPh>
    <rPh sb="38" eb="39">
      <t>ド</t>
    </rPh>
    <rPh sb="40" eb="42">
      <t>クリアゲ</t>
    </rPh>
    <rPh sb="42" eb="44">
      <t>ショウカン</t>
    </rPh>
    <rPh sb="55" eb="57">
      <t>ゼンゴ</t>
    </rPh>
    <rPh sb="58" eb="60">
      <t>イジ</t>
    </rPh>
    <rPh sb="66" eb="68">
      <t>ケイヒ</t>
    </rPh>
    <rPh sb="68" eb="70">
      <t>カイシュウ</t>
    </rPh>
    <rPh sb="70" eb="71">
      <t>リツ</t>
    </rPh>
    <rPh sb="79" eb="81">
      <t>ゼンゴ</t>
    </rPh>
    <rPh sb="88" eb="90">
      <t>ゼンジュツ</t>
    </rPh>
    <rPh sb="94" eb="97">
      <t>チホウサイ</t>
    </rPh>
    <rPh sb="97" eb="99">
      <t>ショウカン</t>
    </rPh>
    <rPh sb="100" eb="102">
      <t>ゲンショウ</t>
    </rPh>
    <rPh sb="107" eb="108">
      <t>トモナ</t>
    </rPh>
    <rPh sb="109" eb="111">
      <t>オスイ</t>
    </rPh>
    <rPh sb="111" eb="113">
      <t>ショリ</t>
    </rPh>
    <rPh sb="113" eb="114">
      <t>ヒ</t>
    </rPh>
    <rPh sb="115" eb="117">
      <t>ゲンショウ</t>
    </rPh>
    <rPh sb="124" eb="126">
      <t>ヘイセイ</t>
    </rPh>
    <rPh sb="128" eb="130">
      <t>ネンド</t>
    </rPh>
    <rPh sb="131" eb="133">
      <t>ケイヒ</t>
    </rPh>
    <rPh sb="133" eb="135">
      <t>カイシュウ</t>
    </rPh>
    <rPh sb="135" eb="136">
      <t>リツ</t>
    </rPh>
    <rPh sb="137" eb="138">
      <t>タカ</t>
    </rPh>
    <rPh sb="145" eb="147">
      <t>オスイ</t>
    </rPh>
    <rPh sb="147" eb="149">
      <t>ショリ</t>
    </rPh>
    <rPh sb="149" eb="151">
      <t>ゲンカ</t>
    </rPh>
    <rPh sb="152" eb="154">
      <t>ルイジ</t>
    </rPh>
    <rPh sb="154" eb="156">
      <t>ダンタイ</t>
    </rPh>
    <rPh sb="156" eb="159">
      <t>ヘイキンチ</t>
    </rPh>
    <rPh sb="159" eb="160">
      <t>オヨ</t>
    </rPh>
    <rPh sb="161" eb="163">
      <t>ゼンコク</t>
    </rPh>
    <rPh sb="163" eb="165">
      <t>ヘイキン</t>
    </rPh>
    <rPh sb="168" eb="169">
      <t>タカ</t>
    </rPh>
    <rPh sb="176" eb="178">
      <t>ヨウイン</t>
    </rPh>
    <rPh sb="182" eb="183">
      <t>ユウ</t>
    </rPh>
    <rPh sb="183" eb="184">
      <t>シュウ</t>
    </rPh>
    <rPh sb="184" eb="186">
      <t>スイリョウ</t>
    </rPh>
    <rPh sb="187" eb="189">
      <t>ゲンショウ</t>
    </rPh>
    <rPh sb="190" eb="193">
      <t>ロウキュウカ</t>
    </rPh>
    <rPh sb="196" eb="198">
      <t>イジ</t>
    </rPh>
    <rPh sb="198" eb="200">
      <t>カンリ</t>
    </rPh>
    <rPh sb="200" eb="201">
      <t>ヒ</t>
    </rPh>
    <rPh sb="202" eb="204">
      <t>ゾウダイ</t>
    </rPh>
    <rPh sb="217" eb="219">
      <t>シセツ</t>
    </rPh>
    <rPh sb="219" eb="222">
      <t>リヨウリツ</t>
    </rPh>
    <rPh sb="223" eb="225">
      <t>タンドク</t>
    </rPh>
    <rPh sb="225" eb="228">
      <t>ショリジョウ</t>
    </rPh>
    <rPh sb="229" eb="231">
      <t>セッチ</t>
    </rPh>
    <rPh sb="239" eb="241">
      <t>トウガイ</t>
    </rPh>
    <rPh sb="241" eb="242">
      <t>アタイ</t>
    </rPh>
    <rPh sb="243" eb="245">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</si>
</sst>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7.0000000000000007E-2</c:v>
                </c:pt>
              </c:numCache>
            </c:numRef>
          </c:val>
        </c:ser>
        <c:dLbls>
          <c:showLegendKey val="0"/>
          <c:showVal val="0"/>
          <c:showCatName val="0"/>
          <c:showSerName val="0"/>
          <c:showPercent val="0"/>
          <c:showBubbleSize val="0"/>
        </c:dLbls>
        <c:gapWidth val="150"/>
        <c:axId val="90400640"/>
        <c:axId val="904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c:v>
                </c:pt>
                <c:pt idx="3">
                  <c:v>0.11</c:v>
                </c:pt>
                <c:pt idx="4">
                  <c:v>0.22</c:v>
                </c:pt>
              </c:numCache>
            </c:numRef>
          </c:val>
          <c:smooth val="0"/>
        </c:ser>
        <c:dLbls>
          <c:showLegendKey val="0"/>
          <c:showVal val="0"/>
          <c:showCatName val="0"/>
          <c:showSerName val="0"/>
          <c:showPercent val="0"/>
          <c:showBubbleSize val="0"/>
        </c:dLbls>
        <c:marker val="1"/>
        <c:smooth val="0"/>
        <c:axId val="90400640"/>
        <c:axId val="90423296"/>
      </c:lineChart>
      <c:dateAx>
        <c:axId val="90400640"/>
        <c:scaling>
          <c:orientation val="minMax"/>
        </c:scaling>
        <c:delete val="1"/>
        <c:axPos val="b"/>
        <c:numFmt formatCode="ge" sourceLinked="1"/>
        <c:majorTickMark val="none"/>
        <c:minorTickMark val="none"/>
        <c:tickLblPos val="none"/>
        <c:crossAx val="90423296"/>
        <c:crosses val="autoZero"/>
        <c:auto val="1"/>
        <c:lblOffset val="100"/>
        <c:baseTimeUnit val="years"/>
      </c:dateAx>
      <c:valAx>
        <c:axId val="904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740480"/>
        <c:axId val="9875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67.09</c:v>
                </c:pt>
                <c:pt idx="1">
                  <c:v>67.180000000000007</c:v>
                </c:pt>
                <c:pt idx="2">
                  <c:v>67.540000000000006</c:v>
                </c:pt>
                <c:pt idx="3">
                  <c:v>67.61</c:v>
                </c:pt>
                <c:pt idx="4">
                  <c:v>64.81</c:v>
                </c:pt>
              </c:numCache>
            </c:numRef>
          </c:val>
          <c:smooth val="0"/>
        </c:ser>
        <c:dLbls>
          <c:showLegendKey val="0"/>
          <c:showVal val="0"/>
          <c:showCatName val="0"/>
          <c:showSerName val="0"/>
          <c:showPercent val="0"/>
          <c:showBubbleSize val="0"/>
        </c:dLbls>
        <c:marker val="1"/>
        <c:smooth val="0"/>
        <c:axId val="98740480"/>
        <c:axId val="98759040"/>
      </c:lineChart>
      <c:dateAx>
        <c:axId val="98740480"/>
        <c:scaling>
          <c:orientation val="minMax"/>
        </c:scaling>
        <c:delete val="1"/>
        <c:axPos val="b"/>
        <c:numFmt formatCode="ge" sourceLinked="1"/>
        <c:majorTickMark val="none"/>
        <c:minorTickMark val="none"/>
        <c:tickLblPos val="none"/>
        <c:crossAx val="98759040"/>
        <c:crosses val="autoZero"/>
        <c:auto val="1"/>
        <c:lblOffset val="100"/>
        <c:baseTimeUnit val="years"/>
      </c:dateAx>
      <c:valAx>
        <c:axId val="9875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96.79</c:v>
                </c:pt>
                <c:pt idx="1">
                  <c:v>96.82</c:v>
                </c:pt>
                <c:pt idx="2">
                  <c:v>96.93</c:v>
                </c:pt>
                <c:pt idx="3">
                  <c:v>97.03</c:v>
                </c:pt>
                <c:pt idx="4">
                  <c:v>97.24</c:v>
                </c:pt>
              </c:numCache>
            </c:numRef>
          </c:val>
        </c:ser>
        <c:dLbls>
          <c:showLegendKey val="0"/>
          <c:showVal val="0"/>
          <c:showCatName val="0"/>
          <c:showSerName val="0"/>
          <c:showPercent val="0"/>
          <c:showBubbleSize val="0"/>
        </c:dLbls>
        <c:gapWidth val="150"/>
        <c:axId val="98912128"/>
        <c:axId val="9891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96.12</c:v>
                </c:pt>
                <c:pt idx="1">
                  <c:v>96.32</c:v>
                </c:pt>
                <c:pt idx="2">
                  <c:v>96.48</c:v>
                </c:pt>
                <c:pt idx="3">
                  <c:v>96.64</c:v>
                </c:pt>
                <c:pt idx="4">
                  <c:v>96.76</c:v>
                </c:pt>
              </c:numCache>
            </c:numRef>
          </c:val>
          <c:smooth val="0"/>
        </c:ser>
        <c:dLbls>
          <c:showLegendKey val="0"/>
          <c:showVal val="0"/>
          <c:showCatName val="0"/>
          <c:showSerName val="0"/>
          <c:showPercent val="0"/>
          <c:showBubbleSize val="0"/>
        </c:dLbls>
        <c:marker val="1"/>
        <c:smooth val="0"/>
        <c:axId val="98912128"/>
        <c:axId val="98918400"/>
      </c:lineChart>
      <c:dateAx>
        <c:axId val="98912128"/>
        <c:scaling>
          <c:orientation val="minMax"/>
        </c:scaling>
        <c:delete val="1"/>
        <c:axPos val="b"/>
        <c:numFmt formatCode="ge" sourceLinked="1"/>
        <c:majorTickMark val="none"/>
        <c:minorTickMark val="none"/>
        <c:tickLblPos val="none"/>
        <c:crossAx val="98918400"/>
        <c:crosses val="autoZero"/>
        <c:auto val="1"/>
        <c:lblOffset val="100"/>
        <c:baseTimeUnit val="years"/>
      </c:dateAx>
      <c:valAx>
        <c:axId val="9891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84.36</c:v>
                </c:pt>
                <c:pt idx="1">
                  <c:v>90.29</c:v>
                </c:pt>
                <c:pt idx="2">
                  <c:v>90.68</c:v>
                </c:pt>
                <c:pt idx="3">
                  <c:v>89.84</c:v>
                </c:pt>
                <c:pt idx="4">
                  <c:v>90.89</c:v>
                </c:pt>
              </c:numCache>
            </c:numRef>
          </c:val>
        </c:ser>
        <c:dLbls>
          <c:showLegendKey val="0"/>
          <c:showVal val="0"/>
          <c:showCatName val="0"/>
          <c:showSerName val="0"/>
          <c:showPercent val="0"/>
          <c:showBubbleSize val="0"/>
        </c:dLbls>
        <c:gapWidth val="150"/>
        <c:axId val="98641408"/>
        <c:axId val="986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41408"/>
        <c:axId val="98643328"/>
      </c:lineChart>
      <c:dateAx>
        <c:axId val="98641408"/>
        <c:scaling>
          <c:orientation val="minMax"/>
        </c:scaling>
        <c:delete val="1"/>
        <c:axPos val="b"/>
        <c:numFmt formatCode="ge" sourceLinked="1"/>
        <c:majorTickMark val="none"/>
        <c:minorTickMark val="none"/>
        <c:tickLblPos val="none"/>
        <c:crossAx val="98643328"/>
        <c:crosses val="autoZero"/>
        <c:auto val="1"/>
        <c:lblOffset val="100"/>
        <c:baseTimeUnit val="years"/>
      </c:dateAx>
      <c:valAx>
        <c:axId val="986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69696"/>
        <c:axId val="986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69696"/>
        <c:axId val="98671616"/>
      </c:lineChart>
      <c:dateAx>
        <c:axId val="98669696"/>
        <c:scaling>
          <c:orientation val="minMax"/>
        </c:scaling>
        <c:delete val="1"/>
        <c:axPos val="b"/>
        <c:numFmt formatCode="ge" sourceLinked="1"/>
        <c:majorTickMark val="none"/>
        <c:minorTickMark val="none"/>
        <c:tickLblPos val="none"/>
        <c:crossAx val="98671616"/>
        <c:crosses val="autoZero"/>
        <c:auto val="1"/>
        <c:lblOffset val="100"/>
        <c:baseTimeUnit val="years"/>
      </c:dateAx>
      <c:valAx>
        <c:axId val="986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390784"/>
        <c:axId val="9839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90784"/>
        <c:axId val="98392704"/>
      </c:lineChart>
      <c:dateAx>
        <c:axId val="98390784"/>
        <c:scaling>
          <c:orientation val="minMax"/>
        </c:scaling>
        <c:delete val="1"/>
        <c:axPos val="b"/>
        <c:numFmt formatCode="ge" sourceLinked="1"/>
        <c:majorTickMark val="none"/>
        <c:minorTickMark val="none"/>
        <c:tickLblPos val="none"/>
        <c:crossAx val="98392704"/>
        <c:crosses val="autoZero"/>
        <c:auto val="1"/>
        <c:lblOffset val="100"/>
        <c:baseTimeUnit val="years"/>
      </c:dateAx>
      <c:valAx>
        <c:axId val="9839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33280"/>
        <c:axId val="985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33280"/>
        <c:axId val="98509184"/>
      </c:lineChart>
      <c:dateAx>
        <c:axId val="98433280"/>
        <c:scaling>
          <c:orientation val="minMax"/>
        </c:scaling>
        <c:delete val="1"/>
        <c:axPos val="b"/>
        <c:numFmt formatCode="ge" sourceLinked="1"/>
        <c:majorTickMark val="none"/>
        <c:minorTickMark val="none"/>
        <c:tickLblPos val="none"/>
        <c:crossAx val="98509184"/>
        <c:crosses val="autoZero"/>
        <c:auto val="1"/>
        <c:lblOffset val="100"/>
        <c:baseTimeUnit val="years"/>
      </c:dateAx>
      <c:valAx>
        <c:axId val="985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47968"/>
        <c:axId val="985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47968"/>
        <c:axId val="98554240"/>
      </c:lineChart>
      <c:dateAx>
        <c:axId val="98547968"/>
        <c:scaling>
          <c:orientation val="minMax"/>
        </c:scaling>
        <c:delete val="1"/>
        <c:axPos val="b"/>
        <c:numFmt formatCode="ge" sourceLinked="1"/>
        <c:majorTickMark val="none"/>
        <c:minorTickMark val="none"/>
        <c:tickLblPos val="none"/>
        <c:crossAx val="98554240"/>
        <c:crosses val="autoZero"/>
        <c:auto val="1"/>
        <c:lblOffset val="100"/>
        <c:baseTimeUnit val="years"/>
      </c:dateAx>
      <c:valAx>
        <c:axId val="985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882.75</c:v>
                </c:pt>
                <c:pt idx="1">
                  <c:v>844.37</c:v>
                </c:pt>
                <c:pt idx="2">
                  <c:v>791.67</c:v>
                </c:pt>
                <c:pt idx="3">
                  <c:v>750.59</c:v>
                </c:pt>
                <c:pt idx="4">
                  <c:v>685.04</c:v>
                </c:pt>
              </c:numCache>
            </c:numRef>
          </c:val>
        </c:ser>
        <c:dLbls>
          <c:showLegendKey val="0"/>
          <c:showVal val="0"/>
          <c:showCatName val="0"/>
          <c:showSerName val="0"/>
          <c:showPercent val="0"/>
          <c:showBubbleSize val="0"/>
        </c:dLbls>
        <c:gapWidth val="150"/>
        <c:axId val="98580352"/>
        <c:axId val="9859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736.85</c:v>
                </c:pt>
                <c:pt idx="1">
                  <c:v>745.85</c:v>
                </c:pt>
                <c:pt idx="2">
                  <c:v>705.53</c:v>
                </c:pt>
                <c:pt idx="3">
                  <c:v>685.64</c:v>
                </c:pt>
                <c:pt idx="4">
                  <c:v>665.11</c:v>
                </c:pt>
              </c:numCache>
            </c:numRef>
          </c:val>
          <c:smooth val="0"/>
        </c:ser>
        <c:dLbls>
          <c:showLegendKey val="0"/>
          <c:showVal val="0"/>
          <c:showCatName val="0"/>
          <c:showSerName val="0"/>
          <c:showPercent val="0"/>
          <c:showBubbleSize val="0"/>
        </c:dLbls>
        <c:marker val="1"/>
        <c:smooth val="0"/>
        <c:axId val="98580352"/>
        <c:axId val="98590720"/>
      </c:lineChart>
      <c:dateAx>
        <c:axId val="98580352"/>
        <c:scaling>
          <c:orientation val="minMax"/>
        </c:scaling>
        <c:delete val="1"/>
        <c:axPos val="b"/>
        <c:numFmt formatCode="ge" sourceLinked="1"/>
        <c:majorTickMark val="none"/>
        <c:minorTickMark val="none"/>
        <c:tickLblPos val="none"/>
        <c:crossAx val="98590720"/>
        <c:crosses val="autoZero"/>
        <c:auto val="1"/>
        <c:lblOffset val="100"/>
        <c:baseTimeUnit val="years"/>
      </c:dateAx>
      <c:valAx>
        <c:axId val="9859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88.64</c:v>
                </c:pt>
                <c:pt idx="1">
                  <c:v>88.32</c:v>
                </c:pt>
                <c:pt idx="2">
                  <c:v>88.69</c:v>
                </c:pt>
                <c:pt idx="3">
                  <c:v>88.27</c:v>
                </c:pt>
                <c:pt idx="4">
                  <c:v>90.31</c:v>
                </c:pt>
              </c:numCache>
            </c:numRef>
          </c:val>
        </c:ser>
        <c:dLbls>
          <c:showLegendKey val="0"/>
          <c:showVal val="0"/>
          <c:showCatName val="0"/>
          <c:showSerName val="0"/>
          <c:showPercent val="0"/>
          <c:showBubbleSize val="0"/>
        </c:dLbls>
        <c:gapWidth val="150"/>
        <c:axId val="98598272"/>
        <c:axId val="986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87.47</c:v>
                </c:pt>
                <c:pt idx="1">
                  <c:v>89.16</c:v>
                </c:pt>
                <c:pt idx="2">
                  <c:v>89.78</c:v>
                </c:pt>
                <c:pt idx="3">
                  <c:v>88.39</c:v>
                </c:pt>
                <c:pt idx="4">
                  <c:v>85.64</c:v>
                </c:pt>
              </c:numCache>
            </c:numRef>
          </c:val>
          <c:smooth val="0"/>
        </c:ser>
        <c:dLbls>
          <c:showLegendKey val="0"/>
          <c:showVal val="0"/>
          <c:showCatName val="0"/>
          <c:showSerName val="0"/>
          <c:showPercent val="0"/>
          <c:showBubbleSize val="0"/>
        </c:dLbls>
        <c:marker val="1"/>
        <c:smooth val="0"/>
        <c:axId val="98598272"/>
        <c:axId val="98629120"/>
      </c:lineChart>
      <c:dateAx>
        <c:axId val="98598272"/>
        <c:scaling>
          <c:orientation val="minMax"/>
        </c:scaling>
        <c:delete val="1"/>
        <c:axPos val="b"/>
        <c:numFmt formatCode="ge" sourceLinked="1"/>
        <c:majorTickMark val="none"/>
        <c:minorTickMark val="none"/>
        <c:tickLblPos val="none"/>
        <c:crossAx val="98629120"/>
        <c:crosses val="autoZero"/>
        <c:auto val="1"/>
        <c:lblOffset val="100"/>
        <c:baseTimeUnit val="years"/>
      </c:dateAx>
      <c:valAx>
        <c:axId val="986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98716288"/>
        <c:axId val="987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128.05000000000001</c:v>
                </c:pt>
                <c:pt idx="1">
                  <c:v>126.58</c:v>
                </c:pt>
                <c:pt idx="2">
                  <c:v>125.87</c:v>
                </c:pt>
                <c:pt idx="3">
                  <c:v>128.96</c:v>
                </c:pt>
                <c:pt idx="4">
                  <c:v>133</c:v>
                </c:pt>
              </c:numCache>
            </c:numRef>
          </c:val>
          <c:smooth val="0"/>
        </c:ser>
        <c:dLbls>
          <c:showLegendKey val="0"/>
          <c:showVal val="0"/>
          <c:showCatName val="0"/>
          <c:showSerName val="0"/>
          <c:showPercent val="0"/>
          <c:showBubbleSize val="0"/>
        </c:dLbls>
        <c:marker val="1"/>
        <c:smooth val="0"/>
        <c:axId val="98716288"/>
        <c:axId val="98722560"/>
      </c:lineChart>
      <c:dateAx>
        <c:axId val="98716288"/>
        <c:scaling>
          <c:orientation val="minMax"/>
        </c:scaling>
        <c:delete val="1"/>
        <c:axPos val="b"/>
        <c:numFmt formatCode="ge" sourceLinked="1"/>
        <c:majorTickMark val="none"/>
        <c:minorTickMark val="none"/>
        <c:tickLblPos val="none"/>
        <c:crossAx val="98722560"/>
        <c:crosses val="autoZero"/>
        <c:auto val="1"/>
        <c:lblOffset val="100"/>
        <c:baseTimeUnit val="years"/>
      </c:dateAx>
      <c:valAx>
        <c:axId val="9872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大阪府　高槻市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355515</v>
      </c>
      <c r="AM8" s="64"/>
      <c r="AN8" s="64"/>
      <c r="AO8" s="64"/>
      <c r="AP8" s="64"/>
      <c r="AQ8" s="64"/>
      <c r="AR8" s="64"/>
      <c r="AS8" s="64"/>
      <c r="AT8" s="63">
        <f>データ!S6</f>
        <v>105.29</v>
      </c>
      <c r="AU8" s="63"/>
      <c r="AV8" s="63"/>
      <c r="AW8" s="63"/>
      <c r="AX8" s="63"/>
      <c r="AY8" s="63"/>
      <c r="AZ8" s="63"/>
      <c r="BA8" s="63"/>
      <c r="BB8" s="63">
        <f>データ!T6</f>
        <v>3376.53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99.31</v>
      </c>
      <c r="Q10" s="63"/>
      <c r="R10" s="63"/>
      <c r="S10" s="63"/>
      <c r="T10" s="63"/>
      <c r="U10" s="63"/>
      <c r="V10" s="63"/>
      <c r="W10" s="63">
        <f>データ!P6</f>
        <v>80.78</v>
      </c>
      <c r="X10" s="63"/>
      <c r="Y10" s="63"/>
      <c r="Z10" s="63"/>
      <c r="AA10" s="63"/>
      <c r="AB10" s="63"/>
      <c r="AC10" s="63"/>
      <c r="AD10" s="64">
        <f>データ!Q6</f>
        <v>1929</v>
      </c>
      <c r="AE10" s="64"/>
      <c r="AF10" s="64"/>
      <c r="AG10" s="64"/>
      <c r="AH10" s="64"/>
      <c r="AI10" s="64"/>
      <c r="AJ10" s="64"/>
      <c r="AK10" s="2"/>
      <c r="AL10" s="64">
        <f>データ!U6</f>
        <v>352788</v>
      </c>
      <c r="AM10" s="64"/>
      <c r="AN10" s="64"/>
      <c r="AO10" s="64"/>
      <c r="AP10" s="64"/>
      <c r="AQ10" s="64"/>
      <c r="AR10" s="64"/>
      <c r="AS10" s="64"/>
      <c r="AT10" s="63">
        <f>データ!V6</f>
        <v>31.48</v>
      </c>
      <c r="AU10" s="63"/>
      <c r="AV10" s="63"/>
      <c r="AW10" s="63"/>
      <c r="AX10" s="63"/>
      <c r="AY10" s="63"/>
      <c r="AZ10" s="63"/>
      <c r="BA10" s="63"/>
      <c r="BB10" s="63">
        <f>データ!W6</f>
        <v>11206.73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EC1" workbookViewId="0">
      <selection activeCell="ED8" sqref="ED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272078</v>
      </c>
      <c r="D6" s="31">
        <f t="shared" si="3"/>
        <v>47</v>
      </c>
      <c r="E6" s="31">
        <f t="shared" si="3"/>
        <v>17</v>
      </c>
      <c r="F6" s="31">
        <f t="shared" si="3"/>
        <v>1</v>
      </c>
      <c r="G6" s="31">
        <f t="shared" si="3"/>
        <v>0</v>
      </c>
      <c r="H6" s="31" t="str">
        <f t="shared" si="3"/>
        <v>大阪府　高槻市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99.31</v>
      </c>
      <c r="P6" s="32">
        <f t="shared" si="3"/>
        <v>80.78</v>
      </c>
      <c r="Q6" s="32">
        <f t="shared" si="3"/>
        <v>1929</v>
      </c>
      <c r="R6" s="32">
        <f t="shared" si="3"/>
        <v>355515</v>
      </c>
      <c r="S6" s="32">
        <f t="shared" si="3"/>
        <v>105.29</v>
      </c>
      <c r="T6" s="32">
        <f t="shared" si="3"/>
        <v>3376.53</v>
      </c>
      <c r="U6" s="32">
        <f t="shared" si="3"/>
        <v>352788</v>
      </c>
      <c r="V6" s="32">
        <f t="shared" si="3"/>
        <v>31.48</v>
      </c>
      <c r="W6" s="32">
        <f t="shared" si="3"/>
        <v>11206.73</v>
      </c>
      <c r="X6" s="33">
        <f>IF(X7="",NA(),X7)</f>
        <v>84.36</v>
      </c>
      <c r="Y6" s="33">
        <f t="shared" ref="Y6:AG6" si="4">IF(Y7="",NA(),Y7)</f>
        <v>90.29</v>
      </c>
      <c r="Z6" s="33">
        <f t="shared" si="4"/>
        <v>90.68</v>
      </c>
      <c r="AA6" s="33">
        <f t="shared" si="4"/>
        <v>89.84</v>
      </c>
      <c r="AB6" s="33">
        <f t="shared" si="4"/>
        <v>90.89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882.75</v>
      </c>
      <c r="BF6" s="33">
        <f t="shared" ref="BF6:BN6" si="7">IF(BF7="",NA(),BF7)</f>
        <v>844.37</v>
      </c>
      <c r="BG6" s="33">
        <f t="shared" si="7"/>
        <v>791.67</v>
      </c>
      <c r="BH6" s="33">
        <f t="shared" si="7"/>
        <v>750.59</v>
      </c>
      <c r="BI6" s="33">
        <f t="shared" si="7"/>
        <v>685.04</v>
      </c>
      <c r="BJ6" s="33">
        <f t="shared" si="7"/>
        <v>736.85</v>
      </c>
      <c r="BK6" s="33">
        <f t="shared" si="7"/>
        <v>745.85</v>
      </c>
      <c r="BL6" s="33">
        <f t="shared" si="7"/>
        <v>705.53</v>
      </c>
      <c r="BM6" s="33">
        <f t="shared" si="7"/>
        <v>685.64</v>
      </c>
      <c r="BN6" s="33">
        <f t="shared" si="7"/>
        <v>665.11</v>
      </c>
      <c r="BO6" s="32" t="str">
        <f>IF(BO7="","",IF(BO7="-","【-】","【"&amp;SUBSTITUTE(TEXT(BO7,"#,##0.00"),"-","△")&amp;"】"))</f>
        <v>【776.35】</v>
      </c>
      <c r="BP6" s="33">
        <f>IF(BP7="",NA(),BP7)</f>
        <v>88.64</v>
      </c>
      <c r="BQ6" s="33">
        <f t="shared" ref="BQ6:BY6" si="8">IF(BQ7="",NA(),BQ7)</f>
        <v>88.32</v>
      </c>
      <c r="BR6" s="33">
        <f t="shared" si="8"/>
        <v>88.69</v>
      </c>
      <c r="BS6" s="33">
        <f t="shared" si="8"/>
        <v>88.27</v>
      </c>
      <c r="BT6" s="33">
        <f t="shared" si="8"/>
        <v>90.31</v>
      </c>
      <c r="BU6" s="33">
        <f t="shared" si="8"/>
        <v>87.47</v>
      </c>
      <c r="BV6" s="33">
        <f t="shared" si="8"/>
        <v>89.16</v>
      </c>
      <c r="BW6" s="33">
        <f t="shared" si="8"/>
        <v>89.78</v>
      </c>
      <c r="BX6" s="33">
        <f t="shared" si="8"/>
        <v>88.39</v>
      </c>
      <c r="BY6" s="33">
        <f t="shared" si="8"/>
        <v>85.64</v>
      </c>
      <c r="BZ6" s="32" t="str">
        <f>IF(BZ7="","",IF(BZ7="-","【-】","【"&amp;SUBSTITUTE(TEXT(BZ7,"#,##0.00"),"-","△")&amp;"】"))</f>
        <v>【96.57】</v>
      </c>
      <c r="CA6" s="33">
        <f>IF(CA7="",NA(),CA7)</f>
        <v>150</v>
      </c>
      <c r="CB6" s="33">
        <f t="shared" ref="CB6:CJ6" si="9">IF(CB7="",NA(),CB7)</f>
        <v>150</v>
      </c>
      <c r="CC6" s="33">
        <f t="shared" si="9"/>
        <v>150</v>
      </c>
      <c r="CD6" s="33">
        <f t="shared" si="9"/>
        <v>150</v>
      </c>
      <c r="CE6" s="33">
        <f t="shared" si="9"/>
        <v>150</v>
      </c>
      <c r="CF6" s="33">
        <f t="shared" si="9"/>
        <v>128.05000000000001</v>
      </c>
      <c r="CG6" s="33">
        <f t="shared" si="9"/>
        <v>126.58</v>
      </c>
      <c r="CH6" s="33">
        <f t="shared" si="9"/>
        <v>125.87</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67.09</v>
      </c>
      <c r="CR6" s="33">
        <f t="shared" si="10"/>
        <v>67.180000000000007</v>
      </c>
      <c r="CS6" s="33">
        <f t="shared" si="10"/>
        <v>67.540000000000006</v>
      </c>
      <c r="CT6" s="33">
        <f t="shared" si="10"/>
        <v>67.61</v>
      </c>
      <c r="CU6" s="33">
        <f t="shared" si="10"/>
        <v>64.81</v>
      </c>
      <c r="CV6" s="32" t="str">
        <f>IF(CV7="","",IF(CV7="-","【-】","【"&amp;SUBSTITUTE(TEXT(CV7,"#,##0.00"),"-","△")&amp;"】"))</f>
        <v>【60.35】</v>
      </c>
      <c r="CW6" s="33">
        <f>IF(CW7="",NA(),CW7)</f>
        <v>96.79</v>
      </c>
      <c r="CX6" s="33">
        <f t="shared" ref="CX6:DF6" si="11">IF(CX7="",NA(),CX7)</f>
        <v>96.82</v>
      </c>
      <c r="CY6" s="33">
        <f t="shared" si="11"/>
        <v>96.93</v>
      </c>
      <c r="CZ6" s="33">
        <f t="shared" si="11"/>
        <v>97.03</v>
      </c>
      <c r="DA6" s="33">
        <f t="shared" si="11"/>
        <v>97.24</v>
      </c>
      <c r="DB6" s="33">
        <f t="shared" si="11"/>
        <v>96.12</v>
      </c>
      <c r="DC6" s="33">
        <f t="shared" si="11"/>
        <v>96.32</v>
      </c>
      <c r="DD6" s="33">
        <f t="shared" si="11"/>
        <v>96.48</v>
      </c>
      <c r="DE6" s="33">
        <f t="shared" si="11"/>
        <v>96.64</v>
      </c>
      <c r="DF6" s="33">
        <f t="shared" si="11"/>
        <v>96.76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 t="shared" ref="ED6:EM6" si="14">IF(ED7="",NA(),ED7)</f>
        <v>0</v>
      </c>
      <c r="EE6" s="32">
        <f t="shared" si="14"/>
        <v>0</v>
      </c>
      <c r="EF6" s="32">
        <f t="shared" si="14"/>
        <v>0</v>
      </c>
      <c r="EG6" s="32">
        <f t="shared" si="14"/>
        <v>0</v>
      </c>
      <c r="EH6" s="33">
        <f t="shared" si="14"/>
        <v>7.0000000000000007E-2</v>
      </c>
      <c r="EI6" s="33">
        <f t="shared" si="14"/>
        <v>0.1</v>
      </c>
      <c r="EJ6" s="33">
        <f t="shared" si="14"/>
        <v>0.1</v>
      </c>
      <c r="EK6" s="33">
        <f t="shared" si="14"/>
        <v>0.1</v>
      </c>
      <c r="EL6" s="33">
        <f t="shared" si="14"/>
        <v>0.11</v>
      </c>
      <c r="EM6" s="33">
        <f t="shared" si="14"/>
        <v>0.22</v>
      </c>
      <c r="EN6" s="32" t="str">
        <f>IF(EN7="","",IF(EN7="-","【-】","【"&amp;SUBSTITUTE(TEXT(EN7,"#,##0.00"),"-","△")&amp;"】"))</f>
        <v>【0.17】</v>
      </c>
    </row>
    <row r="7" spans="1:144" s="34" customFormat="1">
      <c r="A7" s="26"/>
      <c r="B7" s="35">
        <v>2014</v>
      </c>
      <c r="C7" s="35">
        <v>272078</v>
      </c>
      <c r="D7" s="35">
        <v>47</v>
      </c>
      <c r="E7" s="35">
        <v>17</v>
      </c>
      <c r="F7" s="35">
        <v>1</v>
      </c>
      <c r="G7" s="35">
        <v>0</v>
      </c>
      <c r="H7" s="35" t="s">
        <v>96</v>
      </c>
      <c r="I7" s="35" t="s">
        <v>97</v>
      </c>
      <c r="J7" s="35" t="s">
        <v>98</v>
      </c>
      <c r="K7" s="35" t="s">
        <v>99</v>
      </c>
      <c r="L7" s="35" t="s">
        <v>100</v>
      </c>
      <c r="M7" s="36" t="s">
        <v>101</v>
      </c>
      <c r="N7" s="36" t="s">
        <v>102</v>
      </c>
      <c r="O7" s="36">
        <v>99.31</v>
      </c>
      <c r="P7" s="36">
        <v>80.78</v>
      </c>
      <c r="Q7" s="36">
        <v>1929</v>
      </c>
      <c r="R7" s="36">
        <v>355515</v>
      </c>
      <c r="S7" s="36">
        <v>105.29</v>
      </c>
      <c r="T7" s="36">
        <v>3376.53</v>
      </c>
      <c r="U7" s="36">
        <v>352788</v>
      </c>
      <c r="V7" s="36">
        <v>31.48</v>
      </c>
      <c r="W7" s="36">
        <v>11206.73</v>
      </c>
      <c r="X7" s="36">
        <v>84.36</v>
      </c>
      <c r="Y7" s="36">
        <v>90.29</v>
      </c>
      <c r="Z7" s="36">
        <v>90.68</v>
      </c>
      <c r="AA7" s="36">
        <v>89.84</v>
      </c>
      <c r="AB7" s="36">
        <v>90.89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882.75</v>
      </c>
      <c r="BF7" s="36">
        <v>844.37</v>
      </c>
      <c r="BG7" s="36">
        <v>791.67</v>
      </c>
      <c r="BH7" s="36">
        <v>750.59</v>
      </c>
      <c r="BI7" s="36">
        <v>685.04</v>
      </c>
      <c r="BJ7" s="36">
        <v>736.85</v>
      </c>
      <c r="BK7" s="36">
        <v>745.85</v>
      </c>
      <c r="BL7" s="36">
        <v>705.53</v>
      </c>
      <c r="BM7" s="36">
        <v>685.64</v>
      </c>
      <c r="BN7" s="36">
        <v>665.11</v>
      </c>
      <c r="BO7" s="36">
        <v>776.35</v>
      </c>
      <c r="BP7" s="36">
        <v>88.64</v>
      </c>
      <c r="BQ7" s="36">
        <v>88.32</v>
      </c>
      <c r="BR7" s="36">
        <v>88.69</v>
      </c>
      <c r="BS7" s="36">
        <v>88.27</v>
      </c>
      <c r="BT7" s="36">
        <v>90.31</v>
      </c>
      <c r="BU7" s="36">
        <v>87.47</v>
      </c>
      <c r="BV7" s="36">
        <v>89.16</v>
      </c>
      <c r="BW7" s="36">
        <v>89.78</v>
      </c>
      <c r="BX7" s="36">
        <v>88.39</v>
      </c>
      <c r="BY7" s="36">
        <v>85.64</v>
      </c>
      <c r="BZ7" s="36">
        <v>96.57</v>
      </c>
      <c r="CA7" s="36">
        <v>150</v>
      </c>
      <c r="CB7" s="36">
        <v>150</v>
      </c>
      <c r="CC7" s="36">
        <v>150</v>
      </c>
      <c r="CD7" s="36">
        <v>150</v>
      </c>
      <c r="CE7" s="36">
        <v>150</v>
      </c>
      <c r="CF7" s="36">
        <v>128.05000000000001</v>
      </c>
      <c r="CG7" s="36">
        <v>126.58</v>
      </c>
      <c r="CH7" s="36">
        <v>125.87</v>
      </c>
      <c r="CI7" s="36">
        <v>128.96</v>
      </c>
      <c r="CJ7" s="36">
        <v>133</v>
      </c>
      <c r="CK7" s="36">
        <v>142.28</v>
      </c>
      <c r="CL7" s="36" t="s">
        <v>101</v>
      </c>
      <c r="CM7" s="36" t="s">
        <v>101</v>
      </c>
      <c r="CN7" s="36" t="s">
        <v>101</v>
      </c>
      <c r="CO7" s="36" t="s">
        <v>101</v>
      </c>
      <c r="CP7" s="36" t="s">
        <v>101</v>
      </c>
      <c r="CQ7" s="36">
        <v>67.09</v>
      </c>
      <c r="CR7" s="36">
        <v>67.180000000000007</v>
      </c>
      <c r="CS7" s="36">
        <v>67.540000000000006</v>
      </c>
      <c r="CT7" s="36">
        <v>67.61</v>
      </c>
      <c r="CU7" s="36">
        <v>64.81</v>
      </c>
      <c r="CV7" s="36">
        <v>60.35</v>
      </c>
      <c r="CW7" s="36">
        <v>96.79</v>
      </c>
      <c r="CX7" s="36">
        <v>96.82</v>
      </c>
      <c r="CY7" s="36">
        <v>96.93</v>
      </c>
      <c r="CZ7" s="36">
        <v>97.03</v>
      </c>
      <c r="DA7" s="36">
        <v>97.24</v>
      </c>
      <c r="DB7" s="36">
        <v>96.12</v>
      </c>
      <c r="DC7" s="36">
        <v>96.32</v>
      </c>
      <c r="DD7" s="36">
        <v>96.48</v>
      </c>
      <c r="DE7" s="36">
        <v>96.64</v>
      </c>
      <c r="DF7" s="36">
        <v>96.76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7.0000000000000007E-2</v>
      </c>
      <c r="EI7" s="36">
        <v>0.1</v>
      </c>
      <c r="EJ7" s="36">
        <v>0.1</v>
      </c>
      <c r="EK7" s="36">
        <v>0.1</v>
      </c>
      <c r="EL7" s="36">
        <v>0.11</v>
      </c>
      <c r="EM7" s="36">
        <v>0.22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2016-02-15T02:14:46Z</cp:lastPrinted>
  <dcterms:created xsi:type="dcterms:W3CDTF">2016-02-03T08:54:25Z</dcterms:created>
  <dcterms:modified xsi:type="dcterms:W3CDTF">2016-02-23T04:13:17Z</dcterms:modified>
</cp:coreProperties>
</file>