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AD10" i="4" s="1"/>
  <c r="P6" i="5"/>
  <c r="O6" i="5"/>
  <c r="N6" i="5"/>
  <c r="M6" i="5"/>
  <c r="B10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W10" i="4"/>
  <c r="P10" i="4"/>
  <c r="I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<sst xmlns="http://schemas.openxmlformats.org/spreadsheetml/2006/main" count="220" uniqueCount="110">
  <si>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</si>
  <si>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</si>
  <si>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</si>
  <si>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</si>
  <si>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</si>
  <si>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</si>
  <si>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</si>
  <si>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</si>
  <si>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</si>
  <si>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</si>
  <si>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</si>
  <si>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</si>
  <si>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</si>
  <si>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</si>
  <si>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</si>
  <si>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</si>
  <si>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</si>
  <si>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</si>
  <si>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</si>
  <si>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</si>
  <si>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</si>
  <si>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</si>
  <si>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</si>
  <si>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</si>
  <si>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</si>
  <si>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</si>
  <si>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</si>
  <si>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</si>
  <si>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</si>
  <si>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</si>
  <si>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</si>
  <si>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</si>
  <si>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</si>
  <si>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</si>
  <si>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</si>
  <si>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</si>
  <si>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</si>
  <si>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</si>
  <si>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</si>
  <si>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</si>
  <si>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</si>
  <si>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</si>
  <si>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</si>
  <si>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</si>
  <si>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</si>
  <si>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</si>
  <si>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</si>
  <si>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</si>
  <si>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</si>
  <si>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</si>
  <si>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</si>
  <si>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</si>
  <si>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</si>
  <si>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</si>
  <si>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</si>
  <si>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</si>
  <si>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</si>
  <si>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</si>
  <si>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</si>
  <si>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</si>
  <si>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</si>
  <si>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</si>
  <si>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</si>
  <si>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</si>
  <si>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</si>
  <si>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</si>
  <si>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</si>
  <si>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</si>
  <si>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</si>
  <si>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</si>
  <si>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</si>
  <si>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</si>
  <si>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</si>
  <si>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</si>
  <si>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</si>
  <si>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</si>
  <si>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</si>
  <si>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</si>
  <si>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</si>
  <si>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</si>
  <si>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</si>
  <si>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</si>
  <si>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</si>
  <si>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</si>
  <si>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</si>
  <si>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</si>
  <si>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</si>
  <si>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</si>
  <si>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</si>
  <si>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</si>
  <si>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</si>
  <si>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</si>
  <si>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</si>
  <si>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</si>
  <si>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</si>
  <si>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</si>
  <si>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</si>
  <si>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</si>
  <si>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</si>
  <si>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公共下水道</t>
  </si>
  <si>
    <t>Aa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</si>
  <si>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</si>
  <si>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</si>
  <si>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</si>
  <si>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</si>
  <si>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</si>
  <si>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</si>
  <si>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・有形固定資産減価償却率は、増加傾向にありますが、引き続き老朽化した施設や設備を適切に維持管理しながら、下水道の機能を確保していきます。
・管渠老朽化率は、年々増加していますが、「長寿命化計画」に基づき計画的に改築更新しており、管路の健全性は一定確保できると考えています。
・管渠改善率は、類似団体や全国平均と比べて高い値となっていますが、今後は管渠老朽化率の上昇が見込まれることから、計画的に改善していく必要があります。</t>
    <phoneticPr fontId="4"/>
  </si>
  <si>
    <t>・これらの指標からは、今後も増加する老朽化管渠について課題があると示唆されました。
・指標を活用することで、経年による比較や、類似団体との比較が可能となりますが、明確な水準が無いものもあるため、今後は本市として適切な水準（目標値）を設定することとしています。
・将来にわたって施設を健全な状態で引き継いでいくため、中長期的な視点から収入と支出のバランスを考慮した「経営戦略」を平成29年度に策定する予定です。</t>
    <phoneticPr fontId="4"/>
  </si>
  <si>
    <t>・経常収支比率が100％を超えていることや、累積欠損金が発生していないことから、健全な経営状態といえます。しかしながら、節水型社会への移行に伴って下水道使用料収入は減少傾向にあり、厳しい経営状況が続くと考えています。
・流動比率は増加傾向にあり、支払返済能力は年々向上しています。なお、平成26年度は、新会計制度へ移行したことにより減少しています。
・企業債残高対事業規模比率は、一定の企業債を抱えている一方で、営業収益を堅調に確保できていることから、類似団体や全国平均と比べて低い値となっています。この比率の適切な水準を見極めていく必要があります。
・経費回収率は、100％を維持しており、現時点では適切な料金水準にあると考えています。
・施設利用率は、流域下水道（原田処理場）の処理水量が含まれているため、高い値となっています。単独処理場（庄内下水処理場）だけで算出した場合は、毎年65％程度となります。施設規模の見直しや最適配置について、検討を行っていく必要があります。
・水洗化率は、これまで施設整備を進めてきたことでほぼ100％に達しており、全国的にみても高い水準にあります。</t>
    <rPh sb="60" eb="63">
      <t>セッスイガタ</t>
    </rPh>
    <rPh sb="63" eb="65">
      <t>シャカイ</t>
    </rPh>
    <rPh sb="67" eb="69">
      <t>イコウ</t>
    </rPh>
    <rPh sb="70" eb="71">
      <t>トモナ</t>
    </rPh>
    <rPh sb="84" eb="86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</si>
</sst>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0.12</c:v>
                </c:pt>
                <c:pt idx="2">
                  <c:v>0.24</c:v>
                </c:pt>
                <c:pt idx="3">
                  <c:v>0.38</c:v>
                </c:pt>
                <c:pt idx="4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81056"/>
        <c:axId val="9519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0.11</c:v>
                </c:pt>
                <c:pt idx="4">
                  <c:v>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1056"/>
        <c:axId val="95191424"/>
      </c:lineChart>
      <c:dateAx>
        <c:axId val="9518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91424"/>
        <c:crosses val="autoZero"/>
        <c:auto val="1"/>
        <c:lblOffset val="100"/>
        <c:baseTimeUnit val="years"/>
      </c:dateAx>
      <c:valAx>
        <c:axId val="9519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8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179.68</c:v>
                </c:pt>
                <c:pt idx="1">
                  <c:v>181.45</c:v>
                </c:pt>
                <c:pt idx="2">
                  <c:v>183.98</c:v>
                </c:pt>
                <c:pt idx="3">
                  <c:v>181.68</c:v>
                </c:pt>
                <c:pt idx="4">
                  <c:v>196.41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7440"/>
        <c:axId val="9672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67.09</c:v>
                </c:pt>
                <c:pt idx="1">
                  <c:v>67.180000000000007</c:v>
                </c:pt>
                <c:pt idx="2">
                  <c:v>67.540000000000006</c:v>
                </c:pt>
                <c:pt idx="3">
                  <c:v>67.61</c:v>
                </c:pt>
                <c:pt idx="4">
                  <c:v>64.81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7440"/>
        <c:axId val="96727808"/>
      </c:lineChart>
      <c:dateAx>
        <c:axId val="9671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27808"/>
        <c:crosses val="autoZero"/>
        <c:auto val="1"/>
        <c:lblOffset val="100"/>
        <c:baseTimeUnit val="years"/>
      </c:dateAx>
      <c:valAx>
        <c:axId val="9672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1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99.58</c:v>
                </c:pt>
                <c:pt idx="1">
                  <c:v>99.69</c:v>
                </c:pt>
                <c:pt idx="2">
                  <c:v>99.76</c:v>
                </c:pt>
                <c:pt idx="3">
                  <c:v>99.79</c:v>
                </c:pt>
                <c:pt idx="4">
                  <c:v>99.8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10880"/>
        <c:axId val="9682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96.12</c:v>
                </c:pt>
                <c:pt idx="1">
                  <c:v>96.32</c:v>
                </c:pt>
                <c:pt idx="2">
                  <c:v>96.48</c:v>
                </c:pt>
                <c:pt idx="3">
                  <c:v>96.64</c:v>
                </c:pt>
                <c:pt idx="4">
                  <c:v>96.76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10880"/>
        <c:axId val="96829440"/>
      </c:lineChart>
      <c:dateAx>
        <c:axId val="968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29440"/>
        <c:crosses val="autoZero"/>
        <c:auto val="1"/>
        <c:lblOffset val="100"/>
        <c:baseTimeUnit val="years"/>
      </c:dateAx>
      <c:valAx>
        <c:axId val="9682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103.69</c:v>
                </c:pt>
                <c:pt idx="1">
                  <c:v>101.69</c:v>
                </c:pt>
                <c:pt idx="2">
                  <c:v>102.87</c:v>
                </c:pt>
                <c:pt idx="3">
                  <c:v>102.43</c:v>
                </c:pt>
                <c:pt idx="4">
                  <c:v>107.93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06944"/>
        <c:axId val="9511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107.58</c:v>
                </c:pt>
                <c:pt idx="1">
                  <c:v>106.98</c:v>
                </c:pt>
                <c:pt idx="2">
                  <c:v>106.35</c:v>
                </c:pt>
                <c:pt idx="3">
                  <c:v>108.14</c:v>
                </c:pt>
                <c:pt idx="4">
                  <c:v>108.72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06944"/>
        <c:axId val="95117312"/>
      </c:lineChart>
      <c:dateAx>
        <c:axId val="9510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17312"/>
        <c:crosses val="autoZero"/>
        <c:auto val="1"/>
        <c:lblOffset val="100"/>
        <c:baseTimeUnit val="years"/>
      </c:dateAx>
      <c:valAx>
        <c:axId val="9511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0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7.33</c:v>
                </c:pt>
                <c:pt idx="1">
                  <c:v>9.68</c:v>
                </c:pt>
                <c:pt idx="2">
                  <c:v>11.99</c:v>
                </c:pt>
                <c:pt idx="3">
                  <c:v>13.78</c:v>
                </c:pt>
                <c:pt idx="4">
                  <c:v>22.74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35232"/>
        <c:axId val="9513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13.61</c:v>
                </c:pt>
                <c:pt idx="1">
                  <c:v>12.53</c:v>
                </c:pt>
                <c:pt idx="2">
                  <c:v>13.31</c:v>
                </c:pt>
                <c:pt idx="3">
                  <c:v>14.06</c:v>
                </c:pt>
                <c:pt idx="4">
                  <c:v>23.27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35232"/>
        <c:axId val="95137152"/>
      </c:lineChart>
      <c:dateAx>
        <c:axId val="9513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37152"/>
        <c:crosses val="autoZero"/>
        <c:auto val="1"/>
        <c:lblOffset val="100"/>
        <c:baseTimeUnit val="years"/>
      </c:dateAx>
      <c:valAx>
        <c:axId val="9513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3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0.3</c:v>
                </c:pt>
                <c:pt idx="2">
                  <c:v>0.95</c:v>
                </c:pt>
                <c:pt idx="3">
                  <c:v>1.33</c:v>
                </c:pt>
                <c:pt idx="4">
                  <c:v>2.36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91488"/>
        <c:axId val="9499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1.31</c:v>
                </c:pt>
                <c:pt idx="1">
                  <c:v>1.74</c:v>
                </c:pt>
                <c:pt idx="2">
                  <c:v>2.15</c:v>
                </c:pt>
                <c:pt idx="3">
                  <c:v>2.34</c:v>
                </c:pt>
                <c:pt idx="4">
                  <c:v>2.75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408"/>
      </c:lineChart>
      <c:dateAx>
        <c:axId val="9499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93408"/>
        <c:crosses val="autoZero"/>
        <c:auto val="1"/>
        <c:lblOffset val="100"/>
        <c:baseTimeUnit val="years"/>
      </c:dateAx>
      <c:valAx>
        <c:axId val="9499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99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26496"/>
        <c:axId val="9523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6496"/>
        <c:axId val="95232768"/>
      </c:lineChart>
      <c:dateAx>
        <c:axId val="9522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32768"/>
        <c:crosses val="autoZero"/>
        <c:auto val="1"/>
        <c:lblOffset val="100"/>
        <c:baseTimeUnit val="years"/>
      </c:dateAx>
      <c:valAx>
        <c:axId val="9523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2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128.51</c:v>
                </c:pt>
                <c:pt idx="1">
                  <c:v>132.12</c:v>
                </c:pt>
                <c:pt idx="2">
                  <c:v>135.09</c:v>
                </c:pt>
                <c:pt idx="3">
                  <c:v>161.02000000000001</c:v>
                </c:pt>
                <c:pt idx="4">
                  <c:v>103.96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75648"/>
        <c:axId val="9528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169.18</c:v>
                </c:pt>
                <c:pt idx="1">
                  <c:v>151.75</c:v>
                </c:pt>
                <c:pt idx="2">
                  <c:v>161.29</c:v>
                </c:pt>
                <c:pt idx="3">
                  <c:v>129.52000000000001</c:v>
                </c:pt>
                <c:pt idx="4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81920"/>
      </c:lineChart>
      <c:dateAx>
        <c:axId val="9527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81920"/>
        <c:crosses val="autoZero"/>
        <c:auto val="1"/>
        <c:lblOffset val="100"/>
        <c:baseTimeUnit val="years"/>
      </c:dateAx>
      <c:valAx>
        <c:axId val="9528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7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320.91000000000003</c:v>
                </c:pt>
                <c:pt idx="1">
                  <c:v>328.72</c:v>
                </c:pt>
                <c:pt idx="2">
                  <c:v>311.45</c:v>
                </c:pt>
                <c:pt idx="3">
                  <c:v>310.56</c:v>
                </c:pt>
                <c:pt idx="4">
                  <c:v>311.52999999999997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62752"/>
        <c:axId val="9556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736.85</c:v>
                </c:pt>
                <c:pt idx="1">
                  <c:v>745.85</c:v>
                </c:pt>
                <c:pt idx="2">
                  <c:v>705.53</c:v>
                </c:pt>
                <c:pt idx="3">
                  <c:v>685.64</c:v>
                </c:pt>
                <c:pt idx="4">
                  <c:v>665.11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2752"/>
        <c:axId val="95569024"/>
      </c:lineChart>
      <c:dateAx>
        <c:axId val="9556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569024"/>
        <c:crosses val="autoZero"/>
        <c:auto val="1"/>
        <c:lblOffset val="100"/>
        <c:baseTimeUnit val="years"/>
      </c:dateAx>
      <c:valAx>
        <c:axId val="9556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56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107.76</c:v>
                </c:pt>
                <c:pt idx="1">
                  <c:v>107.24</c:v>
                </c:pt>
                <c:pt idx="2">
                  <c:v>110.33</c:v>
                </c:pt>
                <c:pt idx="3">
                  <c:v>108.45</c:v>
                </c:pt>
                <c:pt idx="4">
                  <c:v>102.73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82080"/>
        <c:axId val="9561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87.47</c:v>
                </c:pt>
                <c:pt idx="1">
                  <c:v>89.16</c:v>
                </c:pt>
                <c:pt idx="2">
                  <c:v>89.78</c:v>
                </c:pt>
                <c:pt idx="3">
                  <c:v>88.39</c:v>
                </c:pt>
                <c:pt idx="4">
                  <c:v>85.64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82080"/>
        <c:axId val="95612928"/>
      </c:lineChart>
      <c:dateAx>
        <c:axId val="9558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612928"/>
        <c:crosses val="autoZero"/>
        <c:auto val="1"/>
        <c:lblOffset val="100"/>
        <c:baseTimeUnit val="years"/>
      </c:dateAx>
      <c:valAx>
        <c:axId val="9561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58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80.89</c:v>
                </c:pt>
                <c:pt idx="1">
                  <c:v>79.89</c:v>
                </c:pt>
                <c:pt idx="2">
                  <c:v>77.459999999999994</c:v>
                </c:pt>
                <c:pt idx="3">
                  <c:v>79.09</c:v>
                </c:pt>
                <c:pt idx="4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73152"/>
        <c:axId val="9668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128.05000000000001</c:v>
                </c:pt>
                <c:pt idx="1">
                  <c:v>126.58</c:v>
                </c:pt>
                <c:pt idx="2">
                  <c:v>125.87</c:v>
                </c:pt>
                <c:pt idx="3">
                  <c:v>128.96</c:v>
                </c:pt>
                <c:pt idx="4">
                  <c:v>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3152"/>
        <c:axId val="96687616"/>
      </c:lineChart>
      <c:dateAx>
        <c:axId val="9667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87616"/>
        <c:crosses val="autoZero"/>
        <c:auto val="1"/>
        <c:lblOffset val="100"/>
        <c:baseTimeUnit val="years"/>
      </c:dateAx>
      <c:valAx>
        <c:axId val="9668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7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大阪府　豊中市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Aa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401007</v>
      </c>
      <c r="AM8" s="47"/>
      <c r="AN8" s="47"/>
      <c r="AO8" s="47"/>
      <c r="AP8" s="47"/>
      <c r="AQ8" s="47"/>
      <c r="AR8" s="47"/>
      <c r="AS8" s="47"/>
      <c r="AT8" s="43">
        <f>データ!S6</f>
        <v>36.39</v>
      </c>
      <c r="AU8" s="43"/>
      <c r="AV8" s="43"/>
      <c r="AW8" s="43"/>
      <c r="AX8" s="43"/>
      <c r="AY8" s="43"/>
      <c r="AZ8" s="43"/>
      <c r="BA8" s="43"/>
      <c r="BB8" s="43">
        <f>データ!T6</f>
        <v>11019.7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68.47</v>
      </c>
      <c r="J10" s="43"/>
      <c r="K10" s="43"/>
      <c r="L10" s="43"/>
      <c r="M10" s="43"/>
      <c r="N10" s="43"/>
      <c r="O10" s="43"/>
      <c r="P10" s="43">
        <f>データ!O6</f>
        <v>99.99</v>
      </c>
      <c r="Q10" s="43"/>
      <c r="R10" s="43"/>
      <c r="S10" s="43"/>
      <c r="T10" s="43"/>
      <c r="U10" s="43"/>
      <c r="V10" s="43"/>
      <c r="W10" s="43">
        <f>データ!P6</f>
        <v>71.47</v>
      </c>
      <c r="X10" s="43"/>
      <c r="Y10" s="43"/>
      <c r="Z10" s="43"/>
      <c r="AA10" s="43"/>
      <c r="AB10" s="43"/>
      <c r="AC10" s="43"/>
      <c r="AD10" s="47">
        <f>データ!Q6</f>
        <v>1395</v>
      </c>
      <c r="AE10" s="47"/>
      <c r="AF10" s="47"/>
      <c r="AG10" s="47"/>
      <c r="AH10" s="47"/>
      <c r="AI10" s="47"/>
      <c r="AJ10" s="47"/>
      <c r="AK10" s="2"/>
      <c r="AL10" s="47">
        <f>データ!U6</f>
        <v>401666</v>
      </c>
      <c r="AM10" s="47"/>
      <c r="AN10" s="47"/>
      <c r="AO10" s="47"/>
      <c r="AP10" s="47"/>
      <c r="AQ10" s="47"/>
      <c r="AR10" s="47"/>
      <c r="AS10" s="47"/>
      <c r="AT10" s="43">
        <f>データ!V6</f>
        <v>33.51</v>
      </c>
      <c r="AU10" s="43"/>
      <c r="AV10" s="43"/>
      <c r="AW10" s="43"/>
      <c r="AX10" s="43"/>
      <c r="AY10" s="43"/>
      <c r="AZ10" s="43"/>
      <c r="BA10" s="43"/>
      <c r="BB10" s="43">
        <f>データ!W6</f>
        <v>11986.45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107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272035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大阪府　豊中市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Aa</v>
      </c>
      <c r="M6" s="32" t="str">
        <f t="shared" si="3"/>
        <v>-</v>
      </c>
      <c r="N6" s="32">
        <f t="shared" si="3"/>
        <v>68.47</v>
      </c>
      <c r="O6" s="32">
        <f t="shared" si="3"/>
        <v>99.99</v>
      </c>
      <c r="P6" s="32">
        <f t="shared" si="3"/>
        <v>71.47</v>
      </c>
      <c r="Q6" s="32">
        <f t="shared" si="3"/>
        <v>1395</v>
      </c>
      <c r="R6" s="32">
        <f t="shared" si="3"/>
        <v>401007</v>
      </c>
      <c r="S6" s="32">
        <f t="shared" si="3"/>
        <v>36.39</v>
      </c>
      <c r="T6" s="32">
        <f t="shared" si="3"/>
        <v>11019.7</v>
      </c>
      <c r="U6" s="32">
        <f t="shared" si="3"/>
        <v>401666</v>
      </c>
      <c r="V6" s="32">
        <f t="shared" si="3"/>
        <v>33.51</v>
      </c>
      <c r="W6" s="32">
        <f t="shared" si="3"/>
        <v>11986.45</v>
      </c>
      <c r="X6" s="33">
        <f>IF(X7="",NA(),X7)</f>
        <v>103.69</v>
      </c>
      <c r="Y6" s="33">
        <f t="shared" ref="Y6:AG6" si="4">IF(Y7="",NA(),Y7)</f>
        <v>101.69</v>
      </c>
      <c r="Z6" s="33">
        <f t="shared" si="4"/>
        <v>102.87</v>
      </c>
      <c r="AA6" s="33">
        <f t="shared" si="4"/>
        <v>102.43</v>
      </c>
      <c r="AB6" s="33">
        <f t="shared" si="4"/>
        <v>107.93</v>
      </c>
      <c r="AC6" s="33">
        <f t="shared" si="4"/>
        <v>107.58</v>
      </c>
      <c r="AD6" s="33">
        <f t="shared" si="4"/>
        <v>106.98</v>
      </c>
      <c r="AE6" s="33">
        <f t="shared" si="4"/>
        <v>106.35</v>
      </c>
      <c r="AF6" s="33">
        <f t="shared" si="4"/>
        <v>108.14</v>
      </c>
      <c r="AG6" s="33">
        <f t="shared" si="4"/>
        <v>108.72</v>
      </c>
      <c r="AH6" s="32" t="str">
        <f>IF(AH7="","",IF(AH7="-","【-】","【"&amp;SUBSTITUTE(TEXT(AH7,"#,##0.00"),"-","△")&amp;"】"))</f>
        <v>【107.74】</v>
      </c>
      <c r="AI6" s="32">
        <f>IF(AI7="",NA(),AI7)</f>
        <v>0</v>
      </c>
      <c r="AJ6" s="32">
        <f t="shared" ref="AJ6:AR6" si="5">IF(AJ7="",NA(),AJ7)</f>
        <v>0</v>
      </c>
      <c r="AK6" s="32">
        <f t="shared" si="5"/>
        <v>0</v>
      </c>
      <c r="AL6" s="32">
        <f t="shared" si="5"/>
        <v>0</v>
      </c>
      <c r="AM6" s="32">
        <f t="shared" si="5"/>
        <v>0</v>
      </c>
      <c r="AN6" s="32">
        <f t="shared" si="5"/>
        <v>0</v>
      </c>
      <c r="AO6" s="33">
        <f t="shared" si="5"/>
        <v>0.09</v>
      </c>
      <c r="AP6" s="32">
        <f t="shared" si="5"/>
        <v>0</v>
      </c>
      <c r="AQ6" s="32">
        <f t="shared" si="5"/>
        <v>0</v>
      </c>
      <c r="AR6" s="32">
        <f t="shared" si="5"/>
        <v>0</v>
      </c>
      <c r="AS6" s="32" t="str">
        <f>IF(AS7="","",IF(AS7="-","【-】","【"&amp;SUBSTITUTE(TEXT(AS7,"#,##0.00"),"-","△")&amp;"】"))</f>
        <v>【4.71】</v>
      </c>
      <c r="AT6" s="33">
        <f>IF(AT7="",NA(),AT7)</f>
        <v>128.51</v>
      </c>
      <c r="AU6" s="33">
        <f t="shared" ref="AU6:BC6" si="6">IF(AU7="",NA(),AU7)</f>
        <v>132.12</v>
      </c>
      <c r="AV6" s="33">
        <f t="shared" si="6"/>
        <v>135.09</v>
      </c>
      <c r="AW6" s="33">
        <f t="shared" si="6"/>
        <v>161.02000000000001</v>
      </c>
      <c r="AX6" s="33">
        <f t="shared" si="6"/>
        <v>103.96</v>
      </c>
      <c r="AY6" s="33">
        <f t="shared" si="6"/>
        <v>169.18</v>
      </c>
      <c r="AZ6" s="33">
        <f t="shared" si="6"/>
        <v>151.75</v>
      </c>
      <c r="BA6" s="33">
        <f t="shared" si="6"/>
        <v>161.29</v>
      </c>
      <c r="BB6" s="33">
        <f t="shared" si="6"/>
        <v>129.52000000000001</v>
      </c>
      <c r="BC6" s="33">
        <f t="shared" si="6"/>
        <v>61</v>
      </c>
      <c r="BD6" s="32" t="str">
        <f>IF(BD7="","",IF(BD7="-","【-】","【"&amp;SUBSTITUTE(TEXT(BD7,"#,##0.00"),"-","△")&amp;"】"))</f>
        <v>【56.46】</v>
      </c>
      <c r="BE6" s="33">
        <f>IF(BE7="",NA(),BE7)</f>
        <v>320.91000000000003</v>
      </c>
      <c r="BF6" s="33">
        <f t="shared" ref="BF6:BN6" si="7">IF(BF7="",NA(),BF7)</f>
        <v>328.72</v>
      </c>
      <c r="BG6" s="33">
        <f t="shared" si="7"/>
        <v>311.45</v>
      </c>
      <c r="BH6" s="33">
        <f t="shared" si="7"/>
        <v>310.56</v>
      </c>
      <c r="BI6" s="33">
        <f t="shared" si="7"/>
        <v>311.52999999999997</v>
      </c>
      <c r="BJ6" s="33">
        <f t="shared" si="7"/>
        <v>736.85</v>
      </c>
      <c r="BK6" s="33">
        <f t="shared" si="7"/>
        <v>745.85</v>
      </c>
      <c r="BL6" s="33">
        <f t="shared" si="7"/>
        <v>705.53</v>
      </c>
      <c r="BM6" s="33">
        <f t="shared" si="7"/>
        <v>685.64</v>
      </c>
      <c r="BN6" s="33">
        <f t="shared" si="7"/>
        <v>665.11</v>
      </c>
      <c r="BO6" s="32" t="str">
        <f>IF(BO7="","",IF(BO7="-","【-】","【"&amp;SUBSTITUTE(TEXT(BO7,"#,##0.00"),"-","△")&amp;"】"))</f>
        <v>【776.35】</v>
      </c>
      <c r="BP6" s="33">
        <f>IF(BP7="",NA(),BP7)</f>
        <v>107.76</v>
      </c>
      <c r="BQ6" s="33">
        <f t="shared" ref="BQ6:BY6" si="8">IF(BQ7="",NA(),BQ7)</f>
        <v>107.24</v>
      </c>
      <c r="BR6" s="33">
        <f t="shared" si="8"/>
        <v>110.33</v>
      </c>
      <c r="BS6" s="33">
        <f t="shared" si="8"/>
        <v>108.45</v>
      </c>
      <c r="BT6" s="33">
        <f t="shared" si="8"/>
        <v>102.73</v>
      </c>
      <c r="BU6" s="33">
        <f t="shared" si="8"/>
        <v>87.47</v>
      </c>
      <c r="BV6" s="33">
        <f t="shared" si="8"/>
        <v>89.16</v>
      </c>
      <c r="BW6" s="33">
        <f t="shared" si="8"/>
        <v>89.78</v>
      </c>
      <c r="BX6" s="33">
        <f t="shared" si="8"/>
        <v>88.39</v>
      </c>
      <c r="BY6" s="33">
        <f t="shared" si="8"/>
        <v>85.64</v>
      </c>
      <c r="BZ6" s="32" t="str">
        <f>IF(BZ7="","",IF(BZ7="-","【-】","【"&amp;SUBSTITUTE(TEXT(BZ7,"#,##0.00"),"-","△")&amp;"】"))</f>
        <v>【96.57】</v>
      </c>
      <c r="CA6" s="33">
        <f>IF(CA7="",NA(),CA7)</f>
        <v>80.89</v>
      </c>
      <c r="CB6" s="33">
        <f t="shared" ref="CB6:CJ6" si="9">IF(CB7="",NA(),CB7)</f>
        <v>79.89</v>
      </c>
      <c r="CC6" s="33">
        <f t="shared" si="9"/>
        <v>77.459999999999994</v>
      </c>
      <c r="CD6" s="33">
        <f t="shared" si="9"/>
        <v>79.09</v>
      </c>
      <c r="CE6" s="33">
        <f t="shared" si="9"/>
        <v>84</v>
      </c>
      <c r="CF6" s="33">
        <f t="shared" si="9"/>
        <v>128.05000000000001</v>
      </c>
      <c r="CG6" s="33">
        <f t="shared" si="9"/>
        <v>126.58</v>
      </c>
      <c r="CH6" s="33">
        <f t="shared" si="9"/>
        <v>125.87</v>
      </c>
      <c r="CI6" s="33">
        <f t="shared" si="9"/>
        <v>128.96</v>
      </c>
      <c r="CJ6" s="33">
        <f t="shared" si="9"/>
        <v>133</v>
      </c>
      <c r="CK6" s="32" t="str">
        <f>IF(CK7="","",IF(CK7="-","【-】","【"&amp;SUBSTITUTE(TEXT(CK7,"#,##0.00"),"-","△")&amp;"】"))</f>
        <v>【142.28】</v>
      </c>
      <c r="CL6" s="33">
        <f>IF(CL7="",NA(),CL7)</f>
        <v>179.68</v>
      </c>
      <c r="CM6" s="33">
        <f t="shared" ref="CM6:CU6" si="10">IF(CM7="",NA(),CM7)</f>
        <v>181.45</v>
      </c>
      <c r="CN6" s="33">
        <f t="shared" si="10"/>
        <v>183.98</v>
      </c>
      <c r="CO6" s="33">
        <f t="shared" si="10"/>
        <v>181.68</v>
      </c>
      <c r="CP6" s="33">
        <f t="shared" si="10"/>
        <v>196.41</v>
      </c>
      <c r="CQ6" s="33">
        <f t="shared" si="10"/>
        <v>67.09</v>
      </c>
      <c r="CR6" s="33">
        <f t="shared" si="10"/>
        <v>67.180000000000007</v>
      </c>
      <c r="CS6" s="33">
        <f t="shared" si="10"/>
        <v>67.540000000000006</v>
      </c>
      <c r="CT6" s="33">
        <f t="shared" si="10"/>
        <v>67.61</v>
      </c>
      <c r="CU6" s="33">
        <f t="shared" si="10"/>
        <v>64.81</v>
      </c>
      <c r="CV6" s="32" t="str">
        <f>IF(CV7="","",IF(CV7="-","【-】","【"&amp;SUBSTITUTE(TEXT(CV7,"#,##0.00"),"-","△")&amp;"】"))</f>
        <v>【60.35】</v>
      </c>
      <c r="CW6" s="33">
        <f>IF(CW7="",NA(),CW7)</f>
        <v>99.58</v>
      </c>
      <c r="CX6" s="33">
        <f t="shared" ref="CX6:DF6" si="11">IF(CX7="",NA(),CX7)</f>
        <v>99.69</v>
      </c>
      <c r="CY6" s="33">
        <f t="shared" si="11"/>
        <v>99.76</v>
      </c>
      <c r="CZ6" s="33">
        <f t="shared" si="11"/>
        <v>99.79</v>
      </c>
      <c r="DA6" s="33">
        <f t="shared" si="11"/>
        <v>99.8</v>
      </c>
      <c r="DB6" s="33">
        <f t="shared" si="11"/>
        <v>96.12</v>
      </c>
      <c r="DC6" s="33">
        <f t="shared" si="11"/>
        <v>96.32</v>
      </c>
      <c r="DD6" s="33">
        <f t="shared" si="11"/>
        <v>96.48</v>
      </c>
      <c r="DE6" s="33">
        <f t="shared" si="11"/>
        <v>96.64</v>
      </c>
      <c r="DF6" s="33">
        <f t="shared" si="11"/>
        <v>96.76</v>
      </c>
      <c r="DG6" s="32" t="str">
        <f>IF(DG7="","",IF(DG7="-","【-】","【"&amp;SUBSTITUTE(TEXT(DG7,"#,##0.00"),"-","△")&amp;"】"))</f>
        <v>【94.57】</v>
      </c>
      <c r="DH6" s="33">
        <f>IF(DH7="",NA(),DH7)</f>
        <v>7.33</v>
      </c>
      <c r="DI6" s="33">
        <f t="shared" ref="DI6:DQ6" si="12">IF(DI7="",NA(),DI7)</f>
        <v>9.68</v>
      </c>
      <c r="DJ6" s="33">
        <f t="shared" si="12"/>
        <v>11.99</v>
      </c>
      <c r="DK6" s="33">
        <f t="shared" si="12"/>
        <v>13.78</v>
      </c>
      <c r="DL6" s="33">
        <f t="shared" si="12"/>
        <v>22.74</v>
      </c>
      <c r="DM6" s="33">
        <f t="shared" si="12"/>
        <v>13.61</v>
      </c>
      <c r="DN6" s="33">
        <f t="shared" si="12"/>
        <v>12.53</v>
      </c>
      <c r="DO6" s="33">
        <f t="shared" si="12"/>
        <v>13.31</v>
      </c>
      <c r="DP6" s="33">
        <f t="shared" si="12"/>
        <v>14.06</v>
      </c>
      <c r="DQ6" s="33">
        <f t="shared" si="12"/>
        <v>23.27</v>
      </c>
      <c r="DR6" s="32" t="str">
        <f>IF(DR7="","",IF(DR7="-","【-】","【"&amp;SUBSTITUTE(TEXT(DR7,"#,##0.00"),"-","△")&amp;"】"))</f>
        <v>【36.27】</v>
      </c>
      <c r="DS6" s="33">
        <f>IF(DS7="",NA(),DS7)</f>
        <v>0.14000000000000001</v>
      </c>
      <c r="DT6" s="33">
        <f t="shared" ref="DT6:EB6" si="13">IF(DT7="",NA(),DT7)</f>
        <v>0.3</v>
      </c>
      <c r="DU6" s="33">
        <f t="shared" si="13"/>
        <v>0.95</v>
      </c>
      <c r="DV6" s="33">
        <f t="shared" si="13"/>
        <v>1.33</v>
      </c>
      <c r="DW6" s="33">
        <f t="shared" si="13"/>
        <v>2.36</v>
      </c>
      <c r="DX6" s="33">
        <f t="shared" si="13"/>
        <v>1.31</v>
      </c>
      <c r="DY6" s="33">
        <f t="shared" si="13"/>
        <v>1.74</v>
      </c>
      <c r="DZ6" s="33">
        <f t="shared" si="13"/>
        <v>2.15</v>
      </c>
      <c r="EA6" s="33">
        <f t="shared" si="13"/>
        <v>2.34</v>
      </c>
      <c r="EB6" s="33">
        <f t="shared" si="13"/>
        <v>2.75</v>
      </c>
      <c r="EC6" s="32" t="str">
        <f>IF(EC7="","",IF(EC7="-","【-】","【"&amp;SUBSTITUTE(TEXT(EC7,"#,##0.00"),"-","△")&amp;"】"))</f>
        <v>【4.35】</v>
      </c>
      <c r="ED6" s="33">
        <f>IF(ED7="",NA(),ED7)</f>
        <v>0.16</v>
      </c>
      <c r="EE6" s="33">
        <f t="shared" ref="EE6:EM6" si="14">IF(EE7="",NA(),EE7)</f>
        <v>0.12</v>
      </c>
      <c r="EF6" s="33">
        <f t="shared" si="14"/>
        <v>0.24</v>
      </c>
      <c r="EG6" s="33">
        <f t="shared" si="14"/>
        <v>0.38</v>
      </c>
      <c r="EH6" s="33">
        <f t="shared" si="14"/>
        <v>0.41</v>
      </c>
      <c r="EI6" s="33">
        <f t="shared" si="14"/>
        <v>0.1</v>
      </c>
      <c r="EJ6" s="33">
        <f t="shared" si="14"/>
        <v>0.1</v>
      </c>
      <c r="EK6" s="33">
        <f t="shared" si="14"/>
        <v>0.1</v>
      </c>
      <c r="EL6" s="33">
        <f t="shared" si="14"/>
        <v>0.11</v>
      </c>
      <c r="EM6" s="33">
        <f t="shared" si="14"/>
        <v>0.22</v>
      </c>
      <c r="EN6" s="32" t="str">
        <f>IF(EN7="","",IF(EN7="-","【-】","【"&amp;SUBSTITUTE(TEXT(EN7,"#,##0.00"),"-","△")&amp;"】"))</f>
        <v>【0.17】</v>
      </c>
    </row>
    <row r="7" spans="1:147" s="34" customFormat="1">
      <c r="A7" s="26"/>
      <c r="B7" s="35">
        <v>2014</v>
      </c>
      <c r="C7" s="35">
        <v>272035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68.47</v>
      </c>
      <c r="O7" s="36">
        <v>99.99</v>
      </c>
      <c r="P7" s="36">
        <v>71.47</v>
      </c>
      <c r="Q7" s="36">
        <v>1395</v>
      </c>
      <c r="R7" s="36">
        <v>401007</v>
      </c>
      <c r="S7" s="36">
        <v>36.39</v>
      </c>
      <c r="T7" s="36">
        <v>11019.7</v>
      </c>
      <c r="U7" s="36">
        <v>401666</v>
      </c>
      <c r="V7" s="36">
        <v>33.51</v>
      </c>
      <c r="W7" s="36">
        <v>11986.45</v>
      </c>
      <c r="X7" s="36">
        <v>103.69</v>
      </c>
      <c r="Y7" s="36">
        <v>101.69</v>
      </c>
      <c r="Z7" s="36">
        <v>102.87</v>
      </c>
      <c r="AA7" s="36">
        <v>102.43</v>
      </c>
      <c r="AB7" s="36">
        <v>107.93</v>
      </c>
      <c r="AC7" s="36">
        <v>107.58</v>
      </c>
      <c r="AD7" s="36">
        <v>106.98</v>
      </c>
      <c r="AE7" s="36">
        <v>106.35</v>
      </c>
      <c r="AF7" s="36">
        <v>108.14</v>
      </c>
      <c r="AG7" s="36">
        <v>108.72</v>
      </c>
      <c r="AH7" s="36">
        <v>107.74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0.09</v>
      </c>
      <c r="AP7" s="36">
        <v>0</v>
      </c>
      <c r="AQ7" s="36">
        <v>0</v>
      </c>
      <c r="AR7" s="36">
        <v>0</v>
      </c>
      <c r="AS7" s="36">
        <v>4.71</v>
      </c>
      <c r="AT7" s="36">
        <v>128.51</v>
      </c>
      <c r="AU7" s="36">
        <v>132.12</v>
      </c>
      <c r="AV7" s="36">
        <v>135.09</v>
      </c>
      <c r="AW7" s="36">
        <v>161.02000000000001</v>
      </c>
      <c r="AX7" s="36">
        <v>103.96</v>
      </c>
      <c r="AY7" s="36">
        <v>169.18</v>
      </c>
      <c r="AZ7" s="36">
        <v>151.75</v>
      </c>
      <c r="BA7" s="36">
        <v>161.29</v>
      </c>
      <c r="BB7" s="36">
        <v>129.52000000000001</v>
      </c>
      <c r="BC7" s="36">
        <v>61</v>
      </c>
      <c r="BD7" s="36">
        <v>56.46</v>
      </c>
      <c r="BE7" s="36">
        <v>320.91000000000003</v>
      </c>
      <c r="BF7" s="36">
        <v>328.72</v>
      </c>
      <c r="BG7" s="36">
        <v>311.45</v>
      </c>
      <c r="BH7" s="36">
        <v>310.56</v>
      </c>
      <c r="BI7" s="36">
        <v>311.52999999999997</v>
      </c>
      <c r="BJ7" s="36">
        <v>736.85</v>
      </c>
      <c r="BK7" s="36">
        <v>745.85</v>
      </c>
      <c r="BL7" s="36">
        <v>705.53</v>
      </c>
      <c r="BM7" s="36">
        <v>685.64</v>
      </c>
      <c r="BN7" s="36">
        <v>665.11</v>
      </c>
      <c r="BO7" s="36">
        <v>776.35</v>
      </c>
      <c r="BP7" s="36">
        <v>107.76</v>
      </c>
      <c r="BQ7" s="36">
        <v>107.24</v>
      </c>
      <c r="BR7" s="36">
        <v>110.33</v>
      </c>
      <c r="BS7" s="36">
        <v>108.45</v>
      </c>
      <c r="BT7" s="36">
        <v>102.73</v>
      </c>
      <c r="BU7" s="36">
        <v>87.47</v>
      </c>
      <c r="BV7" s="36">
        <v>89.16</v>
      </c>
      <c r="BW7" s="36">
        <v>89.78</v>
      </c>
      <c r="BX7" s="36">
        <v>88.39</v>
      </c>
      <c r="BY7" s="36">
        <v>85.64</v>
      </c>
      <c r="BZ7" s="36">
        <v>96.57</v>
      </c>
      <c r="CA7" s="36">
        <v>80.89</v>
      </c>
      <c r="CB7" s="36">
        <v>79.89</v>
      </c>
      <c r="CC7" s="36">
        <v>77.459999999999994</v>
      </c>
      <c r="CD7" s="36">
        <v>79.09</v>
      </c>
      <c r="CE7" s="36">
        <v>84</v>
      </c>
      <c r="CF7" s="36">
        <v>128.05000000000001</v>
      </c>
      <c r="CG7" s="36">
        <v>126.58</v>
      </c>
      <c r="CH7" s="36">
        <v>125.87</v>
      </c>
      <c r="CI7" s="36">
        <v>128.96</v>
      </c>
      <c r="CJ7" s="36">
        <v>133</v>
      </c>
      <c r="CK7" s="36">
        <v>142.28</v>
      </c>
      <c r="CL7" s="36">
        <v>179.68</v>
      </c>
      <c r="CM7" s="36">
        <v>181.45</v>
      </c>
      <c r="CN7" s="36">
        <v>183.98</v>
      </c>
      <c r="CO7" s="36">
        <v>181.68</v>
      </c>
      <c r="CP7" s="36">
        <v>196.41</v>
      </c>
      <c r="CQ7" s="36">
        <v>67.09</v>
      </c>
      <c r="CR7" s="36">
        <v>67.180000000000007</v>
      </c>
      <c r="CS7" s="36">
        <v>67.540000000000006</v>
      </c>
      <c r="CT7" s="36">
        <v>67.61</v>
      </c>
      <c r="CU7" s="36">
        <v>64.81</v>
      </c>
      <c r="CV7" s="36">
        <v>60.35</v>
      </c>
      <c r="CW7" s="36">
        <v>99.58</v>
      </c>
      <c r="CX7" s="36">
        <v>99.69</v>
      </c>
      <c r="CY7" s="36">
        <v>99.76</v>
      </c>
      <c r="CZ7" s="36">
        <v>99.79</v>
      </c>
      <c r="DA7" s="36">
        <v>99.8</v>
      </c>
      <c r="DB7" s="36">
        <v>96.12</v>
      </c>
      <c r="DC7" s="36">
        <v>96.32</v>
      </c>
      <c r="DD7" s="36">
        <v>96.48</v>
      </c>
      <c r="DE7" s="36">
        <v>96.64</v>
      </c>
      <c r="DF7" s="36">
        <v>96.76</v>
      </c>
      <c r="DG7" s="36">
        <v>94.57</v>
      </c>
      <c r="DH7" s="36">
        <v>7.33</v>
      </c>
      <c r="DI7" s="36">
        <v>9.68</v>
      </c>
      <c r="DJ7" s="36">
        <v>11.99</v>
      </c>
      <c r="DK7" s="36">
        <v>13.78</v>
      </c>
      <c r="DL7" s="36">
        <v>22.74</v>
      </c>
      <c r="DM7" s="36">
        <v>13.61</v>
      </c>
      <c r="DN7" s="36">
        <v>12.53</v>
      </c>
      <c r="DO7" s="36">
        <v>13.31</v>
      </c>
      <c r="DP7" s="36">
        <v>14.06</v>
      </c>
      <c r="DQ7" s="36">
        <v>23.27</v>
      </c>
      <c r="DR7" s="36">
        <v>36.270000000000003</v>
      </c>
      <c r="DS7" s="36">
        <v>0.14000000000000001</v>
      </c>
      <c r="DT7" s="36">
        <v>0.3</v>
      </c>
      <c r="DU7" s="36">
        <v>0.95</v>
      </c>
      <c r="DV7" s="36">
        <v>1.33</v>
      </c>
      <c r="DW7" s="36">
        <v>2.36</v>
      </c>
      <c r="DX7" s="36">
        <v>1.31</v>
      </c>
      <c r="DY7" s="36">
        <v>1.74</v>
      </c>
      <c r="DZ7" s="36">
        <v>2.15</v>
      </c>
      <c r="EA7" s="36">
        <v>2.34</v>
      </c>
      <c r="EB7" s="36">
        <v>2.75</v>
      </c>
      <c r="EC7" s="36">
        <v>4.3499999999999996</v>
      </c>
      <c r="ED7" s="36">
        <v>0.16</v>
      </c>
      <c r="EE7" s="36">
        <v>0.12</v>
      </c>
      <c r="EF7" s="36">
        <v>0.24</v>
      </c>
      <c r="EG7" s="36">
        <v>0.38</v>
      </c>
      <c r="EH7" s="36">
        <v>0.41</v>
      </c>
      <c r="EI7" s="36">
        <v>0.1</v>
      </c>
      <c r="EJ7" s="36">
        <v>0.1</v>
      </c>
      <c r="EK7" s="36">
        <v>0.1</v>
      </c>
      <c r="EL7" s="36">
        <v>0.11</v>
      </c>
      <c r="EM7" s="36">
        <v>0.22</v>
      </c>
      <c r="EN7" s="36">
        <v>0.17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HOSTNAME</cp:lastModifiedBy>
  <cp:lastPrinted>2016-02-12T01:42:55Z</cp:lastPrinted>
  <dcterms:created xsi:type="dcterms:W3CDTF">2016-02-03T07:44:36Z</dcterms:created>
  <dcterms:modified xsi:type="dcterms:W3CDTF">2016-02-23T04:21:48Z</dcterms:modified>
  <cp:category/>
</cp:coreProperties>
</file>