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23" i="11" l="1"/>
  <c r="AU88" i="11"/>
  <c r="AP88" i="11"/>
  <c r="AF88" i="11"/>
  <c r="AU63" i="11"/>
  <c r="AP6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BW34" i="9"/>
  <c r="C34" i="9"/>
  <c r="C35" i="9" s="1"/>
  <c r="BW35" i="9" l="1"/>
  <c r="BW36" i="9" s="1"/>
  <c r="BW37" i="9" s="1"/>
  <c r="BW38" i="9" s="1"/>
  <c r="BW39" i="9" s="1"/>
  <c r="BW40" i="9" s="1"/>
  <c r="BW41" i="9" s="1"/>
  <c r="AM34"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BE34" i="9"/>
</calcChain>
</file>

<file path=xl/sharedStrings.xml><?xml version="1.0" encoding="utf-8"?>
<sst xmlns="http://schemas.openxmlformats.org/spreadsheetml/2006/main" count="1018" uniqueCount="550">
  <si>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</si>
  <si>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</si>
  <si>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</si>
  <si>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</si>
  <si>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</si>
  <si>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</si>
  <si>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</si>
  <si>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</si>
  <si>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</si>
  <si>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</si>
  <si>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</si>
  <si>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</si>
  <si>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</si>
  <si>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</si>
  <si>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</si>
  <si>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</si>
  <si>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</si>
  <si>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</si>
  <si>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</si>
  <si>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</si>
  <si>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</si>
  <si>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</si>
  <si>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</si>
  <si>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</si>
  <si>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</si>
  <si>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</si>
  <si>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</si>
  <si>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</si>
  <si>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</si>
  <si>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</si>
  <si>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</si>
  <si>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</si>
  <si>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</si>
  <si>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</si>
  <si>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</si>
  <si>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</si>
  <si>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</si>
  <si>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</si>
  <si>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</si>
  <si>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</si>
  <si>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</si>
  <si>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</si>
  <si>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</si>
  <si>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</si>
  <si>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</si>
  <si>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</si>
  <si>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</si>
  <si>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</si>
  <si>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</si>
  <si>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</si>
  <si>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</si>
  <si>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</si>
  <si>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</si>
  <si>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</si>
  <si>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</si>
  <si>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</si>
  <si>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</si>
  <si>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</si>
  <si>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</si>
  <si>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</si>
  <si>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</si>
  <si>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</si>
  <si>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</si>
  <si>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</si>
  <si>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</si>
  <si>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</si>
  <si>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</si>
  <si>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</si>
  <si>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</si>
  <si>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</si>
  <si>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</si>
  <si>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</si>
  <si>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</si>
  <si>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</si>
  <si>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</si>
  <si>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</si>
  <si>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</si>
  <si>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</si>
  <si>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</si>
  <si>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</si>
  <si>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</si>
  <si>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</si>
  <si>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高石市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</si>
  <si>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</si>
  <si>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</si>
  <si>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</si>
  <si>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</si>
  <si>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</si>
  <si>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</si>
  <si>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</si>
  <si>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</si>
  <si>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</si>
  <si>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</si>
  <si>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</si>
  <si>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</si>
  <si>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</si>
  <si>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</si>
  <si>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</si>
  <si>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</si>
  <si>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</si>
  <si>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</si>
  <si>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</si>
  <si>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</si>
  <si>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</si>
  <si>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</si>
  <si>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</si>
  <si>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</si>
  <si>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</si>
  <si>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</si>
  <si>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</si>
  <si>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</si>
  <si>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</si>
  <si>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</si>
  <si>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</si>
  <si>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</si>
  <si>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</si>
  <si>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</si>
  <si>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</si>
  <si>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</si>
  <si>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</si>
  <si>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</si>
  <si>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</si>
  <si>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</si>
  <si>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</si>
  <si>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</si>
  <si>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</si>
  <si>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</si>
  <si>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</si>
  <si>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</si>
  <si>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</si>
  <si>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</si>
  <si>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</si>
  <si>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</si>
  <si>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</si>
  <si>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</si>
  <si>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</si>
  <si>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</si>
  <si>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</si>
  <si>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</si>
  <si>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</si>
  <si>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</si>
  <si>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</si>
  <si>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</si>
  <si>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</si>
  <si>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</si>
  <si>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</si>
  <si>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</si>
  <si>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</si>
  <si>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</si>
  <si>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</si>
  <si>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</si>
  <si>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</si>
  <si>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</si>
  <si>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</si>
  <si>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</si>
  <si>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</si>
  <si>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</si>
  <si>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</si>
  <si>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</si>
  <si>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</si>
  <si>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</si>
  <si>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</si>
  <si>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</si>
  <si>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</si>
  <si>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</si>
  <si>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</si>
  <si>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</si>
  <si>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</si>
  <si>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</si>
  <si>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</si>
  <si>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</si>
  <si>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</si>
  <si>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</si>
  <si>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</si>
  <si>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</si>
  <si>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</si>
  <si>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</si>
  <si>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</si>
  <si>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</si>
  <si>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</si>
  <si>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</si>
  <si>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</si>
  <si>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</si>
  <si>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</si>
  <si>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</si>
  <si>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</si>
  <si>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</si>
  <si>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</si>
  <si>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</si>
  <si>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</si>
  <si>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</si>
  <si>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</si>
  <si>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</si>
  <si>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</si>
  <si>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大阪府高石市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</si>
  <si>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</si>
  <si>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</si>
  <si>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</si>
  <si>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</si>
  <si>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</si>
  <si>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</si>
  <si>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</si>
  <si>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</si>
  <si>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</si>
  <si>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</si>
  <si>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</si>
  <si>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</si>
  <si>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</si>
  <si>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</si>
  <si>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</si>
  <si>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</si>
  <si>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</si>
  <si>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</si>
  <si>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</si>
  <si>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</si>
  <si>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</si>
  <si>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</si>
  <si>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</si>
  <si>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</si>
  <si>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</si>
  <si>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</si>
  <si>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</si>
  <si>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</si>
  <si>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</si>
  <si>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</si>
  <si>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</si>
  <si>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</si>
  <si>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</si>
  <si>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</si>
  <si>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</si>
  <si>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</si>
  <si>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</si>
  <si>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</si>
  <si>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</si>
  <si>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</si>
  <si>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</si>
  <si>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</si>
  <si>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</si>
  <si>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</si>
  <si>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</si>
  <si>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</si>
  <si>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</si>
  <si>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</si>
  <si>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</si>
  <si>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</si>
  <si>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</si>
  <si>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</si>
  <si>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</si>
  <si>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</si>
  <si>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</si>
  <si>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</si>
  <si>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</si>
  <si>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</si>
  <si>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</si>
  <si>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</si>
  <si>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</si>
  <si>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</si>
  <si>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</si>
  <si>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</si>
  <si>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</si>
  <si>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</si>
  <si>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</si>
  <si>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</si>
  <si>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</si>
  <si>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</si>
  <si>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</si>
  <si>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</si>
  <si>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</si>
  <si>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</si>
  <si>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</si>
  <si>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</si>
  <si>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</si>
  <si>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</si>
  <si>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</si>
  <si>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</si>
  <si>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</si>
  <si>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</si>
  <si>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</si>
  <si>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</si>
  <si>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</si>
  <si>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</si>
  <si>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</si>
  <si>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</si>
  <si>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</si>
  <si>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</si>
  <si>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</si>
  <si>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</si>
  <si>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</si>
  <si>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</si>
  <si>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</si>
  <si>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</si>
  <si>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</si>
  <si>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</si>
  <si>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</si>
  <si>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</si>
  <si>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</si>
  <si>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</si>
  <si>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</si>
  <si>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</si>
  <si>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</si>
  <si>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</si>
  <si>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</si>
  <si>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</si>
  <si>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</si>
  <si>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</si>
  <si>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</si>
  <si>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</si>
  <si>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</si>
  <si>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</si>
  <si>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</si>
  <si>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</si>
  <si>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</si>
  <si>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</si>
  <si>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</si>
  <si>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</si>
  <si>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</si>
  <si>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</si>
  <si>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</si>
  <si>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</si>
  <si>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</si>
  <si>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</si>
  <si>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</si>
  <si>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</si>
  <si>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</si>
  <si>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</si>
  <si>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</si>
  <si>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</si>
  <si>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</si>
  <si>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</si>
  <si>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</si>
  <si>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</si>
  <si>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</si>
  <si>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</si>
  <si>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</si>
  <si>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</si>
  <si>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</si>
  <si>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</si>
  <si>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</si>
  <si>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</si>
  <si>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</si>
  <si>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</si>
  <si>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</si>
  <si>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</si>
  <si>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</si>
  <si>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大阪府高石市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</si>
  <si>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</si>
  <si>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</si>
  <si>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</si>
  <si>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</si>
  <si>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</si>
  <si>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</si>
  <si>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</si>
  <si>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</si>
  <si>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</si>
  <si>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</si>
  <si>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</si>
  <si>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</si>
  <si>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</si>
  <si>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</si>
  <si>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</si>
  <si>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</si>
  <si>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</si>
  <si>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</si>
  <si>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</si>
  <si>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</si>
  <si>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</si>
  <si>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</si>
  <si>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</si>
  <si>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</si>
  <si>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</si>
  <si>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</si>
  <si>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</si>
  <si>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</si>
  <si>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</si>
  <si>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</si>
  <si>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</si>
  <si>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</si>
  <si>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</si>
  <si>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</si>
  <si>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</si>
  <si>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</si>
  <si>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</si>
  <si>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</si>
  <si>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</si>
  <si>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</si>
  <si>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</si>
  <si>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</si>
  <si>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</si>
  <si>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</si>
  <si>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</si>
  <si>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</si>
  <si>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</si>
  <si>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</si>
  <si>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</si>
  <si>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</si>
  <si>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</si>
  <si>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</si>
  <si>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</si>
  <si>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</si>
  <si>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</si>
  <si>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</si>
  <si>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</si>
  <si>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</si>
  <si>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</si>
  <si>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</si>
  <si>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</si>
  <si>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</si>
  <si>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</si>
  <si>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</si>
  <si>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</si>
  <si>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</si>
  <si>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</si>
  <si>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</si>
  <si>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</si>
  <si>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</si>
  <si>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</si>
  <si>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</si>
  <si>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</si>
  <si>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</si>
  <si>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</si>
  <si>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</si>
  <si>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</si>
  <si>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</si>
  <si>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</si>
  <si>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</si>
  <si>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</si>
  <si>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</si>
  <si>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</si>
  <si>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</si>
  <si>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</si>
  <si>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</si>
  <si>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</si>
  <si>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</si>
  <si>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</si>
  <si>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</si>
  <si>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</si>
  <si>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</si>
  <si>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</si>
  <si>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</si>
  <si>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</si>
  <si>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</si>
  <si>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</si>
  <si>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</si>
  <si>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</si>
  <si>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</si>
  <si>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</si>
  <si>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</si>
  <si>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</si>
  <si>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</si>
  <si>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</si>
  <si>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</si>
  <si>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</si>
  <si>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</si>
  <si>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</si>
  <si>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</si>
  <si>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</si>
  <si>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</si>
  <si>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</si>
  <si>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</si>
  <si>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</si>
  <si>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</si>
  <si>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</si>
  <si>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</si>
  <si>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</si>
  <si>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</si>
  <si>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</si>
  <si>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</si>
  <si>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</si>
  <si>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</si>
  <si>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</si>
  <si>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</si>
  <si>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</si>
  <si>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</si>
  <si>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</si>
  <si>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</si>
  <si>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</si>
  <si>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</si>
  <si>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</si>
  <si>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</si>
  <si>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</si>
  <si>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</si>
  <si>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</si>
  <si>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</si>
  <si>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</si>
  <si>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</si>
  <si>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</si>
  <si>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</si>
  <si>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</si>
  <si>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</si>
  <si>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</si>
  <si>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</si>
  <si>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</si>
  <si>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</si>
  <si>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</si>
  <si>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</si>
  <si>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</si>
  <si>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</si>
  <si>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</si>
  <si>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</si>
  <si>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</si>
  <si>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</si>
  <si>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</si>
  <si>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</si>
  <si>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</si>
  <si>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</si>
  <si>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</si>
  <si>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</si>
  <si>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</si>
  <si>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</si>
  <si>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</si>
  <si>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</si>
  <si>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</si>
  <si>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</si>
  <si>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</si>
  <si>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</si>
  <si>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</si>
  <si>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</si>
  <si>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</si>
  <si>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1.48</t>
  </si>
  <si>
    <t>国民健康保険特別会計</t>
  </si>
  <si>
    <t>▲ 9.00</t>
  </si>
  <si>
    <t>▲ 8.96</t>
  </si>
  <si>
    <t>▲ 8.99</t>
  </si>
  <si>
    <t>▲ 7.63</t>
  </si>
  <si>
    <t>▲ 6.92</t>
  </si>
  <si>
    <t>水道事業会計</t>
  </si>
  <si>
    <t>一般会計</t>
  </si>
  <si>
    <t>介護保険特別会計</t>
  </si>
  <si>
    <t>後期高齢者医療保険特別会計</t>
  </si>
  <si>
    <t>公共下水道事業特別会計</t>
  </si>
  <si>
    <t>墓地事業特別会計</t>
  </si>
  <si>
    <t>▲ 0.01</t>
  </si>
  <si>
    <t>その他会計（赤字）</t>
  </si>
  <si>
    <t>その他会計（黒字）</t>
  </si>
  <si>
    <t>法適用企業</t>
  </si>
  <si>
    <t>法非適用企業</t>
  </si>
  <si>
    <t>高石市土地開発公社</t>
    <rPh sb="0" eb="3">
      <t>タカイシシ</t>
    </rPh>
    <rPh sb="3" eb="5">
      <t>トチ</t>
    </rPh>
    <rPh sb="5" eb="7">
      <t>カイハツ</t>
    </rPh>
    <rPh sb="7" eb="9">
      <t>コウシャ</t>
    </rPh>
    <phoneticPr fontId="24"/>
  </si>
  <si>
    <t>高石市保健医療センター</t>
    <rPh sb="0" eb="3">
      <t>タカイシシ</t>
    </rPh>
    <rPh sb="3" eb="5">
      <t>ホケン</t>
    </rPh>
    <rPh sb="5" eb="7">
      <t>イリョウ</t>
    </rPh>
    <phoneticPr fontId="24"/>
  </si>
  <si>
    <t>高石都市開発株式会社</t>
    <rPh sb="0" eb="2">
      <t>タカイシ</t>
    </rPh>
    <rPh sb="2" eb="4">
      <t>トシ</t>
    </rPh>
    <rPh sb="4" eb="6">
      <t>カイハツ</t>
    </rPh>
    <rPh sb="6" eb="10">
      <t>カブシキガイシャ</t>
    </rPh>
    <phoneticPr fontId="24"/>
  </si>
  <si>
    <t>泉北環境整備施設組合</t>
    <rPh sb="0" eb="2">
      <t>センボク</t>
    </rPh>
    <rPh sb="2" eb="4">
      <t>カンキョウ</t>
    </rPh>
    <rPh sb="4" eb="6">
      <t>セイビ</t>
    </rPh>
    <rPh sb="6" eb="8">
      <t>シセツ</t>
    </rPh>
    <rPh sb="8" eb="10">
      <t>クミアイ</t>
    </rPh>
    <phoneticPr fontId="24"/>
  </si>
  <si>
    <t>高石市泉大津市墓地組合</t>
    <rPh sb="0" eb="3">
      <t>タカイシシ</t>
    </rPh>
    <rPh sb="3" eb="7">
      <t>イズミオオツシ</t>
    </rPh>
    <rPh sb="7" eb="9">
      <t>ボチ</t>
    </rPh>
    <rPh sb="9" eb="11">
      <t>クミアイ</t>
    </rPh>
    <phoneticPr fontId="24"/>
  </si>
  <si>
    <t>泉北水道企業団</t>
    <rPh sb="0" eb="2">
      <t>センボク</t>
    </rPh>
    <rPh sb="2" eb="4">
      <t>スイドウ</t>
    </rPh>
    <rPh sb="4" eb="6">
      <t>キギョウ</t>
    </rPh>
    <rPh sb="6" eb="7">
      <t>ダン</t>
    </rPh>
    <phoneticPr fontId="24"/>
  </si>
  <si>
    <t>泉州水防事務組合</t>
    <rPh sb="0" eb="2">
      <t>センシュウ</t>
    </rPh>
    <rPh sb="2" eb="4">
      <t>スイボウ</t>
    </rPh>
    <rPh sb="4" eb="6">
      <t>ジム</t>
    </rPh>
    <rPh sb="6" eb="8">
      <t>クミアイ</t>
    </rPh>
    <phoneticPr fontId="24"/>
  </si>
  <si>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4"/>
  </si>
  <si>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</si>
  <si>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4"/>
  </si>
  <si>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4"/>
  </si>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</sst>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56114</c:v>
                </c:pt>
                <c:pt idx="1">
                  <c:v>108981</c:v>
                </c:pt>
                <c:pt idx="2">
                  <c:v>38247</c:v>
                </c:pt>
                <c:pt idx="3">
                  <c:v>48346</c:v>
                </c:pt>
                <c:pt idx="4">
                  <c:v>65408</c:v>
                </c:pt>
              </c:numCache>
            </c:numRef>
          </c:val>
          <c:smooth val="0"/>
        </c:ser>
        <c:dLbls>
          <c:showLegendKey val="0"/>
          <c:showVal val="0"/>
          <c:showCatName val="0"/>
          <c:showSerName val="0"/>
          <c:showPercent val="0"/>
          <c:showBubbleSize val="0"/>
        </c:dLbls>
        <c:marker val="1"/>
        <c:smooth val="0"/>
        <c:axId val="111326336"/>
        <c:axId val="111328256"/>
      </c:lineChart>
      <c:catAx>
        <c:axId val="111326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328256"/>
        <c:crosses val="autoZero"/>
        <c:auto val="1"/>
        <c:lblAlgn val="ctr"/>
        <c:lblOffset val="100"/>
        <c:tickLblSkip val="1"/>
        <c:tickMarkSkip val="1"/>
        <c:noMultiLvlLbl val="0"/>
      </c:catAx>
      <c:valAx>
        <c:axId val="1113282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326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0.19</c:v>
                </c:pt>
                <c:pt idx="1">
                  <c:v>0.52</c:v>
                </c:pt>
                <c:pt idx="2">
                  <c:v>0.87</c:v>
                </c:pt>
                <c:pt idx="3">
                  <c:v>2.4300000000000002</c:v>
                </c:pt>
                <c:pt idx="4">
                  <c:v>1.1399999999999999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1.05</c:v>
                </c:pt>
                <c:pt idx="1">
                  <c:v>4.71</c:v>
                </c:pt>
                <c:pt idx="2">
                  <c:v>11.4</c:v>
                </c:pt>
                <c:pt idx="3">
                  <c:v>12.64</c:v>
                </c:pt>
                <c:pt idx="4">
                  <c:v>12.53</c:v>
                </c:pt>
              </c:numCache>
            </c:numRef>
          </c:val>
        </c:ser>
        <c:dLbls>
          <c:showLegendKey val="0"/>
          <c:showVal val="0"/>
          <c:showCatName val="0"/>
          <c:showSerName val="0"/>
          <c:showPercent val="0"/>
          <c:showBubbleSize val="0"/>
        </c:dLbls>
        <c:gapWidth val="250"/>
        <c:overlap val="100"/>
        <c:axId val="111878144"/>
        <c:axId val="111880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1.1399999999999999</c:v>
                </c:pt>
                <c:pt idx="1">
                  <c:v>4.0199999999999996</c:v>
                </c:pt>
                <c:pt idx="2">
                  <c:v>7.05</c:v>
                </c:pt>
                <c:pt idx="3">
                  <c:v>3.16</c:v>
                </c:pt>
                <c:pt idx="4">
                  <c:v>-1.48</c:v>
                </c:pt>
              </c:numCache>
            </c:numRef>
          </c:val>
          <c:smooth val="0"/>
        </c:ser>
        <c:dLbls>
          <c:showLegendKey val="0"/>
          <c:showVal val="0"/>
          <c:showCatName val="0"/>
          <c:showSerName val="0"/>
          <c:showPercent val="0"/>
          <c:showBubbleSize val="0"/>
        </c:dLbls>
        <c:marker val="1"/>
        <c:smooth val="0"/>
        <c:axId val="111878144"/>
        <c:axId val="111880064"/>
      </c:lineChart>
      <c:catAx>
        <c:axId val="11187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880064"/>
        <c:crosses val="autoZero"/>
        <c:auto val="1"/>
        <c:lblAlgn val="ctr"/>
        <c:lblOffset val="100"/>
        <c:tickLblSkip val="1"/>
        <c:tickMarkSkip val="1"/>
        <c:noMultiLvlLbl val="0"/>
      </c:catAx>
      <c:valAx>
        <c:axId val="11188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7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0.03</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0.01</c:v>
                </c:pt>
                <c:pt idx="1">
                  <c:v>#N/A</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0.28000000000000003</c:v>
                </c:pt>
                <c:pt idx="2">
                  <c:v>#N/A</c:v>
                </c:pt>
                <c:pt idx="3">
                  <c:v>0.56999999999999995</c:v>
                </c:pt>
                <c:pt idx="4">
                  <c:v>#N/A</c:v>
                </c:pt>
                <c:pt idx="5">
                  <c:v>0.09</c:v>
                </c:pt>
                <c:pt idx="6">
                  <c:v>#N/A</c:v>
                </c:pt>
                <c:pt idx="7">
                  <c:v>0.03</c:v>
                </c:pt>
                <c:pt idx="8">
                  <c:v>#N/A</c:v>
                </c:pt>
                <c:pt idx="9">
                  <c:v>0.06</c:v>
                </c:pt>
              </c:numCache>
            </c:numRef>
          </c:val>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0.13</c:v>
                </c:pt>
                <c:pt idx="2">
                  <c:v>#N/A</c:v>
                </c:pt>
                <c:pt idx="3">
                  <c:v>0.15</c:v>
                </c:pt>
                <c:pt idx="4">
                  <c:v>#N/A</c:v>
                </c:pt>
                <c:pt idx="5">
                  <c:v>0.16</c:v>
                </c:pt>
                <c:pt idx="6">
                  <c:v>#N/A</c:v>
                </c:pt>
                <c:pt idx="7">
                  <c:v>0.2</c:v>
                </c:pt>
                <c:pt idx="8">
                  <c:v>#N/A</c:v>
                </c:pt>
                <c:pt idx="9">
                  <c:v>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0.48</c:v>
                </c:pt>
                <c:pt idx="2">
                  <c:v>#N/A</c:v>
                </c:pt>
                <c:pt idx="3">
                  <c:v>0.56999999999999995</c:v>
                </c:pt>
                <c:pt idx="4">
                  <c:v>#N/A</c:v>
                </c:pt>
                <c:pt idx="5">
                  <c:v>0.42</c:v>
                </c:pt>
                <c:pt idx="6">
                  <c:v>#N/A</c:v>
                </c:pt>
                <c:pt idx="7">
                  <c:v>0.56999999999999995</c:v>
                </c:pt>
                <c:pt idx="8">
                  <c:v>#N/A</c:v>
                </c:pt>
                <c:pt idx="9">
                  <c:v>0.48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c:v>
                </c:pt>
                <c:pt idx="2">
                  <c:v>#N/A</c:v>
                </c:pt>
                <c:pt idx="3">
                  <c:v>0.52</c:v>
                </c:pt>
                <c:pt idx="4">
                  <c:v>#N/A</c:v>
                </c:pt>
                <c:pt idx="5">
                  <c:v>0.87</c:v>
                </c:pt>
                <c:pt idx="6">
                  <c:v>#N/A</c:v>
                </c:pt>
                <c:pt idx="7">
                  <c:v>2.4300000000000002</c:v>
                </c:pt>
                <c:pt idx="8">
                  <c:v>#N/A</c:v>
                </c:pt>
                <c:pt idx="9">
                  <c:v>1.1399999999999999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9.07</c:v>
                </c:pt>
                <c:pt idx="2">
                  <c:v>#N/A</c:v>
                </c:pt>
                <c:pt idx="3">
                  <c:v>9.6</c:v>
                </c:pt>
                <c:pt idx="4">
                  <c:v>#N/A</c:v>
                </c:pt>
                <c:pt idx="5">
                  <c:v>10.53</c:v>
                </c:pt>
                <c:pt idx="6">
                  <c:v>#N/A</c:v>
                </c:pt>
                <c:pt idx="7">
                  <c:v>11.85</c:v>
                </c:pt>
                <c:pt idx="8">
                  <c:v>#N/A</c:v>
                </c:pt>
                <c:pt idx="9">
                  <c:v>13.16</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9</c:v>
                </c:pt>
                <c:pt idx="1">
                  <c:v>#N/A</c:v>
                </c:pt>
                <c:pt idx="2">
                  <c:v>8.9600000000000009</c:v>
                </c:pt>
                <c:pt idx="3">
                  <c:v>#N/A</c:v>
                </c:pt>
                <c:pt idx="4">
                  <c:v>8.99</c:v>
                </c:pt>
                <c:pt idx="5">
                  <c:v>#N/A</c:v>
                </c:pt>
                <c:pt idx="6">
                  <c:v>7.63</c:v>
                </c:pt>
                <c:pt idx="7">
                  <c:v>#N/A</c:v>
                </c:pt>
                <c:pt idx="8">
                  <c:v>6.92</c:v>
                </c:pt>
                <c:pt idx="9">
                  <c:v>#N/A</c:v>
                </c:pt>
              </c:numCache>
            </c:numRef>
          </c:val>
        </c:ser>
        <c:dLbls>
          <c:showLegendKey val="0"/>
          <c:showVal val="0"/>
          <c:showCatName val="0"/>
          <c:showSerName val="0"/>
          <c:showPercent val="0"/>
          <c:showBubbleSize val="0"/>
        </c:dLbls>
        <c:gapWidth val="150"/>
        <c:overlap val="100"/>
        <c:axId val="112355200"/>
        <c:axId val="112356736"/>
      </c:barChart>
      <c:catAx>
        <c:axId val="11235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356736"/>
        <c:crosses val="autoZero"/>
        <c:auto val="1"/>
        <c:lblAlgn val="ctr"/>
        <c:lblOffset val="100"/>
        <c:tickLblSkip val="1"/>
        <c:tickMarkSkip val="1"/>
        <c:noMultiLvlLbl val="0"/>
      </c:catAx>
      <c:valAx>
        <c:axId val="11235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55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2194</c:v>
                </c:pt>
                <c:pt idx="5">
                  <c:v>2280</c:v>
                </c:pt>
                <c:pt idx="8">
                  <c:v>2442</c:v>
                </c:pt>
                <c:pt idx="11">
                  <c:v>2592</c:v>
                </c:pt>
                <c:pt idx="14">
                  <c:v>2596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17</c:v>
                </c:pt>
                <c:pt idx="3">
                  <c:v>16</c:v>
                </c:pt>
                <c:pt idx="6">
                  <c:v>1</c:v>
                </c:pt>
                <c:pt idx="9">
                  <c:v>2</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648</c:v>
                </c:pt>
                <c:pt idx="3">
                  <c:v>644</c:v>
                </c:pt>
                <c:pt idx="6">
                  <c:v>649</c:v>
                </c:pt>
                <c:pt idx="9">
                  <c:v>648</c:v>
                </c:pt>
                <c:pt idx="12">
                  <c:v>548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611</c:v>
                </c:pt>
                <c:pt idx="3">
                  <c:v>608</c:v>
                </c:pt>
                <c:pt idx="6">
                  <c:v>572</c:v>
                </c:pt>
                <c:pt idx="9">
                  <c:v>595</c:v>
                </c:pt>
                <c:pt idx="12">
                  <c:v>580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2564</c:v>
                </c:pt>
                <c:pt idx="3">
                  <c:v>2711</c:v>
                </c:pt>
                <c:pt idx="6">
                  <c:v>2802</c:v>
                </c:pt>
                <c:pt idx="9">
                  <c:v>2890</c:v>
                </c:pt>
                <c:pt idx="12">
                  <c:v>3032</c:v>
                </c:pt>
              </c:numCache>
            </c:numRef>
          </c:val>
        </c:ser>
        <c:dLbls>
          <c:showLegendKey val="0"/>
          <c:showVal val="0"/>
          <c:showCatName val="0"/>
          <c:showSerName val="0"/>
          <c:showPercent val="0"/>
          <c:showBubbleSize val="0"/>
        </c:dLbls>
        <c:gapWidth val="100"/>
        <c:overlap val="100"/>
        <c:axId val="110949120"/>
        <c:axId val="110951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1646</c:v>
                </c:pt>
                <c:pt idx="2">
                  <c:v>#N/A</c:v>
                </c:pt>
                <c:pt idx="3">
                  <c:v>#N/A</c:v>
                </c:pt>
                <c:pt idx="4">
                  <c:v>1699</c:v>
                </c:pt>
                <c:pt idx="5">
                  <c:v>#N/A</c:v>
                </c:pt>
                <c:pt idx="6">
                  <c:v>#N/A</c:v>
                </c:pt>
                <c:pt idx="7">
                  <c:v>1582</c:v>
                </c:pt>
                <c:pt idx="8">
                  <c:v>#N/A</c:v>
                </c:pt>
                <c:pt idx="9">
                  <c:v>#N/A</c:v>
                </c:pt>
                <c:pt idx="10">
                  <c:v>1543</c:v>
                </c:pt>
                <c:pt idx="11">
                  <c:v>#N/A</c:v>
                </c:pt>
                <c:pt idx="12">
                  <c:v>#N/A</c:v>
                </c:pt>
                <c:pt idx="13">
                  <c:v>1566</c:v>
                </c:pt>
                <c:pt idx="14">
                  <c:v>#N/A</c:v>
                </c:pt>
              </c:numCache>
            </c:numRef>
          </c:val>
          <c:smooth val="0"/>
        </c:ser>
        <c:dLbls>
          <c:showLegendKey val="0"/>
          <c:showVal val="0"/>
          <c:showCatName val="0"/>
          <c:showSerName val="0"/>
          <c:showPercent val="0"/>
          <c:showBubbleSize val="0"/>
        </c:dLbls>
        <c:marker val="1"/>
        <c:smooth val="0"/>
        <c:axId val="110949120"/>
        <c:axId val="110951040"/>
      </c:lineChart>
      <c:catAx>
        <c:axId val="11094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951040"/>
        <c:crosses val="autoZero"/>
        <c:auto val="1"/>
        <c:lblAlgn val="ctr"/>
        <c:lblOffset val="100"/>
        <c:tickLblSkip val="1"/>
        <c:tickMarkSkip val="1"/>
        <c:noMultiLvlLbl val="0"/>
      </c:catAx>
      <c:valAx>
        <c:axId val="11095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4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22798</c:v>
                </c:pt>
                <c:pt idx="5">
                  <c:v>23118</c:v>
                </c:pt>
                <c:pt idx="8">
                  <c:v>23319</c:v>
                </c:pt>
                <c:pt idx="11">
                  <c:v>24010</c:v>
                </c:pt>
                <c:pt idx="14">
                  <c:v>24370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8877</c:v>
                </c:pt>
                <c:pt idx="5">
                  <c:v>8482</c:v>
                </c:pt>
                <c:pt idx="8">
                  <c:v>8687</c:v>
                </c:pt>
                <c:pt idx="11">
                  <c:v>9065</c:v>
                </c:pt>
                <c:pt idx="14">
                  <c:v>9312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682</c:v>
                </c:pt>
                <c:pt idx="5">
                  <c:v>1109</c:v>
                </c:pt>
                <c:pt idx="8">
                  <c:v>1865</c:v>
                </c:pt>
                <c:pt idx="11">
                  <c:v>2084</c:v>
                </c:pt>
                <c:pt idx="14">
                  <c:v>2057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9947</c:v>
                </c:pt>
                <c:pt idx="3">
                  <c:v>9468</c:v>
                </c:pt>
                <c:pt idx="6">
                  <c:v>8720</c:v>
                </c:pt>
                <c:pt idx="9">
                  <c:v>7756</c:v>
                </c:pt>
                <c:pt idx="12">
                  <c:v>1948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5001</c:v>
                </c:pt>
                <c:pt idx="3">
                  <c:v>4480</c:v>
                </c:pt>
                <c:pt idx="6">
                  <c:v>4151</c:v>
                </c:pt>
                <c:pt idx="9">
                  <c:v>3837</c:v>
                </c:pt>
                <c:pt idx="12">
                  <c:v>3454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5631</c:v>
                </c:pt>
                <c:pt idx="3">
                  <c:v>5115</c:v>
                </c:pt>
                <c:pt idx="6">
                  <c:v>4797</c:v>
                </c:pt>
                <c:pt idx="9">
                  <c:v>4535</c:v>
                </c:pt>
                <c:pt idx="12">
                  <c:v>4315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13070</c:v>
                </c:pt>
                <c:pt idx="3">
                  <c:v>12361</c:v>
                </c:pt>
                <c:pt idx="6">
                  <c:v>11966</c:v>
                </c:pt>
                <c:pt idx="9">
                  <c:v>11610</c:v>
                </c:pt>
                <c:pt idx="12">
                  <c:v>11166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30524</c:v>
                </c:pt>
                <c:pt idx="3">
                  <c:v>31788</c:v>
                </c:pt>
                <c:pt idx="6">
                  <c:v>32138</c:v>
                </c:pt>
                <c:pt idx="9">
                  <c:v>32873</c:v>
                </c:pt>
                <c:pt idx="12">
                  <c:v>37994</c:v>
                </c:pt>
              </c:numCache>
            </c:numRef>
          </c:val>
        </c:ser>
        <c:dLbls>
          <c:showLegendKey val="0"/>
          <c:showVal val="0"/>
          <c:showCatName val="0"/>
          <c:showSerName val="0"/>
          <c:showPercent val="0"/>
          <c:showBubbleSize val="0"/>
        </c:dLbls>
        <c:gapWidth val="100"/>
        <c:overlap val="100"/>
        <c:axId val="98369920"/>
        <c:axId val="98371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31817</c:v>
                </c:pt>
                <c:pt idx="2">
                  <c:v>#N/A</c:v>
                </c:pt>
                <c:pt idx="3">
                  <c:v>#N/A</c:v>
                </c:pt>
                <c:pt idx="4">
                  <c:v>30503</c:v>
                </c:pt>
                <c:pt idx="5">
                  <c:v>#N/A</c:v>
                </c:pt>
                <c:pt idx="6">
                  <c:v>#N/A</c:v>
                </c:pt>
                <c:pt idx="7">
                  <c:v>27901</c:v>
                </c:pt>
                <c:pt idx="8">
                  <c:v>#N/A</c:v>
                </c:pt>
                <c:pt idx="9">
                  <c:v>#N/A</c:v>
                </c:pt>
                <c:pt idx="10">
                  <c:v>25452</c:v>
                </c:pt>
                <c:pt idx="11">
                  <c:v>#N/A</c:v>
                </c:pt>
                <c:pt idx="12">
                  <c:v>#N/A</c:v>
                </c:pt>
                <c:pt idx="13">
                  <c:v>23138</c:v>
                </c:pt>
                <c:pt idx="14">
                  <c:v>#N/A</c:v>
                </c:pt>
              </c:numCache>
            </c:numRef>
          </c:val>
          <c:smooth val="0"/>
        </c:ser>
        <c:dLbls>
          <c:showLegendKey val="0"/>
          <c:showVal val="0"/>
          <c:showCatName val="0"/>
          <c:showSerName val="0"/>
          <c:showPercent val="0"/>
          <c:showBubbleSize val="0"/>
        </c:dLbls>
        <c:marker val="1"/>
        <c:smooth val="0"/>
        <c:axId val="98369920"/>
        <c:axId val="98371840"/>
      </c:lineChart>
      <c:catAx>
        <c:axId val="9836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371840"/>
        <c:crosses val="autoZero"/>
        <c:auto val="1"/>
        <c:lblAlgn val="ctr"/>
        <c:lblOffset val="100"/>
        <c:tickLblSkip val="1"/>
        <c:tickMarkSkip val="1"/>
        <c:noMultiLvlLbl val="0"/>
      </c:catAx>
      <c:valAx>
        <c:axId val="9837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6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58,887
58,467
11.35
28,732,649
28,523,879
151,109
13,221,890
37,993,964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203.9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個人所得の減少や企業の業績低迷により、市民税が約２億円の減収となった。また、土地の評価額の時点修正に伴う下落や償却資産の減価償却等により固定資産税及び都市計画税が計約１億</a:t>
          </a:r>
          <a:r>
            <a:rPr kumimoji="1" lang="en-US" altLang="ja-JP" sz="1100">
              <a:latin typeface="ＭＳ Ｐゴシック"/>
            </a:rPr>
            <a:t>5,000</a:t>
          </a:r>
          <a:r>
            <a:rPr kumimoji="1" lang="ja-JP" altLang="en-US" sz="1100">
              <a:latin typeface="ＭＳ Ｐゴシック"/>
            </a:rPr>
            <a:t>万円の減となったが、職員数のさらなる削減や全職員の給与カットの実施等に伴い、人件費を約３億</a:t>
          </a:r>
          <a:r>
            <a:rPr kumimoji="1" lang="en-US" altLang="ja-JP" sz="1100">
              <a:latin typeface="ＭＳ Ｐゴシック"/>
            </a:rPr>
            <a:t>1,000</a:t>
          </a:r>
          <a:r>
            <a:rPr kumimoji="1" lang="ja-JP" altLang="en-US" sz="1100">
              <a:latin typeface="ＭＳ Ｐゴシック"/>
            </a:rPr>
            <a:t>万円削減することができ、類似団体平均を上回る水準を維持している。</a:t>
          </a:r>
          <a:endParaRPr kumimoji="1" lang="en-US" altLang="ja-JP" sz="1100">
            <a:latin typeface="ＭＳ Ｐゴシック"/>
          </a:endParaRPr>
        </a:p>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年度からは、大阪府域地方税徴収機構に参加し、滞納額の高額事案についても徴収率の向上に努める。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98425</xdr:rowOff>
    </xdr:from>
    <xdr:to>
      <xdr:col>7</xdr:col>
      <xdr:colOff>152400</xdr:colOff>
      <xdr:row>37</xdr:row>
      <xdr:rowOff>98425</xdr:rowOff>
    </xdr:to>
    <xdr:cxnSp macro="">
      <xdr:nvCxnSpPr>
        <xdr:cNvPr id="68" name="直線コネクタ 67"/>
        <xdr:cNvCxnSpPr/>
      </xdr:nvCxnSpPr>
      <xdr:spPr>
        <a:xfrm>
          <a:off x="4114800" y="6442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98425</xdr:rowOff>
    </xdr:from>
    <xdr:to>
      <xdr:col>6</xdr:col>
      <xdr:colOff>0</xdr:colOff>
      <xdr:row>37</xdr:row>
      <xdr:rowOff>98425</xdr:rowOff>
    </xdr:to>
    <xdr:cxnSp macro="">
      <xdr:nvCxnSpPr>
        <xdr:cNvPr id="71" name="直線コネクタ 70"/>
        <xdr:cNvCxnSpPr/>
      </xdr:nvCxnSpPr>
      <xdr:spPr>
        <a:xfrm>
          <a:off x="3225800" y="6442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17992</xdr:rowOff>
    </xdr:from>
    <xdr:to>
      <xdr:col>4</xdr:col>
      <xdr:colOff>482600</xdr:colOff>
      <xdr:row>37</xdr:row>
      <xdr:rowOff>98425</xdr:rowOff>
    </xdr:to>
    <xdr:cxnSp macro="">
      <xdr:nvCxnSpPr>
        <xdr:cNvPr id="74" name="直線コネクタ 73"/>
        <xdr:cNvCxnSpPr/>
      </xdr:nvCxnSpPr>
      <xdr:spPr>
        <a:xfrm>
          <a:off x="2336800" y="63616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129117</xdr:rowOff>
    </xdr:from>
    <xdr:to>
      <xdr:col>3</xdr:col>
      <xdr:colOff>279400</xdr:colOff>
      <xdr:row>37</xdr:row>
      <xdr:rowOff>17992</xdr:rowOff>
    </xdr:to>
    <xdr:cxnSp macro="">
      <xdr:nvCxnSpPr>
        <xdr:cNvPr id="77" name="直線コネクタ 76"/>
        <xdr:cNvCxnSpPr/>
      </xdr:nvCxnSpPr>
      <xdr:spPr>
        <a:xfrm>
          <a:off x="1447800" y="63013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63094</xdr:rowOff>
    </xdr:from>
    <xdr:ext cx="762000" cy="259045"/>
    <xdr:sp macro="" textlink="">
      <xdr:nvSpPr>
        <xdr:cNvPr id="79" name="テキスト ボックス 78"/>
        <xdr:cNvSpPr txBox="1"/>
      </xdr:nvSpPr>
      <xdr:spPr>
        <a:xfrm>
          <a:off x="1955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22877</xdr:rowOff>
    </xdr:from>
    <xdr:ext cx="762000" cy="259045"/>
    <xdr:sp macro="" textlink="">
      <xdr:nvSpPr>
        <xdr:cNvPr id="81" name="テキスト ボックス 80"/>
        <xdr:cNvSpPr txBox="1"/>
      </xdr:nvSpPr>
      <xdr:spPr>
        <a:xfrm>
          <a:off x="1066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47625</xdr:rowOff>
    </xdr:from>
    <xdr:to>
      <xdr:col>7</xdr:col>
      <xdr:colOff>203200</xdr:colOff>
      <xdr:row>37</xdr:row>
      <xdr:rowOff>149225</xdr:rowOff>
    </xdr:to>
    <xdr:sp macro="" textlink="">
      <xdr:nvSpPr>
        <xdr:cNvPr id="87" name="円/楕円 86"/>
        <xdr:cNvSpPr/>
      </xdr:nvSpPr>
      <xdr:spPr>
        <a:xfrm>
          <a:off x="4902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64152</xdr:rowOff>
    </xdr:from>
    <xdr:ext cx="762000" cy="259045"/>
    <xdr:sp macro="" textlink="">
      <xdr:nvSpPr>
        <xdr:cNvPr id="88" name="財政力該当値テキスト"/>
        <xdr:cNvSpPr txBox="1"/>
      </xdr:nvSpPr>
      <xdr:spPr>
        <a:xfrm>
          <a:off x="50419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47625</xdr:rowOff>
    </xdr:from>
    <xdr:to>
      <xdr:col>6</xdr:col>
      <xdr:colOff>50800</xdr:colOff>
      <xdr:row>37</xdr:row>
      <xdr:rowOff>149225</xdr:rowOff>
    </xdr:to>
    <xdr:sp macro="" textlink="">
      <xdr:nvSpPr>
        <xdr:cNvPr id="89" name="円/楕円 88"/>
        <xdr:cNvSpPr/>
      </xdr:nvSpPr>
      <xdr:spPr>
        <a:xfrm>
          <a:off x="4064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159402</xdr:rowOff>
    </xdr:from>
    <xdr:ext cx="736600" cy="259045"/>
    <xdr:sp macro="" textlink="">
      <xdr:nvSpPr>
        <xdr:cNvPr id="90" name="テキスト ボックス 89"/>
        <xdr:cNvSpPr txBox="1"/>
      </xdr:nvSpPr>
      <xdr:spPr>
        <a:xfrm>
          <a:off x="3733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47625</xdr:rowOff>
    </xdr:from>
    <xdr:to>
      <xdr:col>4</xdr:col>
      <xdr:colOff>533400</xdr:colOff>
      <xdr:row>37</xdr:row>
      <xdr:rowOff>149225</xdr:rowOff>
    </xdr:to>
    <xdr:sp macro="" textlink="">
      <xdr:nvSpPr>
        <xdr:cNvPr id="91" name="円/楕円 90"/>
        <xdr:cNvSpPr/>
      </xdr:nvSpPr>
      <xdr:spPr>
        <a:xfrm>
          <a:off x="3175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159402</xdr:rowOff>
    </xdr:from>
    <xdr:ext cx="762000" cy="259045"/>
    <xdr:sp macro="" textlink="">
      <xdr:nvSpPr>
        <xdr:cNvPr id="92" name="テキスト ボックス 91"/>
        <xdr:cNvSpPr txBox="1"/>
      </xdr:nvSpPr>
      <xdr:spPr>
        <a:xfrm>
          <a:off x="2844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138642</xdr:rowOff>
    </xdr:from>
    <xdr:to>
      <xdr:col>3</xdr:col>
      <xdr:colOff>330200</xdr:colOff>
      <xdr:row>37</xdr:row>
      <xdr:rowOff>68792</xdr:rowOff>
    </xdr:to>
    <xdr:sp macro="" textlink="">
      <xdr:nvSpPr>
        <xdr:cNvPr id="93" name="円/楕円 92"/>
        <xdr:cNvSpPr/>
      </xdr:nvSpPr>
      <xdr:spPr>
        <a:xfrm>
          <a:off x="2286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78969</xdr:rowOff>
    </xdr:from>
    <xdr:ext cx="762000" cy="259045"/>
    <xdr:sp macro="" textlink="">
      <xdr:nvSpPr>
        <xdr:cNvPr id="94" name="テキスト ボックス 93"/>
        <xdr:cNvSpPr txBox="1"/>
      </xdr:nvSpPr>
      <xdr:spPr>
        <a:xfrm>
          <a:off x="1955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78317</xdr:rowOff>
    </xdr:from>
    <xdr:to>
      <xdr:col>2</xdr:col>
      <xdr:colOff>127000</xdr:colOff>
      <xdr:row>37</xdr:row>
      <xdr:rowOff>8467</xdr:rowOff>
    </xdr:to>
    <xdr:sp macro="" textlink="">
      <xdr:nvSpPr>
        <xdr:cNvPr id="95" name="円/楕円 94"/>
        <xdr:cNvSpPr/>
      </xdr:nvSpPr>
      <xdr:spPr>
        <a:xfrm>
          <a:off x="1397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18644</xdr:rowOff>
    </xdr:from>
    <xdr:ext cx="762000" cy="259045"/>
    <xdr:sp macro="" textlink="">
      <xdr:nvSpPr>
        <xdr:cNvPr id="96" name="テキスト ボックス 95"/>
        <xdr:cNvSpPr txBox="1"/>
      </xdr:nvSpPr>
      <xdr:spPr>
        <a:xfrm>
          <a:off x="1066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市民税、固定資産税及び都市計画税が減収となり、また、起債の発行についても、減収補てん債及び退職手当債の発行が可能であったが、公債費の増加を抑制すべきとの判断から、これらの起債の発行を見送ったことにより、経常一般財源等が、前年度に比べ約２億</a:t>
          </a:r>
          <a:r>
            <a:rPr kumimoji="1" lang="en-US" altLang="ja-JP" sz="1100">
              <a:latin typeface="ＭＳ Ｐゴシック"/>
            </a:rPr>
            <a:t>9,000</a:t>
          </a:r>
          <a:r>
            <a:rPr kumimoji="1" lang="ja-JP" altLang="en-US" sz="1100">
              <a:latin typeface="ＭＳ Ｐゴシック"/>
            </a:rPr>
            <a:t>万円減少した。一方、歳出においては、障害者自立支援費などの扶助費が増加したこと、また、平成</a:t>
          </a:r>
          <a:r>
            <a:rPr kumimoji="1" lang="en-US" altLang="ja-JP" sz="1100">
              <a:latin typeface="ＭＳ Ｐゴシック"/>
            </a:rPr>
            <a:t>21</a:t>
          </a:r>
          <a:r>
            <a:rPr kumimoji="1" lang="ja-JP" altLang="en-US" sz="1100">
              <a:latin typeface="ＭＳ Ｐゴシック"/>
            </a:rPr>
            <a:t>年度に発行した臨時財政対策債、退職手当債等の元金償還の開始に伴う公債費の増加等により経常経費充当一般財源は、前年度比約</a:t>
          </a:r>
          <a:r>
            <a:rPr kumimoji="1" lang="en-US" altLang="ja-JP" sz="1100">
              <a:latin typeface="ＭＳ Ｐゴシック"/>
            </a:rPr>
            <a:t>9,000</a:t>
          </a:r>
          <a:r>
            <a:rPr kumimoji="1" lang="ja-JP" altLang="en-US" sz="1100">
              <a:latin typeface="ＭＳ Ｐゴシック"/>
            </a:rPr>
            <a:t>万円の減少にとどまった。その結果、</a:t>
          </a:r>
          <a:r>
            <a:rPr kumimoji="1" lang="en-US" altLang="ja-JP" sz="1100">
              <a:latin typeface="ＭＳ Ｐゴシック"/>
            </a:rPr>
            <a:t>97.8</a:t>
          </a:r>
          <a:r>
            <a:rPr kumimoji="1" lang="ja-JP" altLang="en-US" sz="1100">
              <a:latin typeface="ＭＳ Ｐゴシック"/>
            </a:rPr>
            <a:t>％と前年度に比べ</a:t>
          </a:r>
          <a:r>
            <a:rPr kumimoji="1" lang="en-US" altLang="ja-JP" sz="1100">
              <a:latin typeface="ＭＳ Ｐゴシック"/>
            </a:rPr>
            <a:t>1.4</a:t>
          </a:r>
          <a:r>
            <a:rPr kumimoji="1" lang="ja-JP" altLang="en-US" sz="1100">
              <a:latin typeface="ＭＳ Ｐゴシック"/>
            </a:rPr>
            <a:t>ポイント悪化している。今後も、事務事業の見直し、民間委託の活用等により、経常経費の削減に努める。</a:t>
          </a: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79587</xdr:rowOff>
    </xdr:from>
    <xdr:to>
      <xdr:col>7</xdr:col>
      <xdr:colOff>152400</xdr:colOff>
      <xdr:row>64</xdr:row>
      <xdr:rowOff>135890</xdr:rowOff>
    </xdr:to>
    <xdr:cxnSp macro="">
      <xdr:nvCxnSpPr>
        <xdr:cNvPr id="131" name="直線コネクタ 130"/>
        <xdr:cNvCxnSpPr/>
      </xdr:nvCxnSpPr>
      <xdr:spPr>
        <a:xfrm>
          <a:off x="4114800" y="1105238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47413</xdr:rowOff>
    </xdr:from>
    <xdr:to>
      <xdr:col>6</xdr:col>
      <xdr:colOff>0</xdr:colOff>
      <xdr:row>64</xdr:row>
      <xdr:rowOff>79587</xdr:rowOff>
    </xdr:to>
    <xdr:cxnSp macro="">
      <xdr:nvCxnSpPr>
        <xdr:cNvPr id="134" name="直線コネクタ 133"/>
        <xdr:cNvCxnSpPr/>
      </xdr:nvCxnSpPr>
      <xdr:spPr>
        <a:xfrm>
          <a:off x="3225800" y="110202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162560</xdr:rowOff>
    </xdr:from>
    <xdr:to>
      <xdr:col>4</xdr:col>
      <xdr:colOff>482600</xdr:colOff>
      <xdr:row>64</xdr:row>
      <xdr:rowOff>47413</xdr:rowOff>
    </xdr:to>
    <xdr:cxnSp macro="">
      <xdr:nvCxnSpPr>
        <xdr:cNvPr id="137" name="直線コネクタ 136"/>
        <xdr:cNvCxnSpPr/>
      </xdr:nvCxnSpPr>
      <xdr:spPr>
        <a:xfrm>
          <a:off x="2336800" y="109639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162560</xdr:rowOff>
    </xdr:from>
    <xdr:to>
      <xdr:col>3</xdr:col>
      <xdr:colOff>279400</xdr:colOff>
      <xdr:row>64</xdr:row>
      <xdr:rowOff>151977</xdr:rowOff>
    </xdr:to>
    <xdr:cxnSp macro="">
      <xdr:nvCxnSpPr>
        <xdr:cNvPr id="140" name="直線コネクタ 139"/>
        <xdr:cNvCxnSpPr/>
      </xdr:nvCxnSpPr>
      <xdr:spPr>
        <a:xfrm flipV="1">
          <a:off x="1447800" y="1096391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131039</xdr:rowOff>
    </xdr:from>
    <xdr:ext cx="762000" cy="259045"/>
    <xdr:sp macro="" textlink="">
      <xdr:nvSpPr>
        <xdr:cNvPr id="142" name="テキスト ボックス 141"/>
        <xdr:cNvSpPr txBox="1"/>
      </xdr:nvSpPr>
      <xdr:spPr>
        <a:xfrm>
          <a:off x="1955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4" name="テキスト ボックス 143"/>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50" name="円/楕円 149"/>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57167</xdr:rowOff>
    </xdr:from>
    <xdr:ext cx="762000" cy="259045"/>
    <xdr:sp macro="" textlink="">
      <xdr:nvSpPr>
        <xdr:cNvPr id="151"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28787</xdr:rowOff>
    </xdr:from>
    <xdr:to>
      <xdr:col>6</xdr:col>
      <xdr:colOff>50800</xdr:colOff>
      <xdr:row>64</xdr:row>
      <xdr:rowOff>130387</xdr:rowOff>
    </xdr:to>
    <xdr:sp macro="" textlink="">
      <xdr:nvSpPr>
        <xdr:cNvPr id="152" name="円/楕円 151"/>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115164</xdr:rowOff>
    </xdr:from>
    <xdr:ext cx="736600" cy="259045"/>
    <xdr:sp macro="" textlink="">
      <xdr:nvSpPr>
        <xdr:cNvPr id="153" name="テキスト ボックス 152"/>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168063</xdr:rowOff>
    </xdr:from>
    <xdr:to>
      <xdr:col>4</xdr:col>
      <xdr:colOff>533400</xdr:colOff>
      <xdr:row>64</xdr:row>
      <xdr:rowOff>98213</xdr:rowOff>
    </xdr:to>
    <xdr:sp macro="" textlink="">
      <xdr:nvSpPr>
        <xdr:cNvPr id="154" name="円/楕円 153"/>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82990</xdr:rowOff>
    </xdr:from>
    <xdr:ext cx="762000" cy="259045"/>
    <xdr:sp macro="" textlink="">
      <xdr:nvSpPr>
        <xdr:cNvPr id="155" name="テキスト ボックス 154"/>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111760</xdr:rowOff>
    </xdr:from>
    <xdr:to>
      <xdr:col>3</xdr:col>
      <xdr:colOff>330200</xdr:colOff>
      <xdr:row>64</xdr:row>
      <xdr:rowOff>41910</xdr:rowOff>
    </xdr:to>
    <xdr:sp macro="" textlink="">
      <xdr:nvSpPr>
        <xdr:cNvPr id="156" name="円/楕円 155"/>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57" name="テキスト ボックス 156"/>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101177</xdr:rowOff>
    </xdr:from>
    <xdr:to>
      <xdr:col>2</xdr:col>
      <xdr:colOff>127000</xdr:colOff>
      <xdr:row>65</xdr:row>
      <xdr:rowOff>31327</xdr:rowOff>
    </xdr:to>
    <xdr:sp macro="" textlink="">
      <xdr:nvSpPr>
        <xdr:cNvPr id="158" name="円/楕円 157"/>
        <xdr:cNvSpPr/>
      </xdr:nvSpPr>
      <xdr:spPr>
        <a:xfrm>
          <a:off x="1397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16104</xdr:rowOff>
    </xdr:from>
    <xdr:ext cx="762000" cy="259045"/>
    <xdr:sp macro="" textlink="">
      <xdr:nvSpPr>
        <xdr:cNvPr id="159" name="テキスト ボックス 158"/>
        <xdr:cNvSpPr txBox="1"/>
      </xdr:nvSpPr>
      <xdr:spPr>
        <a:xfrm>
          <a:off x="1066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[103,106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物件費においては、自治体クラウド導入のための委託料支出があったことや妊産婦乳幼児健診の公費負担の拡充などに伴い、対前年度比</a:t>
          </a:r>
          <a:r>
            <a:rPr kumimoji="1" lang="en-US" altLang="ja-JP" sz="1100">
              <a:latin typeface="ＭＳ Ｐゴシック"/>
            </a:rPr>
            <a:t>2.2</a:t>
          </a:r>
          <a:r>
            <a:rPr kumimoji="1" lang="ja-JP" altLang="en-US" sz="1100">
              <a:latin typeface="ＭＳ Ｐゴシック"/>
            </a:rPr>
            <a:t>％の増となった。</a:t>
          </a:r>
          <a:endParaRPr kumimoji="1" lang="en-US" altLang="ja-JP" sz="1100">
            <a:latin typeface="ＭＳ Ｐゴシック"/>
          </a:endParaRPr>
        </a:p>
        <a:p>
          <a:r>
            <a:rPr kumimoji="1" lang="ja-JP" altLang="en-US" sz="1100">
              <a:latin typeface="ＭＳ Ｐゴシック"/>
            </a:rPr>
            <a:t>一方、人件費においては、第五次財政健全化計画案に基づき、職員数のさらなる削減、また、市長（</a:t>
          </a:r>
          <a:r>
            <a:rPr kumimoji="1" lang="en-US" altLang="ja-JP" sz="1100">
              <a:latin typeface="ＭＳ Ｐゴシック"/>
            </a:rPr>
            <a:t>20</a:t>
          </a:r>
          <a:r>
            <a:rPr kumimoji="1" lang="ja-JP" altLang="en-US" sz="1100">
              <a:latin typeface="ＭＳ Ｐゴシック"/>
            </a:rPr>
            <a:t>％）をはじめ、副市長・教育長（</a:t>
          </a:r>
          <a:r>
            <a:rPr kumimoji="1" lang="en-US" altLang="ja-JP" sz="1100">
              <a:latin typeface="ＭＳ Ｐゴシック"/>
            </a:rPr>
            <a:t>15</a:t>
          </a:r>
          <a:r>
            <a:rPr kumimoji="1" lang="ja-JP" altLang="en-US" sz="1100">
              <a:latin typeface="ＭＳ Ｐゴシック"/>
            </a:rPr>
            <a:t>％）、その他の職員（</a:t>
          </a:r>
          <a:r>
            <a:rPr kumimoji="1" lang="en-US" altLang="ja-JP" sz="1100">
              <a:latin typeface="ＭＳ Ｐゴシック"/>
            </a:rPr>
            <a:t>9</a:t>
          </a:r>
          <a:r>
            <a:rPr kumimoji="1" lang="ja-JP" altLang="en-US" sz="1100">
              <a:latin typeface="ＭＳ Ｐゴシック"/>
            </a:rPr>
            <a:t>％～</a:t>
          </a:r>
          <a:r>
            <a:rPr kumimoji="1" lang="en-US" altLang="ja-JP" sz="1100">
              <a:latin typeface="ＭＳ Ｐゴシック"/>
            </a:rPr>
            <a:t>2</a:t>
          </a:r>
          <a:r>
            <a:rPr kumimoji="1" lang="ja-JP" altLang="en-US" sz="1100">
              <a:latin typeface="ＭＳ Ｐゴシック"/>
            </a:rPr>
            <a:t>％）の給与カットなどを行った結果、対前年度比</a:t>
          </a:r>
          <a:r>
            <a:rPr kumimoji="1" lang="en-US" altLang="ja-JP" sz="1100">
              <a:latin typeface="ＭＳ Ｐゴシック"/>
            </a:rPr>
            <a:t>8.3</a:t>
          </a:r>
          <a:r>
            <a:rPr kumimoji="1" lang="ja-JP" altLang="en-US" sz="1100">
              <a:latin typeface="ＭＳ Ｐゴシック"/>
            </a:rPr>
            <a:t>％、額にして</a:t>
          </a:r>
          <a:r>
            <a:rPr kumimoji="1" lang="en-US" altLang="ja-JP" sz="1100">
              <a:latin typeface="ＭＳ Ｐゴシック"/>
            </a:rPr>
            <a:t>3</a:t>
          </a:r>
          <a:r>
            <a:rPr kumimoji="1" lang="ja-JP" altLang="en-US" sz="1100">
              <a:latin typeface="ＭＳ Ｐゴシック"/>
            </a:rPr>
            <a:t>億</a:t>
          </a:r>
          <a:r>
            <a:rPr kumimoji="1" lang="en-US" altLang="ja-JP" sz="1100">
              <a:latin typeface="ＭＳ Ｐゴシック"/>
            </a:rPr>
            <a:t>1,268</a:t>
          </a:r>
          <a:r>
            <a:rPr kumimoji="1" lang="ja-JP" altLang="en-US" sz="1100">
              <a:latin typeface="ＭＳ Ｐゴシック"/>
            </a:rPr>
            <a:t>万</a:t>
          </a:r>
          <a:r>
            <a:rPr kumimoji="1" lang="en-US" altLang="ja-JP" sz="1100">
              <a:latin typeface="ＭＳ Ｐゴシック"/>
            </a:rPr>
            <a:t>5</a:t>
          </a:r>
          <a:r>
            <a:rPr kumimoji="1" lang="ja-JP" altLang="en-US" sz="1100">
              <a:latin typeface="ＭＳ Ｐゴシック"/>
            </a:rPr>
            <a:t>千円の減となっており、人口</a:t>
          </a:r>
          <a:r>
            <a:rPr kumimoji="1" lang="en-US" altLang="ja-JP" sz="1100">
              <a:latin typeface="ＭＳ Ｐゴシック"/>
            </a:rPr>
            <a:t>1</a:t>
          </a:r>
          <a:r>
            <a:rPr kumimoji="1" lang="ja-JP" altLang="en-US" sz="1100">
              <a:latin typeface="ＭＳ Ｐゴシック"/>
            </a:rPr>
            <a:t>人当たり人件費・物件費等決算額は、類似団体内平均より低い額を維持している。</a:t>
          </a:r>
          <a:endParaRPr kumimoji="1" lang="en-US" altLang="ja-JP" sz="1100">
            <a:latin typeface="ＭＳ Ｐゴシック"/>
          </a:endParaRPr>
        </a:p>
        <a:p>
          <a:r>
            <a:rPr kumimoji="1" lang="ja-JP" altLang="en-US" sz="1100">
              <a:latin typeface="ＭＳ Ｐゴシック"/>
            </a:rPr>
            <a:t>今後は、委託料の見直し等により、物件費の抑制を図る必要がある。</a:t>
          </a:r>
        </a:p>
        <a:p>
          <a:r>
            <a:rPr kumimoji="1" lang="ja-JP" altLang="en-US" sz="1100">
              <a:latin typeface="ＭＳ Ｐゴシック"/>
            </a:rPr>
            <a:t> </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33475</xdr:rowOff>
    </xdr:from>
    <xdr:to>
      <xdr:col>7</xdr:col>
      <xdr:colOff>152400</xdr:colOff>
      <xdr:row>81</xdr:row>
      <xdr:rowOff>36700</xdr:rowOff>
    </xdr:to>
    <xdr:cxnSp macro="">
      <xdr:nvCxnSpPr>
        <xdr:cNvPr id="195" name="直線コネクタ 194"/>
        <xdr:cNvCxnSpPr/>
      </xdr:nvCxnSpPr>
      <xdr:spPr>
        <a:xfrm flipV="1">
          <a:off x="4114800" y="13920925"/>
          <a:ext cx="8382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18251</xdr:rowOff>
    </xdr:from>
    <xdr:ext cx="762000" cy="259045"/>
    <xdr:sp macro="" textlink="">
      <xdr:nvSpPr>
        <xdr:cNvPr id="196" name="人件費・物件費等の状況平均値テキスト"/>
        <xdr:cNvSpPr txBox="1"/>
      </xdr:nvSpPr>
      <xdr:spPr>
        <a:xfrm>
          <a:off x="5041900" y="1390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36700</xdr:rowOff>
    </xdr:from>
    <xdr:to>
      <xdr:col>6</xdr:col>
      <xdr:colOff>0</xdr:colOff>
      <xdr:row>81</xdr:row>
      <xdr:rowOff>44572</xdr:rowOff>
    </xdr:to>
    <xdr:cxnSp macro="">
      <xdr:nvCxnSpPr>
        <xdr:cNvPr id="198" name="直線コネクタ 197"/>
        <xdr:cNvCxnSpPr/>
      </xdr:nvCxnSpPr>
      <xdr:spPr>
        <a:xfrm flipV="1">
          <a:off x="3225800" y="13924150"/>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42607</xdr:rowOff>
    </xdr:from>
    <xdr:to>
      <xdr:col>4</xdr:col>
      <xdr:colOff>482600</xdr:colOff>
      <xdr:row>81</xdr:row>
      <xdr:rowOff>44572</xdr:rowOff>
    </xdr:to>
    <xdr:cxnSp macro="">
      <xdr:nvCxnSpPr>
        <xdr:cNvPr id="201" name="直線コネクタ 200"/>
        <xdr:cNvCxnSpPr/>
      </xdr:nvCxnSpPr>
      <xdr:spPr>
        <a:xfrm>
          <a:off x="2336800" y="13930057"/>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42607</xdr:rowOff>
    </xdr:from>
    <xdr:to>
      <xdr:col>3</xdr:col>
      <xdr:colOff>279400</xdr:colOff>
      <xdr:row>81</xdr:row>
      <xdr:rowOff>45058</xdr:rowOff>
    </xdr:to>
    <xdr:cxnSp macro="">
      <xdr:nvCxnSpPr>
        <xdr:cNvPr id="204" name="直線コネクタ 203"/>
        <xdr:cNvCxnSpPr/>
      </xdr:nvCxnSpPr>
      <xdr:spPr>
        <a:xfrm flipV="1">
          <a:off x="1447800" y="13930057"/>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86985</xdr:rowOff>
    </xdr:from>
    <xdr:ext cx="762000" cy="259045"/>
    <xdr:sp macro="" textlink="">
      <xdr:nvSpPr>
        <xdr:cNvPr id="206" name="テキスト ボックス 205"/>
        <xdr:cNvSpPr txBox="1"/>
      </xdr:nvSpPr>
      <xdr:spPr>
        <a:xfrm>
          <a:off x="1955800" y="1363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87478</xdr:rowOff>
    </xdr:from>
    <xdr:ext cx="762000" cy="259045"/>
    <xdr:sp macro="" textlink="">
      <xdr:nvSpPr>
        <xdr:cNvPr id="208" name="テキスト ボックス 207"/>
        <xdr:cNvSpPr txBox="1"/>
      </xdr:nvSpPr>
      <xdr:spPr>
        <a:xfrm>
          <a:off x="1066800" y="1363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154125</xdr:rowOff>
    </xdr:from>
    <xdr:to>
      <xdr:col>7</xdr:col>
      <xdr:colOff>203200</xdr:colOff>
      <xdr:row>81</xdr:row>
      <xdr:rowOff>84275</xdr:rowOff>
    </xdr:to>
    <xdr:sp macro="" textlink="">
      <xdr:nvSpPr>
        <xdr:cNvPr id="214" name="円/楕円 213"/>
        <xdr:cNvSpPr/>
      </xdr:nvSpPr>
      <xdr:spPr>
        <a:xfrm>
          <a:off x="4902200" y="138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75402</xdr:rowOff>
    </xdr:from>
    <xdr:ext cx="762000" cy="259045"/>
    <xdr:sp macro="" textlink="">
      <xdr:nvSpPr>
        <xdr:cNvPr id="215" name="人件費・物件費等の状況該当値テキスト"/>
        <xdr:cNvSpPr txBox="1"/>
      </xdr:nvSpPr>
      <xdr:spPr>
        <a:xfrm>
          <a:off x="5041900" y="1379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103,106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157350</xdr:rowOff>
    </xdr:from>
    <xdr:to>
      <xdr:col>6</xdr:col>
      <xdr:colOff>50800</xdr:colOff>
      <xdr:row>81</xdr:row>
      <xdr:rowOff>87500</xdr:rowOff>
    </xdr:to>
    <xdr:sp macro="" textlink="">
      <xdr:nvSpPr>
        <xdr:cNvPr id="216" name="円/楕円 215"/>
        <xdr:cNvSpPr/>
      </xdr:nvSpPr>
      <xdr:spPr>
        <a:xfrm>
          <a:off x="4064000" y="138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97677</xdr:rowOff>
    </xdr:from>
    <xdr:ext cx="736600" cy="259045"/>
    <xdr:sp macro="" textlink="">
      <xdr:nvSpPr>
        <xdr:cNvPr id="217" name="テキスト ボックス 216"/>
        <xdr:cNvSpPr txBox="1"/>
      </xdr:nvSpPr>
      <xdr:spPr>
        <a:xfrm>
          <a:off x="3733800" y="13642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104,977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165222</xdr:rowOff>
    </xdr:from>
    <xdr:to>
      <xdr:col>4</xdr:col>
      <xdr:colOff>533400</xdr:colOff>
      <xdr:row>81</xdr:row>
      <xdr:rowOff>95372</xdr:rowOff>
    </xdr:to>
    <xdr:sp macro="" textlink="">
      <xdr:nvSpPr>
        <xdr:cNvPr id="218" name="円/楕円 217"/>
        <xdr:cNvSpPr/>
      </xdr:nvSpPr>
      <xdr:spPr>
        <a:xfrm>
          <a:off x="3175000" y="138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105549</xdr:rowOff>
    </xdr:from>
    <xdr:ext cx="762000" cy="259045"/>
    <xdr:sp macro="" textlink="">
      <xdr:nvSpPr>
        <xdr:cNvPr id="219" name="テキスト ボックス 218"/>
        <xdr:cNvSpPr txBox="1"/>
      </xdr:nvSpPr>
      <xdr:spPr>
        <a:xfrm>
          <a:off x="2844800" y="136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109,545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163257</xdr:rowOff>
    </xdr:from>
    <xdr:to>
      <xdr:col>3</xdr:col>
      <xdr:colOff>330200</xdr:colOff>
      <xdr:row>81</xdr:row>
      <xdr:rowOff>93407</xdr:rowOff>
    </xdr:to>
    <xdr:sp macro="" textlink="">
      <xdr:nvSpPr>
        <xdr:cNvPr id="220" name="円/楕円 219"/>
        <xdr:cNvSpPr/>
      </xdr:nvSpPr>
      <xdr:spPr>
        <a:xfrm>
          <a:off x="2286000" y="138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78184</xdr:rowOff>
    </xdr:from>
    <xdr:ext cx="762000" cy="259045"/>
    <xdr:sp macro="" textlink="">
      <xdr:nvSpPr>
        <xdr:cNvPr id="221" name="テキスト ボックス 220"/>
        <xdr:cNvSpPr txBox="1"/>
      </xdr:nvSpPr>
      <xdr:spPr>
        <a:xfrm>
          <a:off x="1955800" y="1396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108,404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165708</xdr:rowOff>
    </xdr:from>
    <xdr:to>
      <xdr:col>2</xdr:col>
      <xdr:colOff>127000</xdr:colOff>
      <xdr:row>81</xdr:row>
      <xdr:rowOff>95858</xdr:rowOff>
    </xdr:to>
    <xdr:sp macro="" textlink="">
      <xdr:nvSpPr>
        <xdr:cNvPr id="222" name="円/楕円 221"/>
        <xdr:cNvSpPr/>
      </xdr:nvSpPr>
      <xdr:spPr>
        <a:xfrm>
          <a:off x="1397000" y="138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80635</xdr:rowOff>
    </xdr:from>
    <xdr:ext cx="762000" cy="259045"/>
    <xdr:sp macro="" textlink="">
      <xdr:nvSpPr>
        <xdr:cNvPr id="223" name="テキスト ボックス 222"/>
        <xdr:cNvSpPr txBox="1"/>
      </xdr:nvSpPr>
      <xdr:spPr>
        <a:xfrm>
          <a:off x="1066800" y="139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24</a:t>
          </a:r>
          <a:r>
            <a:rPr kumimoji="1" lang="ja-JP" altLang="en-US" sz="1100">
              <a:latin typeface="ＭＳ Ｐゴシック"/>
            </a:rPr>
            <a:t>年度より、第五次財政健全化計画案に基づき、市長（</a:t>
          </a:r>
          <a:r>
            <a:rPr kumimoji="1" lang="en-US" altLang="ja-JP" sz="1100">
              <a:latin typeface="ＭＳ Ｐゴシック"/>
            </a:rPr>
            <a:t>20</a:t>
          </a:r>
          <a:r>
            <a:rPr kumimoji="1" lang="ja-JP" altLang="en-US" sz="1100">
              <a:latin typeface="ＭＳ Ｐゴシック"/>
            </a:rPr>
            <a:t>％）をはじめ、副市長・教育長（</a:t>
          </a:r>
          <a:r>
            <a:rPr kumimoji="1" lang="en-US" altLang="ja-JP" sz="1100">
              <a:latin typeface="ＭＳ Ｐゴシック"/>
            </a:rPr>
            <a:t>15</a:t>
          </a:r>
          <a:r>
            <a:rPr kumimoji="1" lang="ja-JP" altLang="en-US" sz="1100">
              <a:latin typeface="ＭＳ Ｐゴシック"/>
            </a:rPr>
            <a:t>％）、その他の職員（</a:t>
          </a:r>
          <a:r>
            <a:rPr kumimoji="1" lang="en-US" altLang="ja-JP" sz="1100">
              <a:latin typeface="ＭＳ Ｐゴシック"/>
            </a:rPr>
            <a:t>9</a:t>
          </a:r>
          <a:r>
            <a:rPr kumimoji="1" lang="ja-JP" altLang="en-US" sz="1100">
              <a:latin typeface="ＭＳ Ｐゴシック"/>
            </a:rPr>
            <a:t>％～</a:t>
          </a:r>
          <a:r>
            <a:rPr kumimoji="1" lang="en-US" altLang="ja-JP" sz="1100">
              <a:latin typeface="ＭＳ Ｐゴシック"/>
            </a:rPr>
            <a:t>2</a:t>
          </a:r>
          <a:r>
            <a:rPr kumimoji="1" lang="ja-JP" altLang="en-US" sz="1100">
              <a:latin typeface="ＭＳ Ｐゴシック"/>
            </a:rPr>
            <a:t>％）の給与カットなどを継続している結果、類似団体内平均より低い値を維持している。</a:t>
          </a:r>
          <a:endParaRPr kumimoji="1" lang="en-US" altLang="ja-JP" sz="1100">
            <a:latin typeface="ＭＳ Ｐゴシック"/>
          </a:endParaRPr>
        </a:p>
        <a:p>
          <a:r>
            <a:rPr kumimoji="1" lang="ja-JP" altLang="en-US" sz="1100">
              <a:latin typeface="ＭＳ Ｐゴシック"/>
            </a:rPr>
            <a:t>今後も給料表の見直し等、より一層の縮減方法を検討していく。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88</xdr:row>
      <xdr:rowOff>56304</xdr:rowOff>
    </xdr:to>
    <xdr:cxnSp macro="">
      <xdr:nvCxnSpPr>
        <xdr:cNvPr id="257" name="直線コネクタ 256"/>
        <xdr:cNvCxnSpPr/>
      </xdr:nvCxnSpPr>
      <xdr:spPr>
        <a:xfrm flipV="1">
          <a:off x="16179800" y="14540654"/>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56304</xdr:rowOff>
    </xdr:from>
    <xdr:to>
      <xdr:col>23</xdr:col>
      <xdr:colOff>406400</xdr:colOff>
      <xdr:row>88</xdr:row>
      <xdr:rowOff>72389</xdr:rowOff>
    </xdr:to>
    <xdr:cxnSp macro="">
      <xdr:nvCxnSpPr>
        <xdr:cNvPr id="260" name="直線コネクタ 259"/>
        <xdr:cNvCxnSpPr/>
      </xdr:nvCxnSpPr>
      <xdr:spPr>
        <a:xfrm flipV="1">
          <a:off x="15290800" y="151439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18627</xdr:rowOff>
    </xdr:from>
    <xdr:to>
      <xdr:col>22</xdr:col>
      <xdr:colOff>203200</xdr:colOff>
      <xdr:row>88</xdr:row>
      <xdr:rowOff>72389</xdr:rowOff>
    </xdr:to>
    <xdr:cxnSp macro="">
      <xdr:nvCxnSpPr>
        <xdr:cNvPr id="263" name="直線コネクタ 262"/>
        <xdr:cNvCxnSpPr/>
      </xdr:nvCxnSpPr>
      <xdr:spPr>
        <a:xfrm>
          <a:off x="14401800" y="14934777"/>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10584</xdr:rowOff>
    </xdr:from>
    <xdr:to>
      <xdr:col>21</xdr:col>
      <xdr:colOff>0</xdr:colOff>
      <xdr:row>87</xdr:row>
      <xdr:rowOff>18627</xdr:rowOff>
    </xdr:to>
    <xdr:cxnSp macro="">
      <xdr:nvCxnSpPr>
        <xdr:cNvPr id="266" name="直線コネクタ 265"/>
        <xdr:cNvCxnSpPr/>
      </xdr:nvCxnSpPr>
      <xdr:spPr>
        <a:xfrm>
          <a:off x="13512800" y="149267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7" name="フローチャート :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68" name="テキスト ボックス 267"/>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69" name="フローチャート : 判断 268"/>
        <xdr:cNvSpPr/>
      </xdr:nvSpPr>
      <xdr:spPr>
        <a:xfrm>
          <a:off x="13462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54204</xdr:rowOff>
    </xdr:from>
    <xdr:ext cx="762000" cy="259045"/>
    <xdr:sp macro="" textlink="">
      <xdr:nvSpPr>
        <xdr:cNvPr id="270" name="テキスト ボックス 269"/>
        <xdr:cNvSpPr txBox="1"/>
      </xdr:nvSpPr>
      <xdr:spPr>
        <a:xfrm>
          <a:off x="13131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6" name="円/楕円 275"/>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104581</xdr:rowOff>
    </xdr:from>
    <xdr:ext cx="762000" cy="259045"/>
    <xdr:sp macro="" textlink="">
      <xdr:nvSpPr>
        <xdr:cNvPr id="277"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5504</xdr:rowOff>
    </xdr:from>
    <xdr:to>
      <xdr:col>23</xdr:col>
      <xdr:colOff>457200</xdr:colOff>
      <xdr:row>88</xdr:row>
      <xdr:rowOff>107104</xdr:rowOff>
    </xdr:to>
    <xdr:sp macro="" textlink="">
      <xdr:nvSpPr>
        <xdr:cNvPr id="278" name="円/楕円 277"/>
        <xdr:cNvSpPr/>
      </xdr:nvSpPr>
      <xdr:spPr>
        <a:xfrm>
          <a:off x="16129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117281</xdr:rowOff>
    </xdr:from>
    <xdr:ext cx="736600" cy="259045"/>
    <xdr:sp macro="" textlink="">
      <xdr:nvSpPr>
        <xdr:cNvPr id="279" name="テキスト ボックス 278"/>
        <xdr:cNvSpPr txBox="1"/>
      </xdr:nvSpPr>
      <xdr:spPr>
        <a:xfrm>
          <a:off x="15798800" y="1486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21589</xdr:rowOff>
    </xdr:from>
    <xdr:to>
      <xdr:col>22</xdr:col>
      <xdr:colOff>254000</xdr:colOff>
      <xdr:row>88</xdr:row>
      <xdr:rowOff>123189</xdr:rowOff>
    </xdr:to>
    <xdr:sp macro="" textlink="">
      <xdr:nvSpPr>
        <xdr:cNvPr id="280" name="円/楕円 279"/>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133366</xdr:rowOff>
    </xdr:from>
    <xdr:ext cx="762000" cy="259045"/>
    <xdr:sp macro="" textlink="">
      <xdr:nvSpPr>
        <xdr:cNvPr id="281" name="テキスト ボックス 280"/>
        <xdr:cNvSpPr txBox="1"/>
      </xdr:nvSpPr>
      <xdr:spPr>
        <a:xfrm>
          <a:off x="14909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139277</xdr:rowOff>
    </xdr:from>
    <xdr:to>
      <xdr:col>21</xdr:col>
      <xdr:colOff>50800</xdr:colOff>
      <xdr:row>87</xdr:row>
      <xdr:rowOff>69427</xdr:rowOff>
    </xdr:to>
    <xdr:sp macro="" textlink="">
      <xdr:nvSpPr>
        <xdr:cNvPr id="282" name="円/楕円 281"/>
        <xdr:cNvSpPr/>
      </xdr:nvSpPr>
      <xdr:spPr>
        <a:xfrm>
          <a:off x="14351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54204</xdr:rowOff>
    </xdr:from>
    <xdr:ext cx="762000" cy="259045"/>
    <xdr:sp macro="" textlink="">
      <xdr:nvSpPr>
        <xdr:cNvPr id="283" name="テキスト ボックス 282"/>
        <xdr:cNvSpPr txBox="1"/>
      </xdr:nvSpPr>
      <xdr:spPr>
        <a:xfrm>
          <a:off x="14020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84" name="円/楕円 283"/>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85" name="テキスト ボックス 284"/>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第五次財政健全化計画案に基づき、職員の大量退職を踏まえ、退職者数に対し新規採用者数を抑制することによる職員数の削減を継続している。この結果、平成</a:t>
          </a:r>
          <a:r>
            <a:rPr kumimoji="1" lang="en-US" altLang="ja-JP" sz="1100">
              <a:latin typeface="ＭＳ Ｐゴシック"/>
            </a:rPr>
            <a:t>21</a:t>
          </a:r>
          <a:r>
            <a:rPr kumimoji="1" lang="ja-JP" altLang="en-US" sz="1100">
              <a:latin typeface="ＭＳ Ｐゴシック"/>
            </a:rPr>
            <a:t>年度</a:t>
          </a:r>
          <a:r>
            <a:rPr kumimoji="1" lang="en-US" altLang="ja-JP" sz="1100">
              <a:latin typeface="ＭＳ Ｐゴシック"/>
            </a:rPr>
            <a:t>359</a:t>
          </a:r>
          <a:r>
            <a:rPr kumimoji="1" lang="ja-JP" altLang="en-US" sz="1100">
              <a:latin typeface="ＭＳ Ｐゴシック"/>
            </a:rPr>
            <a:t>名であった一般職員数は、平成</a:t>
          </a:r>
          <a:r>
            <a:rPr kumimoji="1" lang="en-US" altLang="ja-JP" sz="1100">
              <a:latin typeface="ＭＳ Ｐゴシック"/>
            </a:rPr>
            <a:t>25</a:t>
          </a:r>
          <a:r>
            <a:rPr kumimoji="1" lang="ja-JP" altLang="en-US" sz="1100">
              <a:latin typeface="ＭＳ Ｐゴシック"/>
            </a:rPr>
            <a:t>年度</a:t>
          </a:r>
          <a:r>
            <a:rPr kumimoji="1" lang="en-US" altLang="ja-JP" sz="1100">
              <a:latin typeface="ＭＳ Ｐゴシック"/>
            </a:rPr>
            <a:t>336</a:t>
          </a:r>
          <a:r>
            <a:rPr kumimoji="1" lang="ja-JP" altLang="en-US" sz="1100">
              <a:latin typeface="ＭＳ Ｐゴシック"/>
            </a:rPr>
            <a:t>名となっており</a:t>
          </a:r>
          <a:r>
            <a:rPr kumimoji="1" lang="en-US" altLang="ja-JP" sz="1100">
              <a:latin typeface="ＭＳ Ｐゴシック"/>
            </a:rPr>
            <a:t>(</a:t>
          </a:r>
          <a:r>
            <a:rPr kumimoji="1" lang="ja-JP" altLang="en-US" sz="1100">
              <a:latin typeface="ＭＳ Ｐゴシック"/>
            </a:rPr>
            <a:t>約</a:t>
          </a:r>
          <a:r>
            <a:rPr kumimoji="1" lang="en-US" altLang="ja-JP" sz="1100">
              <a:latin typeface="ＭＳ Ｐゴシック"/>
            </a:rPr>
            <a:t>6.4</a:t>
          </a:r>
          <a:r>
            <a:rPr kumimoji="1" lang="ja-JP" altLang="en-US" sz="1100">
              <a:latin typeface="ＭＳ Ｐゴシック"/>
            </a:rPr>
            <a:t>％減</a:t>
          </a:r>
          <a:r>
            <a:rPr kumimoji="1" lang="en-US" altLang="ja-JP" sz="1100">
              <a:latin typeface="ＭＳ Ｐゴシック"/>
            </a:rPr>
            <a:t>)</a:t>
          </a:r>
          <a:r>
            <a:rPr kumimoji="1" lang="ja-JP" altLang="en-US" sz="1100">
              <a:latin typeface="ＭＳ Ｐゴシック"/>
            </a:rPr>
            <a:t>、人口千人あたり職員数は類似団体内平均を</a:t>
          </a:r>
          <a:r>
            <a:rPr kumimoji="1" lang="en-US" altLang="ja-JP" sz="1100">
              <a:latin typeface="ＭＳ Ｐゴシック"/>
            </a:rPr>
            <a:t>1.46</a:t>
          </a:r>
          <a:r>
            <a:rPr kumimoji="1" lang="ja-JP" altLang="en-US" sz="1100">
              <a:latin typeface="ＭＳ Ｐゴシック"/>
            </a:rPr>
            <a:t>人下回っている。</a:t>
          </a:r>
          <a:endParaRPr kumimoji="1" lang="en-US" altLang="ja-JP" sz="1100">
            <a:latin typeface="ＭＳ Ｐゴシック"/>
          </a:endParaRPr>
        </a:p>
        <a:p>
          <a:r>
            <a:rPr kumimoji="1" lang="ja-JP" altLang="en-US" sz="1100">
              <a:latin typeface="ＭＳ Ｐゴシック"/>
            </a:rPr>
            <a:t>今後も徹底した業務の見直しやアウトソーシングによって、住民サービスを低下させることなく、組織のスリム化を行い、適正な定員管理に努める。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129056</xdr:rowOff>
    </xdr:from>
    <xdr:to>
      <xdr:col>24</xdr:col>
      <xdr:colOff>558800</xdr:colOff>
      <xdr:row>59</xdr:row>
      <xdr:rowOff>146292</xdr:rowOff>
    </xdr:to>
    <xdr:cxnSp macro="">
      <xdr:nvCxnSpPr>
        <xdr:cNvPr id="322" name="直線コネクタ 321"/>
        <xdr:cNvCxnSpPr/>
      </xdr:nvCxnSpPr>
      <xdr:spPr>
        <a:xfrm flipV="1">
          <a:off x="16179800" y="1024460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146292</xdr:rowOff>
    </xdr:from>
    <xdr:to>
      <xdr:col>23</xdr:col>
      <xdr:colOff>406400</xdr:colOff>
      <xdr:row>59</xdr:row>
      <xdr:rowOff>162378</xdr:rowOff>
    </xdr:to>
    <xdr:cxnSp macro="">
      <xdr:nvCxnSpPr>
        <xdr:cNvPr id="325" name="直線コネクタ 324"/>
        <xdr:cNvCxnSpPr/>
      </xdr:nvCxnSpPr>
      <xdr:spPr>
        <a:xfrm flipV="1">
          <a:off x="15290800" y="1026184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162378</xdr:rowOff>
    </xdr:from>
    <xdr:to>
      <xdr:col>22</xdr:col>
      <xdr:colOff>203200</xdr:colOff>
      <xdr:row>59</xdr:row>
      <xdr:rowOff>169273</xdr:rowOff>
    </xdr:to>
    <xdr:cxnSp macro="">
      <xdr:nvCxnSpPr>
        <xdr:cNvPr id="328" name="直線コネクタ 327"/>
        <xdr:cNvCxnSpPr/>
      </xdr:nvCxnSpPr>
      <xdr:spPr>
        <a:xfrm flipV="1">
          <a:off x="14401800" y="102779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169273</xdr:rowOff>
    </xdr:from>
    <xdr:to>
      <xdr:col>21</xdr:col>
      <xdr:colOff>0</xdr:colOff>
      <xdr:row>60</xdr:row>
      <xdr:rowOff>36891</xdr:rowOff>
    </xdr:to>
    <xdr:cxnSp macro="">
      <xdr:nvCxnSpPr>
        <xdr:cNvPr id="331" name="直線コネクタ 330"/>
        <xdr:cNvCxnSpPr/>
      </xdr:nvCxnSpPr>
      <xdr:spPr>
        <a:xfrm flipV="1">
          <a:off x="13512800" y="10284823"/>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32" name="フローチャート : 判断 331"/>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53055</xdr:rowOff>
    </xdr:from>
    <xdr:ext cx="762000" cy="259045"/>
    <xdr:sp macro="" textlink="">
      <xdr:nvSpPr>
        <xdr:cNvPr id="333" name="テキスト ボックス 332"/>
        <xdr:cNvSpPr txBox="1"/>
      </xdr:nvSpPr>
      <xdr:spPr>
        <a:xfrm>
          <a:off x="14020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4" name="フローチャート : 判断 333"/>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35" name="テキスト ボックス 334"/>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78256</xdr:rowOff>
    </xdr:from>
    <xdr:to>
      <xdr:col>24</xdr:col>
      <xdr:colOff>609600</xdr:colOff>
      <xdr:row>60</xdr:row>
      <xdr:rowOff>8406</xdr:rowOff>
    </xdr:to>
    <xdr:sp macro="" textlink="">
      <xdr:nvSpPr>
        <xdr:cNvPr id="341" name="円/楕円 340"/>
        <xdr:cNvSpPr/>
      </xdr:nvSpPr>
      <xdr:spPr>
        <a:xfrm>
          <a:off x="169672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94783</xdr:rowOff>
    </xdr:from>
    <xdr:ext cx="762000" cy="259045"/>
    <xdr:sp macro="" textlink="">
      <xdr:nvSpPr>
        <xdr:cNvPr id="342" name="定員管理の状況該当値テキスト"/>
        <xdr:cNvSpPr txBox="1"/>
      </xdr:nvSpPr>
      <xdr:spPr>
        <a:xfrm>
          <a:off x="17106900" y="100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95492</xdr:rowOff>
    </xdr:from>
    <xdr:to>
      <xdr:col>23</xdr:col>
      <xdr:colOff>457200</xdr:colOff>
      <xdr:row>60</xdr:row>
      <xdr:rowOff>25642</xdr:rowOff>
    </xdr:to>
    <xdr:sp macro="" textlink="">
      <xdr:nvSpPr>
        <xdr:cNvPr id="343" name="円/楕円 342"/>
        <xdr:cNvSpPr/>
      </xdr:nvSpPr>
      <xdr:spPr>
        <a:xfrm>
          <a:off x="16129000" y="102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35819</xdr:rowOff>
    </xdr:from>
    <xdr:ext cx="736600" cy="259045"/>
    <xdr:sp macro="" textlink="">
      <xdr:nvSpPr>
        <xdr:cNvPr id="344" name="テキスト ボックス 343"/>
        <xdr:cNvSpPr txBox="1"/>
      </xdr:nvSpPr>
      <xdr:spPr>
        <a:xfrm>
          <a:off x="15798800" y="997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111578</xdr:rowOff>
    </xdr:from>
    <xdr:to>
      <xdr:col>22</xdr:col>
      <xdr:colOff>254000</xdr:colOff>
      <xdr:row>60</xdr:row>
      <xdr:rowOff>41728</xdr:rowOff>
    </xdr:to>
    <xdr:sp macro="" textlink="">
      <xdr:nvSpPr>
        <xdr:cNvPr id="345" name="円/楕円 344"/>
        <xdr:cNvSpPr/>
      </xdr:nvSpPr>
      <xdr:spPr>
        <a:xfrm>
          <a:off x="15240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51905</xdr:rowOff>
    </xdr:from>
    <xdr:ext cx="762000" cy="259045"/>
    <xdr:sp macro="" textlink="">
      <xdr:nvSpPr>
        <xdr:cNvPr id="346" name="テキスト ボックス 345"/>
        <xdr:cNvSpPr txBox="1"/>
      </xdr:nvSpPr>
      <xdr:spPr>
        <a:xfrm>
          <a:off x="14909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118473</xdr:rowOff>
    </xdr:from>
    <xdr:to>
      <xdr:col>21</xdr:col>
      <xdr:colOff>50800</xdr:colOff>
      <xdr:row>60</xdr:row>
      <xdr:rowOff>48623</xdr:rowOff>
    </xdr:to>
    <xdr:sp macro="" textlink="">
      <xdr:nvSpPr>
        <xdr:cNvPr id="347" name="円/楕円 346"/>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33400</xdr:rowOff>
    </xdr:from>
    <xdr:ext cx="762000" cy="259045"/>
    <xdr:sp macro="" textlink="">
      <xdr:nvSpPr>
        <xdr:cNvPr id="348" name="テキスト ボックス 347"/>
        <xdr:cNvSpPr txBox="1"/>
      </xdr:nvSpPr>
      <xdr:spPr>
        <a:xfrm>
          <a:off x="14020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157541</xdr:rowOff>
    </xdr:from>
    <xdr:to>
      <xdr:col>19</xdr:col>
      <xdr:colOff>533400</xdr:colOff>
      <xdr:row>60</xdr:row>
      <xdr:rowOff>87691</xdr:rowOff>
    </xdr:to>
    <xdr:sp macro="" textlink="">
      <xdr:nvSpPr>
        <xdr:cNvPr id="349" name="円/楕円 348"/>
        <xdr:cNvSpPr/>
      </xdr:nvSpPr>
      <xdr:spPr>
        <a:xfrm>
          <a:off x="13462000" y="10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72468</xdr:rowOff>
    </xdr:from>
    <xdr:ext cx="762000" cy="259045"/>
    <xdr:sp macro="" textlink="">
      <xdr:nvSpPr>
        <xdr:cNvPr id="350" name="テキスト ボックス 349"/>
        <xdr:cNvSpPr txBox="1"/>
      </xdr:nvSpPr>
      <xdr:spPr>
        <a:xfrm>
          <a:off x="13131800" y="1035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類似団体内平均より高い値が続いている。これは、平成</a:t>
          </a:r>
          <a:r>
            <a:rPr kumimoji="1" lang="en-US" altLang="ja-JP" sz="1100">
              <a:latin typeface="ＭＳ Ｐゴシック"/>
            </a:rPr>
            <a:t>9</a:t>
          </a:r>
          <a:r>
            <a:rPr kumimoji="1" lang="ja-JP" altLang="en-US" sz="1100">
              <a:latin typeface="ＭＳ Ｐゴシック"/>
            </a:rPr>
            <a:t>年度から平成</a:t>
          </a:r>
          <a:r>
            <a:rPr kumimoji="1" lang="en-US" altLang="ja-JP" sz="1100">
              <a:latin typeface="ＭＳ Ｐゴシック"/>
            </a:rPr>
            <a:t>14</a:t>
          </a:r>
          <a:r>
            <a:rPr kumimoji="1" lang="ja-JP" altLang="en-US" sz="1100">
              <a:latin typeface="ＭＳ Ｐゴシック"/>
            </a:rPr>
            <a:t>年度にかけて行った大規模事業に伴う地方債の発行に係る元金償還、連続立体交差事業や街路整備事業等の普通建設事業に伴う継続的な地方債の発行、平成</a:t>
          </a:r>
          <a:r>
            <a:rPr kumimoji="1" lang="en-US" altLang="ja-JP" sz="1100">
              <a:latin typeface="ＭＳ Ｐゴシック"/>
            </a:rPr>
            <a:t>21</a:t>
          </a:r>
          <a:r>
            <a:rPr kumimoji="1" lang="ja-JP" altLang="en-US" sz="1100">
              <a:latin typeface="ＭＳ Ｐゴシック"/>
            </a:rPr>
            <a:t>年度に発行した臨時財政対策債、退職手当債、減収補てん債等の元金償還の開始等により、公債費が継続的に高い水準にあるためである。</a:t>
          </a:r>
          <a:endParaRPr kumimoji="1" lang="en-US" altLang="ja-JP" sz="1100">
            <a:latin typeface="ＭＳ Ｐゴシック"/>
          </a:endParaRPr>
        </a:p>
        <a:p>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年度は、実質公債費比率の上昇を抑制するため、退職手当債約３億円の発行を見送るなどしたが、土地開発公社の債務解消のため、第三セクター等改革推進債</a:t>
          </a:r>
          <a:r>
            <a:rPr kumimoji="1" lang="en-US" altLang="ja-JP" sz="1100">
              <a:latin typeface="ＭＳ Ｐゴシック"/>
            </a:rPr>
            <a:t>49</a:t>
          </a:r>
          <a:r>
            <a:rPr kumimoji="1" lang="ja-JP" altLang="en-US" sz="1100">
              <a:latin typeface="ＭＳ Ｐゴシック"/>
            </a:rPr>
            <a:t>億</a:t>
          </a:r>
          <a:r>
            <a:rPr kumimoji="1" lang="en-US" altLang="ja-JP" sz="1100">
              <a:latin typeface="ＭＳ Ｐゴシック"/>
            </a:rPr>
            <a:t>9,000</a:t>
          </a:r>
          <a:r>
            <a:rPr kumimoji="1" lang="ja-JP" altLang="en-US" sz="1100">
              <a:latin typeface="ＭＳ Ｐゴシック"/>
            </a:rPr>
            <a:t>万円を発行したこと等により、今後上昇し、</a:t>
          </a:r>
          <a:r>
            <a:rPr kumimoji="1" lang="en-US" altLang="ja-JP" sz="1100">
              <a:latin typeface="ＭＳ Ｐゴシック"/>
            </a:rPr>
            <a:t>20</a:t>
          </a:r>
          <a:r>
            <a:rPr kumimoji="1" lang="ja-JP" altLang="en-US" sz="1100">
              <a:latin typeface="ＭＳ Ｐゴシック"/>
            </a:rPr>
            <a:t>％を超える見込みである。今後も適量・適切な事業実施等により、新規発行の抑制に努める。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13335</xdr:rowOff>
    </xdr:from>
    <xdr:to>
      <xdr:col>24</xdr:col>
      <xdr:colOff>558800</xdr:colOff>
      <xdr:row>42</xdr:row>
      <xdr:rowOff>37465</xdr:rowOff>
    </xdr:to>
    <xdr:cxnSp macro="">
      <xdr:nvCxnSpPr>
        <xdr:cNvPr id="380" name="直線コネクタ 379"/>
        <xdr:cNvCxnSpPr/>
      </xdr:nvCxnSpPr>
      <xdr:spPr>
        <a:xfrm flipV="1">
          <a:off x="16179800" y="721423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37465</xdr:rowOff>
    </xdr:from>
    <xdr:to>
      <xdr:col>23</xdr:col>
      <xdr:colOff>406400</xdr:colOff>
      <xdr:row>42</xdr:row>
      <xdr:rowOff>67628</xdr:rowOff>
    </xdr:to>
    <xdr:cxnSp macro="">
      <xdr:nvCxnSpPr>
        <xdr:cNvPr id="383" name="直線コネクタ 382"/>
        <xdr:cNvCxnSpPr/>
      </xdr:nvCxnSpPr>
      <xdr:spPr>
        <a:xfrm flipV="1">
          <a:off x="15290800" y="723836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67628</xdr:rowOff>
    </xdr:from>
    <xdr:to>
      <xdr:col>22</xdr:col>
      <xdr:colOff>203200</xdr:colOff>
      <xdr:row>42</xdr:row>
      <xdr:rowOff>67628</xdr:rowOff>
    </xdr:to>
    <xdr:cxnSp macro="">
      <xdr:nvCxnSpPr>
        <xdr:cNvPr id="386" name="直線コネクタ 385"/>
        <xdr:cNvCxnSpPr/>
      </xdr:nvCxnSpPr>
      <xdr:spPr>
        <a:xfrm>
          <a:off x="14401800" y="7268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67628</xdr:rowOff>
    </xdr:from>
    <xdr:to>
      <xdr:col>21</xdr:col>
      <xdr:colOff>0</xdr:colOff>
      <xdr:row>42</xdr:row>
      <xdr:rowOff>73660</xdr:rowOff>
    </xdr:to>
    <xdr:cxnSp macro="">
      <xdr:nvCxnSpPr>
        <xdr:cNvPr id="389" name="直線コネクタ 388"/>
        <xdr:cNvCxnSpPr/>
      </xdr:nvCxnSpPr>
      <xdr:spPr>
        <a:xfrm flipV="1">
          <a:off x="13512800" y="72685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90" name="フローチャート : 判断 389"/>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391" name="テキスト ボックス 390"/>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92" name="フローチャート : 判断 391"/>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393" name="テキスト ボックス 392"/>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133985</xdr:rowOff>
    </xdr:from>
    <xdr:to>
      <xdr:col>24</xdr:col>
      <xdr:colOff>609600</xdr:colOff>
      <xdr:row>42</xdr:row>
      <xdr:rowOff>64135</xdr:rowOff>
    </xdr:to>
    <xdr:sp macro="" textlink="">
      <xdr:nvSpPr>
        <xdr:cNvPr id="399" name="円/楕円 398"/>
        <xdr:cNvSpPr/>
      </xdr:nvSpPr>
      <xdr:spPr>
        <a:xfrm>
          <a:off x="169672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106062</xdr:rowOff>
    </xdr:from>
    <xdr:ext cx="762000" cy="259045"/>
    <xdr:sp macro="" textlink="">
      <xdr:nvSpPr>
        <xdr:cNvPr id="400" name="公債費負担の状況該当値テキスト"/>
        <xdr:cNvSpPr txBox="1"/>
      </xdr:nvSpPr>
      <xdr:spPr>
        <a:xfrm>
          <a:off x="17106900" y="713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158115</xdr:rowOff>
    </xdr:from>
    <xdr:to>
      <xdr:col>23</xdr:col>
      <xdr:colOff>457200</xdr:colOff>
      <xdr:row>42</xdr:row>
      <xdr:rowOff>88265</xdr:rowOff>
    </xdr:to>
    <xdr:sp macro="" textlink="">
      <xdr:nvSpPr>
        <xdr:cNvPr id="401" name="円/楕円 400"/>
        <xdr:cNvSpPr/>
      </xdr:nvSpPr>
      <xdr:spPr>
        <a:xfrm>
          <a:off x="16129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73042</xdr:rowOff>
    </xdr:from>
    <xdr:ext cx="736600" cy="259045"/>
    <xdr:sp macro="" textlink="">
      <xdr:nvSpPr>
        <xdr:cNvPr id="402" name="テキスト ボックス 401"/>
        <xdr:cNvSpPr txBox="1"/>
      </xdr:nvSpPr>
      <xdr:spPr>
        <a:xfrm>
          <a:off x="15798800" y="727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16828</xdr:rowOff>
    </xdr:from>
    <xdr:to>
      <xdr:col>22</xdr:col>
      <xdr:colOff>254000</xdr:colOff>
      <xdr:row>42</xdr:row>
      <xdr:rowOff>118428</xdr:rowOff>
    </xdr:to>
    <xdr:sp macro="" textlink="">
      <xdr:nvSpPr>
        <xdr:cNvPr id="403" name="円/楕円 402"/>
        <xdr:cNvSpPr/>
      </xdr:nvSpPr>
      <xdr:spPr>
        <a:xfrm>
          <a:off x="15240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103205</xdr:rowOff>
    </xdr:from>
    <xdr:ext cx="762000" cy="259045"/>
    <xdr:sp macro="" textlink="">
      <xdr:nvSpPr>
        <xdr:cNvPr id="404" name="テキスト ボックス 403"/>
        <xdr:cNvSpPr txBox="1"/>
      </xdr:nvSpPr>
      <xdr:spPr>
        <a:xfrm>
          <a:off x="14909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16828</xdr:rowOff>
    </xdr:from>
    <xdr:to>
      <xdr:col>21</xdr:col>
      <xdr:colOff>50800</xdr:colOff>
      <xdr:row>42</xdr:row>
      <xdr:rowOff>118428</xdr:rowOff>
    </xdr:to>
    <xdr:sp macro="" textlink="">
      <xdr:nvSpPr>
        <xdr:cNvPr id="405" name="円/楕円 404"/>
        <xdr:cNvSpPr/>
      </xdr:nvSpPr>
      <xdr:spPr>
        <a:xfrm>
          <a:off x="14351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103205</xdr:rowOff>
    </xdr:from>
    <xdr:ext cx="762000" cy="259045"/>
    <xdr:sp macro="" textlink="">
      <xdr:nvSpPr>
        <xdr:cNvPr id="406" name="テキスト ボックス 405"/>
        <xdr:cNvSpPr txBox="1"/>
      </xdr:nvSpPr>
      <xdr:spPr>
        <a:xfrm>
          <a:off x="14020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7" name="円/楕円 406"/>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408" name="テキスト ボックス 407"/>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地方債の現在高が多額であるため、類似団体内平均に比べ、かなり高い値となっている。しかし、平成</a:t>
          </a:r>
          <a:r>
            <a:rPr kumimoji="1" lang="en-US" altLang="ja-JP" sz="1100">
              <a:latin typeface="ＭＳ Ｐゴシック"/>
            </a:rPr>
            <a:t>25</a:t>
          </a:r>
          <a:r>
            <a:rPr kumimoji="1" lang="ja-JP" altLang="en-US" sz="1100">
              <a:latin typeface="ＭＳ Ｐゴシック"/>
            </a:rPr>
            <a:t>年度は、第五次財政健全化計画案に基づき、</a:t>
          </a:r>
          <a:r>
            <a:rPr kumimoji="1" lang="en-US" altLang="ja-JP" sz="1100">
              <a:latin typeface="ＭＳ Ｐゴシック"/>
            </a:rPr>
            <a:t>49</a:t>
          </a:r>
          <a:r>
            <a:rPr kumimoji="1" lang="ja-JP" altLang="en-US" sz="1100">
              <a:latin typeface="ＭＳ Ｐゴシック"/>
            </a:rPr>
            <a:t>億</a:t>
          </a:r>
          <a:r>
            <a:rPr kumimoji="1" lang="en-US" altLang="ja-JP" sz="1100">
              <a:latin typeface="ＭＳ Ｐゴシック"/>
            </a:rPr>
            <a:t>9,000</a:t>
          </a:r>
          <a:r>
            <a:rPr kumimoji="1" lang="ja-JP" altLang="en-US" sz="1100">
              <a:latin typeface="ＭＳ Ｐゴシック"/>
            </a:rPr>
            <a:t>万円の第三セクター等改革推進債を発行し、土地開発公社の解散を前提とした公社債務の全面的な解消を図った。これにより、地方債の現在高は増加しているものの、土地開発公社負担見込額が減少したこと（約</a:t>
          </a:r>
          <a:r>
            <a:rPr kumimoji="1" lang="en-US" altLang="ja-JP" sz="1100">
              <a:latin typeface="ＭＳ Ｐゴシック"/>
            </a:rPr>
            <a:t>58</a:t>
          </a:r>
          <a:r>
            <a:rPr kumimoji="1" lang="ja-JP" altLang="en-US" sz="1100">
              <a:latin typeface="ＭＳ Ｐゴシック"/>
            </a:rPr>
            <a:t>億円）等により、</a:t>
          </a:r>
          <a:r>
            <a:rPr kumimoji="1" lang="en-US" altLang="ja-JP" sz="1100">
              <a:latin typeface="ＭＳ Ｐゴシック"/>
            </a:rPr>
            <a:t>18.8</a:t>
          </a:r>
          <a:r>
            <a:rPr kumimoji="1" lang="ja-JP" altLang="en-US" sz="1100">
              <a:latin typeface="ＭＳ Ｐゴシック"/>
            </a:rPr>
            <a:t>％縮減を達成した。</a:t>
          </a:r>
          <a:endParaRPr kumimoji="1" lang="en-US" altLang="ja-JP" sz="1100">
            <a:latin typeface="ＭＳ Ｐゴシック"/>
          </a:endParaRPr>
        </a:p>
        <a:p>
          <a:r>
            <a:rPr kumimoji="1" lang="ja-JP" altLang="en-US" sz="1100">
              <a:latin typeface="ＭＳ Ｐゴシック"/>
            </a:rPr>
            <a:t>平成</a:t>
          </a:r>
          <a:r>
            <a:rPr kumimoji="1" lang="en-US" altLang="ja-JP" sz="1100">
              <a:latin typeface="ＭＳ Ｐゴシック"/>
            </a:rPr>
            <a:t>32</a:t>
          </a:r>
          <a:r>
            <a:rPr kumimoji="1" lang="ja-JP" altLang="en-US" sz="1100">
              <a:latin typeface="ＭＳ Ｐゴシック"/>
            </a:rPr>
            <a:t>年度までに土地開発公社を解散し、更なる将来負担額の減少に努める。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52248</xdr:rowOff>
    </xdr:from>
    <xdr:to>
      <xdr:col>24</xdr:col>
      <xdr:colOff>558800</xdr:colOff>
      <xdr:row>20</xdr:row>
      <xdr:rowOff>80925</xdr:rowOff>
    </xdr:to>
    <xdr:cxnSp macro="">
      <xdr:nvCxnSpPr>
        <xdr:cNvPr id="435" name="直線コネクタ 434"/>
        <xdr:cNvCxnSpPr/>
      </xdr:nvCxnSpPr>
      <xdr:spPr>
        <a:xfrm flipV="1">
          <a:off x="17018000" y="2452548"/>
          <a:ext cx="0" cy="1057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53002</xdr:rowOff>
    </xdr:from>
    <xdr:ext cx="762000" cy="259045"/>
    <xdr:sp macro="" textlink="">
      <xdr:nvSpPr>
        <xdr:cNvPr id="436" name="将来負担の状況最小値テキスト"/>
        <xdr:cNvSpPr txBox="1"/>
      </xdr:nvSpPr>
      <xdr:spPr>
        <a:xfrm>
          <a:off x="17106900" y="348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20</xdr:row>
      <xdr:rowOff>80925</xdr:rowOff>
    </xdr:from>
    <xdr:to>
      <xdr:col>24</xdr:col>
      <xdr:colOff>647700</xdr:colOff>
      <xdr:row>20</xdr:row>
      <xdr:rowOff>80925</xdr:rowOff>
    </xdr:to>
    <xdr:cxnSp macro="">
      <xdr:nvCxnSpPr>
        <xdr:cNvPr id="437" name="直線コネクタ 436"/>
        <xdr:cNvCxnSpPr/>
      </xdr:nvCxnSpPr>
      <xdr:spPr>
        <a:xfrm>
          <a:off x="16929100" y="350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138625</xdr:rowOff>
    </xdr:from>
    <xdr:ext cx="762000" cy="259045"/>
    <xdr:sp macro="" textlink="">
      <xdr:nvSpPr>
        <xdr:cNvPr id="438" name="将来負担の状況最大値テキスト"/>
        <xdr:cNvSpPr txBox="1"/>
      </xdr:nvSpPr>
      <xdr:spPr>
        <a:xfrm>
          <a:off x="17106900" y="21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14</xdr:row>
      <xdr:rowOff>52248</xdr:rowOff>
    </xdr:from>
    <xdr:to>
      <xdr:col>24</xdr:col>
      <xdr:colOff>647700</xdr:colOff>
      <xdr:row>14</xdr:row>
      <xdr:rowOff>52248</xdr:rowOff>
    </xdr:to>
    <xdr:cxnSp macro="">
      <xdr:nvCxnSpPr>
        <xdr:cNvPr id="439" name="直線コネクタ 438"/>
        <xdr:cNvCxnSpPr/>
      </xdr:nvCxnSpPr>
      <xdr:spPr>
        <a:xfrm>
          <a:off x="16929100" y="24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6121</xdr:rowOff>
    </xdr:from>
    <xdr:to>
      <xdr:col>24</xdr:col>
      <xdr:colOff>558800</xdr:colOff>
      <xdr:row>20</xdr:row>
      <xdr:rowOff>96850</xdr:rowOff>
    </xdr:to>
    <xdr:cxnSp macro="">
      <xdr:nvCxnSpPr>
        <xdr:cNvPr id="440" name="直線コネクタ 439"/>
        <xdr:cNvCxnSpPr/>
      </xdr:nvCxnSpPr>
      <xdr:spPr>
        <a:xfrm flipV="1">
          <a:off x="16179800" y="3435121"/>
          <a:ext cx="8382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87825</xdr:rowOff>
    </xdr:from>
    <xdr:ext cx="762000" cy="259045"/>
    <xdr:sp macro="" textlink="">
      <xdr:nvSpPr>
        <xdr:cNvPr id="441" name="将来負担の状況平均値テキスト"/>
        <xdr:cNvSpPr txBox="1"/>
      </xdr:nvSpPr>
      <xdr:spPr>
        <a:xfrm>
          <a:off x="17106900" y="2488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71298</xdr:rowOff>
    </xdr:from>
    <xdr:to>
      <xdr:col>24</xdr:col>
      <xdr:colOff>609600</xdr:colOff>
      <xdr:row>16</xdr:row>
      <xdr:rowOff>1448</xdr:rowOff>
    </xdr:to>
    <xdr:sp macro="" textlink="">
      <xdr:nvSpPr>
        <xdr:cNvPr id="442" name="フローチャート : 判断 441"/>
        <xdr:cNvSpPr/>
      </xdr:nvSpPr>
      <xdr:spPr>
        <a:xfrm>
          <a:off x="16967200" y="26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96850</xdr:rowOff>
    </xdr:from>
    <xdr:to>
      <xdr:col>23</xdr:col>
      <xdr:colOff>406400</xdr:colOff>
      <xdr:row>21</xdr:row>
      <xdr:rowOff>49428</xdr:rowOff>
    </xdr:to>
    <xdr:cxnSp macro="">
      <xdr:nvCxnSpPr>
        <xdr:cNvPr id="443" name="直線コネクタ 442"/>
        <xdr:cNvCxnSpPr/>
      </xdr:nvCxnSpPr>
      <xdr:spPr>
        <a:xfrm flipV="1">
          <a:off x="15290800" y="3525850"/>
          <a:ext cx="889000" cy="1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109423</xdr:rowOff>
    </xdr:from>
    <xdr:to>
      <xdr:col>23</xdr:col>
      <xdr:colOff>457200</xdr:colOff>
      <xdr:row>16</xdr:row>
      <xdr:rowOff>39573</xdr:rowOff>
    </xdr:to>
    <xdr:sp macro="" textlink="">
      <xdr:nvSpPr>
        <xdr:cNvPr id="444" name="フローチャート : 判断 443"/>
        <xdr:cNvSpPr/>
      </xdr:nvSpPr>
      <xdr:spPr>
        <a:xfrm>
          <a:off x="16129000" y="26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49750</xdr:rowOff>
    </xdr:from>
    <xdr:ext cx="736600" cy="259045"/>
    <xdr:sp macro="" textlink="">
      <xdr:nvSpPr>
        <xdr:cNvPr id="445" name="テキスト ボックス 444"/>
        <xdr:cNvSpPr txBox="1"/>
      </xdr:nvSpPr>
      <xdr:spPr>
        <a:xfrm>
          <a:off x="15798800" y="2450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49428</xdr:rowOff>
    </xdr:from>
    <xdr:to>
      <xdr:col>22</xdr:col>
      <xdr:colOff>203200</xdr:colOff>
      <xdr:row>21</xdr:row>
      <xdr:rowOff>156083</xdr:rowOff>
    </xdr:to>
    <xdr:cxnSp macro="">
      <xdr:nvCxnSpPr>
        <xdr:cNvPr id="446" name="直線コネクタ 445"/>
        <xdr:cNvCxnSpPr/>
      </xdr:nvCxnSpPr>
      <xdr:spPr>
        <a:xfrm flipV="1">
          <a:off x="14401800" y="3649878"/>
          <a:ext cx="889000" cy="10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162509</xdr:rowOff>
    </xdr:from>
    <xdr:to>
      <xdr:col>22</xdr:col>
      <xdr:colOff>254000</xdr:colOff>
      <xdr:row>16</xdr:row>
      <xdr:rowOff>92659</xdr:rowOff>
    </xdr:to>
    <xdr:sp macro="" textlink="">
      <xdr:nvSpPr>
        <xdr:cNvPr id="447" name="フローチャート : 判断 446"/>
        <xdr:cNvSpPr/>
      </xdr:nvSpPr>
      <xdr:spPr>
        <a:xfrm>
          <a:off x="15240000" y="273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102836</xdr:rowOff>
    </xdr:from>
    <xdr:ext cx="762000" cy="259045"/>
    <xdr:sp macro="" textlink="">
      <xdr:nvSpPr>
        <xdr:cNvPr id="448" name="テキスト ボックス 447"/>
        <xdr:cNvSpPr txBox="1"/>
      </xdr:nvSpPr>
      <xdr:spPr>
        <a:xfrm>
          <a:off x="14909800" y="25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156083</xdr:rowOff>
    </xdr:from>
    <xdr:to>
      <xdr:col>21</xdr:col>
      <xdr:colOff>0</xdr:colOff>
      <xdr:row>22</xdr:row>
      <xdr:rowOff>81636</xdr:rowOff>
    </xdr:to>
    <xdr:cxnSp macro="">
      <xdr:nvCxnSpPr>
        <xdr:cNvPr id="449" name="直線コネクタ 448"/>
        <xdr:cNvCxnSpPr/>
      </xdr:nvCxnSpPr>
      <xdr:spPr>
        <a:xfrm flipV="1">
          <a:off x="13512800" y="3756533"/>
          <a:ext cx="889000" cy="9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6502</xdr:rowOff>
    </xdr:from>
    <xdr:to>
      <xdr:col>21</xdr:col>
      <xdr:colOff>50800</xdr:colOff>
      <xdr:row>16</xdr:row>
      <xdr:rowOff>108102</xdr:rowOff>
    </xdr:to>
    <xdr:sp macro="" textlink="">
      <xdr:nvSpPr>
        <xdr:cNvPr id="450" name="フローチャート : 判断 449"/>
        <xdr:cNvSpPr/>
      </xdr:nvSpPr>
      <xdr:spPr>
        <a:xfrm>
          <a:off x="14351000" y="274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118279</xdr:rowOff>
    </xdr:from>
    <xdr:ext cx="762000" cy="259045"/>
    <xdr:sp macro="" textlink="">
      <xdr:nvSpPr>
        <xdr:cNvPr id="451" name="テキスト ボックス 450"/>
        <xdr:cNvSpPr txBox="1"/>
      </xdr:nvSpPr>
      <xdr:spPr>
        <a:xfrm>
          <a:off x="14020800" y="251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61519</xdr:rowOff>
    </xdr:from>
    <xdr:to>
      <xdr:col>19</xdr:col>
      <xdr:colOff>533400</xdr:colOff>
      <xdr:row>16</xdr:row>
      <xdr:rowOff>163119</xdr:rowOff>
    </xdr:to>
    <xdr:sp macro="" textlink="">
      <xdr:nvSpPr>
        <xdr:cNvPr id="452" name="フローチャート : 判断 451"/>
        <xdr:cNvSpPr/>
      </xdr:nvSpPr>
      <xdr:spPr>
        <a:xfrm>
          <a:off x="13462000" y="280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1846</xdr:rowOff>
    </xdr:from>
    <xdr:ext cx="762000" cy="259045"/>
    <xdr:sp macro="" textlink="">
      <xdr:nvSpPr>
        <xdr:cNvPr id="453" name="テキスト ボックス 452"/>
        <xdr:cNvSpPr txBox="1"/>
      </xdr:nvSpPr>
      <xdr:spPr>
        <a:xfrm>
          <a:off x="13131800" y="257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126771</xdr:rowOff>
    </xdr:from>
    <xdr:to>
      <xdr:col>24</xdr:col>
      <xdr:colOff>609600</xdr:colOff>
      <xdr:row>20</xdr:row>
      <xdr:rowOff>56921</xdr:rowOff>
    </xdr:to>
    <xdr:sp macro="" textlink="">
      <xdr:nvSpPr>
        <xdr:cNvPr id="459" name="円/楕円 458"/>
        <xdr:cNvSpPr/>
      </xdr:nvSpPr>
      <xdr:spPr>
        <a:xfrm>
          <a:off x="16967200" y="33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22648</xdr:rowOff>
    </xdr:from>
    <xdr:ext cx="762000" cy="259045"/>
    <xdr:sp macro="" textlink="">
      <xdr:nvSpPr>
        <xdr:cNvPr id="460" name="将来負担の状況該当値テキスト"/>
        <xdr:cNvSpPr txBox="1"/>
      </xdr:nvSpPr>
      <xdr:spPr>
        <a:xfrm>
          <a:off x="17106900" y="328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46050</xdr:rowOff>
    </xdr:from>
    <xdr:to>
      <xdr:col>23</xdr:col>
      <xdr:colOff>457200</xdr:colOff>
      <xdr:row>20</xdr:row>
      <xdr:rowOff>147650</xdr:rowOff>
    </xdr:to>
    <xdr:sp macro="" textlink="">
      <xdr:nvSpPr>
        <xdr:cNvPr id="461" name="円/楕円 460"/>
        <xdr:cNvSpPr/>
      </xdr:nvSpPr>
      <xdr:spPr>
        <a:xfrm>
          <a:off x="16129000" y="34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132427</xdr:rowOff>
    </xdr:from>
    <xdr:ext cx="736600" cy="259045"/>
    <xdr:sp macro="" textlink="">
      <xdr:nvSpPr>
        <xdr:cNvPr id="462" name="テキスト ボックス 461"/>
        <xdr:cNvSpPr txBox="1"/>
      </xdr:nvSpPr>
      <xdr:spPr>
        <a:xfrm>
          <a:off x="15798800" y="356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170078</xdr:rowOff>
    </xdr:from>
    <xdr:to>
      <xdr:col>22</xdr:col>
      <xdr:colOff>254000</xdr:colOff>
      <xdr:row>21</xdr:row>
      <xdr:rowOff>100228</xdr:rowOff>
    </xdr:to>
    <xdr:sp macro="" textlink="">
      <xdr:nvSpPr>
        <xdr:cNvPr id="463" name="円/楕円 462"/>
        <xdr:cNvSpPr/>
      </xdr:nvSpPr>
      <xdr:spPr>
        <a:xfrm>
          <a:off x="15240000" y="35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85005</xdr:rowOff>
    </xdr:from>
    <xdr:ext cx="762000" cy="259045"/>
    <xdr:sp macro="" textlink="">
      <xdr:nvSpPr>
        <xdr:cNvPr id="464" name="テキスト ボックス 463"/>
        <xdr:cNvSpPr txBox="1"/>
      </xdr:nvSpPr>
      <xdr:spPr>
        <a:xfrm>
          <a:off x="14909800" y="36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105283</xdr:rowOff>
    </xdr:from>
    <xdr:to>
      <xdr:col>21</xdr:col>
      <xdr:colOff>50800</xdr:colOff>
      <xdr:row>22</xdr:row>
      <xdr:rowOff>35433</xdr:rowOff>
    </xdr:to>
    <xdr:sp macro="" textlink="">
      <xdr:nvSpPr>
        <xdr:cNvPr id="465" name="円/楕円 464"/>
        <xdr:cNvSpPr/>
      </xdr:nvSpPr>
      <xdr:spPr>
        <a:xfrm>
          <a:off x="14351000" y="37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20210</xdr:rowOff>
    </xdr:from>
    <xdr:ext cx="762000" cy="259045"/>
    <xdr:sp macro="" textlink="">
      <xdr:nvSpPr>
        <xdr:cNvPr id="466" name="テキスト ボックス 465"/>
        <xdr:cNvSpPr txBox="1"/>
      </xdr:nvSpPr>
      <xdr:spPr>
        <a:xfrm>
          <a:off x="14020800" y="379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30836</xdr:rowOff>
    </xdr:from>
    <xdr:to>
      <xdr:col>19</xdr:col>
      <xdr:colOff>533400</xdr:colOff>
      <xdr:row>22</xdr:row>
      <xdr:rowOff>132436</xdr:rowOff>
    </xdr:to>
    <xdr:sp macro="" textlink="">
      <xdr:nvSpPr>
        <xdr:cNvPr id="467" name="円/楕円 466"/>
        <xdr:cNvSpPr/>
      </xdr:nvSpPr>
      <xdr:spPr>
        <a:xfrm>
          <a:off x="13462000" y="38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117213</xdr:rowOff>
    </xdr:from>
    <xdr:ext cx="762000" cy="259045"/>
    <xdr:sp macro="" textlink="">
      <xdr:nvSpPr>
        <xdr:cNvPr id="468" name="テキスト ボックス 467"/>
        <xdr:cNvSpPr txBox="1"/>
      </xdr:nvSpPr>
      <xdr:spPr>
        <a:xfrm>
          <a:off x="13131800" y="388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58,887
58,467
11.35
28,732,649
28,523,879
151,109
13,221,890
37,993,964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203.9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24</a:t>
          </a:r>
          <a:r>
            <a:rPr kumimoji="1" lang="ja-JP" altLang="en-US" sz="1100">
              <a:latin typeface="ＭＳ Ｐゴシック"/>
            </a:rPr>
            <a:t>年度より第五次財政健全化計画案に基づき、職員数のさらなる削減、また、市長（</a:t>
          </a:r>
          <a:r>
            <a:rPr kumimoji="1" lang="en-US" altLang="ja-JP" sz="1100">
              <a:latin typeface="ＭＳ Ｐゴシック"/>
            </a:rPr>
            <a:t>20</a:t>
          </a:r>
          <a:r>
            <a:rPr kumimoji="1" lang="ja-JP" altLang="en-US" sz="1100">
              <a:latin typeface="ＭＳ Ｐゴシック"/>
            </a:rPr>
            <a:t>％）をはじめ、副市長・教育長（</a:t>
          </a:r>
          <a:r>
            <a:rPr kumimoji="1" lang="en-US" altLang="ja-JP" sz="1100">
              <a:latin typeface="ＭＳ Ｐゴシック"/>
            </a:rPr>
            <a:t>15</a:t>
          </a:r>
          <a:r>
            <a:rPr kumimoji="1" lang="ja-JP" altLang="en-US" sz="1100">
              <a:latin typeface="ＭＳ Ｐゴシック"/>
            </a:rPr>
            <a:t>％）、その他の職員（</a:t>
          </a:r>
          <a:r>
            <a:rPr kumimoji="1" lang="en-US" altLang="ja-JP" sz="1100">
              <a:latin typeface="ＭＳ Ｐゴシック"/>
            </a:rPr>
            <a:t>9</a:t>
          </a:r>
          <a:r>
            <a:rPr kumimoji="1" lang="ja-JP" altLang="en-US" sz="1100">
              <a:latin typeface="ＭＳ Ｐゴシック"/>
            </a:rPr>
            <a:t>％～</a:t>
          </a:r>
          <a:r>
            <a:rPr kumimoji="1" lang="en-US" altLang="ja-JP" sz="1100">
              <a:latin typeface="ＭＳ Ｐゴシック"/>
            </a:rPr>
            <a:t>2</a:t>
          </a:r>
          <a:r>
            <a:rPr kumimoji="1" lang="ja-JP" altLang="en-US" sz="1100">
              <a:latin typeface="ＭＳ Ｐゴシック"/>
            </a:rPr>
            <a:t>％）の給与カットなどを継続している結果、平成</a:t>
          </a:r>
          <a:r>
            <a:rPr kumimoji="1" lang="en-US" altLang="ja-JP" sz="1100">
              <a:latin typeface="ＭＳ Ｐゴシック"/>
            </a:rPr>
            <a:t>25</a:t>
          </a:r>
          <a:r>
            <a:rPr kumimoji="1" lang="ja-JP" altLang="en-US" sz="1100">
              <a:latin typeface="ＭＳ Ｐゴシック"/>
            </a:rPr>
            <a:t>年度人件費は、対前年度比</a:t>
          </a:r>
          <a:r>
            <a:rPr kumimoji="1" lang="en-US" altLang="ja-JP" sz="1100">
              <a:latin typeface="ＭＳ Ｐゴシック"/>
            </a:rPr>
            <a:t>8.3</a:t>
          </a:r>
          <a:r>
            <a:rPr kumimoji="1" lang="ja-JP" altLang="en-US" sz="1100">
              <a:latin typeface="ＭＳ Ｐゴシック"/>
            </a:rPr>
            <a:t>％、額にして３億</a:t>
          </a:r>
          <a:r>
            <a:rPr kumimoji="1" lang="en-US" altLang="ja-JP" sz="1100">
              <a:latin typeface="ＭＳ Ｐゴシック"/>
            </a:rPr>
            <a:t>1,268</a:t>
          </a:r>
          <a:r>
            <a:rPr kumimoji="1" lang="ja-JP" altLang="en-US" sz="1100">
              <a:latin typeface="ＭＳ Ｐゴシック"/>
            </a:rPr>
            <a:t>万５千円の減となり、人件費に係る経常収支比率は、類似団体内平均と同水準を維持している。</a:t>
          </a:r>
        </a:p>
        <a:p>
          <a:r>
            <a:rPr kumimoji="1" lang="ja-JP" altLang="en-US" sz="1100">
              <a:latin typeface="ＭＳ Ｐゴシック"/>
            </a:rPr>
            <a:t>今後も、退職者数に対し新規採用者数を抑制することによる職員数の削減や、徹底した事務事業の見直しを継続していく。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36</xdr:row>
      <xdr:rowOff>165100</xdr:rowOff>
    </xdr:to>
    <xdr:cxnSp macro="">
      <xdr:nvCxnSpPr>
        <xdr:cNvPr id="65" name="直線コネクタ 64"/>
        <xdr:cNvCxnSpPr/>
      </xdr:nvCxnSpPr>
      <xdr:spPr>
        <a:xfrm>
          <a:off x="3987800" y="633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107950</xdr:rowOff>
    </xdr:to>
    <xdr:cxnSp macro="">
      <xdr:nvCxnSpPr>
        <xdr:cNvPr id="68" name="直線コネクタ 67"/>
        <xdr:cNvCxnSpPr/>
      </xdr:nvCxnSpPr>
      <xdr:spPr>
        <a:xfrm flipV="1">
          <a:off x="3098800" y="633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107950</xdr:rowOff>
    </xdr:to>
    <xdr:cxnSp macro="">
      <xdr:nvCxnSpPr>
        <xdr:cNvPr id="71" name="直線コネクタ 70"/>
        <xdr:cNvCxnSpPr/>
      </xdr:nvCxnSpPr>
      <xdr:spPr>
        <a:xfrm>
          <a:off x="2209800" y="6405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38</xdr:row>
      <xdr:rowOff>35560</xdr:rowOff>
    </xdr:to>
    <xdr:cxnSp macro="">
      <xdr:nvCxnSpPr>
        <xdr:cNvPr id="74" name="直線コネクタ 73"/>
        <xdr:cNvCxnSpPr/>
      </xdr:nvCxnSpPr>
      <xdr:spPr>
        <a:xfrm flipV="1">
          <a:off x="1320800" y="6405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76" name="テキスト ボックス 75"/>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78" name="テキスト ボックス 77"/>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4" name="円/楕円 83"/>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130827</xdr:rowOff>
    </xdr:from>
    <xdr:ext cx="762000" cy="259045"/>
    <xdr:sp macro="" textlink="">
      <xdr:nvSpPr>
        <xdr:cNvPr id="85"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6" name="円/楕円 85"/>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87" name="テキスト ボックス 86"/>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57150</xdr:rowOff>
    </xdr:from>
    <xdr:to>
      <xdr:col>4</xdr:col>
      <xdr:colOff>396875</xdr:colOff>
      <xdr:row>37</xdr:row>
      <xdr:rowOff>158750</xdr:rowOff>
    </xdr:to>
    <xdr:sp macro="" textlink="">
      <xdr:nvSpPr>
        <xdr:cNvPr id="88" name="円/楕円 87"/>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89" name="テキスト ボックス 88"/>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0" name="円/楕円 89"/>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91" name="テキスト ボックス 90"/>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2" name="円/楕円 91"/>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96537</xdr:rowOff>
    </xdr:from>
    <xdr:ext cx="762000" cy="259045"/>
    <xdr:sp macro="" textlink="">
      <xdr:nvSpPr>
        <xdr:cNvPr id="93" name="テキスト ボックス 92"/>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物件費に係る経常収支比率が類似団体内平均に比べ高い値となっているのは、財政健全化計画に基づき、指定管理者制度の導入を進め、人件費から委託料（物件費）へのシフトが起きているためである。</a:t>
          </a:r>
        </a:p>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年度からは、総合体育館に指定管理者制度を導入しており、職員数の削減に伴い、今後も民間委託化を進めていく予定であるため、今後も委託内容等の精査を進め経費削減を図る。</a:t>
          </a:r>
          <a:endParaRPr kumimoji="1" lang="en-US" altLang="ja-JP" sz="1100">
            <a:latin typeface="ＭＳ Ｐゴシック"/>
          </a:endParaRPr>
        </a:p>
        <a:p>
          <a:endParaRPr kumimoji="1" lang="ja-JP" altLang="en-US" sz="1300">
            <a:latin typeface="ＭＳ Ｐゴシック"/>
          </a:endParaRPr>
        </a:p>
        <a:p>
          <a:r>
            <a:rPr kumimoji="1" lang="ja-JP" altLang="en-US" sz="1300">
              <a:latin typeface="ＭＳ Ｐゴシック"/>
            </a:rPr>
            <a:t> </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153670</xdr:rowOff>
    </xdr:from>
    <xdr:to>
      <xdr:col>24</xdr:col>
      <xdr:colOff>31750</xdr:colOff>
      <xdr:row>18</xdr:row>
      <xdr:rowOff>20320</xdr:rowOff>
    </xdr:to>
    <xdr:cxnSp macro="">
      <xdr:nvCxnSpPr>
        <xdr:cNvPr id="126" name="直線コネクタ 125"/>
        <xdr:cNvCxnSpPr/>
      </xdr:nvCxnSpPr>
      <xdr:spPr>
        <a:xfrm flipV="1">
          <a:off x="15671800" y="3068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20320</xdr:rowOff>
    </xdr:to>
    <xdr:cxnSp macro="">
      <xdr:nvCxnSpPr>
        <xdr:cNvPr id="129" name="直線コネクタ 128"/>
        <xdr:cNvCxnSpPr/>
      </xdr:nvCxnSpPr>
      <xdr:spPr>
        <a:xfrm>
          <a:off x="14782800" y="3098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138430</xdr:rowOff>
    </xdr:from>
    <xdr:to>
      <xdr:col>21</xdr:col>
      <xdr:colOff>361950</xdr:colOff>
      <xdr:row>18</xdr:row>
      <xdr:rowOff>12700</xdr:rowOff>
    </xdr:to>
    <xdr:cxnSp macro="">
      <xdr:nvCxnSpPr>
        <xdr:cNvPr id="132" name="直線コネクタ 131"/>
        <xdr:cNvCxnSpPr/>
      </xdr:nvCxnSpPr>
      <xdr:spPr>
        <a:xfrm>
          <a:off x="13893800" y="3053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138430</xdr:rowOff>
    </xdr:from>
    <xdr:to>
      <xdr:col>20</xdr:col>
      <xdr:colOff>158750</xdr:colOff>
      <xdr:row>18</xdr:row>
      <xdr:rowOff>50800</xdr:rowOff>
    </xdr:to>
    <xdr:cxnSp macro="">
      <xdr:nvCxnSpPr>
        <xdr:cNvPr id="135" name="直線コネクタ 134"/>
        <xdr:cNvCxnSpPr/>
      </xdr:nvCxnSpPr>
      <xdr:spPr>
        <a:xfrm flipV="1">
          <a:off x="13004800" y="3053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62247</xdr:rowOff>
    </xdr:from>
    <xdr:ext cx="762000" cy="259045"/>
    <xdr:sp macro="" textlink="">
      <xdr:nvSpPr>
        <xdr:cNvPr id="137" name="テキスト ボックス 136"/>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9" name="テキスト ボックス 138"/>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102870</xdr:rowOff>
    </xdr:from>
    <xdr:to>
      <xdr:col>24</xdr:col>
      <xdr:colOff>82550</xdr:colOff>
      <xdr:row>18</xdr:row>
      <xdr:rowOff>33020</xdr:rowOff>
    </xdr:to>
    <xdr:sp macro="" textlink="">
      <xdr:nvSpPr>
        <xdr:cNvPr id="145" name="円/楕円 144"/>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74947</xdr:rowOff>
    </xdr:from>
    <xdr:ext cx="762000" cy="259045"/>
    <xdr:sp macro="" textlink="">
      <xdr:nvSpPr>
        <xdr:cNvPr id="146"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140970</xdr:rowOff>
    </xdr:from>
    <xdr:to>
      <xdr:col>22</xdr:col>
      <xdr:colOff>615950</xdr:colOff>
      <xdr:row>18</xdr:row>
      <xdr:rowOff>71120</xdr:rowOff>
    </xdr:to>
    <xdr:sp macro="" textlink="">
      <xdr:nvSpPr>
        <xdr:cNvPr id="147" name="円/楕円 146"/>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55897</xdr:rowOff>
    </xdr:from>
    <xdr:ext cx="736600" cy="259045"/>
    <xdr:sp macro="" textlink="">
      <xdr:nvSpPr>
        <xdr:cNvPr id="148" name="テキスト ボックス 147"/>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49" name="円/楕円 148"/>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50" name="テキスト ボックス 149"/>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87630</xdr:rowOff>
    </xdr:from>
    <xdr:to>
      <xdr:col>20</xdr:col>
      <xdr:colOff>209550</xdr:colOff>
      <xdr:row>18</xdr:row>
      <xdr:rowOff>17780</xdr:rowOff>
    </xdr:to>
    <xdr:sp macro="" textlink="">
      <xdr:nvSpPr>
        <xdr:cNvPr id="151" name="円/楕円 150"/>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2557</xdr:rowOff>
    </xdr:from>
    <xdr:ext cx="762000" cy="259045"/>
    <xdr:sp macro="" textlink="">
      <xdr:nvSpPr>
        <xdr:cNvPr id="152" name="テキスト ボックス 151"/>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0</xdr:rowOff>
    </xdr:from>
    <xdr:to>
      <xdr:col>19</xdr:col>
      <xdr:colOff>6350</xdr:colOff>
      <xdr:row>18</xdr:row>
      <xdr:rowOff>101600</xdr:rowOff>
    </xdr:to>
    <xdr:sp macro="" textlink="">
      <xdr:nvSpPr>
        <xdr:cNvPr id="153" name="円/楕円 152"/>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86377</xdr:rowOff>
    </xdr:from>
    <xdr:ext cx="762000" cy="259045"/>
    <xdr:sp macro="" textlink="">
      <xdr:nvSpPr>
        <xdr:cNvPr id="154" name="テキスト ボックス 153"/>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上昇傾向にあり、類似団体内平均を上回る値が続いている。扶助費は、障害者自立支援給付費や私立保育所運営費委託料の増加により対前年度比</a:t>
          </a:r>
          <a:r>
            <a:rPr kumimoji="1" lang="en-US" altLang="ja-JP" sz="1100">
              <a:latin typeface="ＭＳ Ｐゴシック"/>
            </a:rPr>
            <a:t>2.0</a:t>
          </a:r>
          <a:r>
            <a:rPr kumimoji="1" lang="ja-JP" altLang="en-US" sz="1100">
              <a:latin typeface="ＭＳ Ｐゴシック"/>
            </a:rPr>
            <a:t>％、</a:t>
          </a:r>
          <a:r>
            <a:rPr kumimoji="1" lang="en-US" altLang="ja-JP" sz="1100">
              <a:latin typeface="ＭＳ Ｐゴシック"/>
            </a:rPr>
            <a:t>9,993</a:t>
          </a:r>
          <a:r>
            <a:rPr kumimoji="1" lang="ja-JP" altLang="en-US" sz="1100">
              <a:latin typeface="ＭＳ Ｐゴシック"/>
            </a:rPr>
            <a:t>万８千円の増となっており、今後も上昇が見込まれるため、給付の適正化等により抑制を図るよう努める。</a:t>
          </a: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30988</xdr:rowOff>
    </xdr:from>
    <xdr:to>
      <xdr:col>7</xdr:col>
      <xdr:colOff>15875</xdr:colOff>
      <xdr:row>56</xdr:row>
      <xdr:rowOff>76708</xdr:rowOff>
    </xdr:to>
    <xdr:cxnSp macro="">
      <xdr:nvCxnSpPr>
        <xdr:cNvPr id="185" name="直線コネクタ 184"/>
        <xdr:cNvCxnSpPr/>
      </xdr:nvCxnSpPr>
      <xdr:spPr>
        <a:xfrm>
          <a:off x="3987800" y="96321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101854</xdr:rowOff>
    </xdr:from>
    <xdr:to>
      <xdr:col>5</xdr:col>
      <xdr:colOff>549275</xdr:colOff>
      <xdr:row>56</xdr:row>
      <xdr:rowOff>30988</xdr:rowOff>
    </xdr:to>
    <xdr:cxnSp macro="">
      <xdr:nvCxnSpPr>
        <xdr:cNvPr id="188" name="直線コネクタ 187"/>
        <xdr:cNvCxnSpPr/>
      </xdr:nvCxnSpPr>
      <xdr:spPr>
        <a:xfrm>
          <a:off x="3098800" y="95316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101854</xdr:rowOff>
    </xdr:from>
    <xdr:to>
      <xdr:col>4</xdr:col>
      <xdr:colOff>346075</xdr:colOff>
      <xdr:row>55</xdr:row>
      <xdr:rowOff>129286</xdr:rowOff>
    </xdr:to>
    <xdr:cxnSp macro="">
      <xdr:nvCxnSpPr>
        <xdr:cNvPr id="191" name="直線コネクタ 190"/>
        <xdr:cNvCxnSpPr/>
      </xdr:nvCxnSpPr>
      <xdr:spPr>
        <a:xfrm flipV="1">
          <a:off x="2209800" y="9531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101854</xdr:rowOff>
    </xdr:from>
    <xdr:to>
      <xdr:col>3</xdr:col>
      <xdr:colOff>142875</xdr:colOff>
      <xdr:row>55</xdr:row>
      <xdr:rowOff>129286</xdr:rowOff>
    </xdr:to>
    <xdr:cxnSp macro="">
      <xdr:nvCxnSpPr>
        <xdr:cNvPr id="194" name="直線コネクタ 193"/>
        <xdr:cNvCxnSpPr/>
      </xdr:nvCxnSpPr>
      <xdr:spPr>
        <a:xfrm>
          <a:off x="1320800" y="9531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112285</xdr:rowOff>
    </xdr:from>
    <xdr:ext cx="762000" cy="259045"/>
    <xdr:sp macro="" textlink="">
      <xdr:nvSpPr>
        <xdr:cNvPr id="196" name="テキスト ボックス 195"/>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29989</xdr:rowOff>
    </xdr:from>
    <xdr:ext cx="762000" cy="259045"/>
    <xdr:sp macro="" textlink="">
      <xdr:nvSpPr>
        <xdr:cNvPr id="198" name="テキスト ボックス 197"/>
        <xdr:cNvSpPr txBox="1"/>
      </xdr:nvSpPr>
      <xdr:spPr>
        <a:xfrm>
          <a:off x="939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25908</xdr:rowOff>
    </xdr:from>
    <xdr:to>
      <xdr:col>7</xdr:col>
      <xdr:colOff>66675</xdr:colOff>
      <xdr:row>56</xdr:row>
      <xdr:rowOff>127508</xdr:rowOff>
    </xdr:to>
    <xdr:sp macro="" textlink="">
      <xdr:nvSpPr>
        <xdr:cNvPr id="204" name="円/楕円 203"/>
        <xdr:cNvSpPr/>
      </xdr:nvSpPr>
      <xdr:spPr>
        <a:xfrm>
          <a:off x="4775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169435</xdr:rowOff>
    </xdr:from>
    <xdr:ext cx="762000" cy="259045"/>
    <xdr:sp macro="" textlink="">
      <xdr:nvSpPr>
        <xdr:cNvPr id="205" name="扶助費該当値テキスト"/>
        <xdr:cNvSpPr txBox="1"/>
      </xdr:nvSpPr>
      <xdr:spPr>
        <a:xfrm>
          <a:off x="4914900" y="959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151638</xdr:rowOff>
    </xdr:from>
    <xdr:to>
      <xdr:col>5</xdr:col>
      <xdr:colOff>600075</xdr:colOff>
      <xdr:row>56</xdr:row>
      <xdr:rowOff>81788</xdr:rowOff>
    </xdr:to>
    <xdr:sp macro="" textlink="">
      <xdr:nvSpPr>
        <xdr:cNvPr id="206" name="円/楕円 205"/>
        <xdr:cNvSpPr/>
      </xdr:nvSpPr>
      <xdr:spPr>
        <a:xfrm>
          <a:off x="3937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66565</xdr:rowOff>
    </xdr:from>
    <xdr:ext cx="736600" cy="259045"/>
    <xdr:sp macro="" textlink="">
      <xdr:nvSpPr>
        <xdr:cNvPr id="207" name="テキスト ボックス 206"/>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51054</xdr:rowOff>
    </xdr:from>
    <xdr:to>
      <xdr:col>4</xdr:col>
      <xdr:colOff>396875</xdr:colOff>
      <xdr:row>55</xdr:row>
      <xdr:rowOff>152654</xdr:rowOff>
    </xdr:to>
    <xdr:sp macro="" textlink="">
      <xdr:nvSpPr>
        <xdr:cNvPr id="208" name="円/楕円 207"/>
        <xdr:cNvSpPr/>
      </xdr:nvSpPr>
      <xdr:spPr>
        <a:xfrm>
          <a:off x="3048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137431</xdr:rowOff>
    </xdr:from>
    <xdr:ext cx="762000" cy="259045"/>
    <xdr:sp macro="" textlink="">
      <xdr:nvSpPr>
        <xdr:cNvPr id="209" name="テキスト ボックス 208"/>
        <xdr:cNvSpPr txBox="1"/>
      </xdr:nvSpPr>
      <xdr:spPr>
        <a:xfrm>
          <a:off x="2717800" y="95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78486</xdr:rowOff>
    </xdr:from>
    <xdr:to>
      <xdr:col>3</xdr:col>
      <xdr:colOff>193675</xdr:colOff>
      <xdr:row>56</xdr:row>
      <xdr:rowOff>8636</xdr:rowOff>
    </xdr:to>
    <xdr:sp macro="" textlink="">
      <xdr:nvSpPr>
        <xdr:cNvPr id="210" name="円/楕円 209"/>
        <xdr:cNvSpPr/>
      </xdr:nvSpPr>
      <xdr:spPr>
        <a:xfrm>
          <a:off x="2159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18813</xdr:rowOff>
    </xdr:from>
    <xdr:ext cx="762000" cy="259045"/>
    <xdr:sp macro="" textlink="">
      <xdr:nvSpPr>
        <xdr:cNvPr id="211" name="テキスト ボックス 210"/>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51054</xdr:rowOff>
    </xdr:from>
    <xdr:to>
      <xdr:col>1</xdr:col>
      <xdr:colOff>676275</xdr:colOff>
      <xdr:row>55</xdr:row>
      <xdr:rowOff>152654</xdr:rowOff>
    </xdr:to>
    <xdr:sp macro="" textlink="">
      <xdr:nvSpPr>
        <xdr:cNvPr id="212" name="円/楕円 211"/>
        <xdr:cNvSpPr/>
      </xdr:nvSpPr>
      <xdr:spPr>
        <a:xfrm>
          <a:off x="1270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162831</xdr:rowOff>
    </xdr:from>
    <xdr:ext cx="762000" cy="259045"/>
    <xdr:sp macro="" textlink="">
      <xdr:nvSpPr>
        <xdr:cNvPr id="213" name="テキスト ボックス 212"/>
        <xdr:cNvSpPr txBox="1"/>
      </xdr:nvSpPr>
      <xdr:spPr>
        <a:xfrm>
          <a:off x="939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その他に係る経常収支比率は、類似団体内平均を上回った状態が続いている。これは、国保会計など各種特別会計への繰出金が主な要因と考えられる。平成</a:t>
          </a:r>
          <a:r>
            <a:rPr kumimoji="1" lang="en-US" altLang="ja-JP" sz="1100">
              <a:latin typeface="ＭＳ Ｐゴシック"/>
            </a:rPr>
            <a:t>25</a:t>
          </a:r>
          <a:r>
            <a:rPr kumimoji="1" lang="ja-JP" altLang="en-US" sz="1100">
              <a:latin typeface="ＭＳ Ｐゴシック"/>
            </a:rPr>
            <a:t>年度は、国保会計において国が定める基準内の繰出金に加えて、基準外の繰出を行ったが、今後は他の会計も含め、すべての会計で基準内の繰出金のみとなるよう努める。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73660</xdr:rowOff>
    </xdr:from>
    <xdr:to>
      <xdr:col>24</xdr:col>
      <xdr:colOff>31750</xdr:colOff>
      <xdr:row>58</xdr:row>
      <xdr:rowOff>96520</xdr:rowOff>
    </xdr:to>
    <xdr:cxnSp macro="">
      <xdr:nvCxnSpPr>
        <xdr:cNvPr id="246" name="直線コネクタ 245"/>
        <xdr:cNvCxnSpPr/>
      </xdr:nvCxnSpPr>
      <xdr:spPr>
        <a:xfrm>
          <a:off x="15671800" y="1001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73660</xdr:rowOff>
    </xdr:to>
    <xdr:cxnSp macro="">
      <xdr:nvCxnSpPr>
        <xdr:cNvPr id="249" name="直線コネクタ 248"/>
        <xdr:cNvCxnSpPr/>
      </xdr:nvCxnSpPr>
      <xdr:spPr>
        <a:xfrm>
          <a:off x="14782800" y="995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20320</xdr:rowOff>
    </xdr:to>
    <xdr:cxnSp macro="">
      <xdr:nvCxnSpPr>
        <xdr:cNvPr id="252" name="直線コネクタ 251"/>
        <xdr:cNvCxnSpPr/>
      </xdr:nvCxnSpPr>
      <xdr:spPr>
        <a:xfrm flipV="1">
          <a:off x="13893800" y="995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20320</xdr:rowOff>
    </xdr:from>
    <xdr:to>
      <xdr:col>20</xdr:col>
      <xdr:colOff>158750</xdr:colOff>
      <xdr:row>58</xdr:row>
      <xdr:rowOff>35560</xdr:rowOff>
    </xdr:to>
    <xdr:cxnSp macro="">
      <xdr:nvCxnSpPr>
        <xdr:cNvPr id="255" name="直線コネクタ 254"/>
        <xdr:cNvCxnSpPr/>
      </xdr:nvCxnSpPr>
      <xdr:spPr>
        <a:xfrm flipV="1">
          <a:off x="13004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7" name="テキスト ボックス 25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59" name="テキスト ボックス 25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45720</xdr:rowOff>
    </xdr:from>
    <xdr:to>
      <xdr:col>24</xdr:col>
      <xdr:colOff>82550</xdr:colOff>
      <xdr:row>58</xdr:row>
      <xdr:rowOff>147320</xdr:rowOff>
    </xdr:to>
    <xdr:sp macro="" textlink="">
      <xdr:nvSpPr>
        <xdr:cNvPr id="265" name="円/楕円 264"/>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17797</xdr:rowOff>
    </xdr:from>
    <xdr:ext cx="762000" cy="259045"/>
    <xdr:sp macro="" textlink="">
      <xdr:nvSpPr>
        <xdr:cNvPr id="266"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22860</xdr:rowOff>
    </xdr:from>
    <xdr:to>
      <xdr:col>22</xdr:col>
      <xdr:colOff>615950</xdr:colOff>
      <xdr:row>58</xdr:row>
      <xdr:rowOff>124460</xdr:rowOff>
    </xdr:to>
    <xdr:sp macro="" textlink="">
      <xdr:nvSpPr>
        <xdr:cNvPr id="267" name="円/楕円 266"/>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68" name="テキスト ボックス 267"/>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69" name="円/楕円 268"/>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0" name="テキスト ボックス 269"/>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71" name="円/楕円 270"/>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72" name="テキスト ボックス 271"/>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3" name="円/楕円 272"/>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4" name="テキスト ボックス 273"/>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昨年度から</a:t>
          </a:r>
          <a:r>
            <a:rPr kumimoji="1" lang="en-US" altLang="ja-JP" sz="1100">
              <a:latin typeface="ＭＳ Ｐゴシック"/>
            </a:rPr>
            <a:t>0.3</a:t>
          </a:r>
          <a:r>
            <a:rPr kumimoji="1" lang="ja-JP" altLang="en-US" sz="1100">
              <a:latin typeface="ＭＳ Ｐゴシック"/>
            </a:rPr>
            <a:t>ポイント減少し、類似団体対平均より低い水準を維持している。これは、平成</a:t>
          </a:r>
          <a:r>
            <a:rPr kumimoji="1" lang="en-US" altLang="ja-JP" sz="1100">
              <a:latin typeface="ＭＳ Ｐゴシック"/>
            </a:rPr>
            <a:t>25</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月から一定量を超える普通ごみの有料化を実施し、ごみの排出量の削減効果があったことによる泉北環境整備施設組合分担金の減少</a:t>
          </a:r>
          <a:r>
            <a:rPr kumimoji="1" lang="en-US" altLang="ja-JP" sz="1100">
              <a:latin typeface="ＭＳ Ｐゴシック"/>
            </a:rPr>
            <a:t>(3.9</a:t>
          </a:r>
          <a:r>
            <a:rPr kumimoji="1" lang="ja-JP" altLang="en-US" sz="1100">
              <a:latin typeface="ＭＳ Ｐゴシック"/>
            </a:rPr>
            <a:t>％減</a:t>
          </a:r>
          <a:r>
            <a:rPr kumimoji="1" lang="en-US" altLang="ja-JP" sz="1100">
              <a:latin typeface="ＭＳ Ｐゴシック"/>
            </a:rPr>
            <a:t>)</a:t>
          </a:r>
          <a:r>
            <a:rPr kumimoji="1" lang="ja-JP" altLang="en-US" sz="1100">
              <a:latin typeface="ＭＳ Ｐゴシック"/>
            </a:rPr>
            <a:t>等に起因するものである。</a:t>
          </a:r>
          <a:endParaRPr kumimoji="1" lang="en-US" altLang="ja-JP" sz="1100">
            <a:latin typeface="ＭＳ Ｐゴシック"/>
          </a:endParaRPr>
        </a:p>
        <a:p>
          <a:r>
            <a:rPr kumimoji="1" lang="ja-JP" altLang="en-US" sz="1100">
              <a:latin typeface="ＭＳ Ｐゴシック"/>
            </a:rPr>
            <a:t>今後も一部事務組合の健全化を働きかけ、負担金等の削減を図るとともに、各種団体への補助金の見直しを検討し、抑制に努める。</a:t>
          </a:r>
        </a:p>
        <a:p>
          <a:endParaRPr kumimoji="1" lang="ja-JP" altLang="en-US"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37846</xdr:rowOff>
    </xdr:from>
    <xdr:to>
      <xdr:col>24</xdr:col>
      <xdr:colOff>31750</xdr:colOff>
      <xdr:row>35</xdr:row>
      <xdr:rowOff>51562</xdr:rowOff>
    </xdr:to>
    <xdr:cxnSp macro="">
      <xdr:nvCxnSpPr>
        <xdr:cNvPr id="304" name="直線コネクタ 303"/>
        <xdr:cNvCxnSpPr/>
      </xdr:nvCxnSpPr>
      <xdr:spPr>
        <a:xfrm flipV="1">
          <a:off x="15671800" y="60385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51562</xdr:rowOff>
    </xdr:from>
    <xdr:to>
      <xdr:col>22</xdr:col>
      <xdr:colOff>565150</xdr:colOff>
      <xdr:row>35</xdr:row>
      <xdr:rowOff>78994</xdr:rowOff>
    </xdr:to>
    <xdr:cxnSp macro="">
      <xdr:nvCxnSpPr>
        <xdr:cNvPr id="307" name="直線コネクタ 306"/>
        <xdr:cNvCxnSpPr/>
      </xdr:nvCxnSpPr>
      <xdr:spPr>
        <a:xfrm flipV="1">
          <a:off x="14782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78994</xdr:rowOff>
    </xdr:from>
    <xdr:to>
      <xdr:col>21</xdr:col>
      <xdr:colOff>361950</xdr:colOff>
      <xdr:row>35</xdr:row>
      <xdr:rowOff>83566</xdr:rowOff>
    </xdr:to>
    <xdr:cxnSp macro="">
      <xdr:nvCxnSpPr>
        <xdr:cNvPr id="310" name="直線コネクタ 309"/>
        <xdr:cNvCxnSpPr/>
      </xdr:nvCxnSpPr>
      <xdr:spPr>
        <a:xfrm flipV="1">
          <a:off x="13893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83566</xdr:rowOff>
    </xdr:from>
    <xdr:to>
      <xdr:col>20</xdr:col>
      <xdr:colOff>158750</xdr:colOff>
      <xdr:row>35</xdr:row>
      <xdr:rowOff>138430</xdr:rowOff>
    </xdr:to>
    <xdr:cxnSp macro="">
      <xdr:nvCxnSpPr>
        <xdr:cNvPr id="313" name="直線コネクタ 312"/>
        <xdr:cNvCxnSpPr/>
      </xdr:nvCxnSpPr>
      <xdr:spPr>
        <a:xfrm flipV="1">
          <a:off x="13004800" y="6084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5" name="テキスト ボックス 314"/>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17" name="テキスト ボックス 316"/>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158496</xdr:rowOff>
    </xdr:from>
    <xdr:to>
      <xdr:col>24</xdr:col>
      <xdr:colOff>82550</xdr:colOff>
      <xdr:row>35</xdr:row>
      <xdr:rowOff>88646</xdr:rowOff>
    </xdr:to>
    <xdr:sp macro="" textlink="">
      <xdr:nvSpPr>
        <xdr:cNvPr id="323" name="円/楕円 322"/>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3573</xdr:rowOff>
    </xdr:from>
    <xdr:ext cx="762000" cy="259045"/>
    <xdr:sp macro="" textlink="">
      <xdr:nvSpPr>
        <xdr:cNvPr id="324"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762</xdr:rowOff>
    </xdr:from>
    <xdr:to>
      <xdr:col>22</xdr:col>
      <xdr:colOff>615950</xdr:colOff>
      <xdr:row>35</xdr:row>
      <xdr:rowOff>102362</xdr:rowOff>
    </xdr:to>
    <xdr:sp macro="" textlink="">
      <xdr:nvSpPr>
        <xdr:cNvPr id="325" name="円/楕円 324"/>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112539</xdr:rowOff>
    </xdr:from>
    <xdr:ext cx="736600" cy="259045"/>
    <xdr:sp macro="" textlink="">
      <xdr:nvSpPr>
        <xdr:cNvPr id="326" name="テキスト ボックス 325"/>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28194</xdr:rowOff>
    </xdr:from>
    <xdr:to>
      <xdr:col>21</xdr:col>
      <xdr:colOff>412750</xdr:colOff>
      <xdr:row>35</xdr:row>
      <xdr:rowOff>129794</xdr:rowOff>
    </xdr:to>
    <xdr:sp macro="" textlink="">
      <xdr:nvSpPr>
        <xdr:cNvPr id="327" name="円/楕円 326"/>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139971</xdr:rowOff>
    </xdr:from>
    <xdr:ext cx="762000" cy="259045"/>
    <xdr:sp macro="" textlink="">
      <xdr:nvSpPr>
        <xdr:cNvPr id="328" name="テキスト ボックス 327"/>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32766</xdr:rowOff>
    </xdr:from>
    <xdr:to>
      <xdr:col>20</xdr:col>
      <xdr:colOff>209550</xdr:colOff>
      <xdr:row>35</xdr:row>
      <xdr:rowOff>134366</xdr:rowOff>
    </xdr:to>
    <xdr:sp macro="" textlink="">
      <xdr:nvSpPr>
        <xdr:cNvPr id="329" name="円/楕円 328"/>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144543</xdr:rowOff>
    </xdr:from>
    <xdr:ext cx="762000" cy="259045"/>
    <xdr:sp macro="" textlink="">
      <xdr:nvSpPr>
        <xdr:cNvPr id="330" name="テキスト ボックス 329"/>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1" name="円/楕円 330"/>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2" name="テキスト ボックス 331"/>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公債費は、平成</a:t>
          </a:r>
          <a:r>
            <a:rPr kumimoji="1" lang="en-US" altLang="ja-JP" sz="1100">
              <a:latin typeface="ＭＳ Ｐゴシック"/>
            </a:rPr>
            <a:t>21</a:t>
          </a:r>
          <a:r>
            <a:rPr kumimoji="1" lang="ja-JP" altLang="en-US" sz="1100">
              <a:latin typeface="ＭＳ Ｐゴシック"/>
            </a:rPr>
            <a:t>年度に発行した臨時財政対策債、退職手当債、減収補てん債等の元金償還の開始等に伴い、対前年度比で</a:t>
          </a:r>
          <a:r>
            <a:rPr kumimoji="1" lang="en-US" altLang="ja-JP" sz="1100">
              <a:latin typeface="ＭＳ Ｐゴシック"/>
            </a:rPr>
            <a:t>4.9</a:t>
          </a:r>
          <a:r>
            <a:rPr kumimoji="1" lang="ja-JP" altLang="en-US" sz="1100">
              <a:latin typeface="ＭＳ Ｐゴシック"/>
            </a:rPr>
            <a:t>％、額にして１億</a:t>
          </a:r>
          <a:r>
            <a:rPr kumimoji="1" lang="en-US" altLang="ja-JP" sz="1100">
              <a:latin typeface="ＭＳ Ｐゴシック"/>
            </a:rPr>
            <a:t>4,181</a:t>
          </a:r>
          <a:r>
            <a:rPr kumimoji="1" lang="ja-JP" altLang="en-US" sz="1100">
              <a:latin typeface="ＭＳ Ｐゴシック"/>
            </a:rPr>
            <a:t>万１千円の増となっている。これにより、公債費に係る経常収支比率は類似団体内平均を</a:t>
          </a:r>
          <a:r>
            <a:rPr kumimoji="1" lang="en-US" altLang="ja-JP" sz="1100">
              <a:latin typeface="ＭＳ Ｐゴシック"/>
            </a:rPr>
            <a:t>5.0</a:t>
          </a:r>
          <a:r>
            <a:rPr kumimoji="1" lang="ja-JP" altLang="en-US" sz="1100">
              <a:latin typeface="ＭＳ Ｐゴシック"/>
            </a:rPr>
            <a:t>ポイント上回っている。今後も、公債費は高い水準を維持する見込みであるため、地方債の新規発行の抑制に努める。</a:t>
          </a:r>
          <a:endParaRPr kumimoji="1" lang="en-US" altLang="ja-JP" sz="11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10413</xdr:rowOff>
    </xdr:from>
    <xdr:to>
      <xdr:col>7</xdr:col>
      <xdr:colOff>15875</xdr:colOff>
      <xdr:row>79</xdr:row>
      <xdr:rowOff>74422</xdr:rowOff>
    </xdr:to>
    <xdr:cxnSp macro="">
      <xdr:nvCxnSpPr>
        <xdr:cNvPr id="362" name="直線コネクタ 361"/>
        <xdr:cNvCxnSpPr/>
      </xdr:nvCxnSpPr>
      <xdr:spPr>
        <a:xfrm>
          <a:off x="3987800" y="13554963"/>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140715</xdr:rowOff>
    </xdr:from>
    <xdr:to>
      <xdr:col>5</xdr:col>
      <xdr:colOff>549275</xdr:colOff>
      <xdr:row>79</xdr:row>
      <xdr:rowOff>10413</xdr:rowOff>
    </xdr:to>
    <xdr:cxnSp macro="">
      <xdr:nvCxnSpPr>
        <xdr:cNvPr id="365" name="直線コネクタ 364"/>
        <xdr:cNvCxnSpPr/>
      </xdr:nvCxnSpPr>
      <xdr:spPr>
        <a:xfrm>
          <a:off x="3098800" y="135138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108713</xdr:rowOff>
    </xdr:from>
    <xdr:to>
      <xdr:col>4</xdr:col>
      <xdr:colOff>346075</xdr:colOff>
      <xdr:row>78</xdr:row>
      <xdr:rowOff>140715</xdr:rowOff>
    </xdr:to>
    <xdr:cxnSp macro="">
      <xdr:nvCxnSpPr>
        <xdr:cNvPr id="368" name="直線コネクタ 367"/>
        <xdr:cNvCxnSpPr/>
      </xdr:nvCxnSpPr>
      <xdr:spPr>
        <a:xfrm>
          <a:off x="2209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108713</xdr:rowOff>
    </xdr:to>
    <xdr:cxnSp macro="">
      <xdr:nvCxnSpPr>
        <xdr:cNvPr id="371" name="直線コネクタ 370"/>
        <xdr:cNvCxnSpPr/>
      </xdr:nvCxnSpPr>
      <xdr:spPr>
        <a:xfrm>
          <a:off x="1320800" y="134772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73" name="テキスト ボックス 372"/>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23622</xdr:rowOff>
    </xdr:from>
    <xdr:to>
      <xdr:col>7</xdr:col>
      <xdr:colOff>66675</xdr:colOff>
      <xdr:row>79</xdr:row>
      <xdr:rowOff>125222</xdr:rowOff>
    </xdr:to>
    <xdr:sp macro="" textlink="">
      <xdr:nvSpPr>
        <xdr:cNvPr id="381" name="円/楕円 380"/>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167149</xdr:rowOff>
    </xdr:from>
    <xdr:ext cx="762000" cy="259045"/>
    <xdr:sp macro="" textlink="">
      <xdr:nvSpPr>
        <xdr:cNvPr id="382" name="公債費該当値テキスト"/>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131063</xdr:rowOff>
    </xdr:from>
    <xdr:to>
      <xdr:col>5</xdr:col>
      <xdr:colOff>600075</xdr:colOff>
      <xdr:row>79</xdr:row>
      <xdr:rowOff>61213</xdr:rowOff>
    </xdr:to>
    <xdr:sp macro="" textlink="">
      <xdr:nvSpPr>
        <xdr:cNvPr id="383" name="円/楕円 382"/>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45990</xdr:rowOff>
    </xdr:from>
    <xdr:ext cx="736600" cy="259045"/>
    <xdr:sp macro="" textlink="">
      <xdr:nvSpPr>
        <xdr:cNvPr id="384" name="テキスト ボックス 383"/>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89915</xdr:rowOff>
    </xdr:from>
    <xdr:to>
      <xdr:col>4</xdr:col>
      <xdr:colOff>396875</xdr:colOff>
      <xdr:row>79</xdr:row>
      <xdr:rowOff>20065</xdr:rowOff>
    </xdr:to>
    <xdr:sp macro="" textlink="">
      <xdr:nvSpPr>
        <xdr:cNvPr id="385" name="円/楕円 384"/>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4842</xdr:rowOff>
    </xdr:from>
    <xdr:ext cx="762000" cy="259045"/>
    <xdr:sp macro="" textlink="">
      <xdr:nvSpPr>
        <xdr:cNvPr id="386" name="テキスト ボックス 385"/>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57913</xdr:rowOff>
    </xdr:from>
    <xdr:to>
      <xdr:col>3</xdr:col>
      <xdr:colOff>193675</xdr:colOff>
      <xdr:row>78</xdr:row>
      <xdr:rowOff>159513</xdr:rowOff>
    </xdr:to>
    <xdr:sp macro="" textlink="">
      <xdr:nvSpPr>
        <xdr:cNvPr id="387" name="円/楕円 386"/>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88" name="テキスト ボックス 387"/>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9" name="円/楕円 388"/>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0" name="テキスト ボックス 389"/>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においても、第五次財政健全化計画案に基づき、人件費の削減等の取組を進めてきたが、市民税や固定資産税が減収となったことや、超高齢社会が進むにつれて扶助費が年々増加し続けていること等から、依然として類似団体内平均を上回る状態が続いている。</a:t>
          </a:r>
        </a:p>
        <a:p>
          <a:r>
            <a:rPr kumimoji="1" lang="ja-JP" altLang="en-US" sz="1100">
              <a:latin typeface="ＭＳ Ｐゴシック"/>
            </a:rPr>
            <a:t>今後も、事務事業の抜本的な見直し、民間活力の導入等の取り組みをさらに進めていく。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96520</xdr:rowOff>
    </xdr:from>
    <xdr:to>
      <xdr:col>24</xdr:col>
      <xdr:colOff>31750</xdr:colOff>
      <xdr:row>78</xdr:row>
      <xdr:rowOff>96520</xdr:rowOff>
    </xdr:to>
    <xdr:cxnSp macro="">
      <xdr:nvCxnSpPr>
        <xdr:cNvPr id="423" name="直線コネクタ 422"/>
        <xdr:cNvCxnSpPr/>
      </xdr:nvCxnSpPr>
      <xdr:spPr>
        <a:xfrm>
          <a:off x="15671800" y="13469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96520</xdr:rowOff>
    </xdr:from>
    <xdr:to>
      <xdr:col>22</xdr:col>
      <xdr:colOff>565150</xdr:colOff>
      <xdr:row>78</xdr:row>
      <xdr:rowOff>100330</xdr:rowOff>
    </xdr:to>
    <xdr:cxnSp macro="">
      <xdr:nvCxnSpPr>
        <xdr:cNvPr id="426" name="直線コネクタ 425"/>
        <xdr:cNvCxnSpPr/>
      </xdr:nvCxnSpPr>
      <xdr:spPr>
        <a:xfrm flipV="1">
          <a:off x="14782800" y="13469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73661</xdr:rowOff>
    </xdr:from>
    <xdr:to>
      <xdr:col>21</xdr:col>
      <xdr:colOff>361950</xdr:colOff>
      <xdr:row>78</xdr:row>
      <xdr:rowOff>100330</xdr:rowOff>
    </xdr:to>
    <xdr:cxnSp macro="">
      <xdr:nvCxnSpPr>
        <xdr:cNvPr id="429" name="直線コネクタ 428"/>
        <xdr:cNvCxnSpPr/>
      </xdr:nvCxnSpPr>
      <xdr:spPr>
        <a:xfrm>
          <a:off x="13893800" y="134467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73661</xdr:rowOff>
    </xdr:from>
    <xdr:to>
      <xdr:col>20</xdr:col>
      <xdr:colOff>158750</xdr:colOff>
      <xdr:row>79</xdr:row>
      <xdr:rowOff>58420</xdr:rowOff>
    </xdr:to>
    <xdr:cxnSp macro="">
      <xdr:nvCxnSpPr>
        <xdr:cNvPr id="432" name="直線コネクタ 431"/>
        <xdr:cNvCxnSpPr/>
      </xdr:nvCxnSpPr>
      <xdr:spPr>
        <a:xfrm flipV="1">
          <a:off x="13004800" y="13446761"/>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134638</xdr:rowOff>
    </xdr:from>
    <xdr:ext cx="762000" cy="259045"/>
    <xdr:sp macro="" textlink="">
      <xdr:nvSpPr>
        <xdr:cNvPr id="434" name="テキスト ボックス 433"/>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20338</xdr:rowOff>
    </xdr:from>
    <xdr:ext cx="762000" cy="259045"/>
    <xdr:sp macro="" textlink="">
      <xdr:nvSpPr>
        <xdr:cNvPr id="436" name="テキスト ボックス 435"/>
        <xdr:cNvSpPr txBox="1"/>
      </xdr:nvSpPr>
      <xdr:spPr>
        <a:xfrm>
          <a:off x="12623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42" name="円/楕円 441"/>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17797</xdr:rowOff>
    </xdr:from>
    <xdr:ext cx="762000" cy="259045"/>
    <xdr:sp macro="" textlink="">
      <xdr:nvSpPr>
        <xdr:cNvPr id="443"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45720</xdr:rowOff>
    </xdr:from>
    <xdr:to>
      <xdr:col>22</xdr:col>
      <xdr:colOff>615950</xdr:colOff>
      <xdr:row>78</xdr:row>
      <xdr:rowOff>147320</xdr:rowOff>
    </xdr:to>
    <xdr:sp macro="" textlink="">
      <xdr:nvSpPr>
        <xdr:cNvPr id="444" name="円/楕円 443"/>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132097</xdr:rowOff>
    </xdr:from>
    <xdr:ext cx="736600" cy="259045"/>
    <xdr:sp macro="" textlink="">
      <xdr:nvSpPr>
        <xdr:cNvPr id="445" name="テキスト ボックス 444"/>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49530</xdr:rowOff>
    </xdr:from>
    <xdr:to>
      <xdr:col>21</xdr:col>
      <xdr:colOff>412750</xdr:colOff>
      <xdr:row>78</xdr:row>
      <xdr:rowOff>151130</xdr:rowOff>
    </xdr:to>
    <xdr:sp macro="" textlink="">
      <xdr:nvSpPr>
        <xdr:cNvPr id="446" name="円/楕円 445"/>
        <xdr:cNvSpPr/>
      </xdr:nvSpPr>
      <xdr:spPr>
        <a:xfrm>
          <a:off x="14732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135907</xdr:rowOff>
    </xdr:from>
    <xdr:ext cx="762000" cy="259045"/>
    <xdr:sp macro="" textlink="">
      <xdr:nvSpPr>
        <xdr:cNvPr id="447" name="テキスト ボックス 446"/>
        <xdr:cNvSpPr txBox="1"/>
      </xdr:nvSpPr>
      <xdr:spPr>
        <a:xfrm>
          <a:off x="14401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22861</xdr:rowOff>
    </xdr:from>
    <xdr:to>
      <xdr:col>20</xdr:col>
      <xdr:colOff>209550</xdr:colOff>
      <xdr:row>78</xdr:row>
      <xdr:rowOff>124461</xdr:rowOff>
    </xdr:to>
    <xdr:sp macro="" textlink="">
      <xdr:nvSpPr>
        <xdr:cNvPr id="448" name="円/楕円 447"/>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49" name="テキスト ボックス 448"/>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7620</xdr:rowOff>
    </xdr:from>
    <xdr:to>
      <xdr:col>19</xdr:col>
      <xdr:colOff>6350</xdr:colOff>
      <xdr:row>79</xdr:row>
      <xdr:rowOff>109220</xdr:rowOff>
    </xdr:to>
    <xdr:sp macro="" textlink="">
      <xdr:nvSpPr>
        <xdr:cNvPr id="450" name="円/楕円 449"/>
        <xdr:cNvSpPr/>
      </xdr:nvSpPr>
      <xdr:spPr>
        <a:xfrm>
          <a:off x="12954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93997</xdr:rowOff>
    </xdr:from>
    <xdr:ext cx="762000" cy="259045"/>
    <xdr:sp macro="" textlink="">
      <xdr:nvSpPr>
        <xdr:cNvPr id="451" name="テキスト ボックス 450"/>
        <xdr:cNvSpPr txBox="1"/>
      </xdr:nvSpPr>
      <xdr:spPr>
        <a:xfrm>
          <a:off x="12623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大阪府高石市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96177</xdr:rowOff>
    </xdr:from>
    <xdr:to>
      <xdr:col>4</xdr:col>
      <xdr:colOff>1117600</xdr:colOff>
      <xdr:row>18</xdr:row>
      <xdr:rowOff>11709</xdr:rowOff>
    </xdr:to>
    <xdr:cxnSp macro="">
      <xdr:nvCxnSpPr>
        <xdr:cNvPr id="50" name="直線コネクタ 49"/>
        <xdr:cNvCxnSpPr/>
      </xdr:nvCxnSpPr>
      <xdr:spPr bwMode="auto">
        <a:xfrm>
          <a:off x="5003800" y="3058452"/>
          <a:ext cx="647700" cy="86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151670</xdr:rowOff>
    </xdr:from>
    <xdr:to>
      <xdr:col>4</xdr:col>
      <xdr:colOff>469900</xdr:colOff>
      <xdr:row>17</xdr:row>
      <xdr:rowOff>96177</xdr:rowOff>
    </xdr:to>
    <xdr:cxnSp macro="">
      <xdr:nvCxnSpPr>
        <xdr:cNvPr id="53" name="直線コネクタ 52"/>
        <xdr:cNvCxnSpPr/>
      </xdr:nvCxnSpPr>
      <xdr:spPr bwMode="auto">
        <a:xfrm>
          <a:off x="4305300" y="2771045"/>
          <a:ext cx="698500" cy="28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151670</xdr:rowOff>
    </xdr:from>
    <xdr:to>
      <xdr:col>3</xdr:col>
      <xdr:colOff>904875</xdr:colOff>
      <xdr:row>16</xdr:row>
      <xdr:rowOff>143593</xdr:rowOff>
    </xdr:to>
    <xdr:cxnSp macro="">
      <xdr:nvCxnSpPr>
        <xdr:cNvPr id="56" name="直線コネクタ 55"/>
        <xdr:cNvCxnSpPr/>
      </xdr:nvCxnSpPr>
      <xdr:spPr bwMode="auto">
        <a:xfrm flipV="1">
          <a:off x="3606800" y="2771045"/>
          <a:ext cx="698500" cy="16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92558</xdr:rowOff>
    </xdr:from>
    <xdr:to>
      <xdr:col>3</xdr:col>
      <xdr:colOff>206375</xdr:colOff>
      <xdr:row>16</xdr:row>
      <xdr:rowOff>143593</xdr:rowOff>
    </xdr:to>
    <xdr:cxnSp macro="">
      <xdr:nvCxnSpPr>
        <xdr:cNvPr id="59" name="直線コネクタ 58"/>
        <xdr:cNvCxnSpPr/>
      </xdr:nvCxnSpPr>
      <xdr:spPr bwMode="auto">
        <a:xfrm>
          <a:off x="2908300" y="2883383"/>
          <a:ext cx="698500" cy="51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134974</xdr:rowOff>
    </xdr:from>
    <xdr:ext cx="762000" cy="259045"/>
    <xdr:sp macro="" textlink="">
      <xdr:nvSpPr>
        <xdr:cNvPr id="61" name="テキスト ボックス 60"/>
        <xdr:cNvSpPr txBox="1"/>
      </xdr:nvSpPr>
      <xdr:spPr>
        <a:xfrm>
          <a:off x="3225800" y="309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107694</xdr:rowOff>
    </xdr:from>
    <xdr:ext cx="762000" cy="259045"/>
    <xdr:sp macro="" textlink="">
      <xdr:nvSpPr>
        <xdr:cNvPr id="63" name="テキスト ボックス 62"/>
        <xdr:cNvSpPr txBox="1"/>
      </xdr:nvSpPr>
      <xdr:spPr>
        <a:xfrm>
          <a:off x="2527300" y="306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132359</xdr:rowOff>
    </xdr:from>
    <xdr:to>
      <xdr:col>5</xdr:col>
      <xdr:colOff>34925</xdr:colOff>
      <xdr:row>18</xdr:row>
      <xdr:rowOff>62509</xdr:rowOff>
    </xdr:to>
    <xdr:sp macro="" textlink="">
      <xdr:nvSpPr>
        <xdr:cNvPr id="69" name="円/楕円 68"/>
        <xdr:cNvSpPr/>
      </xdr:nvSpPr>
      <xdr:spPr bwMode="auto">
        <a:xfrm>
          <a:off x="5600700" y="3094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104436</xdr:rowOff>
    </xdr:from>
    <xdr:ext cx="762000" cy="259045"/>
    <xdr:sp macro="" textlink="">
      <xdr:nvSpPr>
        <xdr:cNvPr id="70" name="人口1人当たり決算額の推移該当値テキスト130"/>
        <xdr:cNvSpPr txBox="1"/>
      </xdr:nvSpPr>
      <xdr:spPr>
        <a:xfrm>
          <a:off x="5740400" y="306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61,552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45377</xdr:rowOff>
    </xdr:from>
    <xdr:to>
      <xdr:col>4</xdr:col>
      <xdr:colOff>520700</xdr:colOff>
      <xdr:row>17</xdr:row>
      <xdr:rowOff>146977</xdr:rowOff>
    </xdr:to>
    <xdr:sp macro="" textlink="">
      <xdr:nvSpPr>
        <xdr:cNvPr id="71" name="円/楕円 70"/>
        <xdr:cNvSpPr/>
      </xdr:nvSpPr>
      <xdr:spPr bwMode="auto">
        <a:xfrm>
          <a:off x="4953000" y="3007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131754</xdr:rowOff>
    </xdr:from>
    <xdr:ext cx="736600" cy="259045"/>
    <xdr:sp macro="" textlink="">
      <xdr:nvSpPr>
        <xdr:cNvPr id="72" name="テキスト ボックス 71"/>
        <xdr:cNvSpPr txBox="1"/>
      </xdr:nvSpPr>
      <xdr:spPr>
        <a:xfrm>
          <a:off x="4622800" y="309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66,118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100870</xdr:rowOff>
    </xdr:from>
    <xdr:to>
      <xdr:col>3</xdr:col>
      <xdr:colOff>955675</xdr:colOff>
      <xdr:row>16</xdr:row>
      <xdr:rowOff>31020</xdr:rowOff>
    </xdr:to>
    <xdr:sp macro="" textlink="">
      <xdr:nvSpPr>
        <xdr:cNvPr id="73" name="円/楕円 72"/>
        <xdr:cNvSpPr/>
      </xdr:nvSpPr>
      <xdr:spPr bwMode="auto">
        <a:xfrm>
          <a:off x="4254500" y="2720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41197</xdr:rowOff>
    </xdr:from>
    <xdr:ext cx="762000" cy="259045"/>
    <xdr:sp macro="" textlink="">
      <xdr:nvSpPr>
        <xdr:cNvPr id="74" name="テキスト ボックス 73"/>
        <xdr:cNvSpPr txBox="1"/>
      </xdr:nvSpPr>
      <xdr:spPr>
        <a:xfrm>
          <a:off x="3924300" y="24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81,205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92793</xdr:rowOff>
    </xdr:from>
    <xdr:to>
      <xdr:col>3</xdr:col>
      <xdr:colOff>257175</xdr:colOff>
      <xdr:row>17</xdr:row>
      <xdr:rowOff>22943</xdr:rowOff>
    </xdr:to>
    <xdr:sp macro="" textlink="">
      <xdr:nvSpPr>
        <xdr:cNvPr id="75" name="円/楕円 74"/>
        <xdr:cNvSpPr/>
      </xdr:nvSpPr>
      <xdr:spPr bwMode="auto">
        <a:xfrm>
          <a:off x="3556000" y="288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33120</xdr:rowOff>
    </xdr:from>
    <xdr:ext cx="762000" cy="259045"/>
    <xdr:sp macro="" textlink="">
      <xdr:nvSpPr>
        <xdr:cNvPr id="76" name="テキスト ボックス 75"/>
        <xdr:cNvSpPr txBox="1"/>
      </xdr:nvSpPr>
      <xdr:spPr>
        <a:xfrm>
          <a:off x="3225800" y="265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72,629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41758</xdr:rowOff>
    </xdr:from>
    <xdr:to>
      <xdr:col>2</xdr:col>
      <xdr:colOff>692150</xdr:colOff>
      <xdr:row>16</xdr:row>
      <xdr:rowOff>143358</xdr:rowOff>
    </xdr:to>
    <xdr:sp macro="" textlink="">
      <xdr:nvSpPr>
        <xdr:cNvPr id="77" name="円/楕円 76"/>
        <xdr:cNvSpPr/>
      </xdr:nvSpPr>
      <xdr:spPr bwMode="auto">
        <a:xfrm>
          <a:off x="2857500" y="2832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153535</xdr:rowOff>
    </xdr:from>
    <xdr:ext cx="762000" cy="259045"/>
    <xdr:sp macro="" textlink="">
      <xdr:nvSpPr>
        <xdr:cNvPr id="78" name="テキスト ボックス 77"/>
        <xdr:cNvSpPr txBox="1"/>
      </xdr:nvSpPr>
      <xdr:spPr>
        <a:xfrm>
          <a:off x="2527300" y="260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261965</xdr:rowOff>
    </xdr:from>
    <xdr:to>
      <xdr:col>4</xdr:col>
      <xdr:colOff>1117600</xdr:colOff>
      <xdr:row>35</xdr:row>
      <xdr:rowOff>272252</xdr:rowOff>
    </xdr:to>
    <xdr:cxnSp macro="">
      <xdr:nvCxnSpPr>
        <xdr:cNvPr id="110" name="直線コネクタ 109"/>
        <xdr:cNvCxnSpPr/>
      </xdr:nvCxnSpPr>
      <xdr:spPr bwMode="auto">
        <a:xfrm flipV="1">
          <a:off x="5003800" y="6872315"/>
          <a:ext cx="6477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256525</xdr:rowOff>
    </xdr:from>
    <xdr:to>
      <xdr:col>4</xdr:col>
      <xdr:colOff>469900</xdr:colOff>
      <xdr:row>35</xdr:row>
      <xdr:rowOff>272252</xdr:rowOff>
    </xdr:to>
    <xdr:cxnSp macro="">
      <xdr:nvCxnSpPr>
        <xdr:cNvPr id="113" name="直線コネクタ 112"/>
        <xdr:cNvCxnSpPr/>
      </xdr:nvCxnSpPr>
      <xdr:spPr bwMode="auto">
        <a:xfrm>
          <a:off x="4305300" y="6866875"/>
          <a:ext cx="698500" cy="15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218371</xdr:rowOff>
    </xdr:from>
    <xdr:to>
      <xdr:col>3</xdr:col>
      <xdr:colOff>904875</xdr:colOff>
      <xdr:row>35</xdr:row>
      <xdr:rowOff>256525</xdr:rowOff>
    </xdr:to>
    <xdr:cxnSp macro="">
      <xdr:nvCxnSpPr>
        <xdr:cNvPr id="116" name="直線コネクタ 115"/>
        <xdr:cNvCxnSpPr/>
      </xdr:nvCxnSpPr>
      <xdr:spPr bwMode="auto">
        <a:xfrm>
          <a:off x="3606800" y="6828721"/>
          <a:ext cx="698500" cy="38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218371</xdr:rowOff>
    </xdr:from>
    <xdr:to>
      <xdr:col>3</xdr:col>
      <xdr:colOff>206375</xdr:colOff>
      <xdr:row>35</xdr:row>
      <xdr:rowOff>240843</xdr:rowOff>
    </xdr:to>
    <xdr:cxnSp macro="">
      <xdr:nvCxnSpPr>
        <xdr:cNvPr id="119" name="直線コネクタ 118"/>
        <xdr:cNvCxnSpPr/>
      </xdr:nvCxnSpPr>
      <xdr:spPr bwMode="auto">
        <a:xfrm flipV="1">
          <a:off x="2908300" y="6828721"/>
          <a:ext cx="698500" cy="22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25714</xdr:rowOff>
    </xdr:from>
    <xdr:ext cx="762000" cy="259045"/>
    <xdr:sp macro="" textlink="">
      <xdr:nvSpPr>
        <xdr:cNvPr id="121" name="テキスト ボックス 120"/>
        <xdr:cNvSpPr txBox="1"/>
      </xdr:nvSpPr>
      <xdr:spPr>
        <a:xfrm>
          <a:off x="3225800" y="715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22582</xdr:rowOff>
    </xdr:from>
    <xdr:ext cx="762000" cy="259045"/>
    <xdr:sp macro="" textlink="">
      <xdr:nvSpPr>
        <xdr:cNvPr id="123" name="テキスト ボックス 122"/>
        <xdr:cNvSpPr txBox="1"/>
      </xdr:nvSpPr>
      <xdr:spPr>
        <a:xfrm>
          <a:off x="2527300" y="71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211165</xdr:rowOff>
    </xdr:from>
    <xdr:to>
      <xdr:col>5</xdr:col>
      <xdr:colOff>34925</xdr:colOff>
      <xdr:row>35</xdr:row>
      <xdr:rowOff>312765</xdr:rowOff>
    </xdr:to>
    <xdr:sp macro="" textlink="">
      <xdr:nvSpPr>
        <xdr:cNvPr id="129" name="円/楕円 128"/>
        <xdr:cNvSpPr/>
      </xdr:nvSpPr>
      <xdr:spPr bwMode="auto">
        <a:xfrm>
          <a:off x="5600700" y="682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56242</xdr:rowOff>
    </xdr:from>
    <xdr:ext cx="762000" cy="259045"/>
    <xdr:sp macro="" textlink="">
      <xdr:nvSpPr>
        <xdr:cNvPr id="130" name="人口1人当たり決算額の推移該当値テキスト445"/>
        <xdr:cNvSpPr txBox="1"/>
      </xdr:nvSpPr>
      <xdr:spPr>
        <a:xfrm>
          <a:off x="5740400" y="666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221452</xdr:rowOff>
    </xdr:from>
    <xdr:to>
      <xdr:col>4</xdr:col>
      <xdr:colOff>520700</xdr:colOff>
      <xdr:row>35</xdr:row>
      <xdr:rowOff>323052</xdr:rowOff>
    </xdr:to>
    <xdr:sp macro="" textlink="">
      <xdr:nvSpPr>
        <xdr:cNvPr id="131" name="円/楕円 130"/>
        <xdr:cNvSpPr/>
      </xdr:nvSpPr>
      <xdr:spPr bwMode="auto">
        <a:xfrm>
          <a:off x="4953000" y="6831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333229</xdr:rowOff>
    </xdr:from>
    <xdr:ext cx="736600" cy="259045"/>
    <xdr:sp macro="" textlink="">
      <xdr:nvSpPr>
        <xdr:cNvPr id="132" name="テキスト ボックス 131"/>
        <xdr:cNvSpPr txBox="1"/>
      </xdr:nvSpPr>
      <xdr:spPr>
        <a:xfrm>
          <a:off x="4622800" y="6600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205725</xdr:rowOff>
    </xdr:from>
    <xdr:to>
      <xdr:col>3</xdr:col>
      <xdr:colOff>955675</xdr:colOff>
      <xdr:row>35</xdr:row>
      <xdr:rowOff>307325</xdr:rowOff>
    </xdr:to>
    <xdr:sp macro="" textlink="">
      <xdr:nvSpPr>
        <xdr:cNvPr id="133" name="円/楕円 132"/>
        <xdr:cNvSpPr/>
      </xdr:nvSpPr>
      <xdr:spPr bwMode="auto">
        <a:xfrm>
          <a:off x="4254500" y="6816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317502</xdr:rowOff>
    </xdr:from>
    <xdr:ext cx="762000" cy="259045"/>
    <xdr:sp macro="" textlink="">
      <xdr:nvSpPr>
        <xdr:cNvPr id="134" name="テキスト ボックス 133"/>
        <xdr:cNvSpPr txBox="1"/>
      </xdr:nvSpPr>
      <xdr:spPr>
        <a:xfrm>
          <a:off x="3924300" y="658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26,834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167571</xdr:rowOff>
    </xdr:from>
    <xdr:to>
      <xdr:col>3</xdr:col>
      <xdr:colOff>257175</xdr:colOff>
      <xdr:row>35</xdr:row>
      <xdr:rowOff>269171</xdr:rowOff>
    </xdr:to>
    <xdr:sp macro="" textlink="">
      <xdr:nvSpPr>
        <xdr:cNvPr id="135" name="円/楕円 134"/>
        <xdr:cNvSpPr/>
      </xdr:nvSpPr>
      <xdr:spPr bwMode="auto">
        <a:xfrm>
          <a:off x="3556000" y="677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279348</xdr:rowOff>
    </xdr:from>
    <xdr:ext cx="762000" cy="259045"/>
    <xdr:sp macro="" textlink="">
      <xdr:nvSpPr>
        <xdr:cNvPr id="136" name="テキスト ボックス 135"/>
        <xdr:cNvSpPr txBox="1"/>
      </xdr:nvSpPr>
      <xdr:spPr>
        <a:xfrm>
          <a:off x="3225800" y="654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190043</xdr:rowOff>
    </xdr:from>
    <xdr:to>
      <xdr:col>2</xdr:col>
      <xdr:colOff>692150</xdr:colOff>
      <xdr:row>35</xdr:row>
      <xdr:rowOff>291643</xdr:rowOff>
    </xdr:to>
    <xdr:sp macro="" textlink="">
      <xdr:nvSpPr>
        <xdr:cNvPr id="137" name="円/楕円 136"/>
        <xdr:cNvSpPr/>
      </xdr:nvSpPr>
      <xdr:spPr bwMode="auto">
        <a:xfrm>
          <a:off x="2857500" y="6800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301820</xdr:rowOff>
    </xdr:from>
    <xdr:ext cx="762000" cy="259045"/>
    <xdr:sp macro="" textlink="">
      <xdr:nvSpPr>
        <xdr:cNvPr id="138" name="テキスト ボックス 137"/>
        <xdr:cNvSpPr txBox="1"/>
      </xdr:nvSpPr>
      <xdr:spPr>
        <a:xfrm>
          <a:off x="2527300" y="65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歳入において、市民税や固定資産税が減収となった上、公債費増加を抑制するため、減収補てん債や退職手当債の発行を見送った一方で、歳出においては土地開発公社保有地の集中的な買戻しや中学校給食の導入、連立事業や再開発事業を推進したことにより、実質収支額は黒字を維持できたものの、実質単年度収支は赤字となった。今後も、乳幼児医療及び障がい者医療助成の拡充、再開発事業の推進等により歳出の増額が見込まれるため、更なる歳入の確保と歳出の抑制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水道事業会計における多額の黒字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約</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年度も連結実質収支は黒字が続いている。しかし、一般会計においては、市民税の大幅な減収や防災体育館整備事業の着手等による普通建設事業費の増加により黒字額が減少している。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また、国民健康保険特別会計においては、平成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年度から高石市国民健康保険特別会計赤字解消計画に基づき、平成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年度に赤字を全額解消することを目標に、財政運営を行ってきた結果、赤字額は減少している。今後も、引き続き保険給付費の抑制、収納対策の強化等に取組み、財政健全化を図っていく。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14.2</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％へ</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ポイント減少し、少しづつ改善しているが、元利償還金は年々増加しており、単年度で見るとわずかに悪化している。これは、平成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年度に発行した臨時財政対策債、退職手当債、減収補てん債等の元金償還の開始等によるものである。</a:t>
          </a:r>
        </a:p>
        <a:p>
          <a:r>
            <a:rPr kumimoji="1" lang="ja-JP" altLang="en-US" sz="1400">
              <a:latin typeface="ＭＳ ゴシック" pitchFamily="49" charset="-128"/>
              <a:ea typeface="ＭＳ ゴシック" pitchFamily="49" charset="-128"/>
            </a:rPr>
            <a:t>今後も第三セクター等改革推進債</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9,000</a:t>
          </a:r>
          <a:r>
            <a:rPr kumimoji="1" lang="ja-JP" altLang="en-US" sz="1400">
              <a:latin typeface="ＭＳ ゴシック" pitchFamily="49" charset="-128"/>
              <a:ea typeface="ＭＳ ゴシック" pitchFamily="49" charset="-128"/>
            </a:rPr>
            <a:t>万円を発行したこと等による元利償還金の増加が見込まれるため、適量・適切な事業実施等により、公債費の抑制に努める。</a:t>
          </a: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年度は、第五次財政健全化計画案に基づき、</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9,000</a:t>
          </a:r>
          <a:r>
            <a:rPr kumimoji="1" lang="ja-JP" altLang="en-US" sz="1400">
              <a:latin typeface="ＭＳ ゴシック" pitchFamily="49" charset="-128"/>
              <a:ea typeface="ＭＳ ゴシック" pitchFamily="49" charset="-128"/>
            </a:rPr>
            <a:t>万円の第三セクター等改革推進債を発行し、土地開発公社の解散を前提とした公社債務の全面的な解消を図った。この結果、一般会計等に係る地方債の現在高は増加しているものの、土地開発公社の負債額等負担見込額が減少し（約</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億円）、将来負担比率の分子も減少している。</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年度までに土地開発公社を解散し、更なる将来負担額の減少に努める。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28732649</v>
      </c>
      <c r="BO4" s="349"/>
      <c r="BP4" s="349"/>
      <c r="BQ4" s="349"/>
      <c r="BR4" s="349"/>
      <c r="BS4" s="349"/>
      <c r="BT4" s="349"/>
      <c r="BU4" s="350"/>
      <c r="BV4" s="348">
        <v>23015205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1.1000000000000001</v>
      </c>
      <c r="CU4" s="355"/>
      <c r="CV4" s="355"/>
      <c r="CW4" s="355"/>
      <c r="CX4" s="355"/>
      <c r="CY4" s="355"/>
      <c r="CZ4" s="355"/>
      <c r="DA4" s="356"/>
      <c r="DB4" s="354">
        <v>2.4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28523879</v>
      </c>
      <c r="BO5" s="386"/>
      <c r="BP5" s="386"/>
      <c r="BQ5" s="386"/>
      <c r="BR5" s="386"/>
      <c r="BS5" s="386"/>
      <c r="BT5" s="386"/>
      <c r="BU5" s="387"/>
      <c r="BV5" s="385">
        <v>22663513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97.8</v>
      </c>
      <c r="CU5" s="383"/>
      <c r="CV5" s="383"/>
      <c r="CW5" s="383"/>
      <c r="CX5" s="383"/>
      <c r="CY5" s="383"/>
      <c r="CZ5" s="383"/>
      <c r="DA5" s="384"/>
      <c r="DB5" s="382">
        <v>96.4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208770</v>
      </c>
      <c r="BO6" s="386"/>
      <c r="BP6" s="386"/>
      <c r="BQ6" s="386"/>
      <c r="BR6" s="386"/>
      <c r="BS6" s="386"/>
      <c r="BT6" s="386"/>
      <c r="BU6" s="387"/>
      <c r="BV6" s="385">
        <v>351692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109.1</v>
      </c>
      <c r="CU6" s="423"/>
      <c r="CV6" s="423"/>
      <c r="CW6" s="423"/>
      <c r="CX6" s="423"/>
      <c r="CY6" s="423"/>
      <c r="CZ6" s="423"/>
      <c r="DA6" s="424"/>
      <c r="DB6" s="422">
        <v>108.8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57661</v>
      </c>
      <c r="BO7" s="386"/>
      <c r="BP7" s="386"/>
      <c r="BQ7" s="386"/>
      <c r="BR7" s="386"/>
      <c r="BS7" s="386"/>
      <c r="BT7" s="386"/>
      <c r="BU7" s="387"/>
      <c r="BV7" s="385">
        <v>29400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13221890</v>
      </c>
      <c r="CU7" s="386"/>
      <c r="CV7" s="386"/>
      <c r="CW7" s="386"/>
      <c r="CX7" s="386"/>
      <c r="CY7" s="386"/>
      <c r="CZ7" s="386"/>
      <c r="DA7" s="387"/>
      <c r="DB7" s="385">
        <v>13289908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151109</v>
      </c>
      <c r="BO8" s="386"/>
      <c r="BP8" s="386"/>
      <c r="BQ8" s="386"/>
      <c r="BR8" s="386"/>
      <c r="BS8" s="386"/>
      <c r="BT8" s="386"/>
      <c r="BU8" s="387"/>
      <c r="BV8" s="385">
        <v>322292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0.87</v>
      </c>
      <c r="CU8" s="426"/>
      <c r="CV8" s="426"/>
      <c r="CW8" s="426"/>
      <c r="CX8" s="426"/>
      <c r="CY8" s="426"/>
      <c r="CZ8" s="426"/>
      <c r="DA8" s="427"/>
      <c r="DB8" s="425">
        <v>0.87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59572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-171183</v>
      </c>
      <c r="BO9" s="386"/>
      <c r="BP9" s="386"/>
      <c r="BQ9" s="386"/>
      <c r="BR9" s="386"/>
      <c r="BS9" s="386"/>
      <c r="BT9" s="386"/>
      <c r="BU9" s="387"/>
      <c r="BV9" s="385">
        <v>209797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18.5</v>
      </c>
      <c r="CU9" s="383"/>
      <c r="CV9" s="383"/>
      <c r="CW9" s="383"/>
      <c r="CX9" s="383"/>
      <c r="CY9" s="383"/>
      <c r="CZ9" s="383"/>
      <c r="DA9" s="384"/>
      <c r="DB9" s="382">
        <v>18.2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61127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690656</v>
      </c>
      <c r="BO10" s="386"/>
      <c r="BP10" s="386"/>
      <c r="BQ10" s="386"/>
      <c r="BR10" s="386"/>
      <c r="BS10" s="386"/>
      <c r="BT10" s="386"/>
      <c r="BU10" s="387"/>
      <c r="BV10" s="385">
        <v>694779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58887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714711</v>
      </c>
      <c r="BO12" s="386"/>
      <c r="BP12" s="386"/>
      <c r="BQ12" s="386"/>
      <c r="BR12" s="386"/>
      <c r="BS12" s="386"/>
      <c r="BT12" s="386"/>
      <c r="BU12" s="387"/>
      <c r="BV12" s="385">
        <v>484395</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58467</v>
      </c>
      <c r="S13" s="467"/>
      <c r="T13" s="467"/>
      <c r="U13" s="467"/>
      <c r="V13" s="468"/>
      <c r="W13" s="401" t="s">
        <v>123</v>
      </c>
      <c r="X13" s="402"/>
      <c r="Y13" s="402"/>
      <c r="Z13" s="402"/>
      <c r="AA13" s="402"/>
      <c r="AB13" s="392"/>
      <c r="AC13" s="436">
        <v>86</v>
      </c>
      <c r="AD13" s="437"/>
      <c r="AE13" s="437"/>
      <c r="AF13" s="437"/>
      <c r="AG13" s="476"/>
      <c r="AH13" s="436">
        <v>90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-195238</v>
      </c>
      <c r="BO13" s="386"/>
      <c r="BP13" s="386"/>
      <c r="BQ13" s="386"/>
      <c r="BR13" s="386"/>
      <c r="BS13" s="386"/>
      <c r="BT13" s="386"/>
      <c r="BU13" s="387"/>
      <c r="BV13" s="385">
        <v>420181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13.8</v>
      </c>
      <c r="CU13" s="383"/>
      <c r="CV13" s="383"/>
      <c r="CW13" s="383"/>
      <c r="CX13" s="383"/>
      <c r="CY13" s="383"/>
      <c r="CZ13" s="383"/>
      <c r="DA13" s="384"/>
      <c r="DB13" s="382">
        <v>14.2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59047</v>
      </c>
      <c r="S14" s="467"/>
      <c r="T14" s="467"/>
      <c r="U14" s="467"/>
      <c r="V14" s="468"/>
      <c r="W14" s="375"/>
      <c r="X14" s="376"/>
      <c r="Y14" s="376"/>
      <c r="Z14" s="376"/>
      <c r="AA14" s="376"/>
      <c r="AB14" s="365"/>
      <c r="AC14" s="469">
        <v>0.4</v>
      </c>
      <c r="AD14" s="470"/>
      <c r="AE14" s="470"/>
      <c r="AF14" s="470"/>
      <c r="AG14" s="471"/>
      <c r="AH14" s="469">
        <v>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203.9</v>
      </c>
      <c r="CU14" s="481"/>
      <c r="CV14" s="481"/>
      <c r="CW14" s="481"/>
      <c r="CX14" s="481"/>
      <c r="CY14" s="481"/>
      <c r="CZ14" s="481"/>
      <c r="DA14" s="482"/>
      <c r="DB14" s="480">
        <v>222.7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58630</v>
      </c>
      <c r="S15" s="467"/>
      <c r="T15" s="467"/>
      <c r="U15" s="467"/>
      <c r="V15" s="468"/>
      <c r="W15" s="401" t="s">
        <v>130</v>
      </c>
      <c r="X15" s="402"/>
      <c r="Y15" s="402"/>
      <c r="Z15" s="402"/>
      <c r="AA15" s="402"/>
      <c r="AB15" s="392"/>
      <c r="AC15" s="436">
        <v>6146</v>
      </c>
      <c r="AD15" s="437"/>
      <c r="AE15" s="437"/>
      <c r="AF15" s="437"/>
      <c r="AG15" s="476"/>
      <c r="AH15" s="436">
        <v>6938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8001316</v>
      </c>
      <c r="BO15" s="349"/>
      <c r="BP15" s="349"/>
      <c r="BQ15" s="349"/>
      <c r="BR15" s="349"/>
      <c r="BS15" s="349"/>
      <c r="BT15" s="349"/>
      <c r="BU15" s="350"/>
      <c r="BV15" s="348">
        <v>8484107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25.7</v>
      </c>
      <c r="AD16" s="470"/>
      <c r="AE16" s="470"/>
      <c r="AF16" s="470"/>
      <c r="AG16" s="471"/>
      <c r="AH16" s="469">
        <v>25.9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9359775</v>
      </c>
      <c r="BO16" s="386"/>
      <c r="BP16" s="386"/>
      <c r="BQ16" s="386"/>
      <c r="BR16" s="386"/>
      <c r="BS16" s="386"/>
      <c r="BT16" s="386"/>
      <c r="BU16" s="387"/>
      <c r="BV16" s="385">
        <v>9568910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17698</v>
      </c>
      <c r="AD17" s="437"/>
      <c r="AE17" s="437"/>
      <c r="AF17" s="437"/>
      <c r="AG17" s="476"/>
      <c r="AH17" s="436">
        <v>19222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10483122</v>
      </c>
      <c r="BO17" s="386"/>
      <c r="BP17" s="386"/>
      <c r="BQ17" s="386"/>
      <c r="BR17" s="386"/>
      <c r="BS17" s="386"/>
      <c r="BT17" s="386"/>
      <c r="BU17" s="387"/>
      <c r="BV17" s="385">
        <v>11069581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11.35</v>
      </c>
      <c r="M18" s="498"/>
      <c r="N18" s="498"/>
      <c r="O18" s="498"/>
      <c r="P18" s="498"/>
      <c r="Q18" s="498"/>
      <c r="R18" s="499"/>
      <c r="S18" s="499"/>
      <c r="T18" s="499"/>
      <c r="U18" s="499"/>
      <c r="V18" s="500"/>
      <c r="W18" s="403"/>
      <c r="X18" s="404"/>
      <c r="Y18" s="404"/>
      <c r="Z18" s="404"/>
      <c r="AA18" s="404"/>
      <c r="AB18" s="395"/>
      <c r="AC18" s="501">
        <v>74</v>
      </c>
      <c r="AD18" s="502"/>
      <c r="AE18" s="502"/>
      <c r="AF18" s="502"/>
      <c r="AG18" s="503"/>
      <c r="AH18" s="501">
        <v>71.7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12917276</v>
      </c>
      <c r="BO18" s="386"/>
      <c r="BP18" s="386"/>
      <c r="BQ18" s="386"/>
      <c r="BR18" s="386"/>
      <c r="BS18" s="386"/>
      <c r="BT18" s="386"/>
      <c r="BU18" s="387"/>
      <c r="BV18" s="385">
        <v>13004458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5249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16143327</v>
      </c>
      <c r="BO19" s="386"/>
      <c r="BP19" s="386"/>
      <c r="BQ19" s="386"/>
      <c r="BR19" s="386"/>
      <c r="BS19" s="386"/>
      <c r="BT19" s="386"/>
      <c r="BU19" s="387"/>
      <c r="BV19" s="385">
        <v>15750077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23012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37993964</v>
      </c>
      <c r="BO23" s="386"/>
      <c r="BP23" s="386"/>
      <c r="BQ23" s="386"/>
      <c r="BR23" s="386"/>
      <c r="BS23" s="386"/>
      <c r="BT23" s="386"/>
      <c r="BU23" s="387"/>
      <c r="BV23" s="385">
        <v>32873343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6960</v>
      </c>
      <c r="R24" s="437"/>
      <c r="S24" s="437"/>
      <c r="T24" s="437"/>
      <c r="U24" s="437"/>
      <c r="V24" s="476"/>
      <c r="W24" s="531"/>
      <c r="X24" s="519"/>
      <c r="Y24" s="520"/>
      <c r="Z24" s="435" t="s">
        <v>153</v>
      </c>
      <c r="AA24" s="415"/>
      <c r="AB24" s="415"/>
      <c r="AC24" s="415"/>
      <c r="AD24" s="415"/>
      <c r="AE24" s="415"/>
      <c r="AF24" s="415"/>
      <c r="AG24" s="416"/>
      <c r="AH24" s="436">
        <v>316</v>
      </c>
      <c r="AI24" s="437"/>
      <c r="AJ24" s="437"/>
      <c r="AK24" s="437"/>
      <c r="AL24" s="476"/>
      <c r="AM24" s="436">
        <v>966960</v>
      </c>
      <c r="AN24" s="437"/>
      <c r="AO24" s="437"/>
      <c r="AP24" s="437"/>
      <c r="AQ24" s="437"/>
      <c r="AR24" s="476"/>
      <c r="AS24" s="436">
        <v>3060</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23227908</v>
      </c>
      <c r="BO24" s="386"/>
      <c r="BP24" s="386"/>
      <c r="BQ24" s="386"/>
      <c r="BR24" s="386"/>
      <c r="BS24" s="386"/>
      <c r="BT24" s="386"/>
      <c r="BU24" s="387"/>
      <c r="BV24" s="385">
        <v>22446623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6460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5015687</v>
      </c>
      <c r="BO25" s="349"/>
      <c r="BP25" s="349"/>
      <c r="BQ25" s="349"/>
      <c r="BR25" s="349"/>
      <c r="BS25" s="349"/>
      <c r="BT25" s="349"/>
      <c r="BU25" s="350"/>
      <c r="BV25" s="348">
        <v>11371881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5780</v>
      </c>
      <c r="R26" s="437"/>
      <c r="S26" s="437"/>
      <c r="T26" s="437"/>
      <c r="U26" s="437"/>
      <c r="V26" s="476"/>
      <c r="W26" s="531"/>
      <c r="X26" s="519"/>
      <c r="Y26" s="520"/>
      <c r="Z26" s="435" t="s">
        <v>159</v>
      </c>
      <c r="AA26" s="539"/>
      <c r="AB26" s="539"/>
      <c r="AC26" s="539"/>
      <c r="AD26" s="539"/>
      <c r="AE26" s="539"/>
      <c r="AF26" s="539"/>
      <c r="AG26" s="540"/>
      <c r="AH26" s="436">
        <v>27</v>
      </c>
      <c r="AI26" s="437"/>
      <c r="AJ26" s="437"/>
      <c r="AK26" s="437"/>
      <c r="AL26" s="476"/>
      <c r="AM26" s="436">
        <v>90720</v>
      </c>
      <c r="AN26" s="437"/>
      <c r="AO26" s="437"/>
      <c r="AP26" s="437"/>
      <c r="AQ26" s="437"/>
      <c r="AR26" s="476"/>
      <c r="AS26" s="436">
        <v>3360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5800</v>
      </c>
      <c r="R27" s="437"/>
      <c r="S27" s="437"/>
      <c r="T27" s="437"/>
      <c r="U27" s="437"/>
      <c r="V27" s="476"/>
      <c r="W27" s="531"/>
      <c r="X27" s="519"/>
      <c r="Y27" s="520"/>
      <c r="Z27" s="435" t="s">
        <v>162</v>
      </c>
      <c r="AA27" s="415"/>
      <c r="AB27" s="415"/>
      <c r="AC27" s="415"/>
      <c r="AD27" s="415"/>
      <c r="AE27" s="415"/>
      <c r="AF27" s="415"/>
      <c r="AG27" s="416"/>
      <c r="AH27" s="436">
        <v>20</v>
      </c>
      <c r="AI27" s="437"/>
      <c r="AJ27" s="437"/>
      <c r="AK27" s="437"/>
      <c r="AL27" s="476"/>
      <c r="AM27" s="436">
        <v>70268</v>
      </c>
      <c r="AN27" s="437"/>
      <c r="AO27" s="437"/>
      <c r="AP27" s="437"/>
      <c r="AQ27" s="437"/>
      <c r="AR27" s="476"/>
      <c r="AS27" s="436">
        <v>3513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568400</v>
      </c>
      <c r="BO27" s="553"/>
      <c r="BP27" s="553"/>
      <c r="BQ27" s="553"/>
      <c r="BR27" s="553"/>
      <c r="BS27" s="553"/>
      <c r="BT27" s="553"/>
      <c r="BU27" s="554"/>
      <c r="BV27" s="552">
        <v>568400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5500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1656102</v>
      </c>
      <c r="BO28" s="349"/>
      <c r="BP28" s="349"/>
      <c r="BQ28" s="349"/>
      <c r="BR28" s="349"/>
      <c r="BS28" s="349"/>
      <c r="BT28" s="349"/>
      <c r="BU28" s="350"/>
      <c r="BV28" s="348">
        <v>1680157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15</v>
      </c>
      <c r="M29" s="437"/>
      <c r="N29" s="437"/>
      <c r="O29" s="437"/>
      <c r="P29" s="476"/>
      <c r="Q29" s="436">
        <v>5200</v>
      </c>
      <c r="R29" s="437"/>
      <c r="S29" s="437"/>
      <c r="T29" s="437"/>
      <c r="U29" s="437"/>
      <c r="V29" s="476"/>
      <c r="W29" s="531"/>
      <c r="X29" s="519"/>
      <c r="Y29" s="520"/>
      <c r="Z29" s="435" t="s">
        <v>169</v>
      </c>
      <c r="AA29" s="415"/>
      <c r="AB29" s="415"/>
      <c r="AC29" s="415"/>
      <c r="AD29" s="415"/>
      <c r="AE29" s="415"/>
      <c r="AF29" s="415"/>
      <c r="AG29" s="416"/>
      <c r="AH29" s="436">
        <v>336</v>
      </c>
      <c r="AI29" s="437"/>
      <c r="AJ29" s="437"/>
      <c r="AK29" s="437"/>
      <c r="AL29" s="476"/>
      <c r="AM29" s="436">
        <v>1037228</v>
      </c>
      <c r="AN29" s="437"/>
      <c r="AO29" s="437"/>
      <c r="AP29" s="437"/>
      <c r="AQ29" s="437"/>
      <c r="AR29" s="476"/>
      <c r="AS29" s="436">
        <v>3087</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t="s">
        <v>121</v>
      </c>
      <c r="BO29" s="386"/>
      <c r="BP29" s="386"/>
      <c r="BQ29" s="386"/>
      <c r="BR29" s="386"/>
      <c r="BS29" s="386"/>
      <c r="BT29" s="386"/>
      <c r="BU29" s="387"/>
      <c r="BV29" s="385" t="s">
        <v>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94.2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3442514</v>
      </c>
      <c r="BO30" s="553"/>
      <c r="BP30" s="553"/>
      <c r="BQ30" s="553"/>
      <c r="BR30" s="553"/>
      <c r="BS30" s="553"/>
      <c r="BT30" s="553"/>
      <c r="BU30" s="554"/>
      <c r="BV30" s="552">
        <v>3687311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泉北環境整備施設組合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高石市土地開発公社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墓地事業特別会計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高石市泉大津市墓地組合</v>
      </c>
      <c r="BZ35" s="565"/>
      <c r="CA35" s="565"/>
      <c r="CB35" s="565"/>
      <c r="CC35" s="565"/>
      <c r="CD35" s="565"/>
      <c r="CE35" s="565"/>
      <c r="CF35" s="565"/>
      <c r="CG35" s="565"/>
      <c r="CH35" s="565"/>
      <c r="CI35" s="565"/>
      <c r="CJ35" s="565"/>
      <c r="CK35" s="565"/>
      <c r="CL35" s="565"/>
      <c r="CM35" s="565"/>
      <c r="CN35" s="165"/>
      <c r="CO35" s="564">
        <f t="shared" ref="CO35:CO43" si="3">IF(CQ35="","",CO34+1)</f>
        <v>17</v>
      </c>
      <c r="CP35" s="564"/>
      <c r="CQ35" s="565" t="str">
        <f>IF('各会計、関係団体の財政状況及び健全化判断比率'!BS8="","",'各会計、関係団体の財政状況及び健全化判断比率'!BS8)</f>
        <v>高石市保健医療センター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泉北水道企業団</v>
      </c>
      <c r="BZ36" s="565"/>
      <c r="CA36" s="565"/>
      <c r="CB36" s="565"/>
      <c r="CC36" s="565"/>
      <c r="CD36" s="565"/>
      <c r="CE36" s="565"/>
      <c r="CF36" s="565"/>
      <c r="CG36" s="565"/>
      <c r="CH36" s="565"/>
      <c r="CI36" s="565"/>
      <c r="CJ36" s="565"/>
      <c r="CK36" s="565"/>
      <c r="CL36" s="565"/>
      <c r="CM36" s="565"/>
      <c r="CN36" s="165"/>
      <c r="CO36" s="564">
        <f t="shared" si="3"/>
        <v>18</v>
      </c>
      <c r="CP36" s="564"/>
      <c r="CQ36" s="565" t="str">
        <f>IF('各会計、関係団体の財政状況及び健全化判断比率'!BS9="","",'各会計、関係団体の財政状況及び健全化判断比率'!BS9)</f>
        <v>高石都市開発株式会社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泉州水防事務組合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大阪府後期高齢者医療広域連合（一般会計）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大阪府後期高齢者医療広域連合（後期高齢者医療特別会計）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大阪広域水道企業団（水道事業会計）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大阪広域水道企業団（工業用水道事業会計）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7" t="s">
        <v>24</v>
      </c>
      <c r="C41" s="1168"/>
      <c r="D41" s="81"/>
      <c r="E41" s="1173" t="s">
        <v>25</v>
      </c>
      <c r="F41" s="1173"/>
      <c r="G41" s="1173"/>
      <c r="H41" s="1174"/>
      <c r="I41" s="82">
        <v>30524</v>
      </c>
      <c r="J41" s="83">
        <v>31788</v>
      </c>
      <c r="K41" s="83">
        <v>32138</v>
      </c>
      <c r="L41" s="83">
        <v>32873</v>
      </c>
      <c r="M41" s="84">
        <v>37994</v>
      </c>
    </row>
    <row r="42" spans="2:13" ht="27.75" customHeight="1">
      <c r="B42" s="1169"/>
      <c r="C42" s="1170"/>
      <c r="D42" s="85"/>
      <c r="E42" s="1175" t="s">
        <v>26</v>
      </c>
      <c r="F42" s="1175"/>
      <c r="G42" s="1175"/>
      <c r="H42" s="1176"/>
      <c r="I42" s="86" t="s">
        <v>474</v>
      </c>
      <c r="J42" s="87" t="s">
        <v>474</v>
      </c>
      <c r="K42" s="87" t="s">
        <v>474</v>
      </c>
      <c r="L42" s="87" t="s">
        <v>474</v>
      </c>
      <c r="M42" s="88" t="s">
        <v>474</v>
      </c>
    </row>
    <row r="43" spans="2:13" ht="27.75" customHeight="1">
      <c r="B43" s="1169"/>
      <c r="C43" s="1170"/>
      <c r="D43" s="85"/>
      <c r="E43" s="1175" t="s">
        <v>27</v>
      </c>
      <c r="F43" s="1175"/>
      <c r="G43" s="1175"/>
      <c r="H43" s="1176"/>
      <c r="I43" s="86">
        <v>13070</v>
      </c>
      <c r="J43" s="87">
        <v>12361</v>
      </c>
      <c r="K43" s="87">
        <v>11966</v>
      </c>
      <c r="L43" s="87">
        <v>11610</v>
      </c>
      <c r="M43" s="88">
        <v>11166</v>
      </c>
    </row>
    <row r="44" spans="2:13" ht="27.75" customHeight="1">
      <c r="B44" s="1169"/>
      <c r="C44" s="1170"/>
      <c r="D44" s="85"/>
      <c r="E44" s="1175" t="s">
        <v>28</v>
      </c>
      <c r="F44" s="1175"/>
      <c r="G44" s="1175"/>
      <c r="H44" s="1176"/>
      <c r="I44" s="86">
        <v>5631</v>
      </c>
      <c r="J44" s="87">
        <v>5115</v>
      </c>
      <c r="K44" s="87">
        <v>4797</v>
      </c>
      <c r="L44" s="87">
        <v>4535</v>
      </c>
      <c r="M44" s="88">
        <v>4315</v>
      </c>
    </row>
    <row r="45" spans="2:13" ht="27.75" customHeight="1">
      <c r="B45" s="1169"/>
      <c r="C45" s="1170"/>
      <c r="D45" s="85"/>
      <c r="E45" s="1175" t="s">
        <v>29</v>
      </c>
      <c r="F45" s="1175"/>
      <c r="G45" s="1175"/>
      <c r="H45" s="1176"/>
      <c r="I45" s="86">
        <v>5001</v>
      </c>
      <c r="J45" s="87">
        <v>4480</v>
      </c>
      <c r="K45" s="87">
        <v>4151</v>
      </c>
      <c r="L45" s="87">
        <v>3837</v>
      </c>
      <c r="M45" s="88">
        <v>3454</v>
      </c>
    </row>
    <row r="46" spans="2:13" ht="27.75" customHeight="1">
      <c r="B46" s="1169"/>
      <c r="C46" s="1170"/>
      <c r="D46" s="85"/>
      <c r="E46" s="1175" t="s">
        <v>30</v>
      </c>
      <c r="F46" s="1175"/>
      <c r="G46" s="1175"/>
      <c r="H46" s="1176"/>
      <c r="I46" s="86">
        <v>9947</v>
      </c>
      <c r="J46" s="87">
        <v>9468</v>
      </c>
      <c r="K46" s="87">
        <v>8720</v>
      </c>
      <c r="L46" s="87">
        <v>7756</v>
      </c>
      <c r="M46" s="88">
        <v>1948</v>
      </c>
    </row>
    <row r="47" spans="2:13" ht="27.75" customHeight="1">
      <c r="B47" s="1169"/>
      <c r="C47" s="1170"/>
      <c r="D47" s="85"/>
      <c r="E47" s="1175" t="s">
        <v>31</v>
      </c>
      <c r="F47" s="1175"/>
      <c r="G47" s="1175"/>
      <c r="H47" s="1176"/>
      <c r="I47" s="86" t="s">
        <v>474</v>
      </c>
      <c r="J47" s="87" t="s">
        <v>474</v>
      </c>
      <c r="K47" s="87" t="s">
        <v>474</v>
      </c>
      <c r="L47" s="87" t="s">
        <v>474</v>
      </c>
      <c r="M47" s="88" t="s">
        <v>474</v>
      </c>
    </row>
    <row r="48" spans="2:13" ht="27.75" customHeight="1">
      <c r="B48" s="1171"/>
      <c r="C48" s="1172"/>
      <c r="D48" s="85"/>
      <c r="E48" s="1175" t="s">
        <v>32</v>
      </c>
      <c r="F48" s="1175"/>
      <c r="G48" s="1175"/>
      <c r="H48" s="1176"/>
      <c r="I48" s="86" t="s">
        <v>474</v>
      </c>
      <c r="J48" s="87" t="s">
        <v>474</v>
      </c>
      <c r="K48" s="87" t="s">
        <v>474</v>
      </c>
      <c r="L48" s="87" t="s">
        <v>474</v>
      </c>
      <c r="M48" s="88" t="s">
        <v>474</v>
      </c>
    </row>
    <row r="49" spans="2:13" ht="27.75" customHeight="1">
      <c r="B49" s="1177" t="s">
        <v>33</v>
      </c>
      <c r="C49" s="1178"/>
      <c r="D49" s="89"/>
      <c r="E49" s="1175" t="s">
        <v>34</v>
      </c>
      <c r="F49" s="1175"/>
      <c r="G49" s="1175"/>
      <c r="H49" s="1176"/>
      <c r="I49" s="86">
        <v>682</v>
      </c>
      <c r="J49" s="87">
        <v>1109</v>
      </c>
      <c r="K49" s="87">
        <v>1865</v>
      </c>
      <c r="L49" s="87">
        <v>2084</v>
      </c>
      <c r="M49" s="88">
        <v>2057</v>
      </c>
    </row>
    <row r="50" spans="2:13" ht="27.75" customHeight="1">
      <c r="B50" s="1169"/>
      <c r="C50" s="1170"/>
      <c r="D50" s="85"/>
      <c r="E50" s="1175" t="s">
        <v>35</v>
      </c>
      <c r="F50" s="1175"/>
      <c r="G50" s="1175"/>
      <c r="H50" s="1176"/>
      <c r="I50" s="86">
        <v>8877</v>
      </c>
      <c r="J50" s="87">
        <v>8482</v>
      </c>
      <c r="K50" s="87">
        <v>8687</v>
      </c>
      <c r="L50" s="87">
        <v>9065</v>
      </c>
      <c r="M50" s="88">
        <v>9312</v>
      </c>
    </row>
    <row r="51" spans="2:13" ht="27.75" customHeight="1">
      <c r="B51" s="1171"/>
      <c r="C51" s="1172"/>
      <c r="D51" s="85"/>
      <c r="E51" s="1175" t="s">
        <v>36</v>
      </c>
      <c r="F51" s="1175"/>
      <c r="G51" s="1175"/>
      <c r="H51" s="1176"/>
      <c r="I51" s="86">
        <v>22798</v>
      </c>
      <c r="J51" s="87">
        <v>23118</v>
      </c>
      <c r="K51" s="87">
        <v>23319</v>
      </c>
      <c r="L51" s="87">
        <v>24010</v>
      </c>
      <c r="M51" s="88">
        <v>24370</v>
      </c>
    </row>
    <row r="52" spans="2:13" ht="27.75" customHeight="1" thickBot="1">
      <c r="B52" s="1179" t="s">
        <v>37</v>
      </c>
      <c r="C52" s="1180"/>
      <c r="D52" s="90"/>
      <c r="E52" s="1181" t="s">
        <v>38</v>
      </c>
      <c r="F52" s="1181"/>
      <c r="G52" s="1181"/>
      <c r="H52" s="1182"/>
      <c r="I52" s="91">
        <v>31817</v>
      </c>
      <c r="J52" s="92">
        <v>30503</v>
      </c>
      <c r="K52" s="92">
        <v>27901</v>
      </c>
      <c r="L52" s="92">
        <v>25452</v>
      </c>
      <c r="M52" s="93">
        <v>23138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56114</v>
      </c>
      <c r="E3" s="116"/>
      <c r="F3" s="117">
        <v>38558</v>
      </c>
      <c r="G3" s="118"/>
      <c r="H3" s="119"/>
    </row>
    <row r="4" spans="1:8">
      <c r="A4" s="120"/>
      <c r="B4" s="121"/>
      <c r="C4" s="122"/>
      <c r="D4" s="123">
        <v>29113</v>
      </c>
      <c r="E4" s="124"/>
      <c r="F4" s="125">
        <v>24217</v>
      </c>
      <c r="G4" s="126"/>
      <c r="H4" s="127"/>
    </row>
    <row r="5" spans="1:8">
      <c r="A5" s="108" t="s">
        <v>507</v>
      </c>
      <c r="B5" s="113"/>
      <c r="C5" s="114"/>
      <c r="D5" s="115">
        <v>108981</v>
      </c>
      <c r="E5" s="116"/>
      <c r="F5" s="117">
        <v>40203</v>
      </c>
      <c r="G5" s="118"/>
      <c r="H5" s="119"/>
    </row>
    <row r="6" spans="1:8">
      <c r="A6" s="120"/>
      <c r="B6" s="121"/>
      <c r="C6" s="122"/>
      <c r="D6" s="123">
        <v>31229</v>
      </c>
      <c r="E6" s="124"/>
      <c r="F6" s="125">
        <v>23352</v>
      </c>
      <c r="G6" s="126"/>
      <c r="H6" s="127"/>
    </row>
    <row r="7" spans="1:8">
      <c r="A7" s="108" t="s">
        <v>508</v>
      </c>
      <c r="B7" s="113"/>
      <c r="C7" s="114"/>
      <c r="D7" s="115">
        <v>38247</v>
      </c>
      <c r="E7" s="116"/>
      <c r="F7" s="117">
        <v>47569</v>
      </c>
      <c r="G7" s="118"/>
      <c r="H7" s="119"/>
    </row>
    <row r="8" spans="1:8">
      <c r="A8" s="120"/>
      <c r="B8" s="121"/>
      <c r="C8" s="122"/>
      <c r="D8" s="123">
        <v>14100</v>
      </c>
      <c r="E8" s="124"/>
      <c r="F8" s="125">
        <v>26255</v>
      </c>
      <c r="G8" s="126"/>
      <c r="H8" s="127"/>
    </row>
    <row r="9" spans="1:8">
      <c r="A9" s="108" t="s">
        <v>509</v>
      </c>
      <c r="B9" s="113"/>
      <c r="C9" s="114"/>
      <c r="D9" s="115">
        <v>48346</v>
      </c>
      <c r="E9" s="116"/>
      <c r="F9" s="117">
        <v>50880</v>
      </c>
      <c r="G9" s="118"/>
      <c r="H9" s="119"/>
    </row>
    <row r="10" spans="1:8">
      <c r="A10" s="120"/>
      <c r="B10" s="121"/>
      <c r="C10" s="122"/>
      <c r="D10" s="123">
        <v>24611</v>
      </c>
      <c r="E10" s="124"/>
      <c r="F10" s="125">
        <v>26879</v>
      </c>
      <c r="G10" s="126"/>
      <c r="H10" s="127"/>
    </row>
    <row r="11" spans="1:8">
      <c r="A11" s="108" t="s">
        <v>510</v>
      </c>
      <c r="B11" s="113"/>
      <c r="C11" s="114"/>
      <c r="D11" s="115">
        <v>65408</v>
      </c>
      <c r="E11" s="116"/>
      <c r="F11" s="117">
        <v>63956</v>
      </c>
      <c r="G11" s="118"/>
      <c r="H11" s="119"/>
    </row>
    <row r="12" spans="1:8">
      <c r="A12" s="120"/>
      <c r="B12" s="121"/>
      <c r="C12" s="128"/>
      <c r="D12" s="123">
        <v>21669</v>
      </c>
      <c r="E12" s="124"/>
      <c r="F12" s="125">
        <v>29239</v>
      </c>
      <c r="G12" s="126"/>
      <c r="H12" s="127"/>
    </row>
    <row r="13" spans="1:8">
      <c r="A13" s="108"/>
      <c r="B13" s="113"/>
      <c r="C13" s="129"/>
      <c r="D13" s="130">
        <v>63419</v>
      </c>
      <c r="E13" s="131"/>
      <c r="F13" s="132">
        <v>48233</v>
      </c>
      <c r="G13" s="133"/>
      <c r="H13" s="119"/>
    </row>
    <row r="14" spans="1:8">
      <c r="A14" s="120"/>
      <c r="B14" s="121"/>
      <c r="C14" s="122"/>
      <c r="D14" s="123">
        <v>24144</v>
      </c>
      <c r="E14" s="124"/>
      <c r="F14" s="125">
        <v>25988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0.19</v>
      </c>
      <c r="C19" s="134">
        <f>ROUND(VALUE(SUBSTITUTE(実質収支比率等に係る経年分析!G$48,"▲","-")),2)</f>
        <v>0.52</v>
      </c>
      <c r="D19" s="134">
        <f>ROUND(VALUE(SUBSTITUTE(実質収支比率等に係る経年分析!H$48,"▲","-")),2)</f>
        <v>0.87</v>
      </c>
      <c r="E19" s="134">
        <f>ROUND(VALUE(SUBSTITUTE(実質収支比率等に係る経年分析!I$48,"▲","-")),2)</f>
        <v>2.4300000000000002</v>
      </c>
      <c r="F19" s="134">
        <f>ROUND(VALUE(SUBSTITUTE(実質収支比率等に係る経年分析!J$48,"▲","-")),2)</f>
        <v>1.1399999999999999</v>
      </c>
    </row>
    <row r="20" spans="1:11">
      <c r="A20" s="134" t="s">
        <v>43</v>
      </c>
      <c r="B20" s="134">
        <f>ROUND(VALUE(SUBSTITUTE(実質収支比率等に係る経年分析!F$47,"▲","-")),2)</f>
        <v>1.05</v>
      </c>
      <c r="C20" s="134">
        <f>ROUND(VALUE(SUBSTITUTE(実質収支比率等に係る経年分析!G$47,"▲","-")),2)</f>
        <v>4.71</v>
      </c>
      <c r="D20" s="134">
        <f>ROUND(VALUE(SUBSTITUTE(実質収支比率等に係る経年分析!H$47,"▲","-")),2)</f>
        <v>11.4</v>
      </c>
      <c r="E20" s="134">
        <f>ROUND(VALUE(SUBSTITUTE(実質収支比率等に係る経年分析!I$47,"▲","-")),2)</f>
        <v>12.64</v>
      </c>
      <c r="F20" s="134">
        <f>ROUND(VALUE(SUBSTITUTE(実質収支比率等に係る経年分析!J$47,"▲","-")),2)</f>
        <v>12.53</v>
      </c>
    </row>
    <row r="21" spans="1:11">
      <c r="A21" s="134" t="s">
        <v>44</v>
      </c>
      <c r="B21" s="134">
        <f>IF(ISNUMBER(VALUE(SUBSTITUTE(実質収支比率等に係る経年分析!F$49,"▲","-"))),ROUND(VALUE(SUBSTITUTE(実質収支比率等に係る経年分析!F$49,"▲","-")),2),NA())</f>
        <v>1.1399999999999999</v>
      </c>
      <c r="C21" s="134">
        <f>IF(ISNUMBER(VALUE(SUBSTITUTE(実質収支比率等に係る経年分析!G$49,"▲","-"))),ROUND(VALUE(SUBSTITUTE(実質収支比率等に係る経年分析!G$49,"▲","-")),2),NA())</f>
        <v>4.0199999999999996</v>
      </c>
      <c r="D21" s="134">
        <f>IF(ISNUMBER(VALUE(SUBSTITUTE(実質収支比率等に係る経年分析!H$49,"▲","-"))),ROUND(VALUE(SUBSTITUTE(実質収支比率等に係る経年分析!H$49,"▲","-")),2),NA())</f>
        <v>7.05</v>
      </c>
      <c r="E21" s="134">
        <f>IF(ISNUMBER(VALUE(SUBSTITUTE(実質収支比率等に係る経年分析!I$49,"▲","-"))),ROUND(VALUE(SUBSTITUTE(実質収支比率等に係る経年分析!I$49,"▲","-")),2),NA())</f>
        <v>3.16</v>
      </c>
      <c r="F21" s="134">
        <f>IF(ISNUMBER(VALUE(SUBSTITUTE(実質収支比率等に係る経年分析!J$49,"▲","-"))),ROUND(VALUE(SUBSTITUTE(実質収支比率等に係る経年分析!J$49,"▲","-")),2),NA())</f>
        <v>-1.48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墓地事業特別会計</v>
      </c>
      <c r="B30" s="135">
        <f>IF(ROUND(VALUE(SUBSTITUTE(連結実質赤字比率に係る赤字・黒字の構成分析!F$40,"▲", "-")), 2) &lt; 0, ABS(ROUND(VALUE(SUBSTITUTE(連結実質赤字比率に係る赤字・黒字の構成分析!F$40,"▲", "-")), 2)), NA())</f>
        <v>0.01</v>
      </c>
      <c r="C30" s="135" t="e">
        <f>IF(ROUND(VALUE(SUBSTITUTE(連結実質赤字比率に係る赤字・黒字の構成分析!F$40,"▲", "-")), 2) &gt;= 0, ABS(ROUND(VALUE(SUBSTITUTE(連結実質赤字比率に係る赤字・黒字の構成分析!F$40,"▲", "-")), 2)), NA())</f>
        <v>#N/A</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0.56999999999999995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後期高齢者医療保険特別会計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0.56999999999999995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0.56999999999999995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2.4300000000000002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1.1399999999999999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13.16</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8.9600000000000009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8.99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7.63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6.92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2194</v>
      </c>
      <c r="E42" s="136"/>
      <c r="F42" s="136"/>
      <c r="G42" s="136">
        <f>'実質公債費比率（分子）の構造'!L$52</f>
        <v>2280</v>
      </c>
      <c r="H42" s="136"/>
      <c r="I42" s="136"/>
      <c r="J42" s="136">
        <f>'実質公債費比率（分子）の構造'!M$52</f>
        <v>2442</v>
      </c>
      <c r="K42" s="136"/>
      <c r="L42" s="136"/>
      <c r="M42" s="136">
        <f>'実質公債費比率（分子）の構造'!N$52</f>
        <v>2592</v>
      </c>
      <c r="N42" s="136"/>
      <c r="O42" s="136"/>
      <c r="P42" s="136">
        <f>'実質公債費比率（分子）の構造'!O$52</f>
        <v>2596</v>
      </c>
    </row>
    <row r="43" spans="1:16">
      <c r="A43" s="136" t="s">
        <v>52</v>
      </c>
      <c r="B43" s="136">
        <f>'実質公債費比率（分子）の構造'!K$51</f>
        <v>17</v>
      </c>
      <c r="C43" s="136"/>
      <c r="D43" s="136"/>
      <c r="E43" s="136">
        <f>'実質公債費比率（分子）の構造'!L$51</f>
        <v>16</v>
      </c>
      <c r="F43" s="136"/>
      <c r="G43" s="136"/>
      <c r="H43" s="136">
        <f>'実質公債費比率（分子）の構造'!M$51</f>
        <v>1</v>
      </c>
      <c r="I43" s="136"/>
      <c r="J43" s="136"/>
      <c r="K43" s="136">
        <f>'実質公債費比率（分子）の構造'!N$51</f>
        <v>2</v>
      </c>
      <c r="L43" s="136"/>
      <c r="M43" s="136"/>
      <c r="N43" s="136">
        <f>'実質公債費比率（分子）の構造'!O$51</f>
        <v>2</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648</v>
      </c>
      <c r="C45" s="136"/>
      <c r="D45" s="136"/>
      <c r="E45" s="136">
        <f>'実質公債費比率（分子）の構造'!L$49</f>
        <v>644</v>
      </c>
      <c r="F45" s="136"/>
      <c r="G45" s="136"/>
      <c r="H45" s="136">
        <f>'実質公債費比率（分子）の構造'!M$49</f>
        <v>649</v>
      </c>
      <c r="I45" s="136"/>
      <c r="J45" s="136"/>
      <c r="K45" s="136">
        <f>'実質公債費比率（分子）の構造'!N$49</f>
        <v>648</v>
      </c>
      <c r="L45" s="136"/>
      <c r="M45" s="136"/>
      <c r="N45" s="136">
        <f>'実質公債費比率（分子）の構造'!O$49</f>
        <v>548</v>
      </c>
      <c r="O45" s="136"/>
      <c r="P45" s="136"/>
    </row>
    <row r="46" spans="1:16">
      <c r="A46" s="136" t="s">
        <v>55</v>
      </c>
      <c r="B46" s="136">
        <f>'実質公債費比率（分子）の構造'!K$48</f>
        <v>611</v>
      </c>
      <c r="C46" s="136"/>
      <c r="D46" s="136"/>
      <c r="E46" s="136">
        <f>'実質公債費比率（分子）の構造'!L$48</f>
        <v>608</v>
      </c>
      <c r="F46" s="136"/>
      <c r="G46" s="136"/>
      <c r="H46" s="136">
        <f>'実質公債費比率（分子）の構造'!M$48</f>
        <v>572</v>
      </c>
      <c r="I46" s="136"/>
      <c r="J46" s="136"/>
      <c r="K46" s="136">
        <f>'実質公債費比率（分子）の構造'!N$48</f>
        <v>595</v>
      </c>
      <c r="L46" s="136"/>
      <c r="M46" s="136"/>
      <c r="N46" s="136">
        <f>'実質公債費比率（分子）の構造'!O$48</f>
        <v>580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2564</v>
      </c>
      <c r="C49" s="136"/>
      <c r="D49" s="136"/>
      <c r="E49" s="136">
        <f>'実質公債費比率（分子）の構造'!L$45</f>
        <v>2711</v>
      </c>
      <c r="F49" s="136"/>
      <c r="G49" s="136"/>
      <c r="H49" s="136">
        <f>'実質公債費比率（分子）の構造'!M$45</f>
        <v>2802</v>
      </c>
      <c r="I49" s="136"/>
      <c r="J49" s="136"/>
      <c r="K49" s="136">
        <f>'実質公債費比率（分子）の構造'!N$45</f>
        <v>2890</v>
      </c>
      <c r="L49" s="136"/>
      <c r="M49" s="136"/>
      <c r="N49" s="136">
        <f>'実質公債費比率（分子）の構造'!O$45</f>
        <v>3032</v>
      </c>
      <c r="O49" s="136"/>
      <c r="P49" s="136"/>
    </row>
    <row r="50" spans="1:16">
      <c r="A50" s="136" t="s">
        <v>59</v>
      </c>
      <c r="B50" s="136" t="e">
        <f>NA()</f>
        <v>#N/A</v>
      </c>
      <c r="C50" s="136">
        <f>IF(ISNUMBER('実質公債費比率（分子）の構造'!K$53),'実質公債費比率（分子）の構造'!K$53,NA())</f>
        <v>1646</v>
      </c>
      <c r="D50" s="136" t="e">
        <f>NA()</f>
        <v>#N/A</v>
      </c>
      <c r="E50" s="136" t="e">
        <f>NA()</f>
        <v>#N/A</v>
      </c>
      <c r="F50" s="136">
        <f>IF(ISNUMBER('実質公債費比率（分子）の構造'!L$53),'実質公債費比率（分子）の構造'!L$53,NA())</f>
        <v>1699</v>
      </c>
      <c r="G50" s="136" t="e">
        <f>NA()</f>
        <v>#N/A</v>
      </c>
      <c r="H50" s="136" t="e">
        <f>NA()</f>
        <v>#N/A</v>
      </c>
      <c r="I50" s="136">
        <f>IF(ISNUMBER('実質公債費比率（分子）の構造'!M$53),'実質公債費比率（分子）の構造'!M$53,NA())</f>
        <v>1582</v>
      </c>
      <c r="J50" s="136" t="e">
        <f>NA()</f>
        <v>#N/A</v>
      </c>
      <c r="K50" s="136" t="e">
        <f>NA()</f>
        <v>#N/A</v>
      </c>
      <c r="L50" s="136">
        <f>IF(ISNUMBER('実質公債費比率（分子）の構造'!N$53),'実質公債費比率（分子）の構造'!N$53,NA())</f>
        <v>1543</v>
      </c>
      <c r="M50" s="136" t="e">
        <f>NA()</f>
        <v>#N/A</v>
      </c>
      <c r="N50" s="136" t="e">
        <f>NA()</f>
        <v>#N/A</v>
      </c>
      <c r="O50" s="136">
        <f>IF(ISNUMBER('実質公債費比率（分子）の構造'!O$53),'実質公債費比率（分子）の構造'!O$53,NA())</f>
        <v>1566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22798</v>
      </c>
      <c r="E56" s="135"/>
      <c r="F56" s="135"/>
      <c r="G56" s="135">
        <f>'将来負担比率（分子）の構造'!J$51</f>
        <v>23118</v>
      </c>
      <c r="H56" s="135"/>
      <c r="I56" s="135"/>
      <c r="J56" s="135">
        <f>'将来負担比率（分子）の構造'!K$51</f>
        <v>23319</v>
      </c>
      <c r="K56" s="135"/>
      <c r="L56" s="135"/>
      <c r="M56" s="135">
        <f>'将来負担比率（分子）の構造'!L$51</f>
        <v>24010</v>
      </c>
      <c r="N56" s="135"/>
      <c r="O56" s="135"/>
      <c r="P56" s="135">
        <f>'将来負担比率（分子）の構造'!M$51</f>
        <v>24370</v>
      </c>
    </row>
    <row r="57" spans="1:16">
      <c r="A57" s="135" t="s">
        <v>35</v>
      </c>
      <c r="B57" s="135"/>
      <c r="C57" s="135"/>
      <c r="D57" s="135">
        <f>'将来負担比率（分子）の構造'!I$50</f>
        <v>8877</v>
      </c>
      <c r="E57" s="135"/>
      <c r="F57" s="135"/>
      <c r="G57" s="135">
        <f>'将来負担比率（分子）の構造'!J$50</f>
        <v>8482</v>
      </c>
      <c r="H57" s="135"/>
      <c r="I57" s="135"/>
      <c r="J57" s="135">
        <f>'将来負担比率（分子）の構造'!K$50</f>
        <v>8687</v>
      </c>
      <c r="K57" s="135"/>
      <c r="L57" s="135"/>
      <c r="M57" s="135">
        <f>'将来負担比率（分子）の構造'!L$50</f>
        <v>9065</v>
      </c>
      <c r="N57" s="135"/>
      <c r="O57" s="135"/>
      <c r="P57" s="135">
        <f>'将来負担比率（分子）の構造'!M$50</f>
        <v>9312</v>
      </c>
    </row>
    <row r="58" spans="1:16">
      <c r="A58" s="135" t="s">
        <v>34</v>
      </c>
      <c r="B58" s="135"/>
      <c r="C58" s="135"/>
      <c r="D58" s="135">
        <f>'将来負担比率（分子）の構造'!I$49</f>
        <v>682</v>
      </c>
      <c r="E58" s="135"/>
      <c r="F58" s="135"/>
      <c r="G58" s="135">
        <f>'将来負担比率（分子）の構造'!J$49</f>
        <v>1109</v>
      </c>
      <c r="H58" s="135"/>
      <c r="I58" s="135"/>
      <c r="J58" s="135">
        <f>'将来負担比率（分子）の構造'!K$49</f>
        <v>1865</v>
      </c>
      <c r="K58" s="135"/>
      <c r="L58" s="135"/>
      <c r="M58" s="135">
        <f>'将来負担比率（分子）の構造'!L$49</f>
        <v>2084</v>
      </c>
      <c r="N58" s="135"/>
      <c r="O58" s="135"/>
      <c r="P58" s="135">
        <f>'将来負担比率（分子）の構造'!M$49</f>
        <v>2057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9947</v>
      </c>
      <c r="C61" s="135"/>
      <c r="D61" s="135"/>
      <c r="E61" s="135">
        <f>'将来負担比率（分子）の構造'!J$46</f>
        <v>9468</v>
      </c>
      <c r="F61" s="135"/>
      <c r="G61" s="135"/>
      <c r="H61" s="135">
        <f>'将来負担比率（分子）の構造'!K$46</f>
        <v>8720</v>
      </c>
      <c r="I61" s="135"/>
      <c r="J61" s="135"/>
      <c r="K61" s="135">
        <f>'将来負担比率（分子）の構造'!L$46</f>
        <v>7756</v>
      </c>
      <c r="L61" s="135"/>
      <c r="M61" s="135"/>
      <c r="N61" s="135">
        <f>'将来負担比率（分子）の構造'!M$46</f>
        <v>1948</v>
      </c>
      <c r="O61" s="135"/>
      <c r="P61" s="135"/>
    </row>
    <row r="62" spans="1:16">
      <c r="A62" s="135" t="s">
        <v>29</v>
      </c>
      <c r="B62" s="135">
        <f>'将来負担比率（分子）の構造'!I$45</f>
        <v>5001</v>
      </c>
      <c r="C62" s="135"/>
      <c r="D62" s="135"/>
      <c r="E62" s="135">
        <f>'将来負担比率（分子）の構造'!J$45</f>
        <v>4480</v>
      </c>
      <c r="F62" s="135"/>
      <c r="G62" s="135"/>
      <c r="H62" s="135">
        <f>'将来負担比率（分子）の構造'!K$45</f>
        <v>4151</v>
      </c>
      <c r="I62" s="135"/>
      <c r="J62" s="135"/>
      <c r="K62" s="135">
        <f>'将来負担比率（分子）の構造'!L$45</f>
        <v>3837</v>
      </c>
      <c r="L62" s="135"/>
      <c r="M62" s="135"/>
      <c r="N62" s="135">
        <f>'将来負担比率（分子）の構造'!M$45</f>
        <v>3454</v>
      </c>
      <c r="O62" s="135"/>
      <c r="P62" s="135"/>
    </row>
    <row r="63" spans="1:16">
      <c r="A63" s="135" t="s">
        <v>28</v>
      </c>
      <c r="B63" s="135">
        <f>'将来負担比率（分子）の構造'!I$44</f>
        <v>5631</v>
      </c>
      <c r="C63" s="135"/>
      <c r="D63" s="135"/>
      <c r="E63" s="135">
        <f>'将来負担比率（分子）の構造'!J$44</f>
        <v>5115</v>
      </c>
      <c r="F63" s="135"/>
      <c r="G63" s="135"/>
      <c r="H63" s="135">
        <f>'将来負担比率（分子）の構造'!K$44</f>
        <v>4797</v>
      </c>
      <c r="I63" s="135"/>
      <c r="J63" s="135"/>
      <c r="K63" s="135">
        <f>'将来負担比率（分子）の構造'!L$44</f>
        <v>4535</v>
      </c>
      <c r="L63" s="135"/>
      <c r="M63" s="135"/>
      <c r="N63" s="135">
        <f>'将来負担比率（分子）の構造'!M$44</f>
        <v>4315</v>
      </c>
      <c r="O63" s="135"/>
      <c r="P63" s="135"/>
    </row>
    <row r="64" spans="1:16">
      <c r="A64" s="135" t="s">
        <v>27</v>
      </c>
      <c r="B64" s="135">
        <f>'将来負担比率（分子）の構造'!I$43</f>
        <v>13070</v>
      </c>
      <c r="C64" s="135"/>
      <c r="D64" s="135"/>
      <c r="E64" s="135">
        <f>'将来負担比率（分子）の構造'!J$43</f>
        <v>12361</v>
      </c>
      <c r="F64" s="135"/>
      <c r="G64" s="135"/>
      <c r="H64" s="135">
        <f>'将来負担比率（分子）の構造'!K$43</f>
        <v>11966</v>
      </c>
      <c r="I64" s="135"/>
      <c r="J64" s="135"/>
      <c r="K64" s="135">
        <f>'将来負担比率（分子）の構造'!L$43</f>
        <v>11610</v>
      </c>
      <c r="L64" s="135"/>
      <c r="M64" s="135"/>
      <c r="N64" s="135">
        <f>'将来負担比率（分子）の構造'!M$43</f>
        <v>11166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30524</v>
      </c>
      <c r="C66" s="135"/>
      <c r="D66" s="135"/>
      <c r="E66" s="135">
        <f>'将来負担比率（分子）の構造'!J$41</f>
        <v>31788</v>
      </c>
      <c r="F66" s="135"/>
      <c r="G66" s="135"/>
      <c r="H66" s="135">
        <f>'将来負担比率（分子）の構造'!K$41</f>
        <v>32138</v>
      </c>
      <c r="I66" s="135"/>
      <c r="J66" s="135"/>
      <c r="K66" s="135">
        <f>'将来負担比率（分子）の構造'!L$41</f>
        <v>32873</v>
      </c>
      <c r="L66" s="135"/>
      <c r="M66" s="135"/>
      <c r="N66" s="135">
        <f>'将来負担比率（分子）の構造'!M$41</f>
        <v>37994</v>
      </c>
      <c r="O66" s="135"/>
      <c r="P66" s="135"/>
    </row>
    <row r="67" spans="1:16">
      <c r="A67" s="135" t="s">
        <v>63</v>
      </c>
      <c r="B67" s="135" t="e">
        <f>NA()</f>
        <v>#N/A</v>
      </c>
      <c r="C67" s="135">
        <f>IF(ISNUMBER('将来負担比率（分子）の構造'!I$52), IF('将来負担比率（分子）の構造'!I$52 &lt; 0, 0, '将来負担比率（分子）の構造'!I$52), NA())</f>
        <v>31817</v>
      </c>
      <c r="D67" s="135" t="e">
        <f>NA()</f>
        <v>#N/A</v>
      </c>
      <c r="E67" s="135" t="e">
        <f>NA()</f>
        <v>#N/A</v>
      </c>
      <c r="F67" s="135">
        <f>IF(ISNUMBER('将来負担比率（分子）の構造'!J$52), IF('将来負担比率（分子）の構造'!J$52 &lt; 0, 0, '将来負担比率（分子）の構造'!J$52), NA())</f>
        <v>30503</v>
      </c>
      <c r="G67" s="135" t="e">
        <f>NA()</f>
        <v>#N/A</v>
      </c>
      <c r="H67" s="135" t="e">
        <f>NA()</f>
        <v>#N/A</v>
      </c>
      <c r="I67" s="135">
        <f>IF(ISNUMBER('将来負担比率（分子）の構造'!K$52), IF('将来負担比率（分子）の構造'!K$52 &lt; 0, 0, '将来負担比率（分子）の構造'!K$52), NA())</f>
        <v>27901</v>
      </c>
      <c r="J67" s="135" t="e">
        <f>NA()</f>
        <v>#N/A</v>
      </c>
      <c r="K67" s="135" t="e">
        <f>NA()</f>
        <v>#N/A</v>
      </c>
      <c r="L67" s="135">
        <f>IF(ISNUMBER('将来負担比率（分子）の構造'!L$52), IF('将来負担比率（分子）の構造'!L$52 &lt; 0, 0, '将来負担比率（分子）の構造'!L$52), NA())</f>
        <v>25452</v>
      </c>
      <c r="M67" s="135" t="e">
        <f>NA()</f>
        <v>#N/A</v>
      </c>
      <c r="N67" s="135" t="e">
        <f>NA()</f>
        <v>#N/A</v>
      </c>
      <c r="O67" s="135">
        <f>IF(ISNUMBER('将来負担比率（分子）の構造'!M$52), IF('将来負担比率（分子）の構造'!M$52 &lt; 0, 0, '将来負担比率（分子）の構造'!M$52), NA())</f>
        <v>23138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10224878</v>
      </c>
      <c r="S5" s="581"/>
      <c r="T5" s="581"/>
      <c r="U5" s="581"/>
      <c r="V5" s="581"/>
      <c r="W5" s="581"/>
      <c r="X5" s="581"/>
      <c r="Y5" s="582"/>
      <c r="Z5" s="583">
        <v>35.6</v>
      </c>
      <c r="AA5" s="583"/>
      <c r="AB5" s="583"/>
      <c r="AC5" s="583"/>
      <c r="AD5" s="584">
        <v>9338418</v>
      </c>
      <c r="AE5" s="584"/>
      <c r="AF5" s="584"/>
      <c r="AG5" s="584"/>
      <c r="AH5" s="584"/>
      <c r="AI5" s="584"/>
      <c r="AJ5" s="584"/>
      <c r="AK5" s="584"/>
      <c r="AL5" s="585">
        <v>78.900000000000006</v>
      </c>
      <c r="AM5" s="586"/>
      <c r="AN5" s="586"/>
      <c r="AO5" s="587"/>
      <c r="AP5" s="577" t="s">
        <v>207</v>
      </c>
      <c r="AQ5" s="578"/>
      <c r="AR5" s="578"/>
      <c r="AS5" s="578"/>
      <c r="AT5" s="578"/>
      <c r="AU5" s="578"/>
      <c r="AV5" s="578"/>
      <c r="AW5" s="578"/>
      <c r="AX5" s="578"/>
      <c r="AY5" s="578"/>
      <c r="AZ5" s="578"/>
      <c r="BA5" s="578"/>
      <c r="BB5" s="578"/>
      <c r="BC5" s="578"/>
      <c r="BD5" s="578"/>
      <c r="BE5" s="578"/>
      <c r="BF5" s="579"/>
      <c r="BG5" s="591">
        <v>9338418</v>
      </c>
      <c r="BH5" s="592"/>
      <c r="BI5" s="592"/>
      <c r="BJ5" s="592"/>
      <c r="BK5" s="592"/>
      <c r="BL5" s="592"/>
      <c r="BM5" s="592"/>
      <c r="BN5" s="593"/>
      <c r="BO5" s="594">
        <v>91.3</v>
      </c>
      <c r="BP5" s="594"/>
      <c r="BQ5" s="594"/>
      <c r="BR5" s="594"/>
      <c r="BS5" s="595">
        <v>50856</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153662</v>
      </c>
      <c r="S6" s="592"/>
      <c r="T6" s="592"/>
      <c r="U6" s="592"/>
      <c r="V6" s="592"/>
      <c r="W6" s="592"/>
      <c r="X6" s="592"/>
      <c r="Y6" s="593"/>
      <c r="Z6" s="594">
        <v>0.5</v>
      </c>
      <c r="AA6" s="594"/>
      <c r="AB6" s="594"/>
      <c r="AC6" s="594"/>
      <c r="AD6" s="595">
        <v>153662</v>
      </c>
      <c r="AE6" s="595"/>
      <c r="AF6" s="595"/>
      <c r="AG6" s="595"/>
      <c r="AH6" s="595"/>
      <c r="AI6" s="595"/>
      <c r="AJ6" s="595"/>
      <c r="AK6" s="595"/>
      <c r="AL6" s="596">
        <v>1.3</v>
      </c>
      <c r="AM6" s="597"/>
      <c r="AN6" s="597"/>
      <c r="AO6" s="598"/>
      <c r="AP6" s="588" t="s">
        <v>212</v>
      </c>
      <c r="AQ6" s="589"/>
      <c r="AR6" s="589"/>
      <c r="AS6" s="589"/>
      <c r="AT6" s="589"/>
      <c r="AU6" s="589"/>
      <c r="AV6" s="589"/>
      <c r="AW6" s="589"/>
      <c r="AX6" s="589"/>
      <c r="AY6" s="589"/>
      <c r="AZ6" s="589"/>
      <c r="BA6" s="589"/>
      <c r="BB6" s="589"/>
      <c r="BC6" s="589"/>
      <c r="BD6" s="589"/>
      <c r="BE6" s="589"/>
      <c r="BF6" s="590"/>
      <c r="BG6" s="591">
        <v>9338418</v>
      </c>
      <c r="BH6" s="592"/>
      <c r="BI6" s="592"/>
      <c r="BJ6" s="592"/>
      <c r="BK6" s="592"/>
      <c r="BL6" s="592"/>
      <c r="BM6" s="592"/>
      <c r="BN6" s="593"/>
      <c r="BO6" s="594">
        <v>91.3</v>
      </c>
      <c r="BP6" s="594"/>
      <c r="BQ6" s="594"/>
      <c r="BR6" s="594"/>
      <c r="BS6" s="595">
        <v>50856</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265476</v>
      </c>
      <c r="CS6" s="592"/>
      <c r="CT6" s="592"/>
      <c r="CU6" s="592"/>
      <c r="CV6" s="592"/>
      <c r="CW6" s="592"/>
      <c r="CX6" s="592"/>
      <c r="CY6" s="593"/>
      <c r="CZ6" s="594">
        <v>0.9</v>
      </c>
      <c r="DA6" s="594"/>
      <c r="DB6" s="594"/>
      <c r="DC6" s="594"/>
      <c r="DD6" s="600" t="s">
        <v>214</v>
      </c>
      <c r="DE6" s="592"/>
      <c r="DF6" s="592"/>
      <c r="DG6" s="592"/>
      <c r="DH6" s="592"/>
      <c r="DI6" s="592"/>
      <c r="DJ6" s="592"/>
      <c r="DK6" s="592"/>
      <c r="DL6" s="592"/>
      <c r="DM6" s="592"/>
      <c r="DN6" s="592"/>
      <c r="DO6" s="592"/>
      <c r="DP6" s="593"/>
      <c r="DQ6" s="600">
        <v>265361</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33681</v>
      </c>
      <c r="S7" s="592"/>
      <c r="T7" s="592"/>
      <c r="U7" s="592"/>
      <c r="V7" s="592"/>
      <c r="W7" s="592"/>
      <c r="X7" s="592"/>
      <c r="Y7" s="593"/>
      <c r="Z7" s="594">
        <v>0.1</v>
      </c>
      <c r="AA7" s="594"/>
      <c r="AB7" s="594"/>
      <c r="AC7" s="594"/>
      <c r="AD7" s="595">
        <v>33681</v>
      </c>
      <c r="AE7" s="595"/>
      <c r="AF7" s="595"/>
      <c r="AG7" s="595"/>
      <c r="AH7" s="595"/>
      <c r="AI7" s="595"/>
      <c r="AJ7" s="595"/>
      <c r="AK7" s="595"/>
      <c r="AL7" s="596">
        <v>0.3</v>
      </c>
      <c r="AM7" s="597"/>
      <c r="AN7" s="597"/>
      <c r="AO7" s="598"/>
      <c r="AP7" s="588" t="s">
        <v>216</v>
      </c>
      <c r="AQ7" s="589"/>
      <c r="AR7" s="589"/>
      <c r="AS7" s="589"/>
      <c r="AT7" s="589"/>
      <c r="AU7" s="589"/>
      <c r="AV7" s="589"/>
      <c r="AW7" s="589"/>
      <c r="AX7" s="589"/>
      <c r="AY7" s="589"/>
      <c r="AZ7" s="589"/>
      <c r="BA7" s="589"/>
      <c r="BB7" s="589"/>
      <c r="BC7" s="589"/>
      <c r="BD7" s="589"/>
      <c r="BE7" s="589"/>
      <c r="BF7" s="590"/>
      <c r="BG7" s="591">
        <v>3661129</v>
      </c>
      <c r="BH7" s="592"/>
      <c r="BI7" s="592"/>
      <c r="BJ7" s="592"/>
      <c r="BK7" s="592"/>
      <c r="BL7" s="592"/>
      <c r="BM7" s="592"/>
      <c r="BN7" s="593"/>
      <c r="BO7" s="594">
        <v>35.799999999999997</v>
      </c>
      <c r="BP7" s="594"/>
      <c r="BQ7" s="594"/>
      <c r="BR7" s="594"/>
      <c r="BS7" s="595">
        <v>50856</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8352320</v>
      </c>
      <c r="CS7" s="592"/>
      <c r="CT7" s="592"/>
      <c r="CU7" s="592"/>
      <c r="CV7" s="592"/>
      <c r="CW7" s="592"/>
      <c r="CX7" s="592"/>
      <c r="CY7" s="593"/>
      <c r="CZ7" s="594">
        <v>29.3</v>
      </c>
      <c r="DA7" s="594"/>
      <c r="DB7" s="594"/>
      <c r="DC7" s="594"/>
      <c r="DD7" s="600">
        <v>747758</v>
      </c>
      <c r="DE7" s="592"/>
      <c r="DF7" s="592"/>
      <c r="DG7" s="592"/>
      <c r="DH7" s="592"/>
      <c r="DI7" s="592"/>
      <c r="DJ7" s="592"/>
      <c r="DK7" s="592"/>
      <c r="DL7" s="592"/>
      <c r="DM7" s="592"/>
      <c r="DN7" s="592"/>
      <c r="DO7" s="592"/>
      <c r="DP7" s="593"/>
      <c r="DQ7" s="600">
        <v>3076224</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48926</v>
      </c>
      <c r="S8" s="592"/>
      <c r="T8" s="592"/>
      <c r="U8" s="592"/>
      <c r="V8" s="592"/>
      <c r="W8" s="592"/>
      <c r="X8" s="592"/>
      <c r="Y8" s="593"/>
      <c r="Z8" s="594">
        <v>0.2</v>
      </c>
      <c r="AA8" s="594"/>
      <c r="AB8" s="594"/>
      <c r="AC8" s="594"/>
      <c r="AD8" s="595">
        <v>48926</v>
      </c>
      <c r="AE8" s="595"/>
      <c r="AF8" s="595"/>
      <c r="AG8" s="595"/>
      <c r="AH8" s="595"/>
      <c r="AI8" s="595"/>
      <c r="AJ8" s="595"/>
      <c r="AK8" s="595"/>
      <c r="AL8" s="596">
        <v>0.4</v>
      </c>
      <c r="AM8" s="597"/>
      <c r="AN8" s="597"/>
      <c r="AO8" s="598"/>
      <c r="AP8" s="588" t="s">
        <v>219</v>
      </c>
      <c r="AQ8" s="589"/>
      <c r="AR8" s="589"/>
      <c r="AS8" s="589"/>
      <c r="AT8" s="589"/>
      <c r="AU8" s="589"/>
      <c r="AV8" s="589"/>
      <c r="AW8" s="589"/>
      <c r="AX8" s="589"/>
      <c r="AY8" s="589"/>
      <c r="AZ8" s="589"/>
      <c r="BA8" s="589"/>
      <c r="BB8" s="589"/>
      <c r="BC8" s="589"/>
      <c r="BD8" s="589"/>
      <c r="BE8" s="589"/>
      <c r="BF8" s="590"/>
      <c r="BG8" s="591">
        <v>75438</v>
      </c>
      <c r="BH8" s="592"/>
      <c r="BI8" s="592"/>
      <c r="BJ8" s="592"/>
      <c r="BK8" s="592"/>
      <c r="BL8" s="592"/>
      <c r="BM8" s="592"/>
      <c r="BN8" s="593"/>
      <c r="BO8" s="594">
        <v>0.7</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8487001</v>
      </c>
      <c r="CS8" s="592"/>
      <c r="CT8" s="592"/>
      <c r="CU8" s="592"/>
      <c r="CV8" s="592"/>
      <c r="CW8" s="592"/>
      <c r="CX8" s="592"/>
      <c r="CY8" s="593"/>
      <c r="CZ8" s="594">
        <v>29.8</v>
      </c>
      <c r="DA8" s="594"/>
      <c r="DB8" s="594"/>
      <c r="DC8" s="594"/>
      <c r="DD8" s="600">
        <v>259531</v>
      </c>
      <c r="DE8" s="592"/>
      <c r="DF8" s="592"/>
      <c r="DG8" s="592"/>
      <c r="DH8" s="592"/>
      <c r="DI8" s="592"/>
      <c r="DJ8" s="592"/>
      <c r="DK8" s="592"/>
      <c r="DL8" s="592"/>
      <c r="DM8" s="592"/>
      <c r="DN8" s="592"/>
      <c r="DO8" s="592"/>
      <c r="DP8" s="593"/>
      <c r="DQ8" s="600">
        <v>3977971</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75089</v>
      </c>
      <c r="S9" s="592"/>
      <c r="T9" s="592"/>
      <c r="U9" s="592"/>
      <c r="V9" s="592"/>
      <c r="W9" s="592"/>
      <c r="X9" s="592"/>
      <c r="Y9" s="593"/>
      <c r="Z9" s="594">
        <v>0.3</v>
      </c>
      <c r="AA9" s="594"/>
      <c r="AB9" s="594"/>
      <c r="AC9" s="594"/>
      <c r="AD9" s="595">
        <v>75089</v>
      </c>
      <c r="AE9" s="595"/>
      <c r="AF9" s="595"/>
      <c r="AG9" s="595"/>
      <c r="AH9" s="595"/>
      <c r="AI9" s="595"/>
      <c r="AJ9" s="595"/>
      <c r="AK9" s="595"/>
      <c r="AL9" s="596">
        <v>0.6</v>
      </c>
      <c r="AM9" s="597"/>
      <c r="AN9" s="597"/>
      <c r="AO9" s="598"/>
      <c r="AP9" s="588" t="s">
        <v>222</v>
      </c>
      <c r="AQ9" s="589"/>
      <c r="AR9" s="589"/>
      <c r="AS9" s="589"/>
      <c r="AT9" s="589"/>
      <c r="AU9" s="589"/>
      <c r="AV9" s="589"/>
      <c r="AW9" s="589"/>
      <c r="AX9" s="589"/>
      <c r="AY9" s="589"/>
      <c r="AZ9" s="589"/>
      <c r="BA9" s="589"/>
      <c r="BB9" s="589"/>
      <c r="BC9" s="589"/>
      <c r="BD9" s="589"/>
      <c r="BE9" s="589"/>
      <c r="BF9" s="590"/>
      <c r="BG9" s="591">
        <v>2984268</v>
      </c>
      <c r="BH9" s="592"/>
      <c r="BI9" s="592"/>
      <c r="BJ9" s="592"/>
      <c r="BK9" s="592"/>
      <c r="BL9" s="592"/>
      <c r="BM9" s="592"/>
      <c r="BN9" s="593"/>
      <c r="BO9" s="594">
        <v>29.2</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1907284</v>
      </c>
      <c r="CS9" s="592"/>
      <c r="CT9" s="592"/>
      <c r="CU9" s="592"/>
      <c r="CV9" s="592"/>
      <c r="CW9" s="592"/>
      <c r="CX9" s="592"/>
      <c r="CY9" s="593"/>
      <c r="CZ9" s="594">
        <v>6.7</v>
      </c>
      <c r="DA9" s="594"/>
      <c r="DB9" s="594"/>
      <c r="DC9" s="594"/>
      <c r="DD9" s="600">
        <v>22458</v>
      </c>
      <c r="DE9" s="592"/>
      <c r="DF9" s="592"/>
      <c r="DG9" s="592"/>
      <c r="DH9" s="592"/>
      <c r="DI9" s="592"/>
      <c r="DJ9" s="592"/>
      <c r="DK9" s="592"/>
      <c r="DL9" s="592"/>
      <c r="DM9" s="592"/>
      <c r="DN9" s="592"/>
      <c r="DO9" s="592"/>
      <c r="DP9" s="593"/>
      <c r="DQ9" s="600">
        <v>1747255</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526164</v>
      </c>
      <c r="S10" s="592"/>
      <c r="T10" s="592"/>
      <c r="U10" s="592"/>
      <c r="V10" s="592"/>
      <c r="W10" s="592"/>
      <c r="X10" s="592"/>
      <c r="Y10" s="593"/>
      <c r="Z10" s="594">
        <v>1.8</v>
      </c>
      <c r="AA10" s="594"/>
      <c r="AB10" s="594"/>
      <c r="AC10" s="594"/>
      <c r="AD10" s="595">
        <v>526164</v>
      </c>
      <c r="AE10" s="595"/>
      <c r="AF10" s="595"/>
      <c r="AG10" s="595"/>
      <c r="AH10" s="595"/>
      <c r="AI10" s="595"/>
      <c r="AJ10" s="595"/>
      <c r="AK10" s="595"/>
      <c r="AL10" s="596">
        <v>4.4000000000000004</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161945</v>
      </c>
      <c r="BH10" s="592"/>
      <c r="BI10" s="592"/>
      <c r="BJ10" s="592"/>
      <c r="BK10" s="592"/>
      <c r="BL10" s="592"/>
      <c r="BM10" s="592"/>
      <c r="BN10" s="593"/>
      <c r="BO10" s="594">
        <v>1.6</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13851</v>
      </c>
      <c r="CS10" s="592"/>
      <c r="CT10" s="592"/>
      <c r="CU10" s="592"/>
      <c r="CV10" s="592"/>
      <c r="CW10" s="592"/>
      <c r="CX10" s="592"/>
      <c r="CY10" s="593"/>
      <c r="CZ10" s="594">
        <v>0</v>
      </c>
      <c r="DA10" s="594"/>
      <c r="DB10" s="594"/>
      <c r="DC10" s="594"/>
      <c r="DD10" s="600" t="s">
        <v>111</v>
      </c>
      <c r="DE10" s="592"/>
      <c r="DF10" s="592"/>
      <c r="DG10" s="592"/>
      <c r="DH10" s="592"/>
      <c r="DI10" s="592"/>
      <c r="DJ10" s="592"/>
      <c r="DK10" s="592"/>
      <c r="DL10" s="592"/>
      <c r="DM10" s="592"/>
      <c r="DN10" s="592"/>
      <c r="DO10" s="592"/>
      <c r="DP10" s="593"/>
      <c r="DQ10" s="600">
        <v>13483</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439478</v>
      </c>
      <c r="BH11" s="592"/>
      <c r="BI11" s="592"/>
      <c r="BJ11" s="592"/>
      <c r="BK11" s="592"/>
      <c r="BL11" s="592"/>
      <c r="BM11" s="592"/>
      <c r="BN11" s="593"/>
      <c r="BO11" s="594">
        <v>4.3</v>
      </c>
      <c r="BP11" s="594"/>
      <c r="BQ11" s="594"/>
      <c r="BR11" s="594"/>
      <c r="BS11" s="600">
        <v>50856</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23472</v>
      </c>
      <c r="CS11" s="592"/>
      <c r="CT11" s="592"/>
      <c r="CU11" s="592"/>
      <c r="CV11" s="592"/>
      <c r="CW11" s="592"/>
      <c r="CX11" s="592"/>
      <c r="CY11" s="593"/>
      <c r="CZ11" s="594">
        <v>0.1</v>
      </c>
      <c r="DA11" s="594"/>
      <c r="DB11" s="594"/>
      <c r="DC11" s="594"/>
      <c r="DD11" s="600" t="s">
        <v>111</v>
      </c>
      <c r="DE11" s="592"/>
      <c r="DF11" s="592"/>
      <c r="DG11" s="592"/>
      <c r="DH11" s="592"/>
      <c r="DI11" s="592"/>
      <c r="DJ11" s="592"/>
      <c r="DK11" s="592"/>
      <c r="DL11" s="592"/>
      <c r="DM11" s="592"/>
      <c r="DN11" s="592"/>
      <c r="DO11" s="592"/>
      <c r="DP11" s="593"/>
      <c r="DQ11" s="600">
        <v>15701</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5282707</v>
      </c>
      <c r="BH12" s="592"/>
      <c r="BI12" s="592"/>
      <c r="BJ12" s="592"/>
      <c r="BK12" s="592"/>
      <c r="BL12" s="592"/>
      <c r="BM12" s="592"/>
      <c r="BN12" s="593"/>
      <c r="BO12" s="594">
        <v>51.7</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63833</v>
      </c>
      <c r="CS12" s="592"/>
      <c r="CT12" s="592"/>
      <c r="CU12" s="592"/>
      <c r="CV12" s="592"/>
      <c r="CW12" s="592"/>
      <c r="CX12" s="592"/>
      <c r="CY12" s="593"/>
      <c r="CZ12" s="594">
        <v>0.2</v>
      </c>
      <c r="DA12" s="594"/>
      <c r="DB12" s="594"/>
      <c r="DC12" s="594"/>
      <c r="DD12" s="600" t="s">
        <v>111</v>
      </c>
      <c r="DE12" s="592"/>
      <c r="DF12" s="592"/>
      <c r="DG12" s="592"/>
      <c r="DH12" s="592"/>
      <c r="DI12" s="592"/>
      <c r="DJ12" s="592"/>
      <c r="DK12" s="592"/>
      <c r="DL12" s="592"/>
      <c r="DM12" s="592"/>
      <c r="DN12" s="592"/>
      <c r="DO12" s="592"/>
      <c r="DP12" s="593"/>
      <c r="DQ12" s="600">
        <v>61888</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45867</v>
      </c>
      <c r="S13" s="592"/>
      <c r="T13" s="592"/>
      <c r="U13" s="592"/>
      <c r="V13" s="592"/>
      <c r="W13" s="592"/>
      <c r="X13" s="592"/>
      <c r="Y13" s="593"/>
      <c r="Z13" s="594">
        <v>0.2</v>
      </c>
      <c r="AA13" s="594"/>
      <c r="AB13" s="594"/>
      <c r="AC13" s="594"/>
      <c r="AD13" s="595">
        <v>45867</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5233475</v>
      </c>
      <c r="BH13" s="592"/>
      <c r="BI13" s="592"/>
      <c r="BJ13" s="592"/>
      <c r="BK13" s="592"/>
      <c r="BL13" s="592"/>
      <c r="BM13" s="592"/>
      <c r="BN13" s="593"/>
      <c r="BO13" s="594">
        <v>51.2</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3444838</v>
      </c>
      <c r="CS13" s="592"/>
      <c r="CT13" s="592"/>
      <c r="CU13" s="592"/>
      <c r="CV13" s="592"/>
      <c r="CW13" s="592"/>
      <c r="CX13" s="592"/>
      <c r="CY13" s="593"/>
      <c r="CZ13" s="594">
        <v>12.1</v>
      </c>
      <c r="DA13" s="594"/>
      <c r="DB13" s="594"/>
      <c r="DC13" s="594"/>
      <c r="DD13" s="600">
        <v>2014723</v>
      </c>
      <c r="DE13" s="592"/>
      <c r="DF13" s="592"/>
      <c r="DG13" s="592"/>
      <c r="DH13" s="592"/>
      <c r="DI13" s="592"/>
      <c r="DJ13" s="592"/>
      <c r="DK13" s="592"/>
      <c r="DL13" s="592"/>
      <c r="DM13" s="592"/>
      <c r="DN13" s="592"/>
      <c r="DO13" s="592"/>
      <c r="DP13" s="593"/>
      <c r="DQ13" s="600">
        <v>1634338</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53465</v>
      </c>
      <c r="BH14" s="592"/>
      <c r="BI14" s="592"/>
      <c r="BJ14" s="592"/>
      <c r="BK14" s="592"/>
      <c r="BL14" s="592"/>
      <c r="BM14" s="592"/>
      <c r="BN14" s="593"/>
      <c r="BO14" s="594">
        <v>0.5</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737381</v>
      </c>
      <c r="CS14" s="592"/>
      <c r="CT14" s="592"/>
      <c r="CU14" s="592"/>
      <c r="CV14" s="592"/>
      <c r="CW14" s="592"/>
      <c r="CX14" s="592"/>
      <c r="CY14" s="593"/>
      <c r="CZ14" s="594">
        <v>2.6</v>
      </c>
      <c r="DA14" s="594"/>
      <c r="DB14" s="594"/>
      <c r="DC14" s="594"/>
      <c r="DD14" s="600">
        <v>28883</v>
      </c>
      <c r="DE14" s="592"/>
      <c r="DF14" s="592"/>
      <c r="DG14" s="592"/>
      <c r="DH14" s="592"/>
      <c r="DI14" s="592"/>
      <c r="DJ14" s="592"/>
      <c r="DK14" s="592"/>
      <c r="DL14" s="592"/>
      <c r="DM14" s="592"/>
      <c r="DN14" s="592"/>
      <c r="DO14" s="592"/>
      <c r="DP14" s="593"/>
      <c r="DQ14" s="600">
        <v>709978</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46517</v>
      </c>
      <c r="S15" s="592"/>
      <c r="T15" s="592"/>
      <c r="U15" s="592"/>
      <c r="V15" s="592"/>
      <c r="W15" s="592"/>
      <c r="X15" s="592"/>
      <c r="Y15" s="593"/>
      <c r="Z15" s="594">
        <v>0.2</v>
      </c>
      <c r="AA15" s="594"/>
      <c r="AB15" s="594"/>
      <c r="AC15" s="594"/>
      <c r="AD15" s="595">
        <v>46517</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341117</v>
      </c>
      <c r="BH15" s="592"/>
      <c r="BI15" s="592"/>
      <c r="BJ15" s="592"/>
      <c r="BK15" s="592"/>
      <c r="BL15" s="592"/>
      <c r="BM15" s="592"/>
      <c r="BN15" s="593"/>
      <c r="BO15" s="594">
        <v>3.3</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2194558</v>
      </c>
      <c r="CS15" s="592"/>
      <c r="CT15" s="592"/>
      <c r="CU15" s="592"/>
      <c r="CV15" s="592"/>
      <c r="CW15" s="592"/>
      <c r="CX15" s="592"/>
      <c r="CY15" s="593"/>
      <c r="CZ15" s="594">
        <v>7.7</v>
      </c>
      <c r="DA15" s="594"/>
      <c r="DB15" s="594"/>
      <c r="DC15" s="594"/>
      <c r="DD15" s="600">
        <v>778344</v>
      </c>
      <c r="DE15" s="592"/>
      <c r="DF15" s="592"/>
      <c r="DG15" s="592"/>
      <c r="DH15" s="592"/>
      <c r="DI15" s="592"/>
      <c r="DJ15" s="592"/>
      <c r="DK15" s="592"/>
      <c r="DL15" s="592"/>
      <c r="DM15" s="592"/>
      <c r="DN15" s="592"/>
      <c r="DO15" s="592"/>
      <c r="DP15" s="593"/>
      <c r="DQ15" s="600">
        <v>1441891</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1455016</v>
      </c>
      <c r="S16" s="592"/>
      <c r="T16" s="592"/>
      <c r="U16" s="592"/>
      <c r="V16" s="592"/>
      <c r="W16" s="592"/>
      <c r="X16" s="592"/>
      <c r="Y16" s="593"/>
      <c r="Z16" s="594">
        <v>5.0999999999999996</v>
      </c>
      <c r="AA16" s="594"/>
      <c r="AB16" s="594"/>
      <c r="AC16" s="594"/>
      <c r="AD16" s="595">
        <v>1373691</v>
      </c>
      <c r="AE16" s="595"/>
      <c r="AF16" s="595"/>
      <c r="AG16" s="595"/>
      <c r="AH16" s="595"/>
      <c r="AI16" s="595"/>
      <c r="AJ16" s="595"/>
      <c r="AK16" s="595"/>
      <c r="AL16" s="596">
        <v>11.6</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1373691</v>
      </c>
      <c r="S17" s="592"/>
      <c r="T17" s="592"/>
      <c r="U17" s="592"/>
      <c r="V17" s="592"/>
      <c r="W17" s="592"/>
      <c r="X17" s="592"/>
      <c r="Y17" s="593"/>
      <c r="Z17" s="594">
        <v>4.8</v>
      </c>
      <c r="AA17" s="594"/>
      <c r="AB17" s="594"/>
      <c r="AC17" s="594"/>
      <c r="AD17" s="595">
        <v>1373691</v>
      </c>
      <c r="AE17" s="595"/>
      <c r="AF17" s="595"/>
      <c r="AG17" s="595"/>
      <c r="AH17" s="595"/>
      <c r="AI17" s="595"/>
      <c r="AJ17" s="595"/>
      <c r="AK17" s="595"/>
      <c r="AL17" s="596">
        <v>11.6</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3033865</v>
      </c>
      <c r="CS17" s="592"/>
      <c r="CT17" s="592"/>
      <c r="CU17" s="592"/>
      <c r="CV17" s="592"/>
      <c r="CW17" s="592"/>
      <c r="CX17" s="592"/>
      <c r="CY17" s="593"/>
      <c r="CZ17" s="594">
        <v>10.6</v>
      </c>
      <c r="DA17" s="594"/>
      <c r="DB17" s="594"/>
      <c r="DC17" s="594"/>
      <c r="DD17" s="600" t="s">
        <v>111</v>
      </c>
      <c r="DE17" s="592"/>
      <c r="DF17" s="592"/>
      <c r="DG17" s="592"/>
      <c r="DH17" s="592"/>
      <c r="DI17" s="592"/>
      <c r="DJ17" s="592"/>
      <c r="DK17" s="592"/>
      <c r="DL17" s="592"/>
      <c r="DM17" s="592"/>
      <c r="DN17" s="592"/>
      <c r="DO17" s="592"/>
      <c r="DP17" s="593"/>
      <c r="DQ17" s="600">
        <v>2990467</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81322</v>
      </c>
      <c r="S18" s="592"/>
      <c r="T18" s="592"/>
      <c r="U18" s="592"/>
      <c r="V18" s="592"/>
      <c r="W18" s="592"/>
      <c r="X18" s="592"/>
      <c r="Y18" s="593"/>
      <c r="Z18" s="594">
        <v>0.3</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3</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886460</v>
      </c>
      <c r="BH19" s="592"/>
      <c r="BI19" s="592"/>
      <c r="BJ19" s="592"/>
      <c r="BK19" s="592"/>
      <c r="BL19" s="592"/>
      <c r="BM19" s="592"/>
      <c r="BN19" s="593"/>
      <c r="BO19" s="594">
        <v>8.6999999999999993</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12609800</v>
      </c>
      <c r="S20" s="592"/>
      <c r="T20" s="592"/>
      <c r="U20" s="592"/>
      <c r="V20" s="592"/>
      <c r="W20" s="592"/>
      <c r="X20" s="592"/>
      <c r="Y20" s="593"/>
      <c r="Z20" s="594">
        <v>43.9</v>
      </c>
      <c r="AA20" s="594"/>
      <c r="AB20" s="594"/>
      <c r="AC20" s="594"/>
      <c r="AD20" s="595">
        <v>11642015</v>
      </c>
      <c r="AE20" s="595"/>
      <c r="AF20" s="595"/>
      <c r="AG20" s="595"/>
      <c r="AH20" s="595"/>
      <c r="AI20" s="595"/>
      <c r="AJ20" s="595"/>
      <c r="AK20" s="595"/>
      <c r="AL20" s="596">
        <v>98.3</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886460</v>
      </c>
      <c r="BH20" s="592"/>
      <c r="BI20" s="592"/>
      <c r="BJ20" s="592"/>
      <c r="BK20" s="592"/>
      <c r="BL20" s="592"/>
      <c r="BM20" s="592"/>
      <c r="BN20" s="593"/>
      <c r="BO20" s="594">
        <v>8.6999999999999993</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28523879</v>
      </c>
      <c r="CS20" s="592"/>
      <c r="CT20" s="592"/>
      <c r="CU20" s="592"/>
      <c r="CV20" s="592"/>
      <c r="CW20" s="592"/>
      <c r="CX20" s="592"/>
      <c r="CY20" s="593"/>
      <c r="CZ20" s="594">
        <v>100</v>
      </c>
      <c r="DA20" s="594"/>
      <c r="DB20" s="594"/>
      <c r="DC20" s="594"/>
      <c r="DD20" s="600">
        <v>3851697</v>
      </c>
      <c r="DE20" s="592"/>
      <c r="DF20" s="592"/>
      <c r="DG20" s="592"/>
      <c r="DH20" s="592"/>
      <c r="DI20" s="592"/>
      <c r="DJ20" s="592"/>
      <c r="DK20" s="592"/>
      <c r="DL20" s="592"/>
      <c r="DM20" s="592"/>
      <c r="DN20" s="592"/>
      <c r="DO20" s="592"/>
      <c r="DP20" s="593"/>
      <c r="DQ20" s="600">
        <v>15934557</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8364</v>
      </c>
      <c r="S21" s="592"/>
      <c r="T21" s="592"/>
      <c r="U21" s="592"/>
      <c r="V21" s="592"/>
      <c r="W21" s="592"/>
      <c r="X21" s="592"/>
      <c r="Y21" s="593"/>
      <c r="Z21" s="594">
        <v>0</v>
      </c>
      <c r="AA21" s="594"/>
      <c r="AB21" s="594"/>
      <c r="AC21" s="594"/>
      <c r="AD21" s="595">
        <v>8364</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150506</v>
      </c>
      <c r="S22" s="592"/>
      <c r="T22" s="592"/>
      <c r="U22" s="592"/>
      <c r="V22" s="592"/>
      <c r="W22" s="592"/>
      <c r="X22" s="592"/>
      <c r="Y22" s="593"/>
      <c r="Z22" s="594">
        <v>0.5</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304629</v>
      </c>
      <c r="S23" s="592"/>
      <c r="T23" s="592"/>
      <c r="U23" s="592"/>
      <c r="V23" s="592"/>
      <c r="W23" s="592"/>
      <c r="X23" s="592"/>
      <c r="Y23" s="593"/>
      <c r="Z23" s="594">
        <v>1.1000000000000001</v>
      </c>
      <c r="AA23" s="594"/>
      <c r="AB23" s="594"/>
      <c r="AC23" s="594"/>
      <c r="AD23" s="595">
        <v>72106</v>
      </c>
      <c r="AE23" s="595"/>
      <c r="AF23" s="595"/>
      <c r="AG23" s="595"/>
      <c r="AH23" s="595"/>
      <c r="AI23" s="595"/>
      <c r="AJ23" s="595"/>
      <c r="AK23" s="595"/>
      <c r="AL23" s="596">
        <v>0.6</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886460</v>
      </c>
      <c r="BH23" s="592"/>
      <c r="BI23" s="592"/>
      <c r="BJ23" s="592"/>
      <c r="BK23" s="592"/>
      <c r="BL23" s="592"/>
      <c r="BM23" s="592"/>
      <c r="BN23" s="593"/>
      <c r="BO23" s="594">
        <v>8.6999999999999993</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65089</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11535766</v>
      </c>
      <c r="CS24" s="581"/>
      <c r="CT24" s="581"/>
      <c r="CU24" s="581"/>
      <c r="CV24" s="581"/>
      <c r="CW24" s="581"/>
      <c r="CX24" s="581"/>
      <c r="CY24" s="582"/>
      <c r="CZ24" s="618">
        <v>40.4</v>
      </c>
      <c r="DA24" s="619"/>
      <c r="DB24" s="619"/>
      <c r="DC24" s="620"/>
      <c r="DD24" s="617">
        <v>7764814</v>
      </c>
      <c r="DE24" s="581"/>
      <c r="DF24" s="581"/>
      <c r="DG24" s="581"/>
      <c r="DH24" s="581"/>
      <c r="DI24" s="581"/>
      <c r="DJ24" s="581"/>
      <c r="DK24" s="582"/>
      <c r="DL24" s="617">
        <v>7579740</v>
      </c>
      <c r="DM24" s="581"/>
      <c r="DN24" s="581"/>
      <c r="DO24" s="581"/>
      <c r="DP24" s="581"/>
      <c r="DQ24" s="581"/>
      <c r="DR24" s="581"/>
      <c r="DS24" s="581"/>
      <c r="DT24" s="581"/>
      <c r="DU24" s="581"/>
      <c r="DV24" s="582"/>
      <c r="DW24" s="585">
        <v>57.4</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4120406</v>
      </c>
      <c r="S25" s="592"/>
      <c r="T25" s="592"/>
      <c r="U25" s="592"/>
      <c r="V25" s="592"/>
      <c r="W25" s="592"/>
      <c r="X25" s="592"/>
      <c r="Y25" s="593"/>
      <c r="Z25" s="594">
        <v>14.3</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3451860</v>
      </c>
      <c r="CS25" s="623"/>
      <c r="CT25" s="623"/>
      <c r="CU25" s="623"/>
      <c r="CV25" s="623"/>
      <c r="CW25" s="623"/>
      <c r="CX25" s="623"/>
      <c r="CY25" s="624"/>
      <c r="CZ25" s="625">
        <v>12.1</v>
      </c>
      <c r="DA25" s="626"/>
      <c r="DB25" s="626"/>
      <c r="DC25" s="627"/>
      <c r="DD25" s="600">
        <v>3309131</v>
      </c>
      <c r="DE25" s="623"/>
      <c r="DF25" s="623"/>
      <c r="DG25" s="623"/>
      <c r="DH25" s="623"/>
      <c r="DI25" s="623"/>
      <c r="DJ25" s="623"/>
      <c r="DK25" s="624"/>
      <c r="DL25" s="600">
        <v>3173294</v>
      </c>
      <c r="DM25" s="623"/>
      <c r="DN25" s="623"/>
      <c r="DO25" s="623"/>
      <c r="DP25" s="623"/>
      <c r="DQ25" s="623"/>
      <c r="DR25" s="623"/>
      <c r="DS25" s="623"/>
      <c r="DT25" s="623"/>
      <c r="DU25" s="623"/>
      <c r="DV25" s="624"/>
      <c r="DW25" s="596">
        <v>24</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2061485</v>
      </c>
      <c r="CS26" s="592"/>
      <c r="CT26" s="592"/>
      <c r="CU26" s="592"/>
      <c r="CV26" s="592"/>
      <c r="CW26" s="592"/>
      <c r="CX26" s="592"/>
      <c r="CY26" s="593"/>
      <c r="CZ26" s="625">
        <v>7.2</v>
      </c>
      <c r="DA26" s="626"/>
      <c r="DB26" s="626"/>
      <c r="DC26" s="627"/>
      <c r="DD26" s="600">
        <v>1969197</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1773775</v>
      </c>
      <c r="S27" s="592"/>
      <c r="T27" s="592"/>
      <c r="U27" s="592"/>
      <c r="V27" s="592"/>
      <c r="W27" s="592"/>
      <c r="X27" s="592"/>
      <c r="Y27" s="593"/>
      <c r="Z27" s="594">
        <v>6.2</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10224878</v>
      </c>
      <c r="BH27" s="592"/>
      <c r="BI27" s="592"/>
      <c r="BJ27" s="592"/>
      <c r="BK27" s="592"/>
      <c r="BL27" s="592"/>
      <c r="BM27" s="592"/>
      <c r="BN27" s="593"/>
      <c r="BO27" s="594">
        <v>100</v>
      </c>
      <c r="BP27" s="594"/>
      <c r="BQ27" s="594"/>
      <c r="BR27" s="594"/>
      <c r="BS27" s="600">
        <v>50856</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5050041</v>
      </c>
      <c r="CS27" s="623"/>
      <c r="CT27" s="623"/>
      <c r="CU27" s="623"/>
      <c r="CV27" s="623"/>
      <c r="CW27" s="623"/>
      <c r="CX27" s="623"/>
      <c r="CY27" s="624"/>
      <c r="CZ27" s="625">
        <v>17.7</v>
      </c>
      <c r="DA27" s="626"/>
      <c r="DB27" s="626"/>
      <c r="DC27" s="627"/>
      <c r="DD27" s="600">
        <v>1465216</v>
      </c>
      <c r="DE27" s="623"/>
      <c r="DF27" s="623"/>
      <c r="DG27" s="623"/>
      <c r="DH27" s="623"/>
      <c r="DI27" s="623"/>
      <c r="DJ27" s="623"/>
      <c r="DK27" s="624"/>
      <c r="DL27" s="600">
        <v>1415979</v>
      </c>
      <c r="DM27" s="623"/>
      <c r="DN27" s="623"/>
      <c r="DO27" s="623"/>
      <c r="DP27" s="623"/>
      <c r="DQ27" s="623"/>
      <c r="DR27" s="623"/>
      <c r="DS27" s="623"/>
      <c r="DT27" s="623"/>
      <c r="DU27" s="623"/>
      <c r="DV27" s="624"/>
      <c r="DW27" s="596">
        <v>10.7</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324443</v>
      </c>
      <c r="S28" s="592"/>
      <c r="T28" s="592"/>
      <c r="U28" s="592"/>
      <c r="V28" s="592"/>
      <c r="W28" s="592"/>
      <c r="X28" s="592"/>
      <c r="Y28" s="593"/>
      <c r="Z28" s="594">
        <v>1.1000000000000001</v>
      </c>
      <c r="AA28" s="594"/>
      <c r="AB28" s="594"/>
      <c r="AC28" s="594"/>
      <c r="AD28" s="595">
        <v>74712</v>
      </c>
      <c r="AE28" s="595"/>
      <c r="AF28" s="595"/>
      <c r="AG28" s="595"/>
      <c r="AH28" s="595"/>
      <c r="AI28" s="595"/>
      <c r="AJ28" s="595"/>
      <c r="AK28" s="595"/>
      <c r="AL28" s="596">
        <v>0.6</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3033865</v>
      </c>
      <c r="CS28" s="592"/>
      <c r="CT28" s="592"/>
      <c r="CU28" s="592"/>
      <c r="CV28" s="592"/>
      <c r="CW28" s="592"/>
      <c r="CX28" s="592"/>
      <c r="CY28" s="593"/>
      <c r="CZ28" s="625">
        <v>10.6</v>
      </c>
      <c r="DA28" s="626"/>
      <c r="DB28" s="626"/>
      <c r="DC28" s="627"/>
      <c r="DD28" s="600">
        <v>2990467</v>
      </c>
      <c r="DE28" s="592"/>
      <c r="DF28" s="592"/>
      <c r="DG28" s="592"/>
      <c r="DH28" s="592"/>
      <c r="DI28" s="592"/>
      <c r="DJ28" s="592"/>
      <c r="DK28" s="593"/>
      <c r="DL28" s="600">
        <v>2990467</v>
      </c>
      <c r="DM28" s="592"/>
      <c r="DN28" s="592"/>
      <c r="DO28" s="592"/>
      <c r="DP28" s="592"/>
      <c r="DQ28" s="592"/>
      <c r="DR28" s="592"/>
      <c r="DS28" s="592"/>
      <c r="DT28" s="592"/>
      <c r="DU28" s="592"/>
      <c r="DV28" s="593"/>
      <c r="DW28" s="596">
        <v>22.6</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11170</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3031564</v>
      </c>
      <c r="CS29" s="623"/>
      <c r="CT29" s="623"/>
      <c r="CU29" s="623"/>
      <c r="CV29" s="623"/>
      <c r="CW29" s="623"/>
      <c r="CX29" s="623"/>
      <c r="CY29" s="624"/>
      <c r="CZ29" s="625">
        <v>10.6</v>
      </c>
      <c r="DA29" s="626"/>
      <c r="DB29" s="626"/>
      <c r="DC29" s="627"/>
      <c r="DD29" s="600">
        <v>2988166</v>
      </c>
      <c r="DE29" s="623"/>
      <c r="DF29" s="623"/>
      <c r="DG29" s="623"/>
      <c r="DH29" s="623"/>
      <c r="DI29" s="623"/>
      <c r="DJ29" s="623"/>
      <c r="DK29" s="624"/>
      <c r="DL29" s="600">
        <v>2988166</v>
      </c>
      <c r="DM29" s="623"/>
      <c r="DN29" s="623"/>
      <c r="DO29" s="623"/>
      <c r="DP29" s="623"/>
      <c r="DQ29" s="623"/>
      <c r="DR29" s="623"/>
      <c r="DS29" s="623"/>
      <c r="DT29" s="623"/>
      <c r="DU29" s="623"/>
      <c r="DV29" s="624"/>
      <c r="DW29" s="596">
        <v>22.6</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993651</v>
      </c>
      <c r="S30" s="592"/>
      <c r="T30" s="592"/>
      <c r="U30" s="592"/>
      <c r="V30" s="592"/>
      <c r="W30" s="592"/>
      <c r="X30" s="592"/>
      <c r="Y30" s="593"/>
      <c r="Z30" s="594">
        <v>3.5</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98.9</v>
      </c>
      <c r="BH30" s="650"/>
      <c r="BI30" s="650"/>
      <c r="BJ30" s="650"/>
      <c r="BK30" s="650"/>
      <c r="BL30" s="650"/>
      <c r="BM30" s="586">
        <v>94.9</v>
      </c>
      <c r="BN30" s="650"/>
      <c r="BO30" s="650"/>
      <c r="BP30" s="650"/>
      <c r="BQ30" s="651"/>
      <c r="BR30" s="649">
        <v>98.8</v>
      </c>
      <c r="BS30" s="650"/>
      <c r="BT30" s="650"/>
      <c r="BU30" s="650"/>
      <c r="BV30" s="650"/>
      <c r="BW30" s="650"/>
      <c r="BX30" s="586">
        <v>94.7</v>
      </c>
      <c r="BY30" s="650"/>
      <c r="BZ30" s="650"/>
      <c r="CA30" s="650"/>
      <c r="CB30" s="651"/>
      <c r="CD30" s="654"/>
      <c r="CE30" s="655"/>
      <c r="CF30" s="605" t="s">
        <v>291</v>
      </c>
      <c r="CG30" s="606"/>
      <c r="CH30" s="606"/>
      <c r="CI30" s="606"/>
      <c r="CJ30" s="606"/>
      <c r="CK30" s="606"/>
      <c r="CL30" s="606"/>
      <c r="CM30" s="606"/>
      <c r="CN30" s="606"/>
      <c r="CO30" s="606"/>
      <c r="CP30" s="606"/>
      <c r="CQ30" s="607"/>
      <c r="CR30" s="591">
        <v>2529779</v>
      </c>
      <c r="CS30" s="592"/>
      <c r="CT30" s="592"/>
      <c r="CU30" s="592"/>
      <c r="CV30" s="592"/>
      <c r="CW30" s="592"/>
      <c r="CX30" s="592"/>
      <c r="CY30" s="593"/>
      <c r="CZ30" s="625">
        <v>8.9</v>
      </c>
      <c r="DA30" s="626"/>
      <c r="DB30" s="626"/>
      <c r="DC30" s="627"/>
      <c r="DD30" s="600">
        <v>2486381</v>
      </c>
      <c r="DE30" s="592"/>
      <c r="DF30" s="592"/>
      <c r="DG30" s="592"/>
      <c r="DH30" s="592"/>
      <c r="DI30" s="592"/>
      <c r="DJ30" s="592"/>
      <c r="DK30" s="593"/>
      <c r="DL30" s="600">
        <v>2486381</v>
      </c>
      <c r="DM30" s="592"/>
      <c r="DN30" s="592"/>
      <c r="DO30" s="592"/>
      <c r="DP30" s="592"/>
      <c r="DQ30" s="592"/>
      <c r="DR30" s="592"/>
      <c r="DS30" s="592"/>
      <c r="DT30" s="592"/>
      <c r="DU30" s="592"/>
      <c r="DV30" s="593"/>
      <c r="DW30" s="596">
        <v>18.8</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351692</v>
      </c>
      <c r="S31" s="592"/>
      <c r="T31" s="592"/>
      <c r="U31" s="592"/>
      <c r="V31" s="592"/>
      <c r="W31" s="592"/>
      <c r="X31" s="592"/>
      <c r="Y31" s="593"/>
      <c r="Z31" s="594">
        <v>1.2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98.6</v>
      </c>
      <c r="BH31" s="623"/>
      <c r="BI31" s="623"/>
      <c r="BJ31" s="623"/>
      <c r="BK31" s="623"/>
      <c r="BL31" s="623"/>
      <c r="BM31" s="597">
        <v>94.1</v>
      </c>
      <c r="BN31" s="647"/>
      <c r="BO31" s="647"/>
      <c r="BP31" s="647"/>
      <c r="BQ31" s="648"/>
      <c r="BR31" s="646">
        <v>98.5</v>
      </c>
      <c r="BS31" s="623"/>
      <c r="BT31" s="623"/>
      <c r="BU31" s="623"/>
      <c r="BV31" s="623"/>
      <c r="BW31" s="623"/>
      <c r="BX31" s="597">
        <v>93.8</v>
      </c>
      <c r="BY31" s="647"/>
      <c r="BZ31" s="647"/>
      <c r="CA31" s="647"/>
      <c r="CB31" s="648"/>
      <c r="CD31" s="654"/>
      <c r="CE31" s="655"/>
      <c r="CF31" s="605" t="s">
        <v>295</v>
      </c>
      <c r="CG31" s="606"/>
      <c r="CH31" s="606"/>
      <c r="CI31" s="606"/>
      <c r="CJ31" s="606"/>
      <c r="CK31" s="606"/>
      <c r="CL31" s="606"/>
      <c r="CM31" s="606"/>
      <c r="CN31" s="606"/>
      <c r="CO31" s="606"/>
      <c r="CP31" s="606"/>
      <c r="CQ31" s="607"/>
      <c r="CR31" s="591">
        <v>501785</v>
      </c>
      <c r="CS31" s="623"/>
      <c r="CT31" s="623"/>
      <c r="CU31" s="623"/>
      <c r="CV31" s="623"/>
      <c r="CW31" s="623"/>
      <c r="CX31" s="623"/>
      <c r="CY31" s="624"/>
      <c r="CZ31" s="625">
        <v>1.8</v>
      </c>
      <c r="DA31" s="626"/>
      <c r="DB31" s="626"/>
      <c r="DC31" s="627"/>
      <c r="DD31" s="600">
        <v>501785</v>
      </c>
      <c r="DE31" s="623"/>
      <c r="DF31" s="623"/>
      <c r="DG31" s="623"/>
      <c r="DH31" s="623"/>
      <c r="DI31" s="623"/>
      <c r="DJ31" s="623"/>
      <c r="DK31" s="624"/>
      <c r="DL31" s="600">
        <v>501785</v>
      </c>
      <c r="DM31" s="623"/>
      <c r="DN31" s="623"/>
      <c r="DO31" s="623"/>
      <c r="DP31" s="623"/>
      <c r="DQ31" s="623"/>
      <c r="DR31" s="623"/>
      <c r="DS31" s="623"/>
      <c r="DT31" s="623"/>
      <c r="DU31" s="623"/>
      <c r="DV31" s="624"/>
      <c r="DW31" s="596">
        <v>3.8</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368724</v>
      </c>
      <c r="S32" s="592"/>
      <c r="T32" s="592"/>
      <c r="U32" s="592"/>
      <c r="V32" s="592"/>
      <c r="W32" s="592"/>
      <c r="X32" s="592"/>
      <c r="Y32" s="593"/>
      <c r="Z32" s="594">
        <v>1.3</v>
      </c>
      <c r="AA32" s="594"/>
      <c r="AB32" s="594"/>
      <c r="AC32" s="594"/>
      <c r="AD32" s="595">
        <v>41327</v>
      </c>
      <c r="AE32" s="595"/>
      <c r="AF32" s="595"/>
      <c r="AG32" s="595"/>
      <c r="AH32" s="595"/>
      <c r="AI32" s="595"/>
      <c r="AJ32" s="595"/>
      <c r="AK32" s="595"/>
      <c r="AL32" s="596">
        <v>0.3</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99.1</v>
      </c>
      <c r="BH32" s="659"/>
      <c r="BI32" s="659"/>
      <c r="BJ32" s="659"/>
      <c r="BK32" s="659"/>
      <c r="BL32" s="659"/>
      <c r="BM32" s="660">
        <v>95.3</v>
      </c>
      <c r="BN32" s="659"/>
      <c r="BO32" s="659"/>
      <c r="BP32" s="659"/>
      <c r="BQ32" s="661"/>
      <c r="BR32" s="658">
        <v>99</v>
      </c>
      <c r="BS32" s="659"/>
      <c r="BT32" s="659"/>
      <c r="BU32" s="659"/>
      <c r="BV32" s="659"/>
      <c r="BW32" s="659"/>
      <c r="BX32" s="660">
        <v>95.2</v>
      </c>
      <c r="BY32" s="659"/>
      <c r="BZ32" s="659"/>
      <c r="CA32" s="659"/>
      <c r="CB32" s="661"/>
      <c r="CD32" s="656"/>
      <c r="CE32" s="657"/>
      <c r="CF32" s="605" t="s">
        <v>298</v>
      </c>
      <c r="CG32" s="606"/>
      <c r="CH32" s="606"/>
      <c r="CI32" s="606"/>
      <c r="CJ32" s="606"/>
      <c r="CK32" s="606"/>
      <c r="CL32" s="606"/>
      <c r="CM32" s="606"/>
      <c r="CN32" s="606"/>
      <c r="CO32" s="606"/>
      <c r="CP32" s="606"/>
      <c r="CQ32" s="607"/>
      <c r="CR32" s="591">
        <v>2301</v>
      </c>
      <c r="CS32" s="592"/>
      <c r="CT32" s="592"/>
      <c r="CU32" s="592"/>
      <c r="CV32" s="592"/>
      <c r="CW32" s="592"/>
      <c r="CX32" s="592"/>
      <c r="CY32" s="593"/>
      <c r="CZ32" s="625">
        <v>0</v>
      </c>
      <c r="DA32" s="626"/>
      <c r="DB32" s="626"/>
      <c r="DC32" s="627"/>
      <c r="DD32" s="600">
        <v>2301</v>
      </c>
      <c r="DE32" s="592"/>
      <c r="DF32" s="592"/>
      <c r="DG32" s="592"/>
      <c r="DH32" s="592"/>
      <c r="DI32" s="592"/>
      <c r="DJ32" s="592"/>
      <c r="DK32" s="593"/>
      <c r="DL32" s="600">
        <v>2301</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7650400</v>
      </c>
      <c r="S33" s="592"/>
      <c r="T33" s="592"/>
      <c r="U33" s="592"/>
      <c r="V33" s="592"/>
      <c r="W33" s="592"/>
      <c r="X33" s="592"/>
      <c r="Y33" s="593"/>
      <c r="Z33" s="594">
        <v>26.6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13136416</v>
      </c>
      <c r="CS33" s="623"/>
      <c r="CT33" s="623"/>
      <c r="CU33" s="623"/>
      <c r="CV33" s="623"/>
      <c r="CW33" s="623"/>
      <c r="CX33" s="623"/>
      <c r="CY33" s="624"/>
      <c r="CZ33" s="625">
        <v>46.1</v>
      </c>
      <c r="DA33" s="626"/>
      <c r="DB33" s="626"/>
      <c r="DC33" s="627"/>
      <c r="DD33" s="600">
        <v>6956908</v>
      </c>
      <c r="DE33" s="623"/>
      <c r="DF33" s="623"/>
      <c r="DG33" s="623"/>
      <c r="DH33" s="623"/>
      <c r="DI33" s="623"/>
      <c r="DJ33" s="623"/>
      <c r="DK33" s="624"/>
      <c r="DL33" s="600">
        <v>5337536</v>
      </c>
      <c r="DM33" s="623"/>
      <c r="DN33" s="623"/>
      <c r="DO33" s="623"/>
      <c r="DP33" s="623"/>
      <c r="DQ33" s="623"/>
      <c r="DR33" s="623"/>
      <c r="DS33" s="623"/>
      <c r="DT33" s="623"/>
      <c r="DU33" s="623"/>
      <c r="DV33" s="624"/>
      <c r="DW33" s="596">
        <v>40.4</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2925615</v>
      </c>
      <c r="CS34" s="592"/>
      <c r="CT34" s="592"/>
      <c r="CU34" s="592"/>
      <c r="CV34" s="592"/>
      <c r="CW34" s="592"/>
      <c r="CX34" s="592"/>
      <c r="CY34" s="593"/>
      <c r="CZ34" s="625">
        <v>10.3</v>
      </c>
      <c r="DA34" s="626"/>
      <c r="DB34" s="626"/>
      <c r="DC34" s="627"/>
      <c r="DD34" s="600">
        <v>2377388</v>
      </c>
      <c r="DE34" s="592"/>
      <c r="DF34" s="592"/>
      <c r="DG34" s="592"/>
      <c r="DH34" s="592"/>
      <c r="DI34" s="592"/>
      <c r="DJ34" s="592"/>
      <c r="DK34" s="593"/>
      <c r="DL34" s="600">
        <v>2121962</v>
      </c>
      <c r="DM34" s="592"/>
      <c r="DN34" s="592"/>
      <c r="DO34" s="592"/>
      <c r="DP34" s="592"/>
      <c r="DQ34" s="592"/>
      <c r="DR34" s="592"/>
      <c r="DS34" s="592"/>
      <c r="DT34" s="592"/>
      <c r="DU34" s="592"/>
      <c r="DV34" s="593"/>
      <c r="DW34" s="596">
        <v>16.100000000000001</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1365000</v>
      </c>
      <c r="S35" s="592"/>
      <c r="T35" s="592"/>
      <c r="U35" s="592"/>
      <c r="V35" s="592"/>
      <c r="W35" s="592"/>
      <c r="X35" s="592"/>
      <c r="Y35" s="593"/>
      <c r="Z35" s="594">
        <v>4.8</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2899095</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-915197</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13600</v>
      </c>
      <c r="CS35" s="623"/>
      <c r="CT35" s="623"/>
      <c r="CU35" s="623"/>
      <c r="CV35" s="623"/>
      <c r="CW35" s="623"/>
      <c r="CX35" s="623"/>
      <c r="CY35" s="624"/>
      <c r="CZ35" s="625">
        <v>0</v>
      </c>
      <c r="DA35" s="626"/>
      <c r="DB35" s="626"/>
      <c r="DC35" s="627"/>
      <c r="DD35" s="600">
        <v>11772</v>
      </c>
      <c r="DE35" s="623"/>
      <c r="DF35" s="623"/>
      <c r="DG35" s="623"/>
      <c r="DH35" s="623"/>
      <c r="DI35" s="623"/>
      <c r="DJ35" s="623"/>
      <c r="DK35" s="624"/>
      <c r="DL35" s="600">
        <v>11772</v>
      </c>
      <c r="DM35" s="623"/>
      <c r="DN35" s="623"/>
      <c r="DO35" s="623"/>
      <c r="DP35" s="623"/>
      <c r="DQ35" s="623"/>
      <c r="DR35" s="623"/>
      <c r="DS35" s="623"/>
      <c r="DT35" s="623"/>
      <c r="DU35" s="623"/>
      <c r="DV35" s="624"/>
      <c r="DW35" s="596">
        <v>0.1</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28732649</v>
      </c>
      <c r="S36" s="664"/>
      <c r="T36" s="664"/>
      <c r="U36" s="664"/>
      <c r="V36" s="664"/>
      <c r="W36" s="664"/>
      <c r="X36" s="664"/>
      <c r="Y36" s="665"/>
      <c r="Z36" s="666">
        <v>100</v>
      </c>
      <c r="AA36" s="666"/>
      <c r="AB36" s="666"/>
      <c r="AC36" s="666"/>
      <c r="AD36" s="667">
        <v>11838524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1056714</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-955197</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6580393</v>
      </c>
      <c r="CS36" s="592"/>
      <c r="CT36" s="592"/>
      <c r="CU36" s="592"/>
      <c r="CV36" s="592"/>
      <c r="CW36" s="592"/>
      <c r="CX36" s="592"/>
      <c r="CY36" s="593"/>
      <c r="CZ36" s="625">
        <v>23.1</v>
      </c>
      <c r="DA36" s="626"/>
      <c r="DB36" s="626"/>
      <c r="DC36" s="627"/>
      <c r="DD36" s="600">
        <v>1329695</v>
      </c>
      <c r="DE36" s="592"/>
      <c r="DF36" s="592"/>
      <c r="DG36" s="592"/>
      <c r="DH36" s="592"/>
      <c r="DI36" s="592"/>
      <c r="DJ36" s="592"/>
      <c r="DK36" s="593"/>
      <c r="DL36" s="600">
        <v>903720</v>
      </c>
      <c r="DM36" s="592"/>
      <c r="DN36" s="592"/>
      <c r="DO36" s="592"/>
      <c r="DP36" s="592"/>
      <c r="DQ36" s="592"/>
      <c r="DR36" s="592"/>
      <c r="DS36" s="592"/>
      <c r="DT36" s="592"/>
      <c r="DU36" s="592"/>
      <c r="DV36" s="593"/>
      <c r="DW36" s="596">
        <v>6.8</v>
      </c>
      <c r="DX36" s="621"/>
      <c r="DY36" s="621"/>
      <c r="DZ36" s="621"/>
      <c r="EA36" s="621"/>
      <c r="EB36" s="621"/>
      <c r="EC36" s="622"/>
    </row>
    <row r="37" spans="2:133" ht="11.25" customHeight="1">
      <c r="AQ37" s="670" t="s">
        <v>313</v>
      </c>
      <c r="AR37" s="671"/>
      <c r="AS37" s="671"/>
      <c r="AT37" s="671"/>
      <c r="AU37" s="671"/>
      <c r="AV37" s="671"/>
      <c r="AW37" s="671"/>
      <c r="AX37" s="671"/>
      <c r="AY37" s="672"/>
      <c r="AZ37" s="591">
        <v>20525</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8887</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630118</v>
      </c>
      <c r="CS37" s="623"/>
      <c r="CT37" s="623"/>
      <c r="CU37" s="623"/>
      <c r="CV37" s="623"/>
      <c r="CW37" s="623"/>
      <c r="CX37" s="623"/>
      <c r="CY37" s="624"/>
      <c r="CZ37" s="625">
        <v>2.2000000000000002</v>
      </c>
      <c r="DA37" s="626"/>
      <c r="DB37" s="626"/>
      <c r="DC37" s="627"/>
      <c r="DD37" s="600">
        <v>630118</v>
      </c>
      <c r="DE37" s="623"/>
      <c r="DF37" s="623"/>
      <c r="DG37" s="623"/>
      <c r="DH37" s="623"/>
      <c r="DI37" s="623"/>
      <c r="DJ37" s="623"/>
      <c r="DK37" s="624"/>
      <c r="DL37" s="600">
        <v>624327</v>
      </c>
      <c r="DM37" s="623"/>
      <c r="DN37" s="623"/>
      <c r="DO37" s="623"/>
      <c r="DP37" s="623"/>
      <c r="DQ37" s="623"/>
      <c r="DR37" s="623"/>
      <c r="DS37" s="623"/>
      <c r="DT37" s="623"/>
      <c r="DU37" s="623"/>
      <c r="DV37" s="624"/>
      <c r="DW37" s="596">
        <v>4.7</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15578</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2878570</v>
      </c>
      <c r="CS38" s="592"/>
      <c r="CT38" s="592"/>
      <c r="CU38" s="592"/>
      <c r="CV38" s="592"/>
      <c r="CW38" s="592"/>
      <c r="CX38" s="592"/>
      <c r="CY38" s="593"/>
      <c r="CZ38" s="625">
        <v>10.1</v>
      </c>
      <c r="DA38" s="626"/>
      <c r="DB38" s="626"/>
      <c r="DC38" s="627"/>
      <c r="DD38" s="600">
        <v>2568676</v>
      </c>
      <c r="DE38" s="592"/>
      <c r="DF38" s="592"/>
      <c r="DG38" s="592"/>
      <c r="DH38" s="592"/>
      <c r="DI38" s="592"/>
      <c r="DJ38" s="592"/>
      <c r="DK38" s="593"/>
      <c r="DL38" s="600">
        <v>2300082</v>
      </c>
      <c r="DM38" s="592"/>
      <c r="DN38" s="592"/>
      <c r="DO38" s="592"/>
      <c r="DP38" s="592"/>
      <c r="DQ38" s="592"/>
      <c r="DR38" s="592"/>
      <c r="DS38" s="592"/>
      <c r="DT38" s="592"/>
      <c r="DU38" s="592"/>
      <c r="DV38" s="593"/>
      <c r="DW38" s="596">
        <v>17.399999999999999</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98</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712108</v>
      </c>
      <c r="CS39" s="623"/>
      <c r="CT39" s="623"/>
      <c r="CU39" s="623"/>
      <c r="CV39" s="623"/>
      <c r="CW39" s="623"/>
      <c r="CX39" s="623"/>
      <c r="CY39" s="624"/>
      <c r="CZ39" s="625">
        <v>2.5</v>
      </c>
      <c r="DA39" s="626"/>
      <c r="DB39" s="626"/>
      <c r="DC39" s="627"/>
      <c r="DD39" s="600">
        <v>669377</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525382</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101</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26130</v>
      </c>
      <c r="CS40" s="592"/>
      <c r="CT40" s="592"/>
      <c r="CU40" s="592"/>
      <c r="CV40" s="592"/>
      <c r="CW40" s="592"/>
      <c r="CX40" s="592"/>
      <c r="CY40" s="593"/>
      <c r="CZ40" s="625">
        <v>0.1</v>
      </c>
      <c r="DA40" s="626"/>
      <c r="DB40" s="626"/>
      <c r="DC40" s="627"/>
      <c r="DD40" s="600" t="s">
        <v>317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1296474</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305</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3851697</v>
      </c>
      <c r="CS42" s="592"/>
      <c r="CT42" s="592"/>
      <c r="CU42" s="592"/>
      <c r="CV42" s="592"/>
      <c r="CW42" s="592"/>
      <c r="CX42" s="592"/>
      <c r="CY42" s="593"/>
      <c r="CZ42" s="625">
        <v>13.5</v>
      </c>
      <c r="DA42" s="674"/>
      <c r="DB42" s="674"/>
      <c r="DC42" s="675"/>
      <c r="DD42" s="600">
        <v>1212835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178170</v>
      </c>
      <c r="CS43" s="623"/>
      <c r="CT43" s="623"/>
      <c r="CU43" s="623"/>
      <c r="CV43" s="623"/>
      <c r="CW43" s="623"/>
      <c r="CX43" s="623"/>
      <c r="CY43" s="624"/>
      <c r="CZ43" s="625">
        <v>0.6</v>
      </c>
      <c r="DA43" s="626"/>
      <c r="DB43" s="626"/>
      <c r="DC43" s="627"/>
      <c r="DD43" s="600">
        <v>178149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3851697</v>
      </c>
      <c r="CS44" s="592"/>
      <c r="CT44" s="592"/>
      <c r="CU44" s="592"/>
      <c r="CV44" s="592"/>
      <c r="CW44" s="592"/>
      <c r="CX44" s="592"/>
      <c r="CY44" s="593"/>
      <c r="CZ44" s="625">
        <v>13.5</v>
      </c>
      <c r="DA44" s="674"/>
      <c r="DB44" s="674"/>
      <c r="DC44" s="675"/>
      <c r="DD44" s="600">
        <v>1212835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1974174</v>
      </c>
      <c r="CS45" s="623"/>
      <c r="CT45" s="623"/>
      <c r="CU45" s="623"/>
      <c r="CV45" s="623"/>
      <c r="CW45" s="623"/>
      <c r="CX45" s="623"/>
      <c r="CY45" s="624"/>
      <c r="CZ45" s="625">
        <v>6.9</v>
      </c>
      <c r="DA45" s="626"/>
      <c r="DB45" s="626"/>
      <c r="DC45" s="627"/>
      <c r="DD45" s="600">
        <v>151953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1276027</v>
      </c>
      <c r="CS46" s="592"/>
      <c r="CT46" s="592"/>
      <c r="CU46" s="592"/>
      <c r="CV46" s="592"/>
      <c r="CW46" s="592"/>
      <c r="CX46" s="592"/>
      <c r="CY46" s="593"/>
      <c r="CZ46" s="625">
        <v>4.5</v>
      </c>
      <c r="DA46" s="674"/>
      <c r="DB46" s="674"/>
      <c r="DC46" s="675"/>
      <c r="DD46" s="600">
        <v>1056586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317</v>
      </c>
      <c r="CS47" s="623"/>
      <c r="CT47" s="623"/>
      <c r="CU47" s="623"/>
      <c r="CV47" s="623"/>
      <c r="CW47" s="623"/>
      <c r="CX47" s="623"/>
      <c r="CY47" s="624"/>
      <c r="CZ47" s="625" t="s">
        <v>317</v>
      </c>
      <c r="DA47" s="626"/>
      <c r="DB47" s="626"/>
      <c r="DC47" s="627"/>
      <c r="DD47" s="600" t="s">
        <v>317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28523879</v>
      </c>
      <c r="CS49" s="659"/>
      <c r="CT49" s="659"/>
      <c r="CU49" s="659"/>
      <c r="CV49" s="659"/>
      <c r="CW49" s="659"/>
      <c r="CX49" s="659"/>
      <c r="CY49" s="686"/>
      <c r="CZ49" s="687">
        <v>100</v>
      </c>
      <c r="DA49" s="688"/>
      <c r="DB49" s="688"/>
      <c r="DC49" s="689"/>
      <c r="DD49" s="690">
        <v>15934557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28734</v>
      </c>
      <c r="R7" s="721"/>
      <c r="S7" s="721"/>
      <c r="T7" s="721"/>
      <c r="U7" s="721"/>
      <c r="V7" s="721">
        <v>28525</v>
      </c>
      <c r="W7" s="721"/>
      <c r="X7" s="721"/>
      <c r="Y7" s="721"/>
      <c r="Z7" s="721"/>
      <c r="AA7" s="721">
        <v>209</v>
      </c>
      <c r="AB7" s="721"/>
      <c r="AC7" s="721"/>
      <c r="AD7" s="721"/>
      <c r="AE7" s="722"/>
      <c r="AF7" s="723">
        <v>151</v>
      </c>
      <c r="AG7" s="724"/>
      <c r="AH7" s="724"/>
      <c r="AI7" s="724"/>
      <c r="AJ7" s="725"/>
      <c r="AK7" s="763">
        <v>992</v>
      </c>
      <c r="AL7" s="764"/>
      <c r="AM7" s="764"/>
      <c r="AN7" s="764"/>
      <c r="AO7" s="764"/>
      <c r="AP7" s="764">
        <v>37994</v>
      </c>
      <c r="AQ7" s="764"/>
      <c r="AR7" s="764"/>
      <c r="AS7" s="764"/>
      <c r="AT7" s="764"/>
      <c r="AU7" s="765"/>
      <c r="AV7" s="765"/>
      <c r="AW7" s="765"/>
      <c r="AX7" s="765"/>
      <c r="AY7" s="766"/>
      <c r="AZ7" s="203"/>
      <c r="BA7" s="203"/>
      <c r="BB7" s="203"/>
      <c r="BC7" s="203"/>
      <c r="BD7" s="203"/>
      <c r="BE7" s="204"/>
      <c r="BF7" s="204"/>
      <c r="BG7" s="204"/>
      <c r="BH7" s="204"/>
      <c r="BI7" s="204"/>
      <c r="BJ7" s="204"/>
      <c r="BK7" s="204"/>
      <c r="BL7" s="204"/>
      <c r="BM7" s="204"/>
      <c r="BN7" s="204"/>
      <c r="BO7" s="204"/>
      <c r="BP7" s="204"/>
      <c r="BQ7" s="210">
        <v>1</v>
      </c>
      <c r="BR7" s="211"/>
      <c r="BS7" s="767" t="s">
        <v>536</v>
      </c>
      <c r="BT7" s="768"/>
      <c r="BU7" s="768"/>
      <c r="BV7" s="768"/>
      <c r="BW7" s="768"/>
      <c r="BX7" s="768"/>
      <c r="BY7" s="768"/>
      <c r="BZ7" s="768"/>
      <c r="CA7" s="768"/>
      <c r="CB7" s="768"/>
      <c r="CC7" s="768"/>
      <c r="CD7" s="768"/>
      <c r="CE7" s="768"/>
      <c r="CF7" s="768"/>
      <c r="CG7" s="769"/>
      <c r="CH7" s="757">
        <v>5</v>
      </c>
      <c r="CI7" s="758"/>
      <c r="CJ7" s="758"/>
      <c r="CK7" s="758"/>
      <c r="CL7" s="759"/>
      <c r="CM7" s="757">
        <v>131</v>
      </c>
      <c r="CN7" s="758"/>
      <c r="CO7" s="758"/>
      <c r="CP7" s="758"/>
      <c r="CQ7" s="759"/>
      <c r="CR7" s="757">
        <v>5</v>
      </c>
      <c r="CS7" s="758"/>
      <c r="CT7" s="758"/>
      <c r="CU7" s="758"/>
      <c r="CV7" s="759"/>
      <c r="CW7" s="757" t="s">
        <v>474</v>
      </c>
      <c r="CX7" s="758"/>
      <c r="CY7" s="758"/>
      <c r="CZ7" s="758"/>
      <c r="DA7" s="759"/>
      <c r="DB7" s="757">
        <v>1284</v>
      </c>
      <c r="DC7" s="758"/>
      <c r="DD7" s="758"/>
      <c r="DE7" s="758"/>
      <c r="DF7" s="759"/>
      <c r="DG7" s="757">
        <v>1980</v>
      </c>
      <c r="DH7" s="758"/>
      <c r="DI7" s="758"/>
      <c r="DJ7" s="758"/>
      <c r="DK7" s="759"/>
      <c r="DL7" s="760" t="s">
        <v>474</v>
      </c>
      <c r="DM7" s="761"/>
      <c r="DN7" s="761"/>
      <c r="DO7" s="761"/>
      <c r="DP7" s="762"/>
      <c r="DQ7" s="757">
        <v>1948</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11</v>
      </c>
      <c r="R8" s="745"/>
      <c r="S8" s="745"/>
      <c r="T8" s="745"/>
      <c r="U8" s="745"/>
      <c r="V8" s="745">
        <v>11</v>
      </c>
      <c r="W8" s="745"/>
      <c r="X8" s="745"/>
      <c r="Y8" s="745"/>
      <c r="Z8" s="745"/>
      <c r="AA8" s="745" t="s">
        <v>547</v>
      </c>
      <c r="AB8" s="745"/>
      <c r="AC8" s="745"/>
      <c r="AD8" s="745"/>
      <c r="AE8" s="746"/>
      <c r="AF8" s="747" t="s">
        <v>111</v>
      </c>
      <c r="AG8" s="748"/>
      <c r="AH8" s="748"/>
      <c r="AI8" s="748"/>
      <c r="AJ8" s="749"/>
      <c r="AK8" s="750">
        <v>2</v>
      </c>
      <c r="AL8" s="751"/>
      <c r="AM8" s="751"/>
      <c r="AN8" s="751"/>
      <c r="AO8" s="751"/>
      <c r="AP8" s="751" t="s">
        <v>547</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537</v>
      </c>
      <c r="BT8" s="755"/>
      <c r="BU8" s="755"/>
      <c r="BV8" s="755"/>
      <c r="BW8" s="755"/>
      <c r="BX8" s="755"/>
      <c r="BY8" s="755"/>
      <c r="BZ8" s="755"/>
      <c r="CA8" s="755"/>
      <c r="CB8" s="755"/>
      <c r="CC8" s="755"/>
      <c r="CD8" s="755"/>
      <c r="CE8" s="755"/>
      <c r="CF8" s="755"/>
      <c r="CG8" s="756"/>
      <c r="CH8" s="760">
        <v>19</v>
      </c>
      <c r="CI8" s="761"/>
      <c r="CJ8" s="761"/>
      <c r="CK8" s="761"/>
      <c r="CL8" s="762"/>
      <c r="CM8" s="760">
        <v>74</v>
      </c>
      <c r="CN8" s="761"/>
      <c r="CO8" s="761"/>
      <c r="CP8" s="761"/>
      <c r="CQ8" s="762"/>
      <c r="CR8" s="760">
        <v>5</v>
      </c>
      <c r="CS8" s="761"/>
      <c r="CT8" s="761"/>
      <c r="CU8" s="761"/>
      <c r="CV8" s="762"/>
      <c r="CW8" s="760" t="s">
        <v>474</v>
      </c>
      <c r="CX8" s="761"/>
      <c r="CY8" s="761"/>
      <c r="CZ8" s="761"/>
      <c r="DA8" s="762"/>
      <c r="DB8" s="760" t="s">
        <v>474</v>
      </c>
      <c r="DC8" s="761"/>
      <c r="DD8" s="761"/>
      <c r="DE8" s="761"/>
      <c r="DF8" s="762"/>
      <c r="DG8" s="760" t="s">
        <v>474</v>
      </c>
      <c r="DH8" s="761"/>
      <c r="DI8" s="761"/>
      <c r="DJ8" s="761"/>
      <c r="DK8" s="762"/>
      <c r="DL8" s="760" t="s">
        <v>474</v>
      </c>
      <c r="DM8" s="761"/>
      <c r="DN8" s="761"/>
      <c r="DO8" s="761"/>
      <c r="DP8" s="762"/>
      <c r="DQ8" s="760" t="s">
        <v>474</v>
      </c>
      <c r="DR8" s="761"/>
      <c r="DS8" s="761"/>
      <c r="DT8" s="761"/>
      <c r="DU8" s="762"/>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538</v>
      </c>
      <c r="BT9" s="755"/>
      <c r="BU9" s="755"/>
      <c r="BV9" s="755"/>
      <c r="BW9" s="755"/>
      <c r="BX9" s="755"/>
      <c r="BY9" s="755"/>
      <c r="BZ9" s="755"/>
      <c r="CA9" s="755"/>
      <c r="CB9" s="755"/>
      <c r="CC9" s="755"/>
      <c r="CD9" s="755"/>
      <c r="CE9" s="755"/>
      <c r="CF9" s="755"/>
      <c r="CG9" s="756"/>
      <c r="CH9" s="760">
        <v>24</v>
      </c>
      <c r="CI9" s="761"/>
      <c r="CJ9" s="761"/>
      <c r="CK9" s="761"/>
      <c r="CL9" s="762"/>
      <c r="CM9" s="760">
        <v>312</v>
      </c>
      <c r="CN9" s="761"/>
      <c r="CO9" s="761"/>
      <c r="CP9" s="761"/>
      <c r="CQ9" s="762"/>
      <c r="CR9" s="760">
        <v>149</v>
      </c>
      <c r="CS9" s="761"/>
      <c r="CT9" s="761"/>
      <c r="CU9" s="761"/>
      <c r="CV9" s="762"/>
      <c r="CW9" s="760" t="s">
        <v>474</v>
      </c>
      <c r="CX9" s="761"/>
      <c r="CY9" s="761"/>
      <c r="CZ9" s="761"/>
      <c r="DA9" s="762"/>
      <c r="DB9" s="760">
        <v>495</v>
      </c>
      <c r="DC9" s="761"/>
      <c r="DD9" s="761"/>
      <c r="DE9" s="761"/>
      <c r="DF9" s="762"/>
      <c r="DG9" s="760" t="s">
        <v>474</v>
      </c>
      <c r="DH9" s="761"/>
      <c r="DI9" s="761"/>
      <c r="DJ9" s="761"/>
      <c r="DK9" s="762"/>
      <c r="DL9" s="760" t="s">
        <v>474</v>
      </c>
      <c r="DM9" s="761"/>
      <c r="DN9" s="761"/>
      <c r="DO9" s="761"/>
      <c r="DP9" s="762"/>
      <c r="DQ9" s="760" t="s">
        <v>474</v>
      </c>
      <c r="DR9" s="761"/>
      <c r="DS9" s="761"/>
      <c r="DT9" s="761"/>
      <c r="DU9" s="762"/>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0"/>
      <c r="CI10" s="761"/>
      <c r="CJ10" s="761"/>
      <c r="CK10" s="761"/>
      <c r="CL10" s="762"/>
      <c r="CM10" s="760"/>
      <c r="CN10" s="761"/>
      <c r="CO10" s="761"/>
      <c r="CP10" s="761"/>
      <c r="CQ10" s="762"/>
      <c r="CR10" s="760"/>
      <c r="CS10" s="761"/>
      <c r="CT10" s="761"/>
      <c r="CU10" s="761"/>
      <c r="CV10" s="762"/>
      <c r="CW10" s="760"/>
      <c r="CX10" s="761"/>
      <c r="CY10" s="761"/>
      <c r="CZ10" s="761"/>
      <c r="DA10" s="762"/>
      <c r="DB10" s="760"/>
      <c r="DC10" s="761"/>
      <c r="DD10" s="761"/>
      <c r="DE10" s="761"/>
      <c r="DF10" s="762"/>
      <c r="DG10" s="760"/>
      <c r="DH10" s="761"/>
      <c r="DI10" s="761"/>
      <c r="DJ10" s="761"/>
      <c r="DK10" s="762"/>
      <c r="DL10" s="760"/>
      <c r="DM10" s="761"/>
      <c r="DN10" s="761"/>
      <c r="DO10" s="761"/>
      <c r="DP10" s="762"/>
      <c r="DQ10" s="760"/>
      <c r="DR10" s="761"/>
      <c r="DS10" s="761"/>
      <c r="DT10" s="761"/>
      <c r="DU10" s="762"/>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0"/>
      <c r="CI11" s="761"/>
      <c r="CJ11" s="761"/>
      <c r="CK11" s="761"/>
      <c r="CL11" s="762"/>
      <c r="CM11" s="760"/>
      <c r="CN11" s="761"/>
      <c r="CO11" s="761"/>
      <c r="CP11" s="761"/>
      <c r="CQ11" s="762"/>
      <c r="CR11" s="760"/>
      <c r="CS11" s="761"/>
      <c r="CT11" s="761"/>
      <c r="CU11" s="761"/>
      <c r="CV11" s="762"/>
      <c r="CW11" s="760"/>
      <c r="CX11" s="761"/>
      <c r="CY11" s="761"/>
      <c r="CZ11" s="761"/>
      <c r="DA11" s="762"/>
      <c r="DB11" s="760"/>
      <c r="DC11" s="761"/>
      <c r="DD11" s="761"/>
      <c r="DE11" s="761"/>
      <c r="DF11" s="762"/>
      <c r="DG11" s="760"/>
      <c r="DH11" s="761"/>
      <c r="DI11" s="761"/>
      <c r="DJ11" s="761"/>
      <c r="DK11" s="762"/>
      <c r="DL11" s="760"/>
      <c r="DM11" s="761"/>
      <c r="DN11" s="761"/>
      <c r="DO11" s="761"/>
      <c r="DP11" s="762"/>
      <c r="DQ11" s="760"/>
      <c r="DR11" s="761"/>
      <c r="DS11" s="761"/>
      <c r="DT11" s="761"/>
      <c r="DU11" s="762"/>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0"/>
      <c r="CI12" s="761"/>
      <c r="CJ12" s="761"/>
      <c r="CK12" s="761"/>
      <c r="CL12" s="762"/>
      <c r="CM12" s="760"/>
      <c r="CN12" s="761"/>
      <c r="CO12" s="761"/>
      <c r="CP12" s="761"/>
      <c r="CQ12" s="762"/>
      <c r="CR12" s="760"/>
      <c r="CS12" s="761"/>
      <c r="CT12" s="761"/>
      <c r="CU12" s="761"/>
      <c r="CV12" s="762"/>
      <c r="CW12" s="760"/>
      <c r="CX12" s="761"/>
      <c r="CY12" s="761"/>
      <c r="CZ12" s="761"/>
      <c r="DA12" s="762"/>
      <c r="DB12" s="760"/>
      <c r="DC12" s="761"/>
      <c r="DD12" s="761"/>
      <c r="DE12" s="761"/>
      <c r="DF12" s="762"/>
      <c r="DG12" s="760"/>
      <c r="DH12" s="761"/>
      <c r="DI12" s="761"/>
      <c r="DJ12" s="761"/>
      <c r="DK12" s="762"/>
      <c r="DL12" s="760"/>
      <c r="DM12" s="761"/>
      <c r="DN12" s="761"/>
      <c r="DO12" s="761"/>
      <c r="DP12" s="762"/>
      <c r="DQ12" s="760"/>
      <c r="DR12" s="761"/>
      <c r="DS12" s="761"/>
      <c r="DT12" s="761"/>
      <c r="DU12" s="762"/>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0"/>
      <c r="CI13" s="761"/>
      <c r="CJ13" s="761"/>
      <c r="CK13" s="761"/>
      <c r="CL13" s="762"/>
      <c r="CM13" s="760"/>
      <c r="CN13" s="761"/>
      <c r="CO13" s="761"/>
      <c r="CP13" s="761"/>
      <c r="CQ13" s="762"/>
      <c r="CR13" s="760"/>
      <c r="CS13" s="761"/>
      <c r="CT13" s="761"/>
      <c r="CU13" s="761"/>
      <c r="CV13" s="762"/>
      <c r="CW13" s="760"/>
      <c r="CX13" s="761"/>
      <c r="CY13" s="761"/>
      <c r="CZ13" s="761"/>
      <c r="DA13" s="762"/>
      <c r="DB13" s="760"/>
      <c r="DC13" s="761"/>
      <c r="DD13" s="761"/>
      <c r="DE13" s="761"/>
      <c r="DF13" s="762"/>
      <c r="DG13" s="760"/>
      <c r="DH13" s="761"/>
      <c r="DI13" s="761"/>
      <c r="DJ13" s="761"/>
      <c r="DK13" s="762"/>
      <c r="DL13" s="760"/>
      <c r="DM13" s="761"/>
      <c r="DN13" s="761"/>
      <c r="DO13" s="761"/>
      <c r="DP13" s="762"/>
      <c r="DQ13" s="760"/>
      <c r="DR13" s="761"/>
      <c r="DS13" s="761"/>
      <c r="DT13" s="761"/>
      <c r="DU13" s="762"/>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0"/>
      <c r="CI14" s="761"/>
      <c r="CJ14" s="761"/>
      <c r="CK14" s="761"/>
      <c r="CL14" s="762"/>
      <c r="CM14" s="760"/>
      <c r="CN14" s="761"/>
      <c r="CO14" s="761"/>
      <c r="CP14" s="761"/>
      <c r="CQ14" s="762"/>
      <c r="CR14" s="760"/>
      <c r="CS14" s="761"/>
      <c r="CT14" s="761"/>
      <c r="CU14" s="761"/>
      <c r="CV14" s="762"/>
      <c r="CW14" s="760"/>
      <c r="CX14" s="761"/>
      <c r="CY14" s="761"/>
      <c r="CZ14" s="761"/>
      <c r="DA14" s="762"/>
      <c r="DB14" s="760"/>
      <c r="DC14" s="761"/>
      <c r="DD14" s="761"/>
      <c r="DE14" s="761"/>
      <c r="DF14" s="762"/>
      <c r="DG14" s="760"/>
      <c r="DH14" s="761"/>
      <c r="DI14" s="761"/>
      <c r="DJ14" s="761"/>
      <c r="DK14" s="762"/>
      <c r="DL14" s="760"/>
      <c r="DM14" s="761"/>
      <c r="DN14" s="761"/>
      <c r="DO14" s="761"/>
      <c r="DP14" s="762"/>
      <c r="DQ14" s="760"/>
      <c r="DR14" s="761"/>
      <c r="DS14" s="761"/>
      <c r="DT14" s="761"/>
      <c r="DU14" s="762"/>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0"/>
      <c r="CI15" s="761"/>
      <c r="CJ15" s="761"/>
      <c r="CK15" s="761"/>
      <c r="CL15" s="762"/>
      <c r="CM15" s="760"/>
      <c r="CN15" s="761"/>
      <c r="CO15" s="761"/>
      <c r="CP15" s="761"/>
      <c r="CQ15" s="762"/>
      <c r="CR15" s="760"/>
      <c r="CS15" s="761"/>
      <c r="CT15" s="761"/>
      <c r="CU15" s="761"/>
      <c r="CV15" s="762"/>
      <c r="CW15" s="760"/>
      <c r="CX15" s="761"/>
      <c r="CY15" s="761"/>
      <c r="CZ15" s="761"/>
      <c r="DA15" s="762"/>
      <c r="DB15" s="760"/>
      <c r="DC15" s="761"/>
      <c r="DD15" s="761"/>
      <c r="DE15" s="761"/>
      <c r="DF15" s="762"/>
      <c r="DG15" s="760"/>
      <c r="DH15" s="761"/>
      <c r="DI15" s="761"/>
      <c r="DJ15" s="761"/>
      <c r="DK15" s="762"/>
      <c r="DL15" s="760"/>
      <c r="DM15" s="761"/>
      <c r="DN15" s="761"/>
      <c r="DO15" s="761"/>
      <c r="DP15" s="762"/>
      <c r="DQ15" s="760"/>
      <c r="DR15" s="761"/>
      <c r="DS15" s="761"/>
      <c r="DT15" s="761"/>
      <c r="DU15" s="762"/>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0"/>
      <c r="CI16" s="761"/>
      <c r="CJ16" s="761"/>
      <c r="CK16" s="761"/>
      <c r="CL16" s="762"/>
      <c r="CM16" s="760"/>
      <c r="CN16" s="761"/>
      <c r="CO16" s="761"/>
      <c r="CP16" s="761"/>
      <c r="CQ16" s="762"/>
      <c r="CR16" s="760"/>
      <c r="CS16" s="761"/>
      <c r="CT16" s="761"/>
      <c r="CU16" s="761"/>
      <c r="CV16" s="762"/>
      <c r="CW16" s="760"/>
      <c r="CX16" s="761"/>
      <c r="CY16" s="761"/>
      <c r="CZ16" s="761"/>
      <c r="DA16" s="762"/>
      <c r="DB16" s="760"/>
      <c r="DC16" s="761"/>
      <c r="DD16" s="761"/>
      <c r="DE16" s="761"/>
      <c r="DF16" s="762"/>
      <c r="DG16" s="760"/>
      <c r="DH16" s="761"/>
      <c r="DI16" s="761"/>
      <c r="DJ16" s="761"/>
      <c r="DK16" s="762"/>
      <c r="DL16" s="760"/>
      <c r="DM16" s="761"/>
      <c r="DN16" s="761"/>
      <c r="DO16" s="761"/>
      <c r="DP16" s="762"/>
      <c r="DQ16" s="760"/>
      <c r="DR16" s="761"/>
      <c r="DS16" s="761"/>
      <c r="DT16" s="761"/>
      <c r="DU16" s="762"/>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0"/>
      <c r="CI17" s="761"/>
      <c r="CJ17" s="761"/>
      <c r="CK17" s="761"/>
      <c r="CL17" s="762"/>
      <c r="CM17" s="760"/>
      <c r="CN17" s="761"/>
      <c r="CO17" s="761"/>
      <c r="CP17" s="761"/>
      <c r="CQ17" s="762"/>
      <c r="CR17" s="760"/>
      <c r="CS17" s="761"/>
      <c r="CT17" s="761"/>
      <c r="CU17" s="761"/>
      <c r="CV17" s="762"/>
      <c r="CW17" s="760"/>
      <c r="CX17" s="761"/>
      <c r="CY17" s="761"/>
      <c r="CZ17" s="761"/>
      <c r="DA17" s="762"/>
      <c r="DB17" s="760"/>
      <c r="DC17" s="761"/>
      <c r="DD17" s="761"/>
      <c r="DE17" s="761"/>
      <c r="DF17" s="762"/>
      <c r="DG17" s="760"/>
      <c r="DH17" s="761"/>
      <c r="DI17" s="761"/>
      <c r="DJ17" s="761"/>
      <c r="DK17" s="762"/>
      <c r="DL17" s="760"/>
      <c r="DM17" s="761"/>
      <c r="DN17" s="761"/>
      <c r="DO17" s="761"/>
      <c r="DP17" s="762"/>
      <c r="DQ17" s="760"/>
      <c r="DR17" s="761"/>
      <c r="DS17" s="761"/>
      <c r="DT17" s="761"/>
      <c r="DU17" s="762"/>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0"/>
      <c r="CI18" s="761"/>
      <c r="CJ18" s="761"/>
      <c r="CK18" s="761"/>
      <c r="CL18" s="762"/>
      <c r="CM18" s="760"/>
      <c r="CN18" s="761"/>
      <c r="CO18" s="761"/>
      <c r="CP18" s="761"/>
      <c r="CQ18" s="762"/>
      <c r="CR18" s="760"/>
      <c r="CS18" s="761"/>
      <c r="CT18" s="761"/>
      <c r="CU18" s="761"/>
      <c r="CV18" s="762"/>
      <c r="CW18" s="760"/>
      <c r="CX18" s="761"/>
      <c r="CY18" s="761"/>
      <c r="CZ18" s="761"/>
      <c r="DA18" s="762"/>
      <c r="DB18" s="760"/>
      <c r="DC18" s="761"/>
      <c r="DD18" s="761"/>
      <c r="DE18" s="761"/>
      <c r="DF18" s="762"/>
      <c r="DG18" s="760"/>
      <c r="DH18" s="761"/>
      <c r="DI18" s="761"/>
      <c r="DJ18" s="761"/>
      <c r="DK18" s="762"/>
      <c r="DL18" s="760"/>
      <c r="DM18" s="761"/>
      <c r="DN18" s="761"/>
      <c r="DO18" s="761"/>
      <c r="DP18" s="762"/>
      <c r="DQ18" s="760"/>
      <c r="DR18" s="761"/>
      <c r="DS18" s="761"/>
      <c r="DT18" s="761"/>
      <c r="DU18" s="762"/>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0"/>
      <c r="CI19" s="761"/>
      <c r="CJ19" s="761"/>
      <c r="CK19" s="761"/>
      <c r="CL19" s="762"/>
      <c r="CM19" s="760"/>
      <c r="CN19" s="761"/>
      <c r="CO19" s="761"/>
      <c r="CP19" s="761"/>
      <c r="CQ19" s="762"/>
      <c r="CR19" s="760"/>
      <c r="CS19" s="761"/>
      <c r="CT19" s="761"/>
      <c r="CU19" s="761"/>
      <c r="CV19" s="762"/>
      <c r="CW19" s="760"/>
      <c r="CX19" s="761"/>
      <c r="CY19" s="761"/>
      <c r="CZ19" s="761"/>
      <c r="DA19" s="762"/>
      <c r="DB19" s="760"/>
      <c r="DC19" s="761"/>
      <c r="DD19" s="761"/>
      <c r="DE19" s="761"/>
      <c r="DF19" s="762"/>
      <c r="DG19" s="760"/>
      <c r="DH19" s="761"/>
      <c r="DI19" s="761"/>
      <c r="DJ19" s="761"/>
      <c r="DK19" s="762"/>
      <c r="DL19" s="760"/>
      <c r="DM19" s="761"/>
      <c r="DN19" s="761"/>
      <c r="DO19" s="761"/>
      <c r="DP19" s="762"/>
      <c r="DQ19" s="760"/>
      <c r="DR19" s="761"/>
      <c r="DS19" s="761"/>
      <c r="DT19" s="761"/>
      <c r="DU19" s="762"/>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0"/>
      <c r="CI20" s="761"/>
      <c r="CJ20" s="761"/>
      <c r="CK20" s="761"/>
      <c r="CL20" s="762"/>
      <c r="CM20" s="760"/>
      <c r="CN20" s="761"/>
      <c r="CO20" s="761"/>
      <c r="CP20" s="761"/>
      <c r="CQ20" s="762"/>
      <c r="CR20" s="760"/>
      <c r="CS20" s="761"/>
      <c r="CT20" s="761"/>
      <c r="CU20" s="761"/>
      <c r="CV20" s="762"/>
      <c r="CW20" s="760"/>
      <c r="CX20" s="761"/>
      <c r="CY20" s="761"/>
      <c r="CZ20" s="761"/>
      <c r="DA20" s="762"/>
      <c r="DB20" s="760"/>
      <c r="DC20" s="761"/>
      <c r="DD20" s="761"/>
      <c r="DE20" s="761"/>
      <c r="DF20" s="762"/>
      <c r="DG20" s="760"/>
      <c r="DH20" s="761"/>
      <c r="DI20" s="761"/>
      <c r="DJ20" s="761"/>
      <c r="DK20" s="762"/>
      <c r="DL20" s="760"/>
      <c r="DM20" s="761"/>
      <c r="DN20" s="761"/>
      <c r="DO20" s="761"/>
      <c r="DP20" s="762"/>
      <c r="DQ20" s="760"/>
      <c r="DR20" s="761"/>
      <c r="DS20" s="761"/>
      <c r="DT20" s="761"/>
      <c r="DU20" s="762"/>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0"/>
      <c r="CI21" s="761"/>
      <c r="CJ21" s="761"/>
      <c r="CK21" s="761"/>
      <c r="CL21" s="762"/>
      <c r="CM21" s="760"/>
      <c r="CN21" s="761"/>
      <c r="CO21" s="761"/>
      <c r="CP21" s="761"/>
      <c r="CQ21" s="762"/>
      <c r="CR21" s="760"/>
      <c r="CS21" s="761"/>
      <c r="CT21" s="761"/>
      <c r="CU21" s="761"/>
      <c r="CV21" s="762"/>
      <c r="CW21" s="760"/>
      <c r="CX21" s="761"/>
      <c r="CY21" s="761"/>
      <c r="CZ21" s="761"/>
      <c r="DA21" s="762"/>
      <c r="DB21" s="760"/>
      <c r="DC21" s="761"/>
      <c r="DD21" s="761"/>
      <c r="DE21" s="761"/>
      <c r="DF21" s="762"/>
      <c r="DG21" s="760"/>
      <c r="DH21" s="761"/>
      <c r="DI21" s="761"/>
      <c r="DJ21" s="761"/>
      <c r="DK21" s="762"/>
      <c r="DL21" s="760"/>
      <c r="DM21" s="761"/>
      <c r="DN21" s="761"/>
      <c r="DO21" s="761"/>
      <c r="DP21" s="762"/>
      <c r="DQ21" s="760"/>
      <c r="DR21" s="761"/>
      <c r="DS21" s="761"/>
      <c r="DT21" s="761"/>
      <c r="DU21" s="762"/>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0"/>
      <c r="CI22" s="761"/>
      <c r="CJ22" s="761"/>
      <c r="CK22" s="761"/>
      <c r="CL22" s="762"/>
      <c r="CM22" s="760"/>
      <c r="CN22" s="761"/>
      <c r="CO22" s="761"/>
      <c r="CP22" s="761"/>
      <c r="CQ22" s="762"/>
      <c r="CR22" s="760"/>
      <c r="CS22" s="761"/>
      <c r="CT22" s="761"/>
      <c r="CU22" s="761"/>
      <c r="CV22" s="762"/>
      <c r="CW22" s="760"/>
      <c r="CX22" s="761"/>
      <c r="CY22" s="761"/>
      <c r="CZ22" s="761"/>
      <c r="DA22" s="762"/>
      <c r="DB22" s="760"/>
      <c r="DC22" s="761"/>
      <c r="DD22" s="761"/>
      <c r="DE22" s="761"/>
      <c r="DF22" s="762"/>
      <c r="DG22" s="760"/>
      <c r="DH22" s="761"/>
      <c r="DI22" s="761"/>
      <c r="DJ22" s="761"/>
      <c r="DK22" s="762"/>
      <c r="DL22" s="760"/>
      <c r="DM22" s="761"/>
      <c r="DN22" s="761"/>
      <c r="DO22" s="761"/>
      <c r="DP22" s="762"/>
      <c r="DQ22" s="760"/>
      <c r="DR22" s="761"/>
      <c r="DS22" s="761"/>
      <c r="DT22" s="761"/>
      <c r="DU22" s="762"/>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28733</v>
      </c>
      <c r="R23" s="780"/>
      <c r="S23" s="780"/>
      <c r="T23" s="780"/>
      <c r="U23" s="780"/>
      <c r="V23" s="780">
        <v>28524</v>
      </c>
      <c r="W23" s="780"/>
      <c r="X23" s="780"/>
      <c r="Y23" s="780"/>
      <c r="Z23" s="780"/>
      <c r="AA23" s="780">
        <f>Q23-V23</f>
        <v>209</v>
      </c>
      <c r="AB23" s="780"/>
      <c r="AC23" s="780"/>
      <c r="AD23" s="780"/>
      <c r="AE23" s="781"/>
      <c r="AF23" s="782">
        <v>151</v>
      </c>
      <c r="AG23" s="780"/>
      <c r="AH23" s="780"/>
      <c r="AI23" s="780"/>
      <c r="AJ23" s="783"/>
      <c r="AK23" s="784"/>
      <c r="AL23" s="785"/>
      <c r="AM23" s="785"/>
      <c r="AN23" s="785"/>
      <c r="AO23" s="785"/>
      <c r="AP23" s="780">
        <v>37994</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0"/>
      <c r="CI23" s="761"/>
      <c r="CJ23" s="761"/>
      <c r="CK23" s="761"/>
      <c r="CL23" s="762"/>
      <c r="CM23" s="760"/>
      <c r="CN23" s="761"/>
      <c r="CO23" s="761"/>
      <c r="CP23" s="761"/>
      <c r="CQ23" s="762"/>
      <c r="CR23" s="760"/>
      <c r="CS23" s="761"/>
      <c r="CT23" s="761"/>
      <c r="CU23" s="761"/>
      <c r="CV23" s="762"/>
      <c r="CW23" s="760"/>
      <c r="CX23" s="761"/>
      <c r="CY23" s="761"/>
      <c r="CZ23" s="761"/>
      <c r="DA23" s="762"/>
      <c r="DB23" s="760"/>
      <c r="DC23" s="761"/>
      <c r="DD23" s="761"/>
      <c r="DE23" s="761"/>
      <c r="DF23" s="762"/>
      <c r="DG23" s="760"/>
      <c r="DH23" s="761"/>
      <c r="DI23" s="761"/>
      <c r="DJ23" s="761"/>
      <c r="DK23" s="762"/>
      <c r="DL23" s="760"/>
      <c r="DM23" s="761"/>
      <c r="DN23" s="761"/>
      <c r="DO23" s="761"/>
      <c r="DP23" s="762"/>
      <c r="DQ23" s="760"/>
      <c r="DR23" s="761"/>
      <c r="DS23" s="761"/>
      <c r="DT23" s="761"/>
      <c r="DU23" s="762"/>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0"/>
      <c r="CI24" s="761"/>
      <c r="CJ24" s="761"/>
      <c r="CK24" s="761"/>
      <c r="CL24" s="762"/>
      <c r="CM24" s="760"/>
      <c r="CN24" s="761"/>
      <c r="CO24" s="761"/>
      <c r="CP24" s="761"/>
      <c r="CQ24" s="762"/>
      <c r="CR24" s="760"/>
      <c r="CS24" s="761"/>
      <c r="CT24" s="761"/>
      <c r="CU24" s="761"/>
      <c r="CV24" s="762"/>
      <c r="CW24" s="760"/>
      <c r="CX24" s="761"/>
      <c r="CY24" s="761"/>
      <c r="CZ24" s="761"/>
      <c r="DA24" s="762"/>
      <c r="DB24" s="760"/>
      <c r="DC24" s="761"/>
      <c r="DD24" s="761"/>
      <c r="DE24" s="761"/>
      <c r="DF24" s="762"/>
      <c r="DG24" s="760"/>
      <c r="DH24" s="761"/>
      <c r="DI24" s="761"/>
      <c r="DJ24" s="761"/>
      <c r="DK24" s="762"/>
      <c r="DL24" s="760"/>
      <c r="DM24" s="761"/>
      <c r="DN24" s="761"/>
      <c r="DO24" s="761"/>
      <c r="DP24" s="762"/>
      <c r="DQ24" s="760"/>
      <c r="DR24" s="761"/>
      <c r="DS24" s="761"/>
      <c r="DT24" s="761"/>
      <c r="DU24" s="762"/>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0"/>
      <c r="CI25" s="761"/>
      <c r="CJ25" s="761"/>
      <c r="CK25" s="761"/>
      <c r="CL25" s="762"/>
      <c r="CM25" s="760"/>
      <c r="CN25" s="761"/>
      <c r="CO25" s="761"/>
      <c r="CP25" s="761"/>
      <c r="CQ25" s="762"/>
      <c r="CR25" s="760"/>
      <c r="CS25" s="761"/>
      <c r="CT25" s="761"/>
      <c r="CU25" s="761"/>
      <c r="CV25" s="762"/>
      <c r="CW25" s="760"/>
      <c r="CX25" s="761"/>
      <c r="CY25" s="761"/>
      <c r="CZ25" s="761"/>
      <c r="DA25" s="762"/>
      <c r="DB25" s="760"/>
      <c r="DC25" s="761"/>
      <c r="DD25" s="761"/>
      <c r="DE25" s="761"/>
      <c r="DF25" s="762"/>
      <c r="DG25" s="760"/>
      <c r="DH25" s="761"/>
      <c r="DI25" s="761"/>
      <c r="DJ25" s="761"/>
      <c r="DK25" s="762"/>
      <c r="DL25" s="760"/>
      <c r="DM25" s="761"/>
      <c r="DN25" s="761"/>
      <c r="DO25" s="761"/>
      <c r="DP25" s="762"/>
      <c r="DQ25" s="760"/>
      <c r="DR25" s="761"/>
      <c r="DS25" s="761"/>
      <c r="DT25" s="761"/>
      <c r="DU25" s="762"/>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0"/>
      <c r="CI26" s="761"/>
      <c r="CJ26" s="761"/>
      <c r="CK26" s="761"/>
      <c r="CL26" s="762"/>
      <c r="CM26" s="760"/>
      <c r="CN26" s="761"/>
      <c r="CO26" s="761"/>
      <c r="CP26" s="761"/>
      <c r="CQ26" s="762"/>
      <c r="CR26" s="760"/>
      <c r="CS26" s="761"/>
      <c r="CT26" s="761"/>
      <c r="CU26" s="761"/>
      <c r="CV26" s="762"/>
      <c r="CW26" s="760"/>
      <c r="CX26" s="761"/>
      <c r="CY26" s="761"/>
      <c r="CZ26" s="761"/>
      <c r="DA26" s="762"/>
      <c r="DB26" s="760"/>
      <c r="DC26" s="761"/>
      <c r="DD26" s="761"/>
      <c r="DE26" s="761"/>
      <c r="DF26" s="762"/>
      <c r="DG26" s="760"/>
      <c r="DH26" s="761"/>
      <c r="DI26" s="761"/>
      <c r="DJ26" s="761"/>
      <c r="DK26" s="762"/>
      <c r="DL26" s="760"/>
      <c r="DM26" s="761"/>
      <c r="DN26" s="761"/>
      <c r="DO26" s="761"/>
      <c r="DP26" s="762"/>
      <c r="DQ26" s="760"/>
      <c r="DR26" s="761"/>
      <c r="DS26" s="761"/>
      <c r="DT26" s="761"/>
      <c r="DU26" s="762"/>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0"/>
      <c r="CI27" s="761"/>
      <c r="CJ27" s="761"/>
      <c r="CK27" s="761"/>
      <c r="CL27" s="762"/>
      <c r="CM27" s="760"/>
      <c r="CN27" s="761"/>
      <c r="CO27" s="761"/>
      <c r="CP27" s="761"/>
      <c r="CQ27" s="762"/>
      <c r="CR27" s="760"/>
      <c r="CS27" s="761"/>
      <c r="CT27" s="761"/>
      <c r="CU27" s="761"/>
      <c r="CV27" s="762"/>
      <c r="CW27" s="760"/>
      <c r="CX27" s="761"/>
      <c r="CY27" s="761"/>
      <c r="CZ27" s="761"/>
      <c r="DA27" s="762"/>
      <c r="DB27" s="760"/>
      <c r="DC27" s="761"/>
      <c r="DD27" s="761"/>
      <c r="DE27" s="761"/>
      <c r="DF27" s="762"/>
      <c r="DG27" s="760"/>
      <c r="DH27" s="761"/>
      <c r="DI27" s="761"/>
      <c r="DJ27" s="761"/>
      <c r="DK27" s="762"/>
      <c r="DL27" s="760"/>
      <c r="DM27" s="761"/>
      <c r="DN27" s="761"/>
      <c r="DO27" s="761"/>
      <c r="DP27" s="762"/>
      <c r="DQ27" s="760"/>
      <c r="DR27" s="761"/>
      <c r="DS27" s="761"/>
      <c r="DT27" s="761"/>
      <c r="DU27" s="762"/>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6966</v>
      </c>
      <c r="R28" s="809"/>
      <c r="S28" s="809"/>
      <c r="T28" s="809"/>
      <c r="U28" s="809"/>
      <c r="V28" s="809">
        <v>7881</v>
      </c>
      <c r="W28" s="809"/>
      <c r="X28" s="809"/>
      <c r="Y28" s="809"/>
      <c r="Z28" s="809"/>
      <c r="AA28" s="809">
        <v>-915</v>
      </c>
      <c r="AB28" s="809"/>
      <c r="AC28" s="809"/>
      <c r="AD28" s="809"/>
      <c r="AE28" s="810"/>
      <c r="AF28" s="811">
        <v>-915</v>
      </c>
      <c r="AG28" s="809"/>
      <c r="AH28" s="809"/>
      <c r="AI28" s="809"/>
      <c r="AJ28" s="812"/>
      <c r="AK28" s="813">
        <v>525</v>
      </c>
      <c r="AL28" s="804"/>
      <c r="AM28" s="804"/>
      <c r="AN28" s="804"/>
      <c r="AO28" s="804"/>
      <c r="AP28" s="804" t="s">
        <v>474</v>
      </c>
      <c r="AQ28" s="804"/>
      <c r="AR28" s="804"/>
      <c r="AS28" s="804"/>
      <c r="AT28" s="804"/>
      <c r="AU28" s="804" t="s">
        <v>474</v>
      </c>
      <c r="AV28" s="804"/>
      <c r="AW28" s="804"/>
      <c r="AX28" s="804"/>
      <c r="AY28" s="804"/>
      <c r="AZ28" s="805" t="s">
        <v>474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0"/>
      <c r="CI28" s="761"/>
      <c r="CJ28" s="761"/>
      <c r="CK28" s="761"/>
      <c r="CL28" s="762"/>
      <c r="CM28" s="760"/>
      <c r="CN28" s="761"/>
      <c r="CO28" s="761"/>
      <c r="CP28" s="761"/>
      <c r="CQ28" s="762"/>
      <c r="CR28" s="760"/>
      <c r="CS28" s="761"/>
      <c r="CT28" s="761"/>
      <c r="CU28" s="761"/>
      <c r="CV28" s="762"/>
      <c r="CW28" s="760"/>
      <c r="CX28" s="761"/>
      <c r="CY28" s="761"/>
      <c r="CZ28" s="761"/>
      <c r="DA28" s="762"/>
      <c r="DB28" s="760"/>
      <c r="DC28" s="761"/>
      <c r="DD28" s="761"/>
      <c r="DE28" s="761"/>
      <c r="DF28" s="762"/>
      <c r="DG28" s="760"/>
      <c r="DH28" s="761"/>
      <c r="DI28" s="761"/>
      <c r="DJ28" s="761"/>
      <c r="DK28" s="762"/>
      <c r="DL28" s="760"/>
      <c r="DM28" s="761"/>
      <c r="DN28" s="761"/>
      <c r="DO28" s="761"/>
      <c r="DP28" s="762"/>
      <c r="DQ28" s="760"/>
      <c r="DR28" s="761"/>
      <c r="DS28" s="761"/>
      <c r="DT28" s="761"/>
      <c r="DU28" s="762"/>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4240</v>
      </c>
      <c r="R29" s="745"/>
      <c r="S29" s="745"/>
      <c r="T29" s="745"/>
      <c r="U29" s="745"/>
      <c r="V29" s="745">
        <v>4177</v>
      </c>
      <c r="W29" s="745"/>
      <c r="X29" s="745"/>
      <c r="Y29" s="745"/>
      <c r="Z29" s="745"/>
      <c r="AA29" s="745">
        <v>64</v>
      </c>
      <c r="AB29" s="745"/>
      <c r="AC29" s="745"/>
      <c r="AD29" s="745"/>
      <c r="AE29" s="746"/>
      <c r="AF29" s="747">
        <v>64</v>
      </c>
      <c r="AG29" s="748"/>
      <c r="AH29" s="748"/>
      <c r="AI29" s="748"/>
      <c r="AJ29" s="749"/>
      <c r="AK29" s="816">
        <v>596</v>
      </c>
      <c r="AL29" s="817"/>
      <c r="AM29" s="817"/>
      <c r="AN29" s="817"/>
      <c r="AO29" s="817"/>
      <c r="AP29" s="817" t="s">
        <v>474</v>
      </c>
      <c r="AQ29" s="817"/>
      <c r="AR29" s="817"/>
      <c r="AS29" s="817"/>
      <c r="AT29" s="817"/>
      <c r="AU29" s="817" t="s">
        <v>474</v>
      </c>
      <c r="AV29" s="817"/>
      <c r="AW29" s="817"/>
      <c r="AX29" s="817"/>
      <c r="AY29" s="817"/>
      <c r="AZ29" s="818" t="s">
        <v>474</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0"/>
      <c r="CI29" s="761"/>
      <c r="CJ29" s="761"/>
      <c r="CK29" s="761"/>
      <c r="CL29" s="762"/>
      <c r="CM29" s="760"/>
      <c r="CN29" s="761"/>
      <c r="CO29" s="761"/>
      <c r="CP29" s="761"/>
      <c r="CQ29" s="762"/>
      <c r="CR29" s="760"/>
      <c r="CS29" s="761"/>
      <c r="CT29" s="761"/>
      <c r="CU29" s="761"/>
      <c r="CV29" s="762"/>
      <c r="CW29" s="760"/>
      <c r="CX29" s="761"/>
      <c r="CY29" s="761"/>
      <c r="CZ29" s="761"/>
      <c r="DA29" s="762"/>
      <c r="DB29" s="760"/>
      <c r="DC29" s="761"/>
      <c r="DD29" s="761"/>
      <c r="DE29" s="761"/>
      <c r="DF29" s="762"/>
      <c r="DG29" s="760"/>
      <c r="DH29" s="761"/>
      <c r="DI29" s="761"/>
      <c r="DJ29" s="761"/>
      <c r="DK29" s="762"/>
      <c r="DL29" s="760"/>
      <c r="DM29" s="761"/>
      <c r="DN29" s="761"/>
      <c r="DO29" s="761"/>
      <c r="DP29" s="762"/>
      <c r="DQ29" s="760"/>
      <c r="DR29" s="761"/>
      <c r="DS29" s="761"/>
      <c r="DT29" s="761"/>
      <c r="DU29" s="762"/>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728</v>
      </c>
      <c r="R30" s="745"/>
      <c r="S30" s="745"/>
      <c r="T30" s="745"/>
      <c r="U30" s="745"/>
      <c r="V30" s="745">
        <v>701</v>
      </c>
      <c r="W30" s="745"/>
      <c r="X30" s="745"/>
      <c r="Y30" s="745"/>
      <c r="Z30" s="745"/>
      <c r="AA30" s="745">
        <v>27</v>
      </c>
      <c r="AB30" s="745"/>
      <c r="AC30" s="745"/>
      <c r="AD30" s="745"/>
      <c r="AE30" s="746"/>
      <c r="AF30" s="747">
        <v>27</v>
      </c>
      <c r="AG30" s="748"/>
      <c r="AH30" s="748"/>
      <c r="AI30" s="748"/>
      <c r="AJ30" s="749"/>
      <c r="AK30" s="816">
        <v>115</v>
      </c>
      <c r="AL30" s="817"/>
      <c r="AM30" s="817"/>
      <c r="AN30" s="817"/>
      <c r="AO30" s="817"/>
      <c r="AP30" s="817" t="s">
        <v>474</v>
      </c>
      <c r="AQ30" s="817"/>
      <c r="AR30" s="817"/>
      <c r="AS30" s="817"/>
      <c r="AT30" s="817"/>
      <c r="AU30" s="817" t="s">
        <v>474</v>
      </c>
      <c r="AV30" s="817"/>
      <c r="AW30" s="817"/>
      <c r="AX30" s="817"/>
      <c r="AY30" s="817"/>
      <c r="AZ30" s="818" t="s">
        <v>474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0"/>
      <c r="CI30" s="761"/>
      <c r="CJ30" s="761"/>
      <c r="CK30" s="761"/>
      <c r="CL30" s="762"/>
      <c r="CM30" s="760"/>
      <c r="CN30" s="761"/>
      <c r="CO30" s="761"/>
      <c r="CP30" s="761"/>
      <c r="CQ30" s="762"/>
      <c r="CR30" s="760"/>
      <c r="CS30" s="761"/>
      <c r="CT30" s="761"/>
      <c r="CU30" s="761"/>
      <c r="CV30" s="762"/>
      <c r="CW30" s="760"/>
      <c r="CX30" s="761"/>
      <c r="CY30" s="761"/>
      <c r="CZ30" s="761"/>
      <c r="DA30" s="762"/>
      <c r="DB30" s="760"/>
      <c r="DC30" s="761"/>
      <c r="DD30" s="761"/>
      <c r="DE30" s="761"/>
      <c r="DF30" s="762"/>
      <c r="DG30" s="760"/>
      <c r="DH30" s="761"/>
      <c r="DI30" s="761"/>
      <c r="DJ30" s="761"/>
      <c r="DK30" s="762"/>
      <c r="DL30" s="760"/>
      <c r="DM30" s="761"/>
      <c r="DN30" s="761"/>
      <c r="DO30" s="761"/>
      <c r="DP30" s="762"/>
      <c r="DQ30" s="760"/>
      <c r="DR30" s="761"/>
      <c r="DS30" s="761"/>
      <c r="DT30" s="761"/>
      <c r="DU30" s="762"/>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1302</v>
      </c>
      <c r="R31" s="745"/>
      <c r="S31" s="745"/>
      <c r="T31" s="745"/>
      <c r="U31" s="745"/>
      <c r="V31" s="745">
        <v>1045</v>
      </c>
      <c r="W31" s="745"/>
      <c r="X31" s="745"/>
      <c r="Y31" s="745"/>
      <c r="Z31" s="745"/>
      <c r="AA31" s="745">
        <v>257</v>
      </c>
      <c r="AB31" s="745"/>
      <c r="AC31" s="745"/>
      <c r="AD31" s="745"/>
      <c r="AE31" s="746"/>
      <c r="AF31" s="747">
        <v>1740</v>
      </c>
      <c r="AG31" s="748"/>
      <c r="AH31" s="748"/>
      <c r="AI31" s="748"/>
      <c r="AJ31" s="749"/>
      <c r="AK31" s="816">
        <v>20</v>
      </c>
      <c r="AL31" s="817"/>
      <c r="AM31" s="817"/>
      <c r="AN31" s="817"/>
      <c r="AO31" s="817"/>
      <c r="AP31" s="817">
        <v>998</v>
      </c>
      <c r="AQ31" s="817"/>
      <c r="AR31" s="817"/>
      <c r="AS31" s="817"/>
      <c r="AT31" s="817"/>
      <c r="AU31" s="817">
        <v>30</v>
      </c>
      <c r="AV31" s="817"/>
      <c r="AW31" s="817"/>
      <c r="AX31" s="817"/>
      <c r="AY31" s="817"/>
      <c r="AZ31" s="818" t="s">
        <v>474</v>
      </c>
      <c r="BA31" s="818"/>
      <c r="BB31" s="818"/>
      <c r="BC31" s="818"/>
      <c r="BD31" s="818"/>
      <c r="BE31" s="814" t="s">
        <v>534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0"/>
      <c r="CI31" s="761"/>
      <c r="CJ31" s="761"/>
      <c r="CK31" s="761"/>
      <c r="CL31" s="762"/>
      <c r="CM31" s="760"/>
      <c r="CN31" s="761"/>
      <c r="CO31" s="761"/>
      <c r="CP31" s="761"/>
      <c r="CQ31" s="762"/>
      <c r="CR31" s="760"/>
      <c r="CS31" s="761"/>
      <c r="CT31" s="761"/>
      <c r="CU31" s="761"/>
      <c r="CV31" s="762"/>
      <c r="CW31" s="760"/>
      <c r="CX31" s="761"/>
      <c r="CY31" s="761"/>
      <c r="CZ31" s="761"/>
      <c r="DA31" s="762"/>
      <c r="DB31" s="760"/>
      <c r="DC31" s="761"/>
      <c r="DD31" s="761"/>
      <c r="DE31" s="761"/>
      <c r="DF31" s="762"/>
      <c r="DG31" s="760"/>
      <c r="DH31" s="761"/>
      <c r="DI31" s="761"/>
      <c r="DJ31" s="761"/>
      <c r="DK31" s="762"/>
      <c r="DL31" s="760"/>
      <c r="DM31" s="761"/>
      <c r="DN31" s="761"/>
      <c r="DO31" s="761"/>
      <c r="DP31" s="762"/>
      <c r="DQ31" s="760"/>
      <c r="DR31" s="761"/>
      <c r="DS31" s="761"/>
      <c r="DT31" s="761"/>
      <c r="DU31" s="762"/>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1808</v>
      </c>
      <c r="R32" s="745"/>
      <c r="S32" s="745"/>
      <c r="T32" s="745"/>
      <c r="U32" s="745"/>
      <c r="V32" s="745">
        <v>1794</v>
      </c>
      <c r="W32" s="745"/>
      <c r="X32" s="745"/>
      <c r="Y32" s="745"/>
      <c r="Z32" s="745"/>
      <c r="AA32" s="745">
        <v>14</v>
      </c>
      <c r="AB32" s="745"/>
      <c r="AC32" s="745"/>
      <c r="AD32" s="745"/>
      <c r="AE32" s="746"/>
      <c r="AF32" s="747">
        <v>8</v>
      </c>
      <c r="AG32" s="748"/>
      <c r="AH32" s="748"/>
      <c r="AI32" s="748"/>
      <c r="AJ32" s="749"/>
      <c r="AK32" s="816">
        <v>674</v>
      </c>
      <c r="AL32" s="817"/>
      <c r="AM32" s="817"/>
      <c r="AN32" s="817"/>
      <c r="AO32" s="817"/>
      <c r="AP32" s="817">
        <v>16186</v>
      </c>
      <c r="AQ32" s="817"/>
      <c r="AR32" s="817"/>
      <c r="AS32" s="817"/>
      <c r="AT32" s="817"/>
      <c r="AU32" s="817">
        <v>11136</v>
      </c>
      <c r="AV32" s="817"/>
      <c r="AW32" s="817"/>
      <c r="AX32" s="817"/>
      <c r="AY32" s="817"/>
      <c r="AZ32" s="818" t="s">
        <v>474</v>
      </c>
      <c r="BA32" s="818"/>
      <c r="BB32" s="818"/>
      <c r="BC32" s="818"/>
      <c r="BD32" s="818"/>
      <c r="BE32" s="814" t="s">
        <v>535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0"/>
      <c r="CI32" s="761"/>
      <c r="CJ32" s="761"/>
      <c r="CK32" s="761"/>
      <c r="CL32" s="762"/>
      <c r="CM32" s="760"/>
      <c r="CN32" s="761"/>
      <c r="CO32" s="761"/>
      <c r="CP32" s="761"/>
      <c r="CQ32" s="762"/>
      <c r="CR32" s="760"/>
      <c r="CS32" s="761"/>
      <c r="CT32" s="761"/>
      <c r="CU32" s="761"/>
      <c r="CV32" s="762"/>
      <c r="CW32" s="760"/>
      <c r="CX32" s="761"/>
      <c r="CY32" s="761"/>
      <c r="CZ32" s="761"/>
      <c r="DA32" s="762"/>
      <c r="DB32" s="760"/>
      <c r="DC32" s="761"/>
      <c r="DD32" s="761"/>
      <c r="DE32" s="761"/>
      <c r="DF32" s="762"/>
      <c r="DG32" s="760"/>
      <c r="DH32" s="761"/>
      <c r="DI32" s="761"/>
      <c r="DJ32" s="761"/>
      <c r="DK32" s="762"/>
      <c r="DL32" s="760"/>
      <c r="DM32" s="761"/>
      <c r="DN32" s="761"/>
      <c r="DO32" s="761"/>
      <c r="DP32" s="762"/>
      <c r="DQ32" s="760"/>
      <c r="DR32" s="761"/>
      <c r="DS32" s="761"/>
      <c r="DT32" s="761"/>
      <c r="DU32" s="762"/>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0"/>
      <c r="CI33" s="761"/>
      <c r="CJ33" s="761"/>
      <c r="CK33" s="761"/>
      <c r="CL33" s="762"/>
      <c r="CM33" s="760"/>
      <c r="CN33" s="761"/>
      <c r="CO33" s="761"/>
      <c r="CP33" s="761"/>
      <c r="CQ33" s="762"/>
      <c r="CR33" s="760"/>
      <c r="CS33" s="761"/>
      <c r="CT33" s="761"/>
      <c r="CU33" s="761"/>
      <c r="CV33" s="762"/>
      <c r="CW33" s="760"/>
      <c r="CX33" s="761"/>
      <c r="CY33" s="761"/>
      <c r="CZ33" s="761"/>
      <c r="DA33" s="762"/>
      <c r="DB33" s="760"/>
      <c r="DC33" s="761"/>
      <c r="DD33" s="761"/>
      <c r="DE33" s="761"/>
      <c r="DF33" s="762"/>
      <c r="DG33" s="760"/>
      <c r="DH33" s="761"/>
      <c r="DI33" s="761"/>
      <c r="DJ33" s="761"/>
      <c r="DK33" s="762"/>
      <c r="DL33" s="760"/>
      <c r="DM33" s="761"/>
      <c r="DN33" s="761"/>
      <c r="DO33" s="761"/>
      <c r="DP33" s="762"/>
      <c r="DQ33" s="760"/>
      <c r="DR33" s="761"/>
      <c r="DS33" s="761"/>
      <c r="DT33" s="761"/>
      <c r="DU33" s="762"/>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0"/>
      <c r="CI34" s="761"/>
      <c r="CJ34" s="761"/>
      <c r="CK34" s="761"/>
      <c r="CL34" s="762"/>
      <c r="CM34" s="760"/>
      <c r="CN34" s="761"/>
      <c r="CO34" s="761"/>
      <c r="CP34" s="761"/>
      <c r="CQ34" s="762"/>
      <c r="CR34" s="760"/>
      <c r="CS34" s="761"/>
      <c r="CT34" s="761"/>
      <c r="CU34" s="761"/>
      <c r="CV34" s="762"/>
      <c r="CW34" s="760"/>
      <c r="CX34" s="761"/>
      <c r="CY34" s="761"/>
      <c r="CZ34" s="761"/>
      <c r="DA34" s="762"/>
      <c r="DB34" s="760"/>
      <c r="DC34" s="761"/>
      <c r="DD34" s="761"/>
      <c r="DE34" s="761"/>
      <c r="DF34" s="762"/>
      <c r="DG34" s="760"/>
      <c r="DH34" s="761"/>
      <c r="DI34" s="761"/>
      <c r="DJ34" s="761"/>
      <c r="DK34" s="762"/>
      <c r="DL34" s="760"/>
      <c r="DM34" s="761"/>
      <c r="DN34" s="761"/>
      <c r="DO34" s="761"/>
      <c r="DP34" s="762"/>
      <c r="DQ34" s="760"/>
      <c r="DR34" s="761"/>
      <c r="DS34" s="761"/>
      <c r="DT34" s="761"/>
      <c r="DU34" s="762"/>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0"/>
      <c r="CI35" s="761"/>
      <c r="CJ35" s="761"/>
      <c r="CK35" s="761"/>
      <c r="CL35" s="762"/>
      <c r="CM35" s="760"/>
      <c r="CN35" s="761"/>
      <c r="CO35" s="761"/>
      <c r="CP35" s="761"/>
      <c r="CQ35" s="762"/>
      <c r="CR35" s="760"/>
      <c r="CS35" s="761"/>
      <c r="CT35" s="761"/>
      <c r="CU35" s="761"/>
      <c r="CV35" s="762"/>
      <c r="CW35" s="760"/>
      <c r="CX35" s="761"/>
      <c r="CY35" s="761"/>
      <c r="CZ35" s="761"/>
      <c r="DA35" s="762"/>
      <c r="DB35" s="760"/>
      <c r="DC35" s="761"/>
      <c r="DD35" s="761"/>
      <c r="DE35" s="761"/>
      <c r="DF35" s="762"/>
      <c r="DG35" s="760"/>
      <c r="DH35" s="761"/>
      <c r="DI35" s="761"/>
      <c r="DJ35" s="761"/>
      <c r="DK35" s="762"/>
      <c r="DL35" s="760"/>
      <c r="DM35" s="761"/>
      <c r="DN35" s="761"/>
      <c r="DO35" s="761"/>
      <c r="DP35" s="762"/>
      <c r="DQ35" s="760"/>
      <c r="DR35" s="761"/>
      <c r="DS35" s="761"/>
      <c r="DT35" s="761"/>
      <c r="DU35" s="762"/>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0"/>
      <c r="CI36" s="761"/>
      <c r="CJ36" s="761"/>
      <c r="CK36" s="761"/>
      <c r="CL36" s="762"/>
      <c r="CM36" s="760"/>
      <c r="CN36" s="761"/>
      <c r="CO36" s="761"/>
      <c r="CP36" s="761"/>
      <c r="CQ36" s="762"/>
      <c r="CR36" s="760"/>
      <c r="CS36" s="761"/>
      <c r="CT36" s="761"/>
      <c r="CU36" s="761"/>
      <c r="CV36" s="762"/>
      <c r="CW36" s="760"/>
      <c r="CX36" s="761"/>
      <c r="CY36" s="761"/>
      <c r="CZ36" s="761"/>
      <c r="DA36" s="762"/>
      <c r="DB36" s="760"/>
      <c r="DC36" s="761"/>
      <c r="DD36" s="761"/>
      <c r="DE36" s="761"/>
      <c r="DF36" s="762"/>
      <c r="DG36" s="760"/>
      <c r="DH36" s="761"/>
      <c r="DI36" s="761"/>
      <c r="DJ36" s="761"/>
      <c r="DK36" s="762"/>
      <c r="DL36" s="760"/>
      <c r="DM36" s="761"/>
      <c r="DN36" s="761"/>
      <c r="DO36" s="761"/>
      <c r="DP36" s="762"/>
      <c r="DQ36" s="760"/>
      <c r="DR36" s="761"/>
      <c r="DS36" s="761"/>
      <c r="DT36" s="761"/>
      <c r="DU36" s="762"/>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0"/>
      <c r="CI37" s="761"/>
      <c r="CJ37" s="761"/>
      <c r="CK37" s="761"/>
      <c r="CL37" s="762"/>
      <c r="CM37" s="760"/>
      <c r="CN37" s="761"/>
      <c r="CO37" s="761"/>
      <c r="CP37" s="761"/>
      <c r="CQ37" s="762"/>
      <c r="CR37" s="760"/>
      <c r="CS37" s="761"/>
      <c r="CT37" s="761"/>
      <c r="CU37" s="761"/>
      <c r="CV37" s="762"/>
      <c r="CW37" s="760"/>
      <c r="CX37" s="761"/>
      <c r="CY37" s="761"/>
      <c r="CZ37" s="761"/>
      <c r="DA37" s="762"/>
      <c r="DB37" s="760"/>
      <c r="DC37" s="761"/>
      <c r="DD37" s="761"/>
      <c r="DE37" s="761"/>
      <c r="DF37" s="762"/>
      <c r="DG37" s="760"/>
      <c r="DH37" s="761"/>
      <c r="DI37" s="761"/>
      <c r="DJ37" s="761"/>
      <c r="DK37" s="762"/>
      <c r="DL37" s="760"/>
      <c r="DM37" s="761"/>
      <c r="DN37" s="761"/>
      <c r="DO37" s="761"/>
      <c r="DP37" s="762"/>
      <c r="DQ37" s="760"/>
      <c r="DR37" s="761"/>
      <c r="DS37" s="761"/>
      <c r="DT37" s="761"/>
      <c r="DU37" s="762"/>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0"/>
      <c r="CI38" s="761"/>
      <c r="CJ38" s="761"/>
      <c r="CK38" s="761"/>
      <c r="CL38" s="762"/>
      <c r="CM38" s="760"/>
      <c r="CN38" s="761"/>
      <c r="CO38" s="761"/>
      <c r="CP38" s="761"/>
      <c r="CQ38" s="762"/>
      <c r="CR38" s="760"/>
      <c r="CS38" s="761"/>
      <c r="CT38" s="761"/>
      <c r="CU38" s="761"/>
      <c r="CV38" s="762"/>
      <c r="CW38" s="760"/>
      <c r="CX38" s="761"/>
      <c r="CY38" s="761"/>
      <c r="CZ38" s="761"/>
      <c r="DA38" s="762"/>
      <c r="DB38" s="760"/>
      <c r="DC38" s="761"/>
      <c r="DD38" s="761"/>
      <c r="DE38" s="761"/>
      <c r="DF38" s="762"/>
      <c r="DG38" s="760"/>
      <c r="DH38" s="761"/>
      <c r="DI38" s="761"/>
      <c r="DJ38" s="761"/>
      <c r="DK38" s="762"/>
      <c r="DL38" s="760"/>
      <c r="DM38" s="761"/>
      <c r="DN38" s="761"/>
      <c r="DO38" s="761"/>
      <c r="DP38" s="762"/>
      <c r="DQ38" s="760"/>
      <c r="DR38" s="761"/>
      <c r="DS38" s="761"/>
      <c r="DT38" s="761"/>
      <c r="DU38" s="762"/>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0"/>
      <c r="CI39" s="761"/>
      <c r="CJ39" s="761"/>
      <c r="CK39" s="761"/>
      <c r="CL39" s="762"/>
      <c r="CM39" s="760"/>
      <c r="CN39" s="761"/>
      <c r="CO39" s="761"/>
      <c r="CP39" s="761"/>
      <c r="CQ39" s="762"/>
      <c r="CR39" s="760"/>
      <c r="CS39" s="761"/>
      <c r="CT39" s="761"/>
      <c r="CU39" s="761"/>
      <c r="CV39" s="762"/>
      <c r="CW39" s="760"/>
      <c r="CX39" s="761"/>
      <c r="CY39" s="761"/>
      <c r="CZ39" s="761"/>
      <c r="DA39" s="762"/>
      <c r="DB39" s="760"/>
      <c r="DC39" s="761"/>
      <c r="DD39" s="761"/>
      <c r="DE39" s="761"/>
      <c r="DF39" s="762"/>
      <c r="DG39" s="760"/>
      <c r="DH39" s="761"/>
      <c r="DI39" s="761"/>
      <c r="DJ39" s="761"/>
      <c r="DK39" s="762"/>
      <c r="DL39" s="760"/>
      <c r="DM39" s="761"/>
      <c r="DN39" s="761"/>
      <c r="DO39" s="761"/>
      <c r="DP39" s="762"/>
      <c r="DQ39" s="760"/>
      <c r="DR39" s="761"/>
      <c r="DS39" s="761"/>
      <c r="DT39" s="761"/>
      <c r="DU39" s="762"/>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0"/>
      <c r="CI40" s="761"/>
      <c r="CJ40" s="761"/>
      <c r="CK40" s="761"/>
      <c r="CL40" s="762"/>
      <c r="CM40" s="760"/>
      <c r="CN40" s="761"/>
      <c r="CO40" s="761"/>
      <c r="CP40" s="761"/>
      <c r="CQ40" s="762"/>
      <c r="CR40" s="760"/>
      <c r="CS40" s="761"/>
      <c r="CT40" s="761"/>
      <c r="CU40" s="761"/>
      <c r="CV40" s="762"/>
      <c r="CW40" s="760"/>
      <c r="CX40" s="761"/>
      <c r="CY40" s="761"/>
      <c r="CZ40" s="761"/>
      <c r="DA40" s="762"/>
      <c r="DB40" s="760"/>
      <c r="DC40" s="761"/>
      <c r="DD40" s="761"/>
      <c r="DE40" s="761"/>
      <c r="DF40" s="762"/>
      <c r="DG40" s="760"/>
      <c r="DH40" s="761"/>
      <c r="DI40" s="761"/>
      <c r="DJ40" s="761"/>
      <c r="DK40" s="762"/>
      <c r="DL40" s="760"/>
      <c r="DM40" s="761"/>
      <c r="DN40" s="761"/>
      <c r="DO40" s="761"/>
      <c r="DP40" s="762"/>
      <c r="DQ40" s="760"/>
      <c r="DR40" s="761"/>
      <c r="DS40" s="761"/>
      <c r="DT40" s="761"/>
      <c r="DU40" s="762"/>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0"/>
      <c r="CI41" s="761"/>
      <c r="CJ41" s="761"/>
      <c r="CK41" s="761"/>
      <c r="CL41" s="762"/>
      <c r="CM41" s="760"/>
      <c r="CN41" s="761"/>
      <c r="CO41" s="761"/>
      <c r="CP41" s="761"/>
      <c r="CQ41" s="762"/>
      <c r="CR41" s="760"/>
      <c r="CS41" s="761"/>
      <c r="CT41" s="761"/>
      <c r="CU41" s="761"/>
      <c r="CV41" s="762"/>
      <c r="CW41" s="760"/>
      <c r="CX41" s="761"/>
      <c r="CY41" s="761"/>
      <c r="CZ41" s="761"/>
      <c r="DA41" s="762"/>
      <c r="DB41" s="760"/>
      <c r="DC41" s="761"/>
      <c r="DD41" s="761"/>
      <c r="DE41" s="761"/>
      <c r="DF41" s="762"/>
      <c r="DG41" s="760"/>
      <c r="DH41" s="761"/>
      <c r="DI41" s="761"/>
      <c r="DJ41" s="761"/>
      <c r="DK41" s="762"/>
      <c r="DL41" s="760"/>
      <c r="DM41" s="761"/>
      <c r="DN41" s="761"/>
      <c r="DO41" s="761"/>
      <c r="DP41" s="762"/>
      <c r="DQ41" s="760"/>
      <c r="DR41" s="761"/>
      <c r="DS41" s="761"/>
      <c r="DT41" s="761"/>
      <c r="DU41" s="762"/>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0"/>
      <c r="CI42" s="761"/>
      <c r="CJ42" s="761"/>
      <c r="CK42" s="761"/>
      <c r="CL42" s="762"/>
      <c r="CM42" s="760"/>
      <c r="CN42" s="761"/>
      <c r="CO42" s="761"/>
      <c r="CP42" s="761"/>
      <c r="CQ42" s="762"/>
      <c r="CR42" s="760"/>
      <c r="CS42" s="761"/>
      <c r="CT42" s="761"/>
      <c r="CU42" s="761"/>
      <c r="CV42" s="762"/>
      <c r="CW42" s="760"/>
      <c r="CX42" s="761"/>
      <c r="CY42" s="761"/>
      <c r="CZ42" s="761"/>
      <c r="DA42" s="762"/>
      <c r="DB42" s="760"/>
      <c r="DC42" s="761"/>
      <c r="DD42" s="761"/>
      <c r="DE42" s="761"/>
      <c r="DF42" s="762"/>
      <c r="DG42" s="760"/>
      <c r="DH42" s="761"/>
      <c r="DI42" s="761"/>
      <c r="DJ42" s="761"/>
      <c r="DK42" s="762"/>
      <c r="DL42" s="760"/>
      <c r="DM42" s="761"/>
      <c r="DN42" s="761"/>
      <c r="DO42" s="761"/>
      <c r="DP42" s="762"/>
      <c r="DQ42" s="760"/>
      <c r="DR42" s="761"/>
      <c r="DS42" s="761"/>
      <c r="DT42" s="761"/>
      <c r="DU42" s="762"/>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0"/>
      <c r="CI43" s="761"/>
      <c r="CJ43" s="761"/>
      <c r="CK43" s="761"/>
      <c r="CL43" s="762"/>
      <c r="CM43" s="760"/>
      <c r="CN43" s="761"/>
      <c r="CO43" s="761"/>
      <c r="CP43" s="761"/>
      <c r="CQ43" s="762"/>
      <c r="CR43" s="760"/>
      <c r="CS43" s="761"/>
      <c r="CT43" s="761"/>
      <c r="CU43" s="761"/>
      <c r="CV43" s="762"/>
      <c r="CW43" s="760"/>
      <c r="CX43" s="761"/>
      <c r="CY43" s="761"/>
      <c r="CZ43" s="761"/>
      <c r="DA43" s="762"/>
      <c r="DB43" s="760"/>
      <c r="DC43" s="761"/>
      <c r="DD43" s="761"/>
      <c r="DE43" s="761"/>
      <c r="DF43" s="762"/>
      <c r="DG43" s="760"/>
      <c r="DH43" s="761"/>
      <c r="DI43" s="761"/>
      <c r="DJ43" s="761"/>
      <c r="DK43" s="762"/>
      <c r="DL43" s="760"/>
      <c r="DM43" s="761"/>
      <c r="DN43" s="761"/>
      <c r="DO43" s="761"/>
      <c r="DP43" s="762"/>
      <c r="DQ43" s="760"/>
      <c r="DR43" s="761"/>
      <c r="DS43" s="761"/>
      <c r="DT43" s="761"/>
      <c r="DU43" s="762"/>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0"/>
      <c r="CI44" s="761"/>
      <c r="CJ44" s="761"/>
      <c r="CK44" s="761"/>
      <c r="CL44" s="762"/>
      <c r="CM44" s="760"/>
      <c r="CN44" s="761"/>
      <c r="CO44" s="761"/>
      <c r="CP44" s="761"/>
      <c r="CQ44" s="762"/>
      <c r="CR44" s="760"/>
      <c r="CS44" s="761"/>
      <c r="CT44" s="761"/>
      <c r="CU44" s="761"/>
      <c r="CV44" s="762"/>
      <c r="CW44" s="760"/>
      <c r="CX44" s="761"/>
      <c r="CY44" s="761"/>
      <c r="CZ44" s="761"/>
      <c r="DA44" s="762"/>
      <c r="DB44" s="760"/>
      <c r="DC44" s="761"/>
      <c r="DD44" s="761"/>
      <c r="DE44" s="761"/>
      <c r="DF44" s="762"/>
      <c r="DG44" s="760"/>
      <c r="DH44" s="761"/>
      <c r="DI44" s="761"/>
      <c r="DJ44" s="761"/>
      <c r="DK44" s="762"/>
      <c r="DL44" s="760"/>
      <c r="DM44" s="761"/>
      <c r="DN44" s="761"/>
      <c r="DO44" s="761"/>
      <c r="DP44" s="762"/>
      <c r="DQ44" s="760"/>
      <c r="DR44" s="761"/>
      <c r="DS44" s="761"/>
      <c r="DT44" s="761"/>
      <c r="DU44" s="762"/>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0"/>
      <c r="CI45" s="761"/>
      <c r="CJ45" s="761"/>
      <c r="CK45" s="761"/>
      <c r="CL45" s="762"/>
      <c r="CM45" s="760"/>
      <c r="CN45" s="761"/>
      <c r="CO45" s="761"/>
      <c r="CP45" s="761"/>
      <c r="CQ45" s="762"/>
      <c r="CR45" s="760"/>
      <c r="CS45" s="761"/>
      <c r="CT45" s="761"/>
      <c r="CU45" s="761"/>
      <c r="CV45" s="762"/>
      <c r="CW45" s="760"/>
      <c r="CX45" s="761"/>
      <c r="CY45" s="761"/>
      <c r="CZ45" s="761"/>
      <c r="DA45" s="762"/>
      <c r="DB45" s="760"/>
      <c r="DC45" s="761"/>
      <c r="DD45" s="761"/>
      <c r="DE45" s="761"/>
      <c r="DF45" s="762"/>
      <c r="DG45" s="760"/>
      <c r="DH45" s="761"/>
      <c r="DI45" s="761"/>
      <c r="DJ45" s="761"/>
      <c r="DK45" s="762"/>
      <c r="DL45" s="760"/>
      <c r="DM45" s="761"/>
      <c r="DN45" s="761"/>
      <c r="DO45" s="761"/>
      <c r="DP45" s="762"/>
      <c r="DQ45" s="760"/>
      <c r="DR45" s="761"/>
      <c r="DS45" s="761"/>
      <c r="DT45" s="761"/>
      <c r="DU45" s="762"/>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0"/>
      <c r="CI46" s="761"/>
      <c r="CJ46" s="761"/>
      <c r="CK46" s="761"/>
      <c r="CL46" s="762"/>
      <c r="CM46" s="760"/>
      <c r="CN46" s="761"/>
      <c r="CO46" s="761"/>
      <c r="CP46" s="761"/>
      <c r="CQ46" s="762"/>
      <c r="CR46" s="760"/>
      <c r="CS46" s="761"/>
      <c r="CT46" s="761"/>
      <c r="CU46" s="761"/>
      <c r="CV46" s="762"/>
      <c r="CW46" s="760"/>
      <c r="CX46" s="761"/>
      <c r="CY46" s="761"/>
      <c r="CZ46" s="761"/>
      <c r="DA46" s="762"/>
      <c r="DB46" s="760"/>
      <c r="DC46" s="761"/>
      <c r="DD46" s="761"/>
      <c r="DE46" s="761"/>
      <c r="DF46" s="762"/>
      <c r="DG46" s="760"/>
      <c r="DH46" s="761"/>
      <c r="DI46" s="761"/>
      <c r="DJ46" s="761"/>
      <c r="DK46" s="762"/>
      <c r="DL46" s="760"/>
      <c r="DM46" s="761"/>
      <c r="DN46" s="761"/>
      <c r="DO46" s="761"/>
      <c r="DP46" s="762"/>
      <c r="DQ46" s="760"/>
      <c r="DR46" s="761"/>
      <c r="DS46" s="761"/>
      <c r="DT46" s="761"/>
      <c r="DU46" s="762"/>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0"/>
      <c r="CI47" s="761"/>
      <c r="CJ47" s="761"/>
      <c r="CK47" s="761"/>
      <c r="CL47" s="762"/>
      <c r="CM47" s="760"/>
      <c r="CN47" s="761"/>
      <c r="CO47" s="761"/>
      <c r="CP47" s="761"/>
      <c r="CQ47" s="762"/>
      <c r="CR47" s="760"/>
      <c r="CS47" s="761"/>
      <c r="CT47" s="761"/>
      <c r="CU47" s="761"/>
      <c r="CV47" s="762"/>
      <c r="CW47" s="760"/>
      <c r="CX47" s="761"/>
      <c r="CY47" s="761"/>
      <c r="CZ47" s="761"/>
      <c r="DA47" s="762"/>
      <c r="DB47" s="760"/>
      <c r="DC47" s="761"/>
      <c r="DD47" s="761"/>
      <c r="DE47" s="761"/>
      <c r="DF47" s="762"/>
      <c r="DG47" s="760"/>
      <c r="DH47" s="761"/>
      <c r="DI47" s="761"/>
      <c r="DJ47" s="761"/>
      <c r="DK47" s="762"/>
      <c r="DL47" s="760"/>
      <c r="DM47" s="761"/>
      <c r="DN47" s="761"/>
      <c r="DO47" s="761"/>
      <c r="DP47" s="762"/>
      <c r="DQ47" s="760"/>
      <c r="DR47" s="761"/>
      <c r="DS47" s="761"/>
      <c r="DT47" s="761"/>
      <c r="DU47" s="762"/>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0"/>
      <c r="CI48" s="761"/>
      <c r="CJ48" s="761"/>
      <c r="CK48" s="761"/>
      <c r="CL48" s="762"/>
      <c r="CM48" s="760"/>
      <c r="CN48" s="761"/>
      <c r="CO48" s="761"/>
      <c r="CP48" s="761"/>
      <c r="CQ48" s="762"/>
      <c r="CR48" s="760"/>
      <c r="CS48" s="761"/>
      <c r="CT48" s="761"/>
      <c r="CU48" s="761"/>
      <c r="CV48" s="762"/>
      <c r="CW48" s="760"/>
      <c r="CX48" s="761"/>
      <c r="CY48" s="761"/>
      <c r="CZ48" s="761"/>
      <c r="DA48" s="762"/>
      <c r="DB48" s="760"/>
      <c r="DC48" s="761"/>
      <c r="DD48" s="761"/>
      <c r="DE48" s="761"/>
      <c r="DF48" s="762"/>
      <c r="DG48" s="760"/>
      <c r="DH48" s="761"/>
      <c r="DI48" s="761"/>
      <c r="DJ48" s="761"/>
      <c r="DK48" s="762"/>
      <c r="DL48" s="760"/>
      <c r="DM48" s="761"/>
      <c r="DN48" s="761"/>
      <c r="DO48" s="761"/>
      <c r="DP48" s="762"/>
      <c r="DQ48" s="760"/>
      <c r="DR48" s="761"/>
      <c r="DS48" s="761"/>
      <c r="DT48" s="761"/>
      <c r="DU48" s="762"/>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0"/>
      <c r="CI49" s="761"/>
      <c r="CJ49" s="761"/>
      <c r="CK49" s="761"/>
      <c r="CL49" s="762"/>
      <c r="CM49" s="760"/>
      <c r="CN49" s="761"/>
      <c r="CO49" s="761"/>
      <c r="CP49" s="761"/>
      <c r="CQ49" s="762"/>
      <c r="CR49" s="760"/>
      <c r="CS49" s="761"/>
      <c r="CT49" s="761"/>
      <c r="CU49" s="761"/>
      <c r="CV49" s="762"/>
      <c r="CW49" s="760"/>
      <c r="CX49" s="761"/>
      <c r="CY49" s="761"/>
      <c r="CZ49" s="761"/>
      <c r="DA49" s="762"/>
      <c r="DB49" s="760"/>
      <c r="DC49" s="761"/>
      <c r="DD49" s="761"/>
      <c r="DE49" s="761"/>
      <c r="DF49" s="762"/>
      <c r="DG49" s="760"/>
      <c r="DH49" s="761"/>
      <c r="DI49" s="761"/>
      <c r="DJ49" s="761"/>
      <c r="DK49" s="762"/>
      <c r="DL49" s="760"/>
      <c r="DM49" s="761"/>
      <c r="DN49" s="761"/>
      <c r="DO49" s="761"/>
      <c r="DP49" s="762"/>
      <c r="DQ49" s="760"/>
      <c r="DR49" s="761"/>
      <c r="DS49" s="761"/>
      <c r="DT49" s="761"/>
      <c r="DU49" s="762"/>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0"/>
      <c r="CI50" s="761"/>
      <c r="CJ50" s="761"/>
      <c r="CK50" s="761"/>
      <c r="CL50" s="762"/>
      <c r="CM50" s="760"/>
      <c r="CN50" s="761"/>
      <c r="CO50" s="761"/>
      <c r="CP50" s="761"/>
      <c r="CQ50" s="762"/>
      <c r="CR50" s="760"/>
      <c r="CS50" s="761"/>
      <c r="CT50" s="761"/>
      <c r="CU50" s="761"/>
      <c r="CV50" s="762"/>
      <c r="CW50" s="760"/>
      <c r="CX50" s="761"/>
      <c r="CY50" s="761"/>
      <c r="CZ50" s="761"/>
      <c r="DA50" s="762"/>
      <c r="DB50" s="760"/>
      <c r="DC50" s="761"/>
      <c r="DD50" s="761"/>
      <c r="DE50" s="761"/>
      <c r="DF50" s="762"/>
      <c r="DG50" s="760"/>
      <c r="DH50" s="761"/>
      <c r="DI50" s="761"/>
      <c r="DJ50" s="761"/>
      <c r="DK50" s="762"/>
      <c r="DL50" s="760"/>
      <c r="DM50" s="761"/>
      <c r="DN50" s="761"/>
      <c r="DO50" s="761"/>
      <c r="DP50" s="762"/>
      <c r="DQ50" s="760"/>
      <c r="DR50" s="761"/>
      <c r="DS50" s="761"/>
      <c r="DT50" s="761"/>
      <c r="DU50" s="762"/>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0"/>
      <c r="CI51" s="761"/>
      <c r="CJ51" s="761"/>
      <c r="CK51" s="761"/>
      <c r="CL51" s="762"/>
      <c r="CM51" s="760"/>
      <c r="CN51" s="761"/>
      <c r="CO51" s="761"/>
      <c r="CP51" s="761"/>
      <c r="CQ51" s="762"/>
      <c r="CR51" s="760"/>
      <c r="CS51" s="761"/>
      <c r="CT51" s="761"/>
      <c r="CU51" s="761"/>
      <c r="CV51" s="762"/>
      <c r="CW51" s="760"/>
      <c r="CX51" s="761"/>
      <c r="CY51" s="761"/>
      <c r="CZ51" s="761"/>
      <c r="DA51" s="762"/>
      <c r="DB51" s="760"/>
      <c r="DC51" s="761"/>
      <c r="DD51" s="761"/>
      <c r="DE51" s="761"/>
      <c r="DF51" s="762"/>
      <c r="DG51" s="760"/>
      <c r="DH51" s="761"/>
      <c r="DI51" s="761"/>
      <c r="DJ51" s="761"/>
      <c r="DK51" s="762"/>
      <c r="DL51" s="760"/>
      <c r="DM51" s="761"/>
      <c r="DN51" s="761"/>
      <c r="DO51" s="761"/>
      <c r="DP51" s="762"/>
      <c r="DQ51" s="760"/>
      <c r="DR51" s="761"/>
      <c r="DS51" s="761"/>
      <c r="DT51" s="761"/>
      <c r="DU51" s="762"/>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0"/>
      <c r="CI52" s="761"/>
      <c r="CJ52" s="761"/>
      <c r="CK52" s="761"/>
      <c r="CL52" s="762"/>
      <c r="CM52" s="760"/>
      <c r="CN52" s="761"/>
      <c r="CO52" s="761"/>
      <c r="CP52" s="761"/>
      <c r="CQ52" s="762"/>
      <c r="CR52" s="760"/>
      <c r="CS52" s="761"/>
      <c r="CT52" s="761"/>
      <c r="CU52" s="761"/>
      <c r="CV52" s="762"/>
      <c r="CW52" s="760"/>
      <c r="CX52" s="761"/>
      <c r="CY52" s="761"/>
      <c r="CZ52" s="761"/>
      <c r="DA52" s="762"/>
      <c r="DB52" s="760"/>
      <c r="DC52" s="761"/>
      <c r="DD52" s="761"/>
      <c r="DE52" s="761"/>
      <c r="DF52" s="762"/>
      <c r="DG52" s="760"/>
      <c r="DH52" s="761"/>
      <c r="DI52" s="761"/>
      <c r="DJ52" s="761"/>
      <c r="DK52" s="762"/>
      <c r="DL52" s="760"/>
      <c r="DM52" s="761"/>
      <c r="DN52" s="761"/>
      <c r="DO52" s="761"/>
      <c r="DP52" s="762"/>
      <c r="DQ52" s="760"/>
      <c r="DR52" s="761"/>
      <c r="DS52" s="761"/>
      <c r="DT52" s="761"/>
      <c r="DU52" s="762"/>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0"/>
      <c r="CI53" s="761"/>
      <c r="CJ53" s="761"/>
      <c r="CK53" s="761"/>
      <c r="CL53" s="762"/>
      <c r="CM53" s="760"/>
      <c r="CN53" s="761"/>
      <c r="CO53" s="761"/>
      <c r="CP53" s="761"/>
      <c r="CQ53" s="762"/>
      <c r="CR53" s="760"/>
      <c r="CS53" s="761"/>
      <c r="CT53" s="761"/>
      <c r="CU53" s="761"/>
      <c r="CV53" s="762"/>
      <c r="CW53" s="760"/>
      <c r="CX53" s="761"/>
      <c r="CY53" s="761"/>
      <c r="CZ53" s="761"/>
      <c r="DA53" s="762"/>
      <c r="DB53" s="760"/>
      <c r="DC53" s="761"/>
      <c r="DD53" s="761"/>
      <c r="DE53" s="761"/>
      <c r="DF53" s="762"/>
      <c r="DG53" s="760"/>
      <c r="DH53" s="761"/>
      <c r="DI53" s="761"/>
      <c r="DJ53" s="761"/>
      <c r="DK53" s="762"/>
      <c r="DL53" s="760"/>
      <c r="DM53" s="761"/>
      <c r="DN53" s="761"/>
      <c r="DO53" s="761"/>
      <c r="DP53" s="762"/>
      <c r="DQ53" s="760"/>
      <c r="DR53" s="761"/>
      <c r="DS53" s="761"/>
      <c r="DT53" s="761"/>
      <c r="DU53" s="762"/>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0"/>
      <c r="CI54" s="761"/>
      <c r="CJ54" s="761"/>
      <c r="CK54" s="761"/>
      <c r="CL54" s="762"/>
      <c r="CM54" s="760"/>
      <c r="CN54" s="761"/>
      <c r="CO54" s="761"/>
      <c r="CP54" s="761"/>
      <c r="CQ54" s="762"/>
      <c r="CR54" s="760"/>
      <c r="CS54" s="761"/>
      <c r="CT54" s="761"/>
      <c r="CU54" s="761"/>
      <c r="CV54" s="762"/>
      <c r="CW54" s="760"/>
      <c r="CX54" s="761"/>
      <c r="CY54" s="761"/>
      <c r="CZ54" s="761"/>
      <c r="DA54" s="762"/>
      <c r="DB54" s="760"/>
      <c r="DC54" s="761"/>
      <c r="DD54" s="761"/>
      <c r="DE54" s="761"/>
      <c r="DF54" s="762"/>
      <c r="DG54" s="760"/>
      <c r="DH54" s="761"/>
      <c r="DI54" s="761"/>
      <c r="DJ54" s="761"/>
      <c r="DK54" s="762"/>
      <c r="DL54" s="760"/>
      <c r="DM54" s="761"/>
      <c r="DN54" s="761"/>
      <c r="DO54" s="761"/>
      <c r="DP54" s="762"/>
      <c r="DQ54" s="760"/>
      <c r="DR54" s="761"/>
      <c r="DS54" s="761"/>
      <c r="DT54" s="761"/>
      <c r="DU54" s="762"/>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0"/>
      <c r="CI55" s="761"/>
      <c r="CJ55" s="761"/>
      <c r="CK55" s="761"/>
      <c r="CL55" s="762"/>
      <c r="CM55" s="760"/>
      <c r="CN55" s="761"/>
      <c r="CO55" s="761"/>
      <c r="CP55" s="761"/>
      <c r="CQ55" s="762"/>
      <c r="CR55" s="760"/>
      <c r="CS55" s="761"/>
      <c r="CT55" s="761"/>
      <c r="CU55" s="761"/>
      <c r="CV55" s="762"/>
      <c r="CW55" s="760"/>
      <c r="CX55" s="761"/>
      <c r="CY55" s="761"/>
      <c r="CZ55" s="761"/>
      <c r="DA55" s="762"/>
      <c r="DB55" s="760"/>
      <c r="DC55" s="761"/>
      <c r="DD55" s="761"/>
      <c r="DE55" s="761"/>
      <c r="DF55" s="762"/>
      <c r="DG55" s="760"/>
      <c r="DH55" s="761"/>
      <c r="DI55" s="761"/>
      <c r="DJ55" s="761"/>
      <c r="DK55" s="762"/>
      <c r="DL55" s="760"/>
      <c r="DM55" s="761"/>
      <c r="DN55" s="761"/>
      <c r="DO55" s="761"/>
      <c r="DP55" s="762"/>
      <c r="DQ55" s="760"/>
      <c r="DR55" s="761"/>
      <c r="DS55" s="761"/>
      <c r="DT55" s="761"/>
      <c r="DU55" s="762"/>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0"/>
      <c r="CI56" s="761"/>
      <c r="CJ56" s="761"/>
      <c r="CK56" s="761"/>
      <c r="CL56" s="762"/>
      <c r="CM56" s="760"/>
      <c r="CN56" s="761"/>
      <c r="CO56" s="761"/>
      <c r="CP56" s="761"/>
      <c r="CQ56" s="762"/>
      <c r="CR56" s="760"/>
      <c r="CS56" s="761"/>
      <c r="CT56" s="761"/>
      <c r="CU56" s="761"/>
      <c r="CV56" s="762"/>
      <c r="CW56" s="760"/>
      <c r="CX56" s="761"/>
      <c r="CY56" s="761"/>
      <c r="CZ56" s="761"/>
      <c r="DA56" s="762"/>
      <c r="DB56" s="760"/>
      <c r="DC56" s="761"/>
      <c r="DD56" s="761"/>
      <c r="DE56" s="761"/>
      <c r="DF56" s="762"/>
      <c r="DG56" s="760"/>
      <c r="DH56" s="761"/>
      <c r="DI56" s="761"/>
      <c r="DJ56" s="761"/>
      <c r="DK56" s="762"/>
      <c r="DL56" s="760"/>
      <c r="DM56" s="761"/>
      <c r="DN56" s="761"/>
      <c r="DO56" s="761"/>
      <c r="DP56" s="762"/>
      <c r="DQ56" s="760"/>
      <c r="DR56" s="761"/>
      <c r="DS56" s="761"/>
      <c r="DT56" s="761"/>
      <c r="DU56" s="762"/>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0"/>
      <c r="CI57" s="761"/>
      <c r="CJ57" s="761"/>
      <c r="CK57" s="761"/>
      <c r="CL57" s="762"/>
      <c r="CM57" s="760"/>
      <c r="CN57" s="761"/>
      <c r="CO57" s="761"/>
      <c r="CP57" s="761"/>
      <c r="CQ57" s="762"/>
      <c r="CR57" s="760"/>
      <c r="CS57" s="761"/>
      <c r="CT57" s="761"/>
      <c r="CU57" s="761"/>
      <c r="CV57" s="762"/>
      <c r="CW57" s="760"/>
      <c r="CX57" s="761"/>
      <c r="CY57" s="761"/>
      <c r="CZ57" s="761"/>
      <c r="DA57" s="762"/>
      <c r="DB57" s="760"/>
      <c r="DC57" s="761"/>
      <c r="DD57" s="761"/>
      <c r="DE57" s="761"/>
      <c r="DF57" s="762"/>
      <c r="DG57" s="760"/>
      <c r="DH57" s="761"/>
      <c r="DI57" s="761"/>
      <c r="DJ57" s="761"/>
      <c r="DK57" s="762"/>
      <c r="DL57" s="760"/>
      <c r="DM57" s="761"/>
      <c r="DN57" s="761"/>
      <c r="DO57" s="761"/>
      <c r="DP57" s="762"/>
      <c r="DQ57" s="760"/>
      <c r="DR57" s="761"/>
      <c r="DS57" s="761"/>
      <c r="DT57" s="761"/>
      <c r="DU57" s="762"/>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0"/>
      <c r="CI58" s="761"/>
      <c r="CJ58" s="761"/>
      <c r="CK58" s="761"/>
      <c r="CL58" s="762"/>
      <c r="CM58" s="760"/>
      <c r="CN58" s="761"/>
      <c r="CO58" s="761"/>
      <c r="CP58" s="761"/>
      <c r="CQ58" s="762"/>
      <c r="CR58" s="760"/>
      <c r="CS58" s="761"/>
      <c r="CT58" s="761"/>
      <c r="CU58" s="761"/>
      <c r="CV58" s="762"/>
      <c r="CW58" s="760"/>
      <c r="CX58" s="761"/>
      <c r="CY58" s="761"/>
      <c r="CZ58" s="761"/>
      <c r="DA58" s="762"/>
      <c r="DB58" s="760"/>
      <c r="DC58" s="761"/>
      <c r="DD58" s="761"/>
      <c r="DE58" s="761"/>
      <c r="DF58" s="762"/>
      <c r="DG58" s="760"/>
      <c r="DH58" s="761"/>
      <c r="DI58" s="761"/>
      <c r="DJ58" s="761"/>
      <c r="DK58" s="762"/>
      <c r="DL58" s="760"/>
      <c r="DM58" s="761"/>
      <c r="DN58" s="761"/>
      <c r="DO58" s="761"/>
      <c r="DP58" s="762"/>
      <c r="DQ58" s="760"/>
      <c r="DR58" s="761"/>
      <c r="DS58" s="761"/>
      <c r="DT58" s="761"/>
      <c r="DU58" s="762"/>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0"/>
      <c r="CI59" s="761"/>
      <c r="CJ59" s="761"/>
      <c r="CK59" s="761"/>
      <c r="CL59" s="762"/>
      <c r="CM59" s="760"/>
      <c r="CN59" s="761"/>
      <c r="CO59" s="761"/>
      <c r="CP59" s="761"/>
      <c r="CQ59" s="762"/>
      <c r="CR59" s="760"/>
      <c r="CS59" s="761"/>
      <c r="CT59" s="761"/>
      <c r="CU59" s="761"/>
      <c r="CV59" s="762"/>
      <c r="CW59" s="760"/>
      <c r="CX59" s="761"/>
      <c r="CY59" s="761"/>
      <c r="CZ59" s="761"/>
      <c r="DA59" s="762"/>
      <c r="DB59" s="760"/>
      <c r="DC59" s="761"/>
      <c r="DD59" s="761"/>
      <c r="DE59" s="761"/>
      <c r="DF59" s="762"/>
      <c r="DG59" s="760"/>
      <c r="DH59" s="761"/>
      <c r="DI59" s="761"/>
      <c r="DJ59" s="761"/>
      <c r="DK59" s="762"/>
      <c r="DL59" s="760"/>
      <c r="DM59" s="761"/>
      <c r="DN59" s="761"/>
      <c r="DO59" s="761"/>
      <c r="DP59" s="762"/>
      <c r="DQ59" s="760"/>
      <c r="DR59" s="761"/>
      <c r="DS59" s="761"/>
      <c r="DT59" s="761"/>
      <c r="DU59" s="762"/>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0"/>
      <c r="CI60" s="761"/>
      <c r="CJ60" s="761"/>
      <c r="CK60" s="761"/>
      <c r="CL60" s="762"/>
      <c r="CM60" s="760"/>
      <c r="CN60" s="761"/>
      <c r="CO60" s="761"/>
      <c r="CP60" s="761"/>
      <c r="CQ60" s="762"/>
      <c r="CR60" s="760"/>
      <c r="CS60" s="761"/>
      <c r="CT60" s="761"/>
      <c r="CU60" s="761"/>
      <c r="CV60" s="762"/>
      <c r="CW60" s="760"/>
      <c r="CX60" s="761"/>
      <c r="CY60" s="761"/>
      <c r="CZ60" s="761"/>
      <c r="DA60" s="762"/>
      <c r="DB60" s="760"/>
      <c r="DC60" s="761"/>
      <c r="DD60" s="761"/>
      <c r="DE60" s="761"/>
      <c r="DF60" s="762"/>
      <c r="DG60" s="760"/>
      <c r="DH60" s="761"/>
      <c r="DI60" s="761"/>
      <c r="DJ60" s="761"/>
      <c r="DK60" s="762"/>
      <c r="DL60" s="760"/>
      <c r="DM60" s="761"/>
      <c r="DN60" s="761"/>
      <c r="DO60" s="761"/>
      <c r="DP60" s="762"/>
      <c r="DQ60" s="760"/>
      <c r="DR60" s="761"/>
      <c r="DS60" s="761"/>
      <c r="DT60" s="761"/>
      <c r="DU60" s="762"/>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0"/>
      <c r="CI61" s="761"/>
      <c r="CJ61" s="761"/>
      <c r="CK61" s="761"/>
      <c r="CL61" s="762"/>
      <c r="CM61" s="760"/>
      <c r="CN61" s="761"/>
      <c r="CO61" s="761"/>
      <c r="CP61" s="761"/>
      <c r="CQ61" s="762"/>
      <c r="CR61" s="760"/>
      <c r="CS61" s="761"/>
      <c r="CT61" s="761"/>
      <c r="CU61" s="761"/>
      <c r="CV61" s="762"/>
      <c r="CW61" s="760"/>
      <c r="CX61" s="761"/>
      <c r="CY61" s="761"/>
      <c r="CZ61" s="761"/>
      <c r="DA61" s="762"/>
      <c r="DB61" s="760"/>
      <c r="DC61" s="761"/>
      <c r="DD61" s="761"/>
      <c r="DE61" s="761"/>
      <c r="DF61" s="762"/>
      <c r="DG61" s="760"/>
      <c r="DH61" s="761"/>
      <c r="DI61" s="761"/>
      <c r="DJ61" s="761"/>
      <c r="DK61" s="762"/>
      <c r="DL61" s="760"/>
      <c r="DM61" s="761"/>
      <c r="DN61" s="761"/>
      <c r="DO61" s="761"/>
      <c r="DP61" s="762"/>
      <c r="DQ61" s="760"/>
      <c r="DR61" s="761"/>
      <c r="DS61" s="761"/>
      <c r="DT61" s="761"/>
      <c r="DU61" s="762"/>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0"/>
      <c r="CI62" s="761"/>
      <c r="CJ62" s="761"/>
      <c r="CK62" s="761"/>
      <c r="CL62" s="762"/>
      <c r="CM62" s="760"/>
      <c r="CN62" s="761"/>
      <c r="CO62" s="761"/>
      <c r="CP62" s="761"/>
      <c r="CQ62" s="762"/>
      <c r="CR62" s="760"/>
      <c r="CS62" s="761"/>
      <c r="CT62" s="761"/>
      <c r="CU62" s="761"/>
      <c r="CV62" s="762"/>
      <c r="CW62" s="760"/>
      <c r="CX62" s="761"/>
      <c r="CY62" s="761"/>
      <c r="CZ62" s="761"/>
      <c r="DA62" s="762"/>
      <c r="DB62" s="760"/>
      <c r="DC62" s="761"/>
      <c r="DD62" s="761"/>
      <c r="DE62" s="761"/>
      <c r="DF62" s="762"/>
      <c r="DG62" s="760"/>
      <c r="DH62" s="761"/>
      <c r="DI62" s="761"/>
      <c r="DJ62" s="761"/>
      <c r="DK62" s="762"/>
      <c r="DL62" s="760"/>
      <c r="DM62" s="761"/>
      <c r="DN62" s="761"/>
      <c r="DO62" s="761"/>
      <c r="DP62" s="762"/>
      <c r="DQ62" s="760"/>
      <c r="DR62" s="761"/>
      <c r="DS62" s="761"/>
      <c r="DT62" s="761"/>
      <c r="DU62" s="762"/>
      <c r="DV62" s="770"/>
      <c r="DW62" s="771"/>
      <c r="DX62" s="771"/>
      <c r="DY62" s="771"/>
      <c r="DZ62" s="772"/>
      <c r="EA62" s="197"/>
    </row>
    <row r="63" spans="1:131" s="198" customFormat="1" ht="26.25" customHeight="1" thickBot="1">
      <c r="A63" s="215" t="s">
        <v>367</v>
      </c>
      <c r="B63" s="776" t="s">
        <v>385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924</v>
      </c>
      <c r="AG63" s="828"/>
      <c r="AH63" s="828"/>
      <c r="AI63" s="828"/>
      <c r="AJ63" s="829"/>
      <c r="AK63" s="830"/>
      <c r="AL63" s="825"/>
      <c r="AM63" s="825"/>
      <c r="AN63" s="825"/>
      <c r="AO63" s="825"/>
      <c r="AP63" s="828">
        <f>AP31+AP32</f>
        <v>17184</v>
      </c>
      <c r="AQ63" s="828"/>
      <c r="AR63" s="828"/>
      <c r="AS63" s="828"/>
      <c r="AT63" s="828"/>
      <c r="AU63" s="828">
        <f>AU31+AU32</f>
        <v>11166</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0"/>
      <c r="CI63" s="761"/>
      <c r="CJ63" s="761"/>
      <c r="CK63" s="761"/>
      <c r="CL63" s="762"/>
      <c r="CM63" s="760"/>
      <c r="CN63" s="761"/>
      <c r="CO63" s="761"/>
      <c r="CP63" s="761"/>
      <c r="CQ63" s="762"/>
      <c r="CR63" s="760"/>
      <c r="CS63" s="761"/>
      <c r="CT63" s="761"/>
      <c r="CU63" s="761"/>
      <c r="CV63" s="762"/>
      <c r="CW63" s="760"/>
      <c r="CX63" s="761"/>
      <c r="CY63" s="761"/>
      <c r="CZ63" s="761"/>
      <c r="DA63" s="762"/>
      <c r="DB63" s="760"/>
      <c r="DC63" s="761"/>
      <c r="DD63" s="761"/>
      <c r="DE63" s="761"/>
      <c r="DF63" s="762"/>
      <c r="DG63" s="760"/>
      <c r="DH63" s="761"/>
      <c r="DI63" s="761"/>
      <c r="DJ63" s="761"/>
      <c r="DK63" s="762"/>
      <c r="DL63" s="760"/>
      <c r="DM63" s="761"/>
      <c r="DN63" s="761"/>
      <c r="DO63" s="761"/>
      <c r="DP63" s="762"/>
      <c r="DQ63" s="760"/>
      <c r="DR63" s="761"/>
      <c r="DS63" s="761"/>
      <c r="DT63" s="761"/>
      <c r="DU63" s="762"/>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0"/>
      <c r="CI64" s="761"/>
      <c r="CJ64" s="761"/>
      <c r="CK64" s="761"/>
      <c r="CL64" s="762"/>
      <c r="CM64" s="760"/>
      <c r="CN64" s="761"/>
      <c r="CO64" s="761"/>
      <c r="CP64" s="761"/>
      <c r="CQ64" s="762"/>
      <c r="CR64" s="760"/>
      <c r="CS64" s="761"/>
      <c r="CT64" s="761"/>
      <c r="CU64" s="761"/>
      <c r="CV64" s="762"/>
      <c r="CW64" s="760"/>
      <c r="CX64" s="761"/>
      <c r="CY64" s="761"/>
      <c r="CZ64" s="761"/>
      <c r="DA64" s="762"/>
      <c r="DB64" s="760"/>
      <c r="DC64" s="761"/>
      <c r="DD64" s="761"/>
      <c r="DE64" s="761"/>
      <c r="DF64" s="762"/>
      <c r="DG64" s="760"/>
      <c r="DH64" s="761"/>
      <c r="DI64" s="761"/>
      <c r="DJ64" s="761"/>
      <c r="DK64" s="762"/>
      <c r="DL64" s="760"/>
      <c r="DM64" s="761"/>
      <c r="DN64" s="761"/>
      <c r="DO64" s="761"/>
      <c r="DP64" s="762"/>
      <c r="DQ64" s="760"/>
      <c r="DR64" s="761"/>
      <c r="DS64" s="761"/>
      <c r="DT64" s="761"/>
      <c r="DU64" s="762"/>
      <c r="DV64" s="770"/>
      <c r="DW64" s="771"/>
      <c r="DX64" s="771"/>
      <c r="DY64" s="771"/>
      <c r="DZ64" s="77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0"/>
      <c r="CI65" s="761"/>
      <c r="CJ65" s="761"/>
      <c r="CK65" s="761"/>
      <c r="CL65" s="762"/>
      <c r="CM65" s="760"/>
      <c r="CN65" s="761"/>
      <c r="CO65" s="761"/>
      <c r="CP65" s="761"/>
      <c r="CQ65" s="762"/>
      <c r="CR65" s="760"/>
      <c r="CS65" s="761"/>
      <c r="CT65" s="761"/>
      <c r="CU65" s="761"/>
      <c r="CV65" s="762"/>
      <c r="CW65" s="760"/>
      <c r="CX65" s="761"/>
      <c r="CY65" s="761"/>
      <c r="CZ65" s="761"/>
      <c r="DA65" s="762"/>
      <c r="DB65" s="760"/>
      <c r="DC65" s="761"/>
      <c r="DD65" s="761"/>
      <c r="DE65" s="761"/>
      <c r="DF65" s="762"/>
      <c r="DG65" s="760"/>
      <c r="DH65" s="761"/>
      <c r="DI65" s="761"/>
      <c r="DJ65" s="761"/>
      <c r="DK65" s="762"/>
      <c r="DL65" s="760"/>
      <c r="DM65" s="761"/>
      <c r="DN65" s="761"/>
      <c r="DO65" s="761"/>
      <c r="DP65" s="762"/>
      <c r="DQ65" s="760"/>
      <c r="DR65" s="761"/>
      <c r="DS65" s="761"/>
      <c r="DT65" s="761"/>
      <c r="DU65" s="762"/>
      <c r="DV65" s="770"/>
      <c r="DW65" s="771"/>
      <c r="DX65" s="771"/>
      <c r="DY65" s="771"/>
      <c r="DZ65" s="772"/>
      <c r="EA65" s="197"/>
    </row>
    <row r="66" spans="1:131" s="198" customFormat="1" ht="26.25" customHeight="1">
      <c r="A66" s="726" t="s">
        <v>387</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388</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539</v>
      </c>
      <c r="C68" s="856"/>
      <c r="D68" s="856"/>
      <c r="E68" s="856"/>
      <c r="F68" s="856"/>
      <c r="G68" s="856"/>
      <c r="H68" s="856"/>
      <c r="I68" s="856"/>
      <c r="J68" s="856"/>
      <c r="K68" s="856"/>
      <c r="L68" s="856"/>
      <c r="M68" s="856"/>
      <c r="N68" s="856"/>
      <c r="O68" s="856"/>
      <c r="P68" s="857"/>
      <c r="Q68" s="858">
        <v>6855</v>
      </c>
      <c r="R68" s="852"/>
      <c r="S68" s="852"/>
      <c r="T68" s="852"/>
      <c r="U68" s="852"/>
      <c r="V68" s="852">
        <v>6605</v>
      </c>
      <c r="W68" s="852"/>
      <c r="X68" s="852"/>
      <c r="Y68" s="852"/>
      <c r="Z68" s="852"/>
      <c r="AA68" s="852">
        <v>250</v>
      </c>
      <c r="AB68" s="852"/>
      <c r="AC68" s="852"/>
      <c r="AD68" s="852"/>
      <c r="AE68" s="852"/>
      <c r="AF68" s="852">
        <v>233</v>
      </c>
      <c r="AG68" s="852"/>
      <c r="AH68" s="852"/>
      <c r="AI68" s="852"/>
      <c r="AJ68" s="852"/>
      <c r="AK68" s="852">
        <v>377</v>
      </c>
      <c r="AL68" s="852"/>
      <c r="AM68" s="852"/>
      <c r="AN68" s="852"/>
      <c r="AO68" s="852"/>
      <c r="AP68" s="852">
        <v>10339</v>
      </c>
      <c r="AQ68" s="852"/>
      <c r="AR68" s="852"/>
      <c r="AS68" s="852"/>
      <c r="AT68" s="852"/>
      <c r="AU68" s="852">
        <v>4291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540</v>
      </c>
      <c r="C69" s="860"/>
      <c r="D69" s="860"/>
      <c r="E69" s="860"/>
      <c r="F69" s="860"/>
      <c r="G69" s="860"/>
      <c r="H69" s="860"/>
      <c r="I69" s="860"/>
      <c r="J69" s="860"/>
      <c r="K69" s="860"/>
      <c r="L69" s="860"/>
      <c r="M69" s="860"/>
      <c r="N69" s="860"/>
      <c r="O69" s="860"/>
      <c r="P69" s="861"/>
      <c r="Q69" s="862">
        <v>78</v>
      </c>
      <c r="R69" s="817"/>
      <c r="S69" s="817"/>
      <c r="T69" s="817"/>
      <c r="U69" s="817"/>
      <c r="V69" s="817">
        <v>76</v>
      </c>
      <c r="W69" s="817"/>
      <c r="X69" s="817"/>
      <c r="Y69" s="817"/>
      <c r="Z69" s="817"/>
      <c r="AA69" s="817">
        <v>2</v>
      </c>
      <c r="AB69" s="817"/>
      <c r="AC69" s="817"/>
      <c r="AD69" s="817"/>
      <c r="AE69" s="817"/>
      <c r="AF69" s="817">
        <v>2</v>
      </c>
      <c r="AG69" s="817"/>
      <c r="AH69" s="817"/>
      <c r="AI69" s="817"/>
      <c r="AJ69" s="817"/>
      <c r="AK69" s="817" t="s">
        <v>474</v>
      </c>
      <c r="AL69" s="817"/>
      <c r="AM69" s="817"/>
      <c r="AN69" s="817"/>
      <c r="AO69" s="817"/>
      <c r="AP69" s="817">
        <v>27</v>
      </c>
      <c r="AQ69" s="817"/>
      <c r="AR69" s="817"/>
      <c r="AS69" s="817"/>
      <c r="AT69" s="817"/>
      <c r="AU69" s="817">
        <v>25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541</v>
      </c>
      <c r="C70" s="860"/>
      <c r="D70" s="860"/>
      <c r="E70" s="860"/>
      <c r="F70" s="860"/>
      <c r="G70" s="860"/>
      <c r="H70" s="860"/>
      <c r="I70" s="860"/>
      <c r="J70" s="860"/>
      <c r="K70" s="860"/>
      <c r="L70" s="860"/>
      <c r="M70" s="860"/>
      <c r="N70" s="860"/>
      <c r="O70" s="860"/>
      <c r="P70" s="861"/>
      <c r="Q70" s="862">
        <v>340</v>
      </c>
      <c r="R70" s="817"/>
      <c r="S70" s="817"/>
      <c r="T70" s="817"/>
      <c r="U70" s="817"/>
      <c r="V70" s="817">
        <v>300</v>
      </c>
      <c r="W70" s="817"/>
      <c r="X70" s="817"/>
      <c r="Y70" s="817"/>
      <c r="Z70" s="817"/>
      <c r="AA70" s="817">
        <v>40</v>
      </c>
      <c r="AB70" s="817"/>
      <c r="AC70" s="817"/>
      <c r="AD70" s="817"/>
      <c r="AE70" s="817"/>
      <c r="AF70" s="817">
        <v>296</v>
      </c>
      <c r="AG70" s="817"/>
      <c r="AH70" s="817"/>
      <c r="AI70" s="817"/>
      <c r="AJ70" s="817"/>
      <c r="AK70" s="817" t="s">
        <v>474</v>
      </c>
      <c r="AL70" s="817"/>
      <c r="AM70" s="817"/>
      <c r="AN70" s="817"/>
      <c r="AO70" s="817"/>
      <c r="AP70" s="817" t="s">
        <v>474</v>
      </c>
      <c r="AQ70" s="817"/>
      <c r="AR70" s="817"/>
      <c r="AS70" s="817"/>
      <c r="AT70" s="817"/>
      <c r="AU70" s="817" t="s">
        <v>474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542</v>
      </c>
      <c r="C71" s="860"/>
      <c r="D71" s="860"/>
      <c r="E71" s="860"/>
      <c r="F71" s="860"/>
      <c r="G71" s="860"/>
      <c r="H71" s="860"/>
      <c r="I71" s="860"/>
      <c r="J71" s="860"/>
      <c r="K71" s="860"/>
      <c r="L71" s="860"/>
      <c r="M71" s="860"/>
      <c r="N71" s="860"/>
      <c r="O71" s="860"/>
      <c r="P71" s="861"/>
      <c r="Q71" s="862">
        <v>40</v>
      </c>
      <c r="R71" s="817"/>
      <c r="S71" s="817"/>
      <c r="T71" s="817"/>
      <c r="U71" s="817"/>
      <c r="V71" s="817">
        <v>31</v>
      </c>
      <c r="W71" s="817"/>
      <c r="X71" s="817"/>
      <c r="Y71" s="817"/>
      <c r="Z71" s="817"/>
      <c r="AA71" s="817">
        <v>9</v>
      </c>
      <c r="AB71" s="817"/>
      <c r="AC71" s="817"/>
      <c r="AD71" s="817"/>
      <c r="AE71" s="817"/>
      <c r="AF71" s="817">
        <v>9</v>
      </c>
      <c r="AG71" s="817"/>
      <c r="AH71" s="817"/>
      <c r="AI71" s="817"/>
      <c r="AJ71" s="817"/>
      <c r="AK71" s="817" t="s">
        <v>474</v>
      </c>
      <c r="AL71" s="817"/>
      <c r="AM71" s="817"/>
      <c r="AN71" s="817"/>
      <c r="AO71" s="817"/>
      <c r="AP71" s="817" t="s">
        <v>474</v>
      </c>
      <c r="AQ71" s="817"/>
      <c r="AR71" s="817"/>
      <c r="AS71" s="817"/>
      <c r="AT71" s="817"/>
      <c r="AU71" s="817" t="s">
        <v>474</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543</v>
      </c>
      <c r="C72" s="860"/>
      <c r="D72" s="860"/>
      <c r="E72" s="860"/>
      <c r="F72" s="860"/>
      <c r="G72" s="860"/>
      <c r="H72" s="860"/>
      <c r="I72" s="860"/>
      <c r="J72" s="860"/>
      <c r="K72" s="860"/>
      <c r="L72" s="860"/>
      <c r="M72" s="860"/>
      <c r="N72" s="860"/>
      <c r="O72" s="860"/>
      <c r="P72" s="861"/>
      <c r="Q72" s="862">
        <v>185</v>
      </c>
      <c r="R72" s="817"/>
      <c r="S72" s="817"/>
      <c r="T72" s="817"/>
      <c r="U72" s="817"/>
      <c r="V72" s="817">
        <v>158</v>
      </c>
      <c r="W72" s="817"/>
      <c r="X72" s="817"/>
      <c r="Y72" s="817"/>
      <c r="Z72" s="817"/>
      <c r="AA72" s="817">
        <v>26</v>
      </c>
      <c r="AB72" s="817"/>
      <c r="AC72" s="817"/>
      <c r="AD72" s="817"/>
      <c r="AE72" s="817"/>
      <c r="AF72" s="817">
        <v>26</v>
      </c>
      <c r="AG72" s="817"/>
      <c r="AH72" s="817"/>
      <c r="AI72" s="817"/>
      <c r="AJ72" s="817"/>
      <c r="AK72" s="817">
        <v>12</v>
      </c>
      <c r="AL72" s="817"/>
      <c r="AM72" s="817"/>
      <c r="AN72" s="817"/>
      <c r="AO72" s="817"/>
      <c r="AP72" s="817" t="s">
        <v>474</v>
      </c>
      <c r="AQ72" s="817"/>
      <c r="AR72" s="817"/>
      <c r="AS72" s="817"/>
      <c r="AT72" s="817"/>
      <c r="AU72" s="817" t="s">
        <v>474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544</v>
      </c>
      <c r="C73" s="860"/>
      <c r="D73" s="860"/>
      <c r="E73" s="860"/>
      <c r="F73" s="860"/>
      <c r="G73" s="860"/>
      <c r="H73" s="860"/>
      <c r="I73" s="860"/>
      <c r="J73" s="860"/>
      <c r="K73" s="860"/>
      <c r="L73" s="860"/>
      <c r="M73" s="860"/>
      <c r="N73" s="860"/>
      <c r="O73" s="860"/>
      <c r="P73" s="861"/>
      <c r="Q73" s="862">
        <v>946790</v>
      </c>
      <c r="R73" s="817"/>
      <c r="S73" s="817"/>
      <c r="T73" s="817"/>
      <c r="U73" s="817"/>
      <c r="V73" s="817">
        <v>924334</v>
      </c>
      <c r="W73" s="817"/>
      <c r="X73" s="817"/>
      <c r="Y73" s="817"/>
      <c r="Z73" s="817"/>
      <c r="AA73" s="817">
        <v>22456</v>
      </c>
      <c r="AB73" s="817"/>
      <c r="AC73" s="817"/>
      <c r="AD73" s="817"/>
      <c r="AE73" s="817"/>
      <c r="AF73" s="817">
        <v>22456</v>
      </c>
      <c r="AG73" s="817"/>
      <c r="AH73" s="817"/>
      <c r="AI73" s="817"/>
      <c r="AJ73" s="817"/>
      <c r="AK73" s="817">
        <v>5657</v>
      </c>
      <c r="AL73" s="817"/>
      <c r="AM73" s="817"/>
      <c r="AN73" s="817"/>
      <c r="AO73" s="817"/>
      <c r="AP73" s="817" t="s">
        <v>474</v>
      </c>
      <c r="AQ73" s="817"/>
      <c r="AR73" s="817"/>
      <c r="AS73" s="817"/>
      <c r="AT73" s="817"/>
      <c r="AU73" s="817" t="s">
        <v>474</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545</v>
      </c>
      <c r="C74" s="860"/>
      <c r="D74" s="860"/>
      <c r="E74" s="860"/>
      <c r="F74" s="860"/>
      <c r="G74" s="860"/>
      <c r="H74" s="860"/>
      <c r="I74" s="860"/>
      <c r="J74" s="860"/>
      <c r="K74" s="860"/>
      <c r="L74" s="860"/>
      <c r="M74" s="860"/>
      <c r="N74" s="860"/>
      <c r="O74" s="860"/>
      <c r="P74" s="861"/>
      <c r="Q74" s="862">
        <v>40036</v>
      </c>
      <c r="R74" s="817"/>
      <c r="S74" s="817"/>
      <c r="T74" s="817"/>
      <c r="U74" s="817"/>
      <c r="V74" s="817">
        <v>34096</v>
      </c>
      <c r="W74" s="817"/>
      <c r="X74" s="817"/>
      <c r="Y74" s="817"/>
      <c r="Z74" s="817"/>
      <c r="AA74" s="817">
        <v>5940</v>
      </c>
      <c r="AB74" s="817"/>
      <c r="AC74" s="817"/>
      <c r="AD74" s="817"/>
      <c r="AE74" s="817"/>
      <c r="AF74" s="817">
        <v>32505</v>
      </c>
      <c r="AG74" s="817"/>
      <c r="AH74" s="817"/>
      <c r="AI74" s="817"/>
      <c r="AJ74" s="817"/>
      <c r="AK74" s="817" t="s">
        <v>474</v>
      </c>
      <c r="AL74" s="817"/>
      <c r="AM74" s="817"/>
      <c r="AN74" s="817"/>
      <c r="AO74" s="817"/>
      <c r="AP74" s="817">
        <v>149081</v>
      </c>
      <c r="AQ74" s="817"/>
      <c r="AR74" s="817"/>
      <c r="AS74" s="817"/>
      <c r="AT74" s="817"/>
      <c r="AU74" s="817" t="s">
        <v>474</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546</v>
      </c>
      <c r="C75" s="860"/>
      <c r="D75" s="860"/>
      <c r="E75" s="860"/>
      <c r="F75" s="860"/>
      <c r="G75" s="860"/>
      <c r="H75" s="860"/>
      <c r="I75" s="860"/>
      <c r="J75" s="860"/>
      <c r="K75" s="860"/>
      <c r="L75" s="860"/>
      <c r="M75" s="860"/>
      <c r="N75" s="860"/>
      <c r="O75" s="860"/>
      <c r="P75" s="861"/>
      <c r="Q75" s="865">
        <v>9050</v>
      </c>
      <c r="R75" s="866"/>
      <c r="S75" s="866"/>
      <c r="T75" s="866"/>
      <c r="U75" s="816"/>
      <c r="V75" s="867">
        <v>5629</v>
      </c>
      <c r="W75" s="866"/>
      <c r="X75" s="866"/>
      <c r="Y75" s="866"/>
      <c r="Z75" s="816"/>
      <c r="AA75" s="867">
        <v>3421</v>
      </c>
      <c r="AB75" s="866"/>
      <c r="AC75" s="866"/>
      <c r="AD75" s="866"/>
      <c r="AE75" s="816"/>
      <c r="AF75" s="867">
        <v>11358</v>
      </c>
      <c r="AG75" s="866"/>
      <c r="AH75" s="866"/>
      <c r="AI75" s="866"/>
      <c r="AJ75" s="816"/>
      <c r="AK75" s="867" t="s">
        <v>474</v>
      </c>
      <c r="AL75" s="866"/>
      <c r="AM75" s="866"/>
      <c r="AN75" s="866"/>
      <c r="AO75" s="816"/>
      <c r="AP75" s="867">
        <v>20248</v>
      </c>
      <c r="AQ75" s="866"/>
      <c r="AR75" s="866"/>
      <c r="AS75" s="866"/>
      <c r="AT75" s="816"/>
      <c r="AU75" s="867" t="s">
        <v>474</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389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AF68+AF69+AF70+AF71+AF72+AF73+AF74+AF75</f>
        <v>66885</v>
      </c>
      <c r="AG88" s="828"/>
      <c r="AH88" s="828"/>
      <c r="AI88" s="828"/>
      <c r="AJ88" s="828"/>
      <c r="AK88" s="825"/>
      <c r="AL88" s="825"/>
      <c r="AM88" s="825"/>
      <c r="AN88" s="825"/>
      <c r="AO88" s="825"/>
      <c r="AP88" s="828">
        <f>AP68+AP69+AP74+AP75</f>
        <v>179695</v>
      </c>
      <c r="AQ88" s="828"/>
      <c r="AR88" s="828"/>
      <c r="AS88" s="828"/>
      <c r="AT88" s="828"/>
      <c r="AU88" s="828">
        <f>AU68+AU69</f>
        <v>4316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159</v>
      </c>
      <c r="CS102" s="836"/>
      <c r="CT102" s="836"/>
      <c r="CU102" s="836"/>
      <c r="CV102" s="879"/>
      <c r="CW102" s="878" t="s">
        <v>548</v>
      </c>
      <c r="CX102" s="836"/>
      <c r="CY102" s="836"/>
      <c r="CZ102" s="836"/>
      <c r="DA102" s="879"/>
      <c r="DB102" s="878">
        <v>1779</v>
      </c>
      <c r="DC102" s="836"/>
      <c r="DD102" s="836"/>
      <c r="DE102" s="836"/>
      <c r="DF102" s="879"/>
      <c r="DG102" s="878">
        <v>1980</v>
      </c>
      <c r="DH102" s="836"/>
      <c r="DI102" s="836"/>
      <c r="DJ102" s="836"/>
      <c r="DK102" s="879"/>
      <c r="DL102" s="878" t="s">
        <v>549</v>
      </c>
      <c r="DM102" s="836"/>
      <c r="DN102" s="836"/>
      <c r="DO102" s="836"/>
      <c r="DP102" s="879"/>
      <c r="DQ102" s="878">
        <v>1948</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398</v>
      </c>
      <c r="AB109" s="881"/>
      <c r="AC109" s="881"/>
      <c r="AD109" s="881"/>
      <c r="AE109" s="882"/>
      <c r="AF109" s="880" t="s">
        <v>285</v>
      </c>
      <c r="AG109" s="881"/>
      <c r="AH109" s="881"/>
      <c r="AI109" s="881"/>
      <c r="AJ109" s="882"/>
      <c r="AK109" s="880" t="s">
        <v>284</v>
      </c>
      <c r="AL109" s="881"/>
      <c r="AM109" s="881"/>
      <c r="AN109" s="881"/>
      <c r="AO109" s="882"/>
      <c r="AP109" s="880" t="s">
        <v>399</v>
      </c>
      <c r="AQ109" s="881"/>
      <c r="AR109" s="881"/>
      <c r="AS109" s="881"/>
      <c r="AT109" s="883"/>
      <c r="AU109" s="902" t="s">
        <v>397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398</v>
      </c>
      <c r="BR109" s="881"/>
      <c r="BS109" s="881"/>
      <c r="BT109" s="881"/>
      <c r="BU109" s="882"/>
      <c r="BV109" s="880" t="s">
        <v>285</v>
      </c>
      <c r="BW109" s="881"/>
      <c r="BX109" s="881"/>
      <c r="BY109" s="881"/>
      <c r="BZ109" s="882"/>
      <c r="CA109" s="880" t="s">
        <v>284</v>
      </c>
      <c r="CB109" s="881"/>
      <c r="CC109" s="881"/>
      <c r="CD109" s="881"/>
      <c r="CE109" s="882"/>
      <c r="CF109" s="903" t="s">
        <v>399</v>
      </c>
      <c r="CG109" s="903"/>
      <c r="CH109" s="903"/>
      <c r="CI109" s="903"/>
      <c r="CJ109" s="903"/>
      <c r="CK109" s="880" t="s">
        <v>400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398</v>
      </c>
      <c r="DH109" s="881"/>
      <c r="DI109" s="881"/>
      <c r="DJ109" s="881"/>
      <c r="DK109" s="882"/>
      <c r="DL109" s="880" t="s">
        <v>285</v>
      </c>
      <c r="DM109" s="881"/>
      <c r="DN109" s="881"/>
      <c r="DO109" s="881"/>
      <c r="DP109" s="882"/>
      <c r="DQ109" s="880" t="s">
        <v>284</v>
      </c>
      <c r="DR109" s="881"/>
      <c r="DS109" s="881"/>
      <c r="DT109" s="881"/>
      <c r="DU109" s="882"/>
      <c r="DV109" s="880" t="s">
        <v>399</v>
      </c>
      <c r="DW109" s="881"/>
      <c r="DX109" s="881"/>
      <c r="DY109" s="881"/>
      <c r="DZ109" s="883"/>
    </row>
    <row r="110" spans="1:131" s="197" customFormat="1" ht="26.25" customHeight="1">
      <c r="A110" s="884" t="s">
        <v>401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2801854</v>
      </c>
      <c r="AB110" s="888"/>
      <c r="AC110" s="888"/>
      <c r="AD110" s="888"/>
      <c r="AE110" s="889"/>
      <c r="AF110" s="890">
        <v>2889902</v>
      </c>
      <c r="AG110" s="888"/>
      <c r="AH110" s="888"/>
      <c r="AI110" s="888"/>
      <c r="AJ110" s="889"/>
      <c r="AK110" s="890">
        <v>3031564</v>
      </c>
      <c r="AL110" s="888"/>
      <c r="AM110" s="888"/>
      <c r="AN110" s="888"/>
      <c r="AO110" s="889"/>
      <c r="AP110" s="891">
        <v>26.7</v>
      </c>
      <c r="AQ110" s="892"/>
      <c r="AR110" s="892"/>
      <c r="AS110" s="892"/>
      <c r="AT110" s="893"/>
      <c r="AU110" s="894" t="s">
        <v>61</v>
      </c>
      <c r="AV110" s="895"/>
      <c r="AW110" s="895"/>
      <c r="AX110" s="895"/>
      <c r="AY110" s="896"/>
      <c r="AZ110" s="938" t="s">
        <v>402</v>
      </c>
      <c r="BA110" s="885"/>
      <c r="BB110" s="885"/>
      <c r="BC110" s="885"/>
      <c r="BD110" s="885"/>
      <c r="BE110" s="885"/>
      <c r="BF110" s="885"/>
      <c r="BG110" s="885"/>
      <c r="BH110" s="885"/>
      <c r="BI110" s="885"/>
      <c r="BJ110" s="885"/>
      <c r="BK110" s="885"/>
      <c r="BL110" s="885"/>
      <c r="BM110" s="885"/>
      <c r="BN110" s="885"/>
      <c r="BO110" s="885"/>
      <c r="BP110" s="886"/>
      <c r="BQ110" s="924">
        <v>32137990</v>
      </c>
      <c r="BR110" s="925"/>
      <c r="BS110" s="925"/>
      <c r="BT110" s="925"/>
      <c r="BU110" s="925"/>
      <c r="BV110" s="925">
        <v>32873343</v>
      </c>
      <c r="BW110" s="925"/>
      <c r="BX110" s="925"/>
      <c r="BY110" s="925"/>
      <c r="BZ110" s="925"/>
      <c r="CA110" s="925">
        <v>37993964</v>
      </c>
      <c r="CB110" s="925"/>
      <c r="CC110" s="925"/>
      <c r="CD110" s="925"/>
      <c r="CE110" s="925"/>
      <c r="CF110" s="939">
        <v>334.9</v>
      </c>
      <c r="CG110" s="940"/>
      <c r="CH110" s="940"/>
      <c r="CI110" s="940"/>
      <c r="CJ110" s="940"/>
      <c r="CK110" s="941" t="s">
        <v>403</v>
      </c>
      <c r="CL110" s="942"/>
      <c r="CM110" s="921" t="s">
        <v>404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407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408</v>
      </c>
      <c r="B112" s="951"/>
      <c r="C112" s="948" t="s">
        <v>409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410</v>
      </c>
      <c r="BA112" s="948"/>
      <c r="BB112" s="948"/>
      <c r="BC112" s="948"/>
      <c r="BD112" s="948"/>
      <c r="BE112" s="948"/>
      <c r="BF112" s="948"/>
      <c r="BG112" s="948"/>
      <c r="BH112" s="948"/>
      <c r="BI112" s="948"/>
      <c r="BJ112" s="948"/>
      <c r="BK112" s="948"/>
      <c r="BL112" s="948"/>
      <c r="BM112" s="948"/>
      <c r="BN112" s="948"/>
      <c r="BO112" s="948"/>
      <c r="BP112" s="949"/>
      <c r="BQ112" s="917">
        <v>11966358</v>
      </c>
      <c r="BR112" s="918"/>
      <c r="BS112" s="918"/>
      <c r="BT112" s="918"/>
      <c r="BU112" s="918"/>
      <c r="BV112" s="918">
        <v>11609785</v>
      </c>
      <c r="BW112" s="918"/>
      <c r="BX112" s="918"/>
      <c r="BY112" s="918"/>
      <c r="BZ112" s="918"/>
      <c r="CA112" s="918">
        <v>11165989</v>
      </c>
      <c r="CB112" s="918"/>
      <c r="CC112" s="918"/>
      <c r="CD112" s="918"/>
      <c r="CE112" s="918"/>
      <c r="CF112" s="912">
        <v>98.4</v>
      </c>
      <c r="CG112" s="913"/>
      <c r="CH112" s="913"/>
      <c r="CI112" s="913"/>
      <c r="CJ112" s="913"/>
      <c r="CK112" s="943"/>
      <c r="CL112" s="944"/>
      <c r="CM112" s="914" t="s">
        <v>411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572449</v>
      </c>
      <c r="AB113" s="932"/>
      <c r="AC113" s="932"/>
      <c r="AD113" s="932"/>
      <c r="AE113" s="933"/>
      <c r="AF113" s="934">
        <v>595306</v>
      </c>
      <c r="AG113" s="932"/>
      <c r="AH113" s="932"/>
      <c r="AI113" s="932"/>
      <c r="AJ113" s="933"/>
      <c r="AK113" s="934">
        <v>580167</v>
      </c>
      <c r="AL113" s="932"/>
      <c r="AM113" s="932"/>
      <c r="AN113" s="932"/>
      <c r="AO113" s="933"/>
      <c r="AP113" s="935">
        <v>5.0999999999999996</v>
      </c>
      <c r="AQ113" s="936"/>
      <c r="AR113" s="936"/>
      <c r="AS113" s="936"/>
      <c r="AT113" s="937"/>
      <c r="AU113" s="897"/>
      <c r="AV113" s="898"/>
      <c r="AW113" s="898"/>
      <c r="AX113" s="898"/>
      <c r="AY113" s="899"/>
      <c r="AZ113" s="947" t="s">
        <v>413</v>
      </c>
      <c r="BA113" s="948"/>
      <c r="BB113" s="948"/>
      <c r="BC113" s="948"/>
      <c r="BD113" s="948"/>
      <c r="BE113" s="948"/>
      <c r="BF113" s="948"/>
      <c r="BG113" s="948"/>
      <c r="BH113" s="948"/>
      <c r="BI113" s="948"/>
      <c r="BJ113" s="948"/>
      <c r="BK113" s="948"/>
      <c r="BL113" s="948"/>
      <c r="BM113" s="948"/>
      <c r="BN113" s="948"/>
      <c r="BO113" s="948"/>
      <c r="BP113" s="949"/>
      <c r="BQ113" s="917">
        <v>4797377</v>
      </c>
      <c r="BR113" s="918"/>
      <c r="BS113" s="918"/>
      <c r="BT113" s="918"/>
      <c r="BU113" s="918"/>
      <c r="BV113" s="918">
        <v>4535313</v>
      </c>
      <c r="BW113" s="918"/>
      <c r="BX113" s="918"/>
      <c r="BY113" s="918"/>
      <c r="BZ113" s="918"/>
      <c r="CA113" s="918">
        <v>4315349</v>
      </c>
      <c r="CB113" s="918"/>
      <c r="CC113" s="918"/>
      <c r="CD113" s="918"/>
      <c r="CE113" s="918"/>
      <c r="CF113" s="912">
        <v>38</v>
      </c>
      <c r="CG113" s="913"/>
      <c r="CH113" s="913"/>
      <c r="CI113" s="913"/>
      <c r="CJ113" s="913"/>
      <c r="CK113" s="943"/>
      <c r="CL113" s="944"/>
      <c r="CM113" s="914" t="s">
        <v>414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648970</v>
      </c>
      <c r="AB114" s="957"/>
      <c r="AC114" s="957"/>
      <c r="AD114" s="957"/>
      <c r="AE114" s="958"/>
      <c r="AF114" s="959">
        <v>648222</v>
      </c>
      <c r="AG114" s="957"/>
      <c r="AH114" s="957"/>
      <c r="AI114" s="957"/>
      <c r="AJ114" s="958"/>
      <c r="AK114" s="959">
        <v>548231</v>
      </c>
      <c r="AL114" s="957"/>
      <c r="AM114" s="957"/>
      <c r="AN114" s="957"/>
      <c r="AO114" s="958"/>
      <c r="AP114" s="960">
        <v>4.8</v>
      </c>
      <c r="AQ114" s="961"/>
      <c r="AR114" s="961"/>
      <c r="AS114" s="961"/>
      <c r="AT114" s="962"/>
      <c r="AU114" s="897"/>
      <c r="AV114" s="898"/>
      <c r="AW114" s="898"/>
      <c r="AX114" s="898"/>
      <c r="AY114" s="899"/>
      <c r="AZ114" s="947" t="s">
        <v>416</v>
      </c>
      <c r="BA114" s="948"/>
      <c r="BB114" s="948"/>
      <c r="BC114" s="948"/>
      <c r="BD114" s="948"/>
      <c r="BE114" s="948"/>
      <c r="BF114" s="948"/>
      <c r="BG114" s="948"/>
      <c r="BH114" s="948"/>
      <c r="BI114" s="948"/>
      <c r="BJ114" s="948"/>
      <c r="BK114" s="948"/>
      <c r="BL114" s="948"/>
      <c r="BM114" s="948"/>
      <c r="BN114" s="948"/>
      <c r="BO114" s="948"/>
      <c r="BP114" s="949"/>
      <c r="BQ114" s="917">
        <v>4150619</v>
      </c>
      <c r="BR114" s="918"/>
      <c r="BS114" s="918"/>
      <c r="BT114" s="918"/>
      <c r="BU114" s="918"/>
      <c r="BV114" s="918">
        <v>3836706</v>
      </c>
      <c r="BW114" s="918"/>
      <c r="BX114" s="918"/>
      <c r="BY114" s="918"/>
      <c r="BZ114" s="918"/>
      <c r="CA114" s="918">
        <v>3454204</v>
      </c>
      <c r="CB114" s="918"/>
      <c r="CC114" s="918"/>
      <c r="CD114" s="918"/>
      <c r="CE114" s="918"/>
      <c r="CF114" s="912">
        <v>30.4</v>
      </c>
      <c r="CG114" s="913"/>
      <c r="CH114" s="913"/>
      <c r="CI114" s="913"/>
      <c r="CJ114" s="913"/>
      <c r="CK114" s="943"/>
      <c r="CL114" s="944"/>
      <c r="CM114" s="914" t="s">
        <v>417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418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419</v>
      </c>
      <c r="BA115" s="948"/>
      <c r="BB115" s="948"/>
      <c r="BC115" s="948"/>
      <c r="BD115" s="948"/>
      <c r="BE115" s="948"/>
      <c r="BF115" s="948"/>
      <c r="BG115" s="948"/>
      <c r="BH115" s="948"/>
      <c r="BI115" s="948"/>
      <c r="BJ115" s="948"/>
      <c r="BK115" s="948"/>
      <c r="BL115" s="948"/>
      <c r="BM115" s="948"/>
      <c r="BN115" s="948"/>
      <c r="BO115" s="948"/>
      <c r="BP115" s="949"/>
      <c r="BQ115" s="917">
        <v>8719743</v>
      </c>
      <c r="BR115" s="918"/>
      <c r="BS115" s="918"/>
      <c r="BT115" s="918"/>
      <c r="BU115" s="918"/>
      <c r="BV115" s="918">
        <v>7755751</v>
      </c>
      <c r="BW115" s="918"/>
      <c r="BX115" s="918"/>
      <c r="BY115" s="918"/>
      <c r="BZ115" s="918"/>
      <c r="CA115" s="918">
        <v>1947995</v>
      </c>
      <c r="CB115" s="918"/>
      <c r="CC115" s="918"/>
      <c r="CD115" s="918"/>
      <c r="CE115" s="918"/>
      <c r="CF115" s="912">
        <v>17.2</v>
      </c>
      <c r="CG115" s="913"/>
      <c r="CH115" s="913"/>
      <c r="CI115" s="913"/>
      <c r="CJ115" s="913"/>
      <c r="CK115" s="943"/>
      <c r="CL115" s="944"/>
      <c r="CM115" s="947" t="s">
        <v>420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1161</v>
      </c>
      <c r="AB116" s="957"/>
      <c r="AC116" s="957"/>
      <c r="AD116" s="957"/>
      <c r="AE116" s="958"/>
      <c r="AF116" s="959">
        <v>1663</v>
      </c>
      <c r="AG116" s="957"/>
      <c r="AH116" s="957"/>
      <c r="AI116" s="957"/>
      <c r="AJ116" s="958"/>
      <c r="AK116" s="959">
        <v>1614</v>
      </c>
      <c r="AL116" s="957"/>
      <c r="AM116" s="957"/>
      <c r="AN116" s="957"/>
      <c r="AO116" s="958"/>
      <c r="AP116" s="960">
        <v>0</v>
      </c>
      <c r="AQ116" s="961"/>
      <c r="AR116" s="961"/>
      <c r="AS116" s="961"/>
      <c r="AT116" s="962"/>
      <c r="AU116" s="897"/>
      <c r="AV116" s="898"/>
      <c r="AW116" s="898"/>
      <c r="AX116" s="898"/>
      <c r="AY116" s="899"/>
      <c r="AZ116" s="947" t="s">
        <v>422</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424</v>
      </c>
      <c r="Z117" s="882"/>
      <c r="AA117" s="994">
        <v>4024434</v>
      </c>
      <c r="AB117" s="964"/>
      <c r="AC117" s="964"/>
      <c r="AD117" s="964"/>
      <c r="AE117" s="965"/>
      <c r="AF117" s="963">
        <v>4135093</v>
      </c>
      <c r="AG117" s="964"/>
      <c r="AH117" s="964"/>
      <c r="AI117" s="964"/>
      <c r="AJ117" s="965"/>
      <c r="AK117" s="963">
        <v>4161576</v>
      </c>
      <c r="AL117" s="964"/>
      <c r="AM117" s="964"/>
      <c r="AN117" s="964"/>
      <c r="AO117" s="965"/>
      <c r="AP117" s="966"/>
      <c r="AQ117" s="967"/>
      <c r="AR117" s="967"/>
      <c r="AS117" s="967"/>
      <c r="AT117" s="968"/>
      <c r="AU117" s="897"/>
      <c r="AV117" s="898"/>
      <c r="AW117" s="898"/>
      <c r="AX117" s="898"/>
      <c r="AY117" s="899"/>
      <c r="AZ117" s="993" t="s">
        <v>425</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398</v>
      </c>
      <c r="AB118" s="881"/>
      <c r="AC118" s="881"/>
      <c r="AD118" s="881"/>
      <c r="AE118" s="882"/>
      <c r="AF118" s="880" t="s">
        <v>285</v>
      </c>
      <c r="AG118" s="881"/>
      <c r="AH118" s="881"/>
      <c r="AI118" s="881"/>
      <c r="AJ118" s="882"/>
      <c r="AK118" s="880" t="s">
        <v>284</v>
      </c>
      <c r="AL118" s="881"/>
      <c r="AM118" s="881"/>
      <c r="AN118" s="881"/>
      <c r="AO118" s="882"/>
      <c r="AP118" s="988" t="s">
        <v>399</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427</v>
      </c>
      <c r="BP118" s="992"/>
      <c r="BQ118" s="983">
        <v>61772087</v>
      </c>
      <c r="BR118" s="984"/>
      <c r="BS118" s="984"/>
      <c r="BT118" s="984"/>
      <c r="BU118" s="984"/>
      <c r="BV118" s="984">
        <v>60610898</v>
      </c>
      <c r="BW118" s="984"/>
      <c r="BX118" s="984"/>
      <c r="BY118" s="984"/>
      <c r="BZ118" s="984"/>
      <c r="CA118" s="984">
        <v>58877501</v>
      </c>
      <c r="CB118" s="984"/>
      <c r="CC118" s="984"/>
      <c r="CD118" s="984"/>
      <c r="CE118" s="984"/>
      <c r="CF118" s="985"/>
      <c r="CG118" s="986"/>
      <c r="CH118" s="986"/>
      <c r="CI118" s="986"/>
      <c r="CJ118" s="987"/>
      <c r="CK118" s="943"/>
      <c r="CL118" s="944"/>
      <c r="CM118" s="914" t="s">
        <v>428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403</v>
      </c>
      <c r="B119" s="942"/>
      <c r="C119" s="921" t="s">
        <v>404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429</v>
      </c>
      <c r="AV119" s="976"/>
      <c r="AW119" s="976"/>
      <c r="AX119" s="976"/>
      <c r="AY119" s="977"/>
      <c r="AZ119" s="938" t="s">
        <v>430</v>
      </c>
      <c r="BA119" s="885"/>
      <c r="BB119" s="885"/>
      <c r="BC119" s="885"/>
      <c r="BD119" s="885"/>
      <c r="BE119" s="885"/>
      <c r="BF119" s="885"/>
      <c r="BG119" s="885"/>
      <c r="BH119" s="885"/>
      <c r="BI119" s="885"/>
      <c r="BJ119" s="885"/>
      <c r="BK119" s="885"/>
      <c r="BL119" s="885"/>
      <c r="BM119" s="885"/>
      <c r="BN119" s="885"/>
      <c r="BO119" s="885"/>
      <c r="BP119" s="886"/>
      <c r="BQ119" s="924">
        <v>1864951</v>
      </c>
      <c r="BR119" s="925"/>
      <c r="BS119" s="925"/>
      <c r="BT119" s="925"/>
      <c r="BU119" s="925"/>
      <c r="BV119" s="925">
        <v>2084347</v>
      </c>
      <c r="BW119" s="925"/>
      <c r="BX119" s="925"/>
      <c r="BY119" s="925"/>
      <c r="BZ119" s="925"/>
      <c r="CA119" s="925">
        <v>2057016</v>
      </c>
      <c r="CB119" s="925"/>
      <c r="CC119" s="925"/>
      <c r="CD119" s="925"/>
      <c r="CE119" s="925"/>
      <c r="CF119" s="939">
        <v>18.100000000000001</v>
      </c>
      <c r="CG119" s="940"/>
      <c r="CH119" s="940"/>
      <c r="CI119" s="940"/>
      <c r="CJ119" s="940"/>
      <c r="CK119" s="945"/>
      <c r="CL119" s="946"/>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432</v>
      </c>
      <c r="BA120" s="948"/>
      <c r="BB120" s="948"/>
      <c r="BC120" s="948"/>
      <c r="BD120" s="948"/>
      <c r="BE120" s="948"/>
      <c r="BF120" s="948"/>
      <c r="BG120" s="948"/>
      <c r="BH120" s="948"/>
      <c r="BI120" s="948"/>
      <c r="BJ120" s="948"/>
      <c r="BK120" s="948"/>
      <c r="BL120" s="948"/>
      <c r="BM120" s="948"/>
      <c r="BN120" s="948"/>
      <c r="BO120" s="948"/>
      <c r="BP120" s="949"/>
      <c r="BQ120" s="917">
        <v>8687337</v>
      </c>
      <c r="BR120" s="918"/>
      <c r="BS120" s="918"/>
      <c r="BT120" s="918"/>
      <c r="BU120" s="918"/>
      <c r="BV120" s="918">
        <v>9064756</v>
      </c>
      <c r="BW120" s="918"/>
      <c r="BX120" s="918"/>
      <c r="BY120" s="918"/>
      <c r="BZ120" s="918"/>
      <c r="CA120" s="918">
        <v>9312432</v>
      </c>
      <c r="CB120" s="918"/>
      <c r="CC120" s="918"/>
      <c r="CD120" s="918"/>
      <c r="CE120" s="918"/>
      <c r="CF120" s="912">
        <v>82.1</v>
      </c>
      <c r="CG120" s="913"/>
      <c r="CH120" s="913"/>
      <c r="CI120" s="913"/>
      <c r="CJ120" s="913"/>
      <c r="CK120" s="1011" t="s">
        <v>433</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11943807</v>
      </c>
      <c r="DH120" s="925"/>
      <c r="DI120" s="925"/>
      <c r="DJ120" s="925"/>
      <c r="DK120" s="925"/>
      <c r="DL120" s="925">
        <v>11582316</v>
      </c>
      <c r="DM120" s="925"/>
      <c r="DN120" s="925"/>
      <c r="DO120" s="925"/>
      <c r="DP120" s="925"/>
      <c r="DQ120" s="925">
        <v>11136063</v>
      </c>
      <c r="DR120" s="925"/>
      <c r="DS120" s="925"/>
      <c r="DT120" s="925"/>
      <c r="DU120" s="925"/>
      <c r="DV120" s="926">
        <v>98.2</v>
      </c>
      <c r="DW120" s="926"/>
      <c r="DX120" s="926"/>
      <c r="DY120" s="926"/>
      <c r="DZ120" s="927"/>
    </row>
    <row r="121" spans="1:130" s="197" customFormat="1" ht="26.25" customHeight="1">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23319273</v>
      </c>
      <c r="BR121" s="984"/>
      <c r="BS121" s="984"/>
      <c r="BT121" s="984"/>
      <c r="BU121" s="984"/>
      <c r="BV121" s="984">
        <v>24009675</v>
      </c>
      <c r="BW121" s="984"/>
      <c r="BX121" s="984"/>
      <c r="BY121" s="984"/>
      <c r="BZ121" s="984"/>
      <c r="CA121" s="984">
        <v>24370014</v>
      </c>
      <c r="CB121" s="984"/>
      <c r="CC121" s="984"/>
      <c r="CD121" s="984"/>
      <c r="CE121" s="984"/>
      <c r="CF121" s="1022">
        <v>214.8</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22551</v>
      </c>
      <c r="DH121" s="918"/>
      <c r="DI121" s="918"/>
      <c r="DJ121" s="918"/>
      <c r="DK121" s="918"/>
      <c r="DL121" s="918">
        <v>27469</v>
      </c>
      <c r="DM121" s="918"/>
      <c r="DN121" s="918"/>
      <c r="DO121" s="918"/>
      <c r="DP121" s="918"/>
      <c r="DQ121" s="918">
        <v>29926</v>
      </c>
      <c r="DR121" s="918"/>
      <c r="DS121" s="918"/>
      <c r="DT121" s="918"/>
      <c r="DU121" s="918"/>
      <c r="DV121" s="919">
        <v>0.3</v>
      </c>
      <c r="DW121" s="919"/>
      <c r="DX121" s="919"/>
      <c r="DY121" s="919"/>
      <c r="DZ121" s="920"/>
    </row>
    <row r="122" spans="1:130" s="197" customFormat="1" ht="26.25" customHeight="1">
      <c r="A122" s="973"/>
      <c r="B122" s="944"/>
      <c r="C122" s="914" t="s">
        <v>417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436</v>
      </c>
      <c r="BP122" s="992"/>
      <c r="BQ122" s="1032">
        <v>33871561</v>
      </c>
      <c r="BR122" s="1033"/>
      <c r="BS122" s="1033"/>
      <c r="BT122" s="1033"/>
      <c r="BU122" s="1033"/>
      <c r="BV122" s="1033">
        <v>35158778</v>
      </c>
      <c r="BW122" s="1033"/>
      <c r="BX122" s="1033"/>
      <c r="BY122" s="1033"/>
      <c r="BZ122" s="1033"/>
      <c r="CA122" s="1033">
        <v>35739462</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437</v>
      </c>
      <c r="AB123" s="957"/>
      <c r="AC123" s="957"/>
      <c r="AD123" s="957"/>
      <c r="AE123" s="958"/>
      <c r="AF123" s="959" t="s">
        <v>437</v>
      </c>
      <c r="AG123" s="957"/>
      <c r="AH123" s="957"/>
      <c r="AI123" s="957"/>
      <c r="AJ123" s="958"/>
      <c r="AK123" s="959" t="s">
        <v>437</v>
      </c>
      <c r="AL123" s="957"/>
      <c r="AM123" s="957"/>
      <c r="AN123" s="957"/>
      <c r="AO123" s="958"/>
      <c r="AP123" s="960" t="s">
        <v>437</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248.4</v>
      </c>
      <c r="BR123" s="1025"/>
      <c r="BS123" s="1025"/>
      <c r="BT123" s="1025"/>
      <c r="BU123" s="1025"/>
      <c r="BV123" s="1025">
        <v>222.7</v>
      </c>
      <c r="BW123" s="1025"/>
      <c r="BX123" s="1025"/>
      <c r="BY123" s="1025"/>
      <c r="BZ123" s="1025"/>
      <c r="CA123" s="1025">
        <v>203.9</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428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v>8719743</v>
      </c>
      <c r="DH126" s="918"/>
      <c r="DI126" s="918"/>
      <c r="DJ126" s="918"/>
      <c r="DK126" s="918"/>
      <c r="DL126" s="918">
        <v>7755751</v>
      </c>
      <c r="DM126" s="918"/>
      <c r="DN126" s="918"/>
      <c r="DO126" s="918"/>
      <c r="DP126" s="918"/>
      <c r="DQ126" s="918">
        <v>1947995</v>
      </c>
      <c r="DR126" s="918"/>
      <c r="DS126" s="918"/>
      <c r="DT126" s="918"/>
      <c r="DU126" s="918"/>
      <c r="DV126" s="919">
        <v>17.2</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448</v>
      </c>
      <c r="AY127" s="885"/>
      <c r="AZ127" s="885"/>
      <c r="BA127" s="885"/>
      <c r="BB127" s="885"/>
      <c r="BC127" s="885"/>
      <c r="BD127" s="885"/>
      <c r="BE127" s="886"/>
      <c r="BF127" s="1039" t="s">
        <v>111</v>
      </c>
      <c r="BG127" s="1040"/>
      <c r="BH127" s="1040"/>
      <c r="BI127" s="1040"/>
      <c r="BJ127" s="1040"/>
      <c r="BK127" s="1040"/>
      <c r="BL127" s="1049"/>
      <c r="BM127" s="1039">
        <v>12.93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437</v>
      </c>
      <c r="DM127" s="1046"/>
      <c r="DN127" s="1046"/>
      <c r="DO127" s="1046"/>
      <c r="DP127" s="1046"/>
      <c r="DQ127" s="1046" t="s">
        <v>437</v>
      </c>
      <c r="DR127" s="1046"/>
      <c r="DS127" s="1046"/>
      <c r="DT127" s="1046"/>
      <c r="DU127" s="1046"/>
      <c r="DV127" s="1047" t="s">
        <v>437</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781977</v>
      </c>
      <c r="AB128" s="1088"/>
      <c r="AC128" s="1088"/>
      <c r="AD128" s="1088"/>
      <c r="AE128" s="1089"/>
      <c r="AF128" s="1090">
        <v>729526</v>
      </c>
      <c r="AG128" s="1088"/>
      <c r="AH128" s="1088"/>
      <c r="AI128" s="1088"/>
      <c r="AJ128" s="1089"/>
      <c r="AK128" s="1090">
        <v>717413</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111</v>
      </c>
      <c r="BG128" s="1065"/>
      <c r="BH128" s="1065"/>
      <c r="BI128" s="1065"/>
      <c r="BJ128" s="1065"/>
      <c r="BK128" s="1065"/>
      <c r="BL128" s="1066"/>
      <c r="BM128" s="1064">
        <v>17.93</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12888298</v>
      </c>
      <c r="AB129" s="957"/>
      <c r="AC129" s="957"/>
      <c r="AD129" s="957"/>
      <c r="AE129" s="958"/>
      <c r="AF129" s="959">
        <v>13289908</v>
      </c>
      <c r="AG129" s="957"/>
      <c r="AH129" s="957"/>
      <c r="AI129" s="957"/>
      <c r="AJ129" s="958"/>
      <c r="AK129" s="959">
        <v>13221890</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13.8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1659852</v>
      </c>
      <c r="AB130" s="957"/>
      <c r="AC130" s="957"/>
      <c r="AD130" s="957"/>
      <c r="AE130" s="958"/>
      <c r="AF130" s="959">
        <v>1861743</v>
      </c>
      <c r="AG130" s="957"/>
      <c r="AH130" s="957"/>
      <c r="AI130" s="957"/>
      <c r="AJ130" s="958"/>
      <c r="AK130" s="959">
        <v>1877978</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v>203.9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11228446</v>
      </c>
      <c r="AB131" s="996"/>
      <c r="AC131" s="996"/>
      <c r="AD131" s="996"/>
      <c r="AE131" s="997"/>
      <c r="AF131" s="998">
        <v>11428165</v>
      </c>
      <c r="AG131" s="996"/>
      <c r="AH131" s="996"/>
      <c r="AI131" s="996"/>
      <c r="AJ131" s="997"/>
      <c r="AK131" s="998">
        <v>11343912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14.094604009999999</v>
      </c>
      <c r="AB132" s="1102"/>
      <c r="AC132" s="1102"/>
      <c r="AD132" s="1102"/>
      <c r="AE132" s="1103"/>
      <c r="AF132" s="1104">
        <v>13.508940409999999</v>
      </c>
      <c r="AG132" s="1102"/>
      <c r="AH132" s="1102"/>
      <c r="AI132" s="1102"/>
      <c r="AJ132" s="1103"/>
      <c r="AK132" s="1104">
        <v>13.80639236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14.7</v>
      </c>
      <c r="AB133" s="1109"/>
      <c r="AC133" s="1109"/>
      <c r="AD133" s="1109"/>
      <c r="AE133" s="1110"/>
      <c r="AF133" s="1108">
        <v>14.2</v>
      </c>
      <c r="AG133" s="1109"/>
      <c r="AH133" s="1109"/>
      <c r="AI133" s="1109"/>
      <c r="AJ133" s="1110"/>
      <c r="AK133" s="1108">
        <v>13.8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3451860</v>
      </c>
      <c r="L9" s="264">
        <v>58618</v>
      </c>
      <c r="M9" s="265">
        <v>64737</v>
      </c>
      <c r="N9" s="266">
        <v>-9.5</v>
      </c>
    </row>
    <row r="10" spans="1:16">
      <c r="A10" s="248"/>
      <c r="B10" s="244"/>
      <c r="C10" s="244"/>
      <c r="D10" s="244"/>
      <c r="E10" s="244"/>
      <c r="F10" s="244"/>
      <c r="G10" s="1117" t="s">
        <v>470</v>
      </c>
      <c r="H10" s="1118"/>
      <c r="I10" s="1118"/>
      <c r="J10" s="1119"/>
      <c r="K10" s="267">
        <v>195513</v>
      </c>
      <c r="L10" s="268">
        <v>3320</v>
      </c>
      <c r="M10" s="269">
        <v>4418</v>
      </c>
      <c r="N10" s="270">
        <v>-24.9</v>
      </c>
    </row>
    <row r="11" spans="1:16" ht="13.5" customHeight="1">
      <c r="A11" s="248"/>
      <c r="B11" s="244"/>
      <c r="C11" s="244"/>
      <c r="D11" s="244"/>
      <c r="E11" s="244"/>
      <c r="F11" s="244"/>
      <c r="G11" s="1117" t="s">
        <v>471</v>
      </c>
      <c r="H11" s="1118"/>
      <c r="I11" s="1118"/>
      <c r="J11" s="1119"/>
      <c r="K11" s="267">
        <v>137359</v>
      </c>
      <c r="L11" s="268">
        <v>2333</v>
      </c>
      <c r="M11" s="269">
        <v>5597</v>
      </c>
      <c r="N11" s="270">
        <v>-58.3</v>
      </c>
    </row>
    <row r="12" spans="1:16" ht="13.5" customHeight="1">
      <c r="A12" s="248"/>
      <c r="B12" s="244"/>
      <c r="C12" s="244"/>
      <c r="D12" s="244"/>
      <c r="E12" s="244"/>
      <c r="F12" s="244"/>
      <c r="G12" s="1117" t="s">
        <v>472</v>
      </c>
      <c r="H12" s="1118"/>
      <c r="I12" s="1118"/>
      <c r="J12" s="1119"/>
      <c r="K12" s="267">
        <v>16931</v>
      </c>
      <c r="L12" s="268">
        <v>288</v>
      </c>
      <c r="M12" s="269">
        <v>967</v>
      </c>
      <c r="N12" s="270">
        <v>-70.2</v>
      </c>
    </row>
    <row r="13" spans="1:16" ht="13.5" customHeight="1">
      <c r="A13" s="248"/>
      <c r="B13" s="244"/>
      <c r="C13" s="244"/>
      <c r="D13" s="244"/>
      <c r="E13" s="244"/>
      <c r="F13" s="244"/>
      <c r="G13" s="1117" t="s">
        <v>473</v>
      </c>
      <c r="H13" s="1118"/>
      <c r="I13" s="1118"/>
      <c r="J13" s="1119"/>
      <c r="K13" s="267" t="s">
        <v>474</v>
      </c>
      <c r="L13" s="268" t="s">
        <v>474</v>
      </c>
      <c r="M13" s="269">
        <v>2</v>
      </c>
      <c r="N13" s="270" t="s">
        <v>474</v>
      </c>
    </row>
    <row r="14" spans="1:16" ht="13.5" customHeight="1">
      <c r="A14" s="248"/>
      <c r="B14" s="244"/>
      <c r="C14" s="244"/>
      <c r="D14" s="244"/>
      <c r="E14" s="244"/>
      <c r="F14" s="244"/>
      <c r="G14" s="1117" t="s">
        <v>475</v>
      </c>
      <c r="H14" s="1118"/>
      <c r="I14" s="1118"/>
      <c r="J14" s="1119"/>
      <c r="K14" s="267">
        <v>142426</v>
      </c>
      <c r="L14" s="268">
        <v>2419</v>
      </c>
      <c r="M14" s="269">
        <v>2800</v>
      </c>
      <c r="N14" s="270">
        <v>-13.6</v>
      </c>
    </row>
    <row r="15" spans="1:16" ht="13.5" customHeight="1">
      <c r="A15" s="248"/>
      <c r="B15" s="244"/>
      <c r="C15" s="244"/>
      <c r="D15" s="244"/>
      <c r="E15" s="244"/>
      <c r="F15" s="244"/>
      <c r="G15" s="1117" t="s">
        <v>476</v>
      </c>
      <c r="H15" s="1118"/>
      <c r="I15" s="1118"/>
      <c r="J15" s="1119"/>
      <c r="K15" s="267">
        <v>178170</v>
      </c>
      <c r="L15" s="268">
        <v>3026</v>
      </c>
      <c r="M15" s="269">
        <v>1482</v>
      </c>
      <c r="N15" s="270">
        <v>104.2</v>
      </c>
    </row>
    <row r="16" spans="1:16">
      <c r="A16" s="248"/>
      <c r="B16" s="244"/>
      <c r="C16" s="244"/>
      <c r="D16" s="244"/>
      <c r="E16" s="244"/>
      <c r="F16" s="244"/>
      <c r="G16" s="1120" t="s">
        <v>477</v>
      </c>
      <c r="H16" s="1121"/>
      <c r="I16" s="1121"/>
      <c r="J16" s="1122"/>
      <c r="K16" s="268">
        <v>-497635</v>
      </c>
      <c r="L16" s="268">
        <v>-8451</v>
      </c>
      <c r="M16" s="269">
        <v>-7690</v>
      </c>
      <c r="N16" s="270">
        <v>9.9</v>
      </c>
    </row>
    <row r="17" spans="1:16">
      <c r="A17" s="248"/>
      <c r="B17" s="244"/>
      <c r="C17" s="244"/>
      <c r="D17" s="244"/>
      <c r="E17" s="244"/>
      <c r="F17" s="244"/>
      <c r="G17" s="1120" t="s">
        <v>169</v>
      </c>
      <c r="H17" s="1121"/>
      <c r="I17" s="1121"/>
      <c r="J17" s="1122"/>
      <c r="K17" s="268">
        <v>3624624</v>
      </c>
      <c r="L17" s="268">
        <v>61552</v>
      </c>
      <c r="M17" s="269">
        <v>72313</v>
      </c>
      <c r="N17" s="270">
        <v>-14.9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5.71</v>
      </c>
      <c r="L21" s="281">
        <v>7.17</v>
      </c>
      <c r="M21" s="282">
        <v>-1.46</v>
      </c>
      <c r="N21" s="249"/>
      <c r="O21" s="283"/>
      <c r="P21" s="279"/>
    </row>
    <row r="22" spans="1:16" s="284" customFormat="1">
      <c r="A22" s="279"/>
      <c r="B22" s="249"/>
      <c r="C22" s="249"/>
      <c r="D22" s="249"/>
      <c r="E22" s="249"/>
      <c r="F22" s="249"/>
      <c r="G22" s="1112" t="s">
        <v>483</v>
      </c>
      <c r="H22" s="1113"/>
      <c r="I22" s="1113"/>
      <c r="J22" s="1114"/>
      <c r="K22" s="285">
        <v>94.2</v>
      </c>
      <c r="L22" s="286">
        <v>98.1</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3031564</v>
      </c>
      <c r="L32" s="294">
        <v>51481</v>
      </c>
      <c r="M32" s="295">
        <v>43357</v>
      </c>
      <c r="N32" s="296">
        <v>18.7</v>
      </c>
    </row>
    <row r="33" spans="1:16" ht="13.5" customHeight="1">
      <c r="A33" s="248"/>
      <c r="B33" s="244"/>
      <c r="C33" s="244"/>
      <c r="D33" s="244"/>
      <c r="E33" s="244"/>
      <c r="F33" s="244"/>
      <c r="G33" s="1128" t="s">
        <v>488</v>
      </c>
      <c r="H33" s="1129"/>
      <c r="I33" s="1129"/>
      <c r="J33" s="1130"/>
      <c r="K33" s="294" t="s">
        <v>474</v>
      </c>
      <c r="L33" s="294" t="s">
        <v>474</v>
      </c>
      <c r="M33" s="295">
        <v>5</v>
      </c>
      <c r="N33" s="296" t="s">
        <v>474</v>
      </c>
    </row>
    <row r="34" spans="1:16" ht="27" customHeight="1">
      <c r="A34" s="248"/>
      <c r="B34" s="244"/>
      <c r="C34" s="244"/>
      <c r="D34" s="244"/>
      <c r="E34" s="244"/>
      <c r="F34" s="244"/>
      <c r="G34" s="1128" t="s">
        <v>489</v>
      </c>
      <c r="H34" s="1129"/>
      <c r="I34" s="1129"/>
      <c r="J34" s="1130"/>
      <c r="K34" s="294" t="s">
        <v>474</v>
      </c>
      <c r="L34" s="294" t="s">
        <v>474</v>
      </c>
      <c r="M34" s="295">
        <v>40</v>
      </c>
      <c r="N34" s="296" t="s">
        <v>474</v>
      </c>
    </row>
    <row r="35" spans="1:16" ht="27" customHeight="1">
      <c r="A35" s="248"/>
      <c r="B35" s="244"/>
      <c r="C35" s="244"/>
      <c r="D35" s="244"/>
      <c r="E35" s="244"/>
      <c r="F35" s="244"/>
      <c r="G35" s="1128" t="s">
        <v>490</v>
      </c>
      <c r="H35" s="1129"/>
      <c r="I35" s="1129"/>
      <c r="J35" s="1130"/>
      <c r="K35" s="294">
        <v>580167</v>
      </c>
      <c r="L35" s="294">
        <v>9852</v>
      </c>
      <c r="M35" s="295">
        <v>11850</v>
      </c>
      <c r="N35" s="296">
        <v>-16.899999999999999</v>
      </c>
    </row>
    <row r="36" spans="1:16" ht="27" customHeight="1">
      <c r="A36" s="248"/>
      <c r="B36" s="244"/>
      <c r="C36" s="244"/>
      <c r="D36" s="244"/>
      <c r="E36" s="244"/>
      <c r="F36" s="244"/>
      <c r="G36" s="1128" t="s">
        <v>491</v>
      </c>
      <c r="H36" s="1129"/>
      <c r="I36" s="1129"/>
      <c r="J36" s="1130"/>
      <c r="K36" s="294">
        <v>548231</v>
      </c>
      <c r="L36" s="294">
        <v>9310</v>
      </c>
      <c r="M36" s="295">
        <v>2171</v>
      </c>
      <c r="N36" s="296">
        <v>328.8</v>
      </c>
    </row>
    <row r="37" spans="1:16" ht="13.5" customHeight="1">
      <c r="A37" s="248"/>
      <c r="B37" s="244"/>
      <c r="C37" s="244"/>
      <c r="D37" s="244"/>
      <c r="E37" s="244"/>
      <c r="F37" s="244"/>
      <c r="G37" s="1128" t="s">
        <v>492</v>
      </c>
      <c r="H37" s="1129"/>
      <c r="I37" s="1129"/>
      <c r="J37" s="1130"/>
      <c r="K37" s="294" t="s">
        <v>474</v>
      </c>
      <c r="L37" s="294" t="s">
        <v>474</v>
      </c>
      <c r="M37" s="295">
        <v>1425</v>
      </c>
      <c r="N37" s="296" t="s">
        <v>474</v>
      </c>
    </row>
    <row r="38" spans="1:16" ht="27" customHeight="1">
      <c r="A38" s="248"/>
      <c r="B38" s="244"/>
      <c r="C38" s="244"/>
      <c r="D38" s="244"/>
      <c r="E38" s="244"/>
      <c r="F38" s="244"/>
      <c r="G38" s="1131" t="s">
        <v>493</v>
      </c>
      <c r="H38" s="1132"/>
      <c r="I38" s="1132"/>
      <c r="J38" s="1133"/>
      <c r="K38" s="297">
        <v>1614</v>
      </c>
      <c r="L38" s="297">
        <v>27</v>
      </c>
      <c r="M38" s="298">
        <v>6</v>
      </c>
      <c r="N38" s="299">
        <v>350</v>
      </c>
      <c r="O38" s="293"/>
    </row>
    <row r="39" spans="1:16">
      <c r="A39" s="248"/>
      <c r="B39" s="244"/>
      <c r="C39" s="244"/>
      <c r="D39" s="244"/>
      <c r="E39" s="244"/>
      <c r="F39" s="244"/>
      <c r="G39" s="1131" t="s">
        <v>494</v>
      </c>
      <c r="H39" s="1132"/>
      <c r="I39" s="1132"/>
      <c r="J39" s="1133"/>
      <c r="K39" s="300">
        <v>-717413</v>
      </c>
      <c r="L39" s="300">
        <v>-12183</v>
      </c>
      <c r="M39" s="301">
        <v>-5332</v>
      </c>
      <c r="N39" s="302">
        <v>128.5</v>
      </c>
      <c r="O39" s="293"/>
    </row>
    <row r="40" spans="1:16" ht="27" customHeight="1">
      <c r="A40" s="248"/>
      <c r="B40" s="244"/>
      <c r="C40" s="244"/>
      <c r="D40" s="244"/>
      <c r="E40" s="244"/>
      <c r="F40" s="244"/>
      <c r="G40" s="1128" t="s">
        <v>495</v>
      </c>
      <c r="H40" s="1129"/>
      <c r="I40" s="1129"/>
      <c r="J40" s="1130"/>
      <c r="K40" s="300">
        <v>-1877978</v>
      </c>
      <c r="L40" s="300">
        <v>-31891</v>
      </c>
      <c r="M40" s="301">
        <v>-35626</v>
      </c>
      <c r="N40" s="302">
        <v>-10.5</v>
      </c>
      <c r="O40" s="293"/>
    </row>
    <row r="41" spans="1:16">
      <c r="A41" s="248"/>
      <c r="B41" s="244"/>
      <c r="C41" s="244"/>
      <c r="D41" s="244"/>
      <c r="E41" s="244"/>
      <c r="F41" s="244"/>
      <c r="G41" s="1134" t="s">
        <v>279</v>
      </c>
      <c r="H41" s="1135"/>
      <c r="I41" s="1135"/>
      <c r="J41" s="1136"/>
      <c r="K41" s="294">
        <v>1566185</v>
      </c>
      <c r="L41" s="300">
        <v>26596</v>
      </c>
      <c r="M41" s="301">
        <v>17897</v>
      </c>
      <c r="N41" s="302">
        <v>48.6</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3356135</v>
      </c>
      <c r="J51" s="320">
        <v>56114</v>
      </c>
      <c r="K51" s="321">
        <v>52.3</v>
      </c>
      <c r="L51" s="322">
        <v>38558</v>
      </c>
      <c r="M51" s="323">
        <v>17.3</v>
      </c>
      <c r="N51" s="324">
        <v>35</v>
      </c>
    </row>
    <row r="52" spans="1:14">
      <c r="A52" s="248"/>
      <c r="B52" s="244"/>
      <c r="C52" s="244"/>
      <c r="D52" s="244"/>
      <c r="E52" s="244"/>
      <c r="F52" s="244"/>
      <c r="G52" s="325"/>
      <c r="H52" s="326" t="s">
        <v>506</v>
      </c>
      <c r="I52" s="327">
        <v>1741195</v>
      </c>
      <c r="J52" s="328">
        <v>29113</v>
      </c>
      <c r="K52" s="329">
        <v>27.5</v>
      </c>
      <c r="L52" s="330">
        <v>24217</v>
      </c>
      <c r="M52" s="331">
        <v>9.1999999999999993</v>
      </c>
      <c r="N52" s="332">
        <v>18.3</v>
      </c>
    </row>
    <row r="53" spans="1:14">
      <c r="A53" s="248"/>
      <c r="B53" s="244"/>
      <c r="C53" s="244"/>
      <c r="D53" s="244"/>
      <c r="E53" s="244"/>
      <c r="F53" s="244"/>
      <c r="G53" s="310" t="s">
        <v>507</v>
      </c>
      <c r="H53" s="311"/>
      <c r="I53" s="319">
        <v>6493641</v>
      </c>
      <c r="J53" s="320">
        <v>108981</v>
      </c>
      <c r="K53" s="321">
        <v>94.2</v>
      </c>
      <c r="L53" s="322">
        <v>40203</v>
      </c>
      <c r="M53" s="323">
        <v>4.3</v>
      </c>
      <c r="N53" s="324">
        <v>89.9</v>
      </c>
    </row>
    <row r="54" spans="1:14">
      <c r="A54" s="248"/>
      <c r="B54" s="244"/>
      <c r="C54" s="244"/>
      <c r="D54" s="244"/>
      <c r="E54" s="244"/>
      <c r="F54" s="244"/>
      <c r="G54" s="325"/>
      <c r="H54" s="326" t="s">
        <v>506</v>
      </c>
      <c r="I54" s="327">
        <v>1860798</v>
      </c>
      <c r="J54" s="328">
        <v>31229</v>
      </c>
      <c r="K54" s="329">
        <v>7.3</v>
      </c>
      <c r="L54" s="330">
        <v>23352</v>
      </c>
      <c r="M54" s="331">
        <v>-3.6</v>
      </c>
      <c r="N54" s="332">
        <v>10.9</v>
      </c>
    </row>
    <row r="55" spans="1:14">
      <c r="A55" s="248"/>
      <c r="B55" s="244"/>
      <c r="C55" s="244"/>
      <c r="D55" s="244"/>
      <c r="E55" s="244"/>
      <c r="F55" s="244"/>
      <c r="G55" s="310" t="s">
        <v>508</v>
      </c>
      <c r="H55" s="311"/>
      <c r="I55" s="319">
        <v>2255703</v>
      </c>
      <c r="J55" s="320">
        <v>38247</v>
      </c>
      <c r="K55" s="321">
        <v>-64.900000000000006</v>
      </c>
      <c r="L55" s="322">
        <v>47569</v>
      </c>
      <c r="M55" s="323">
        <v>18.3</v>
      </c>
      <c r="N55" s="324">
        <v>-83.2</v>
      </c>
    </row>
    <row r="56" spans="1:14">
      <c r="A56" s="248"/>
      <c r="B56" s="244"/>
      <c r="C56" s="244"/>
      <c r="D56" s="244"/>
      <c r="E56" s="244"/>
      <c r="F56" s="244"/>
      <c r="G56" s="325"/>
      <c r="H56" s="326" t="s">
        <v>506</v>
      </c>
      <c r="I56" s="327">
        <v>831595</v>
      </c>
      <c r="J56" s="328">
        <v>14100</v>
      </c>
      <c r="K56" s="329">
        <v>-54.8</v>
      </c>
      <c r="L56" s="330">
        <v>26255</v>
      </c>
      <c r="M56" s="331">
        <v>12.4</v>
      </c>
      <c r="N56" s="332">
        <v>-67.2</v>
      </c>
    </row>
    <row r="57" spans="1:14">
      <c r="A57" s="248"/>
      <c r="B57" s="244"/>
      <c r="C57" s="244"/>
      <c r="D57" s="244"/>
      <c r="E57" s="244"/>
      <c r="F57" s="244"/>
      <c r="G57" s="310" t="s">
        <v>509</v>
      </c>
      <c r="H57" s="311"/>
      <c r="I57" s="319">
        <v>2854693</v>
      </c>
      <c r="J57" s="320">
        <v>48346</v>
      </c>
      <c r="K57" s="321">
        <v>26.4</v>
      </c>
      <c r="L57" s="322">
        <v>50880</v>
      </c>
      <c r="M57" s="323">
        <v>7</v>
      </c>
      <c r="N57" s="324">
        <v>19.399999999999999</v>
      </c>
    </row>
    <row r="58" spans="1:14">
      <c r="A58" s="248"/>
      <c r="B58" s="244"/>
      <c r="C58" s="244"/>
      <c r="D58" s="244"/>
      <c r="E58" s="244"/>
      <c r="F58" s="244"/>
      <c r="G58" s="325"/>
      <c r="H58" s="326" t="s">
        <v>506</v>
      </c>
      <c r="I58" s="327">
        <v>1453191</v>
      </c>
      <c r="J58" s="328">
        <v>24611</v>
      </c>
      <c r="K58" s="329">
        <v>74.5</v>
      </c>
      <c r="L58" s="330">
        <v>26879</v>
      </c>
      <c r="M58" s="331">
        <v>2.4</v>
      </c>
      <c r="N58" s="332">
        <v>72.099999999999994</v>
      </c>
    </row>
    <row r="59" spans="1:14">
      <c r="A59" s="248"/>
      <c r="B59" s="244"/>
      <c r="C59" s="244"/>
      <c r="D59" s="244"/>
      <c r="E59" s="244"/>
      <c r="F59" s="244"/>
      <c r="G59" s="310" t="s">
        <v>510</v>
      </c>
      <c r="H59" s="311"/>
      <c r="I59" s="319">
        <v>3851697</v>
      </c>
      <c r="J59" s="320">
        <v>65408</v>
      </c>
      <c r="K59" s="321">
        <v>35.299999999999997</v>
      </c>
      <c r="L59" s="322">
        <v>63956</v>
      </c>
      <c r="M59" s="323">
        <v>25.7</v>
      </c>
      <c r="N59" s="324">
        <v>9.6</v>
      </c>
    </row>
    <row r="60" spans="1:14">
      <c r="A60" s="248"/>
      <c r="B60" s="244"/>
      <c r="C60" s="244"/>
      <c r="D60" s="244"/>
      <c r="E60" s="244"/>
      <c r="F60" s="244"/>
      <c r="G60" s="325"/>
      <c r="H60" s="326" t="s">
        <v>506</v>
      </c>
      <c r="I60" s="333">
        <v>1276027</v>
      </c>
      <c r="J60" s="328">
        <v>21669</v>
      </c>
      <c r="K60" s="329">
        <v>-12</v>
      </c>
      <c r="L60" s="330">
        <v>29239</v>
      </c>
      <c r="M60" s="331">
        <v>8.8000000000000007</v>
      </c>
      <c r="N60" s="332">
        <v>-20.8</v>
      </c>
    </row>
    <row r="61" spans="1:14">
      <c r="A61" s="248"/>
      <c r="B61" s="244"/>
      <c r="C61" s="244"/>
      <c r="D61" s="244"/>
      <c r="E61" s="244"/>
      <c r="F61" s="244"/>
      <c r="G61" s="310" t="s">
        <v>511</v>
      </c>
      <c r="H61" s="334"/>
      <c r="I61" s="335">
        <v>3762374</v>
      </c>
      <c r="J61" s="336">
        <v>63419</v>
      </c>
      <c r="K61" s="337">
        <v>28.7</v>
      </c>
      <c r="L61" s="338">
        <v>48233</v>
      </c>
      <c r="M61" s="339">
        <v>14.5</v>
      </c>
      <c r="N61" s="324">
        <v>14.2</v>
      </c>
    </row>
    <row r="62" spans="1:14">
      <c r="A62" s="248"/>
      <c r="B62" s="244"/>
      <c r="C62" s="244"/>
      <c r="D62" s="244"/>
      <c r="E62" s="244"/>
      <c r="F62" s="244"/>
      <c r="G62" s="325"/>
      <c r="H62" s="326" t="s">
        <v>506</v>
      </c>
      <c r="I62" s="327">
        <v>1432561</v>
      </c>
      <c r="J62" s="328">
        <v>24144</v>
      </c>
      <c r="K62" s="329">
        <v>8.5</v>
      </c>
      <c r="L62" s="330">
        <v>25988</v>
      </c>
      <c r="M62" s="331">
        <v>5.8</v>
      </c>
      <c r="N62" s="332">
        <v>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1.05</v>
      </c>
      <c r="G47" s="12">
        <v>4.71</v>
      </c>
      <c r="H47" s="12">
        <v>11.4</v>
      </c>
      <c r="I47" s="12">
        <v>12.64</v>
      </c>
      <c r="J47" s="13">
        <v>12.53</v>
      </c>
    </row>
    <row r="48" spans="2:10" ht="57.75" customHeight="1">
      <c r="B48" s="14"/>
      <c r="C48" s="1139" t="s">
        <v>4</v>
      </c>
      <c r="D48" s="1139"/>
      <c r="E48" s="1140"/>
      <c r="F48" s="15">
        <v>0.19</v>
      </c>
      <c r="G48" s="16">
        <v>0.52</v>
      </c>
      <c r="H48" s="16">
        <v>0.87</v>
      </c>
      <c r="I48" s="16">
        <v>2.4300000000000002</v>
      </c>
      <c r="J48" s="17">
        <v>1.1399999999999999</v>
      </c>
    </row>
    <row r="49" spans="2:10" ht="57.75" customHeight="1" thickBot="1">
      <c r="B49" s="18"/>
      <c r="C49" s="1141" t="s">
        <v>5</v>
      </c>
      <c r="D49" s="1141"/>
      <c r="E49" s="1142"/>
      <c r="F49" s="19">
        <v>1.1399999999999999</v>
      </c>
      <c r="G49" s="20">
        <v>4.0199999999999996</v>
      </c>
      <c r="H49" s="20">
        <v>7.05</v>
      </c>
      <c r="I49" s="20">
        <v>3.16</v>
      </c>
      <c r="J49" s="21" t="s">
        <v>518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519</v>
      </c>
      <c r="D34" s="1149"/>
      <c r="E34" s="1150"/>
      <c r="F34" s="32" t="s">
        <v>520</v>
      </c>
      <c r="G34" s="33" t="s">
        <v>521</v>
      </c>
      <c r="H34" s="33" t="s">
        <v>522</v>
      </c>
      <c r="I34" s="33" t="s">
        <v>523</v>
      </c>
      <c r="J34" s="34" t="s">
        <v>524</v>
      </c>
      <c r="K34" s="22"/>
      <c r="L34" s="22"/>
      <c r="M34" s="22"/>
      <c r="N34" s="22"/>
      <c r="O34" s="22"/>
      <c r="P34" s="22"/>
    </row>
    <row r="35" spans="1:16" ht="39" customHeight="1">
      <c r="A35" s="22"/>
      <c r="B35" s="35"/>
      <c r="C35" s="1143" t="s">
        <v>525</v>
      </c>
      <c r="D35" s="1144"/>
      <c r="E35" s="1145"/>
      <c r="F35" s="36">
        <v>9.07</v>
      </c>
      <c r="G35" s="37">
        <v>9.6</v>
      </c>
      <c r="H35" s="37">
        <v>10.53</v>
      </c>
      <c r="I35" s="37">
        <v>11.85</v>
      </c>
      <c r="J35" s="38">
        <v>13.16</v>
      </c>
      <c r="K35" s="22"/>
      <c r="L35" s="22"/>
      <c r="M35" s="22"/>
      <c r="N35" s="22"/>
      <c r="O35" s="22"/>
      <c r="P35" s="22"/>
    </row>
    <row r="36" spans="1:16" ht="39" customHeight="1">
      <c r="A36" s="22"/>
      <c r="B36" s="35"/>
      <c r="C36" s="1143" t="s">
        <v>526</v>
      </c>
      <c r="D36" s="1144"/>
      <c r="E36" s="1145"/>
      <c r="F36" s="36">
        <v>0.2</v>
      </c>
      <c r="G36" s="37">
        <v>0.52</v>
      </c>
      <c r="H36" s="37">
        <v>0.87</v>
      </c>
      <c r="I36" s="37">
        <v>2.4300000000000002</v>
      </c>
      <c r="J36" s="38">
        <v>1.1399999999999999</v>
      </c>
      <c r="K36" s="22"/>
      <c r="L36" s="22"/>
      <c r="M36" s="22"/>
      <c r="N36" s="22"/>
      <c r="O36" s="22"/>
      <c r="P36" s="22"/>
    </row>
    <row r="37" spans="1:16" ht="39" customHeight="1">
      <c r="A37" s="22"/>
      <c r="B37" s="35"/>
      <c r="C37" s="1143" t="s">
        <v>527</v>
      </c>
      <c r="D37" s="1144"/>
      <c r="E37" s="1145"/>
      <c r="F37" s="36">
        <v>0.48</v>
      </c>
      <c r="G37" s="37">
        <v>0.56999999999999995</v>
      </c>
      <c r="H37" s="37">
        <v>0.42</v>
      </c>
      <c r="I37" s="37">
        <v>0.56999999999999995</v>
      </c>
      <c r="J37" s="38">
        <v>0.48</v>
      </c>
      <c r="K37" s="22"/>
      <c r="L37" s="22"/>
      <c r="M37" s="22"/>
      <c r="N37" s="22"/>
      <c r="O37" s="22"/>
      <c r="P37" s="22"/>
    </row>
    <row r="38" spans="1:16" ht="39" customHeight="1">
      <c r="A38" s="22"/>
      <c r="B38" s="35"/>
      <c r="C38" s="1143" t="s">
        <v>528</v>
      </c>
      <c r="D38" s="1144"/>
      <c r="E38" s="1145"/>
      <c r="F38" s="36">
        <v>0.13</v>
      </c>
      <c r="G38" s="37">
        <v>0.15</v>
      </c>
      <c r="H38" s="37">
        <v>0.16</v>
      </c>
      <c r="I38" s="37">
        <v>0.2</v>
      </c>
      <c r="J38" s="38">
        <v>0.2</v>
      </c>
      <c r="K38" s="22"/>
      <c r="L38" s="22"/>
      <c r="M38" s="22"/>
      <c r="N38" s="22"/>
      <c r="O38" s="22"/>
      <c r="P38" s="22"/>
    </row>
    <row r="39" spans="1:16" ht="39" customHeight="1">
      <c r="A39" s="22"/>
      <c r="B39" s="35"/>
      <c r="C39" s="1143" t="s">
        <v>529</v>
      </c>
      <c r="D39" s="1144"/>
      <c r="E39" s="1145"/>
      <c r="F39" s="36">
        <v>0.28000000000000003</v>
      </c>
      <c r="G39" s="37">
        <v>0.56999999999999995</v>
      </c>
      <c r="H39" s="37">
        <v>0.09</v>
      </c>
      <c r="I39" s="37">
        <v>0.03</v>
      </c>
      <c r="J39" s="38">
        <v>0.06</v>
      </c>
      <c r="K39" s="22"/>
      <c r="L39" s="22"/>
      <c r="M39" s="22"/>
      <c r="N39" s="22"/>
      <c r="O39" s="22"/>
      <c r="P39" s="22"/>
    </row>
    <row r="40" spans="1:16" ht="39" customHeight="1">
      <c r="A40" s="22"/>
      <c r="B40" s="35"/>
      <c r="C40" s="1143" t="s">
        <v>530</v>
      </c>
      <c r="D40" s="1144"/>
      <c r="E40" s="1145"/>
      <c r="F40" s="36" t="s">
        <v>531</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532</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533</v>
      </c>
      <c r="D43" s="1147"/>
      <c r="E43" s="1148"/>
      <c r="F43" s="41">
        <v>0</v>
      </c>
      <c r="G43" s="42">
        <v>0.03</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2564</v>
      </c>
      <c r="L45" s="60">
        <v>2711</v>
      </c>
      <c r="M45" s="60">
        <v>2802</v>
      </c>
      <c r="N45" s="60">
        <v>2890</v>
      </c>
      <c r="O45" s="61">
        <v>3032</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611</v>
      </c>
      <c r="L48" s="64">
        <v>608</v>
      </c>
      <c r="M48" s="64">
        <v>572</v>
      </c>
      <c r="N48" s="64">
        <v>595</v>
      </c>
      <c r="O48" s="65">
        <v>580</v>
      </c>
      <c r="P48" s="48"/>
      <c r="Q48" s="48"/>
      <c r="R48" s="48"/>
      <c r="S48" s="48"/>
      <c r="T48" s="48"/>
      <c r="U48" s="48"/>
    </row>
    <row r="49" spans="1:21" ht="30.75" customHeight="1">
      <c r="A49" s="48"/>
      <c r="B49" s="1161"/>
      <c r="C49" s="1162"/>
      <c r="D49" s="62"/>
      <c r="E49" s="1153" t="s">
        <v>16</v>
      </c>
      <c r="F49" s="1153"/>
      <c r="G49" s="1153"/>
      <c r="H49" s="1153"/>
      <c r="I49" s="1153"/>
      <c r="J49" s="1154"/>
      <c r="K49" s="63">
        <v>648</v>
      </c>
      <c r="L49" s="64">
        <v>644</v>
      </c>
      <c r="M49" s="64">
        <v>649</v>
      </c>
      <c r="N49" s="64">
        <v>648</v>
      </c>
      <c r="O49" s="65">
        <v>548</v>
      </c>
      <c r="P49" s="48"/>
      <c r="Q49" s="48"/>
      <c r="R49" s="48"/>
      <c r="S49" s="48"/>
      <c r="T49" s="48"/>
      <c r="U49" s="48"/>
    </row>
    <row r="50" spans="1:21" ht="30.75" customHeight="1">
      <c r="A50" s="48"/>
      <c r="B50" s="1161"/>
      <c r="C50" s="1162"/>
      <c r="D50" s="62"/>
      <c r="E50" s="1153" t="s">
        <v>17</v>
      </c>
      <c r="F50" s="1153"/>
      <c r="G50" s="1153"/>
      <c r="H50" s="1153"/>
      <c r="I50" s="1153"/>
      <c r="J50" s="1154"/>
      <c r="K50" s="63" t="s">
        <v>474</v>
      </c>
      <c r="L50" s="64" t="s">
        <v>474</v>
      </c>
      <c r="M50" s="64" t="s">
        <v>474</v>
      </c>
      <c r="N50" s="64" t="s">
        <v>474</v>
      </c>
      <c r="O50" s="65" t="s">
        <v>474</v>
      </c>
      <c r="P50" s="48"/>
      <c r="Q50" s="48"/>
      <c r="R50" s="48"/>
      <c r="S50" s="48"/>
      <c r="T50" s="48"/>
      <c r="U50" s="48"/>
    </row>
    <row r="51" spans="1:21" ht="30.75" customHeight="1">
      <c r="A51" s="48"/>
      <c r="B51" s="1163"/>
      <c r="C51" s="1164"/>
      <c r="D51" s="66"/>
      <c r="E51" s="1153" t="s">
        <v>18</v>
      </c>
      <c r="F51" s="1153"/>
      <c r="G51" s="1153"/>
      <c r="H51" s="1153"/>
      <c r="I51" s="1153"/>
      <c r="J51" s="1154"/>
      <c r="K51" s="63">
        <v>17</v>
      </c>
      <c r="L51" s="64">
        <v>16</v>
      </c>
      <c r="M51" s="64">
        <v>1</v>
      </c>
      <c r="N51" s="64">
        <v>2</v>
      </c>
      <c r="O51" s="65">
        <v>2</v>
      </c>
      <c r="P51" s="48"/>
      <c r="Q51" s="48"/>
      <c r="R51" s="48"/>
      <c r="S51" s="48"/>
      <c r="T51" s="48"/>
      <c r="U51" s="48"/>
    </row>
    <row r="52" spans="1:21" ht="30.75" customHeight="1">
      <c r="A52" s="48"/>
      <c r="B52" s="1151" t="s">
        <v>19</v>
      </c>
      <c r="C52" s="1152"/>
      <c r="D52" s="66"/>
      <c r="E52" s="1153" t="s">
        <v>20</v>
      </c>
      <c r="F52" s="1153"/>
      <c r="G52" s="1153"/>
      <c r="H52" s="1153"/>
      <c r="I52" s="1153"/>
      <c r="J52" s="1154"/>
      <c r="K52" s="63">
        <v>2194</v>
      </c>
      <c r="L52" s="64">
        <v>2280</v>
      </c>
      <c r="M52" s="64">
        <v>2442</v>
      </c>
      <c r="N52" s="64">
        <v>2592</v>
      </c>
      <c r="O52" s="65">
        <v>2596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1646</v>
      </c>
      <c r="L53" s="69">
        <v>1699</v>
      </c>
      <c r="M53" s="69">
        <v>1582</v>
      </c>
      <c r="N53" s="69">
        <v>1543</v>
      </c>
      <c r="O53" s="70">
        <v>1566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2015-04-22T09:48:33Z</cp:lastPrinted>
  <dcterms:created xsi:type="dcterms:W3CDTF">2015-02-17T07:12:18Z</dcterms:created>
  <dcterms:modified xsi:type="dcterms:W3CDTF">2015-05-01T00:03:48Z</dcterms:modified>
  <cp:category/>
</cp:coreProperties>
</file>