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BW37" i="9"/>
  <c r="BE37" i="9"/>
  <c r="AM37" i="9"/>
  <c r="U37" i="9"/>
  <c r="C37" i="9"/>
  <c r="BW36" i="9"/>
  <c r="BE36" i="9"/>
  <c r="AM36" i="9"/>
  <c r="C36" i="9"/>
  <c r="BW35" i="9"/>
  <c r="BE35" i="9"/>
  <c r="AM35" i="9"/>
  <c r="C35" i="9"/>
  <c r="BW34" i="9"/>
  <c r="CO34" i="9" s="1"/>
  <c r="CO35" i="9" s="1"/>
  <c r="CO36" i="9" s="1"/>
  <c r="CO37" i="9" s="1"/>
  <c r="U34" i="9"/>
  <c r="U35" i="9" s="1"/>
  <c r="C34" i="9"/>
  <c r="AM34" i="9" l="1"/>
  <c r="U36"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<sst xmlns="http://schemas.openxmlformats.org/spreadsheetml/2006/main" count="1027" uniqueCount="546">
  <si>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</si>
  <si>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</si>
  <si>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</si>
  <si>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</si>
  <si>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</si>
  <si>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</si>
  <si>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</si>
  <si>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</si>
  <si>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</si>
  <si>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</si>
  <si>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</si>
  <si>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</si>
  <si>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</si>
  <si>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</si>
  <si>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</si>
  <si>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</si>
  <si>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</si>
  <si>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</si>
  <si>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</si>
  <si>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</si>
  <si>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</si>
  <si>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</si>
  <si>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</si>
  <si>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</si>
  <si>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</si>
  <si>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</si>
  <si>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</si>
  <si>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</si>
  <si>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</si>
  <si>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</si>
  <si>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</si>
  <si>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</si>
  <si>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</si>
  <si>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</si>
  <si>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</si>
  <si>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</si>
  <si>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</si>
  <si>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</si>
  <si>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</si>
  <si>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</si>
  <si>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</si>
  <si>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</si>
  <si>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</si>
  <si>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</si>
  <si>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</si>
  <si>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</si>
  <si>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</si>
  <si>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</si>
  <si>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</si>
  <si>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</si>
  <si>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</si>
  <si>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</si>
  <si>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</si>
  <si>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</si>
  <si>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</si>
  <si>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</si>
  <si>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</si>
  <si>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</si>
  <si>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</si>
  <si>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</si>
  <si>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</si>
  <si>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</si>
  <si>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</si>
  <si>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</si>
  <si>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</si>
  <si>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</si>
  <si>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</si>
  <si>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</si>
  <si>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</si>
  <si>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</si>
  <si>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</si>
  <si>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</si>
  <si>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</si>
  <si>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</si>
  <si>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</si>
  <si>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</si>
  <si>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</si>
  <si>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</si>
  <si>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</si>
  <si>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</si>
  <si>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</si>
  <si>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松原市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</si>
  <si>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</si>
  <si>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</si>
  <si>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</si>
  <si>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</si>
  <si>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</si>
  <si>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</si>
  <si>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</si>
  <si>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</si>
  <si>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</si>
  <si>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</si>
  <si>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</si>
  <si>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</si>
  <si>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</si>
  <si>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</si>
  <si>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</si>
  <si>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</si>
  <si>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</si>
  <si>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</si>
  <si>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</si>
  <si>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</si>
  <si>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</si>
  <si>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</si>
  <si>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</si>
  <si>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</si>
  <si>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</si>
  <si>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</si>
  <si>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</si>
  <si>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</si>
  <si>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</si>
  <si>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</si>
  <si>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</si>
  <si>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</si>
  <si>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</si>
  <si>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</si>
  <si>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</si>
  <si>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</si>
  <si>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</si>
  <si>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</si>
  <si>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</si>
  <si>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</si>
  <si>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</si>
  <si>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</si>
  <si>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</si>
  <si>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</si>
  <si>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</si>
  <si>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</si>
  <si>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</si>
  <si>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</si>
  <si>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</si>
  <si>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</si>
  <si>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</si>
  <si>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</si>
  <si>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</si>
  <si>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</si>
  <si>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</si>
  <si>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</si>
  <si>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</si>
  <si>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</si>
  <si>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</si>
  <si>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</si>
  <si>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</si>
  <si>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</si>
  <si>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</si>
  <si>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</si>
  <si>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</si>
  <si>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</si>
  <si>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</si>
  <si>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</si>
  <si>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</si>
  <si>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</si>
  <si>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</si>
  <si>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</si>
  <si>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</si>
  <si>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</si>
  <si>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</si>
  <si>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</si>
  <si>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</si>
  <si>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</si>
  <si>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</si>
  <si>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</si>
  <si>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</si>
  <si>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</si>
  <si>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</si>
  <si>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</si>
  <si>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</si>
  <si>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</si>
  <si>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</si>
  <si>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</si>
  <si>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</si>
  <si>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</si>
  <si>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</si>
  <si>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</si>
  <si>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</si>
  <si>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</si>
  <si>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</si>
  <si>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</si>
  <si>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</si>
  <si>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</si>
  <si>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</si>
  <si>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</si>
  <si>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</si>
  <si>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</si>
  <si>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</si>
  <si>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</si>
  <si>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</si>
  <si>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</si>
  <si>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</si>
  <si>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</si>
  <si>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</si>
  <si>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</si>
  <si>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</si>
  <si>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</si>
  <si>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大阪府松原市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</si>
  <si>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</si>
  <si>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</si>
  <si>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</si>
  <si>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</si>
  <si>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</si>
  <si>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</si>
  <si>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</si>
  <si>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</si>
  <si>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</si>
  <si>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</si>
  <si>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</si>
  <si>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</si>
  <si>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</si>
  <si>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</si>
  <si>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</si>
  <si>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</si>
  <si>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</si>
  <si>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</si>
  <si>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</si>
  <si>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</si>
  <si>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</si>
  <si>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</si>
  <si>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</si>
  <si>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</si>
  <si>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</si>
  <si>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</si>
  <si>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</si>
  <si>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</si>
  <si>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</si>
  <si>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</si>
  <si>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</si>
  <si>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</si>
  <si>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</si>
  <si>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</si>
  <si>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</si>
  <si>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</si>
  <si>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</si>
  <si>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</si>
  <si>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</si>
  <si>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</si>
  <si>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</si>
  <si>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</si>
  <si>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</si>
  <si>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</si>
  <si>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</si>
  <si>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</si>
  <si>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</si>
  <si>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</si>
  <si>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</si>
  <si>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</si>
  <si>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</si>
  <si>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</si>
  <si>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</si>
  <si>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</si>
  <si>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</si>
  <si>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</si>
  <si>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</si>
  <si>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</si>
  <si>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</si>
  <si>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</si>
  <si>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</si>
  <si>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</si>
  <si>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</si>
  <si>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</si>
  <si>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</si>
  <si>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</si>
  <si>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</si>
  <si>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</si>
  <si>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</si>
  <si>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</si>
  <si>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</si>
  <si>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</si>
  <si>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</si>
  <si>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</si>
  <si>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</si>
  <si>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</si>
  <si>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</si>
  <si>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</si>
  <si>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</si>
  <si>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</si>
  <si>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</si>
  <si>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</si>
  <si>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</si>
  <si>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</si>
  <si>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</si>
  <si>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</si>
  <si>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</si>
  <si>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</si>
  <si>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</si>
  <si>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</si>
  <si>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</si>
  <si>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</si>
  <si>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</si>
  <si>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</si>
  <si>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</si>
  <si>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</si>
  <si>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</si>
  <si>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</si>
  <si>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</si>
  <si>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</si>
  <si>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</si>
  <si>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</si>
  <si>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</si>
  <si>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</si>
  <si>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</si>
  <si>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</si>
  <si>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</si>
  <si>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</si>
  <si>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</si>
  <si>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</si>
  <si>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</si>
  <si>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</si>
  <si>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</si>
  <si>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</si>
  <si>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</si>
  <si>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</si>
  <si>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</si>
  <si>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</si>
  <si>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</si>
  <si>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</si>
  <si>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</si>
  <si>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</si>
  <si>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</si>
  <si>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</si>
  <si>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</si>
  <si>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</si>
  <si>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</si>
  <si>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</si>
  <si>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</si>
  <si>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</si>
  <si>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</si>
  <si>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</si>
  <si>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</si>
  <si>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</si>
  <si>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</si>
  <si>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</si>
  <si>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</si>
  <si>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</si>
  <si>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</si>
  <si>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</si>
  <si>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</si>
  <si>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</si>
  <si>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</si>
  <si>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</si>
  <si>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</si>
  <si>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</si>
  <si>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</si>
  <si>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</si>
  <si>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</si>
  <si>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大阪府松原市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</si>
  <si>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</si>
  <si>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</si>
  <si>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</si>
  <si>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</si>
  <si>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</si>
  <si>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</si>
  <si>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</si>
  <si>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</si>
  <si>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</si>
  <si>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</si>
  <si>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</si>
  <si>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</si>
  <si>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</si>
  <si>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</si>
  <si>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</si>
  <si>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</si>
  <si>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</si>
  <si>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</si>
  <si>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</si>
  <si>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</si>
  <si>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</si>
  <si>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</si>
  <si>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</si>
  <si>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</si>
  <si>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</si>
  <si>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</si>
  <si>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</si>
  <si>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</si>
  <si>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</si>
  <si>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</si>
  <si>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</si>
  <si>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</si>
  <si>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</si>
  <si>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</si>
  <si>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</si>
  <si>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</si>
  <si>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</si>
  <si>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</si>
  <si>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</si>
  <si>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</si>
  <si>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</si>
  <si>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</si>
  <si>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</si>
  <si>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</si>
  <si>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</si>
  <si>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</si>
  <si>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</si>
  <si>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</si>
  <si>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</si>
  <si>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</si>
  <si>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</si>
  <si>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</si>
  <si>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</si>
  <si>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</si>
  <si>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</si>
  <si>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</si>
  <si>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</si>
  <si>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</si>
  <si>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</si>
  <si>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</si>
  <si>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</si>
  <si>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</si>
  <si>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</si>
  <si>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</si>
  <si>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</si>
  <si>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</si>
  <si>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</si>
  <si>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</si>
  <si>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</si>
  <si>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</si>
  <si>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</si>
  <si>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</si>
  <si>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</si>
  <si>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</si>
  <si>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</si>
  <si>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</si>
  <si>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</si>
  <si>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</si>
  <si>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</si>
  <si>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</si>
  <si>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</si>
  <si>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</si>
  <si>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</si>
  <si>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</si>
  <si>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</si>
  <si>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</si>
  <si>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</si>
  <si>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</si>
  <si>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</si>
  <si>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</si>
  <si>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</si>
  <si>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</si>
  <si>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</si>
  <si>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</si>
  <si>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</si>
  <si>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</si>
  <si>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</si>
  <si>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</si>
  <si>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</si>
  <si>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</si>
  <si>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</si>
  <si>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</si>
  <si>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</si>
  <si>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</si>
  <si>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</si>
  <si>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</si>
  <si>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</si>
  <si>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</si>
  <si>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</si>
  <si>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</si>
  <si>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</si>
  <si>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</si>
  <si>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</si>
  <si>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</si>
  <si>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</si>
  <si>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</si>
  <si>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</si>
  <si>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</si>
  <si>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</si>
  <si>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</si>
  <si>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</si>
  <si>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</si>
  <si>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</si>
  <si>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</si>
  <si>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</si>
  <si>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</si>
  <si>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</si>
  <si>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</si>
  <si>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</si>
  <si>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</si>
  <si>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</si>
  <si>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</si>
  <si>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</si>
  <si>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</si>
  <si>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</si>
  <si>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</si>
  <si>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</si>
  <si>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</si>
  <si>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</si>
  <si>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</si>
  <si>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</si>
  <si>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</si>
  <si>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</si>
  <si>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</si>
  <si>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</si>
  <si>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</si>
  <si>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</si>
  <si>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</si>
  <si>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</si>
  <si>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</si>
  <si>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</si>
  <si>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</si>
  <si>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</si>
  <si>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</si>
  <si>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</si>
  <si>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</si>
  <si>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</si>
  <si>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</si>
  <si>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</si>
  <si>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</si>
  <si>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</si>
  <si>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</si>
  <si>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</si>
  <si>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</si>
  <si>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</si>
  <si>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</si>
  <si>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</si>
  <si>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</si>
  <si>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</si>
  <si>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</si>
  <si>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</si>
  <si>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</si>
  <si>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</si>
  <si>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0.16</t>
  </si>
  <si>
    <t>国民健康保険事業特別会計</t>
  </si>
  <si>
    <t>▲ 9.54</t>
  </si>
  <si>
    <t>▲ 9.23</t>
  </si>
  <si>
    <t>▲ 10.00</t>
  </si>
  <si>
    <t>▲ 10.32</t>
  </si>
  <si>
    <t>▲ 10.10</t>
  </si>
  <si>
    <t>水道事業会計</t>
  </si>
  <si>
    <t>一般会計</t>
  </si>
  <si>
    <t>介護保険事業特別会計</t>
  </si>
  <si>
    <t>後期高齢者医療事業特別会計</t>
  </si>
  <si>
    <t>下水道事業特別会計</t>
  </si>
  <si>
    <t>その他会計（赤字）</t>
  </si>
  <si>
    <t>その他会計（黒字）</t>
  </si>
  <si>
    <t>大和川右岸水防事務組合</t>
    <rPh sb="0" eb="3">
      <t>ヤマトガワ</t>
    </rPh>
    <rPh sb="3" eb="5">
      <t>ウガン</t>
    </rPh>
    <rPh sb="5" eb="7">
      <t>スイボウ</t>
    </rPh>
    <rPh sb="7" eb="9">
      <t>ジム</t>
    </rPh>
    <rPh sb="9" eb="11">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</si>
  <si>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</si>
  <si>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大阪府後期高齢者広域連合（後期高齢者医療特別会計）</t>
    <rPh sb="0" eb="3">
      <t>オオサカフ</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</si>
  <si>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</si>
  <si>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</si>
  <si>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松原市土地開発公社</t>
    <rPh sb="0" eb="3">
      <t>マツバラシ</t>
    </rPh>
    <rPh sb="3" eb="5">
      <t>トチ</t>
    </rPh>
    <rPh sb="5" eb="7">
      <t>カイハツ</t>
    </rPh>
    <rPh sb="7" eb="9">
      <t>コウシャ</t>
    </rPh>
    <phoneticPr fontId="2"/>
  </si>
  <si>
    <t>（財）松原市文化情報振興事業団</t>
    <rPh sb="1" eb="2">
      <t>ザイ</t>
    </rPh>
    <rPh sb="3" eb="6">
      <t>マツバラシ</t>
    </rPh>
    <rPh sb="6" eb="8">
      <t>ブンカ</t>
    </rPh>
    <rPh sb="8" eb="10">
      <t>ジョウホウ</t>
    </rPh>
    <rPh sb="10" eb="12">
      <t>シンコウ</t>
    </rPh>
    <rPh sb="12" eb="15">
      <t>ジギョウダン</t>
    </rPh>
    <phoneticPr fontId="2"/>
  </si>
  <si>
    <t>松原学校給食株式会社</t>
    <rPh sb="0" eb="2">
      <t>マツバラ</t>
    </rPh>
    <rPh sb="2" eb="4">
      <t>ガッコウ</t>
    </rPh>
    <rPh sb="4" eb="6">
      <t>キュウショク</t>
    </rPh>
    <rPh sb="6" eb="8">
      <t>カブシキ</t>
    </rPh>
    <rPh sb="8" eb="10">
      <t>カイシャ</t>
    </rPh>
    <phoneticPr fontId="2"/>
  </si>
  <si>
    <t>松原市都市開発株式会社</t>
    <rPh sb="0" eb="3">
      <t>マツバラシ</t>
    </rPh>
    <rPh sb="3" eb="5">
      <t>トシ</t>
    </rPh>
    <rPh sb="5" eb="7">
      <t>カイハツ</t>
    </rPh>
    <rPh sb="7" eb="9">
      <t>カブシキ</t>
    </rPh>
    <rPh sb="9" eb="11">
      <t>カイシャ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</si>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</sst>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34366</c:v>
                </c:pt>
                <c:pt idx="1">
                  <c:v>35965</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18113</c:v>
                </c:pt>
                <c:pt idx="1">
                  <c:v>15908</c:v>
                </c:pt>
                <c:pt idx="2">
                  <c:v>25399</c:v>
                </c:pt>
                <c:pt idx="3">
                  <c:v>15591</c:v>
                </c:pt>
                <c:pt idx="4">
                  <c:v>27089</c:v>
                </c:pt>
              </c:numCache>
            </c:numRef>
          </c:val>
          <c:smooth val="0"/>
        </c:ser>
        <c:dLbls>
          <c:showLegendKey val="0"/>
          <c:showVal val="0"/>
          <c:showCatName val="0"/>
          <c:showSerName val="0"/>
          <c:showPercent val="0"/>
          <c:showBubbleSize val="0"/>
        </c:dLbls>
        <c:marker val="1"/>
        <c:smooth val="0"/>
        <c:axId val="93112960"/>
        <c:axId val="95687424"/>
      </c:lineChart>
      <c:catAx>
        <c:axId val="931129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687424"/>
        <c:crosses val="autoZero"/>
        <c:auto val="1"/>
        <c:lblAlgn val="ctr"/>
        <c:lblOffset val="100"/>
        <c:tickLblSkip val="1"/>
        <c:tickMarkSkip val="1"/>
        <c:noMultiLvlLbl val="0"/>
      </c:catAx>
      <c:valAx>
        <c:axId val="956874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12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0.66</c:v>
                </c:pt>
                <c:pt idx="1">
                  <c:v>3.04</c:v>
                </c:pt>
                <c:pt idx="2">
                  <c:v>1.37</c:v>
                </c:pt>
                <c:pt idx="3">
                  <c:v>1.4</c:v>
                </c:pt>
                <c:pt idx="4">
                  <c:v>1.28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1.07</c:v>
                </c:pt>
                <c:pt idx="1">
                  <c:v>1.7</c:v>
                </c:pt>
                <c:pt idx="2">
                  <c:v>3.26</c:v>
                </c:pt>
                <c:pt idx="3">
                  <c:v>4.9800000000000004</c:v>
                </c:pt>
                <c:pt idx="4">
                  <c:v>6.68</c:v>
                </c:pt>
              </c:numCache>
            </c:numRef>
          </c:val>
        </c:ser>
        <c:dLbls>
          <c:showLegendKey val="0"/>
          <c:showVal val="0"/>
          <c:showCatName val="0"/>
          <c:showSerName val="0"/>
          <c:showPercent val="0"/>
          <c:showBubbleSize val="0"/>
        </c:dLbls>
        <c:gapWidth val="250"/>
        <c:overlap val="100"/>
        <c:axId val="111689728"/>
        <c:axId val="111691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0.18</c:v>
                </c:pt>
                <c:pt idx="1">
                  <c:v>3.05</c:v>
                </c:pt>
                <c:pt idx="2">
                  <c:v>-0.16</c:v>
                </c:pt>
                <c:pt idx="3">
                  <c:v>1.73</c:v>
                </c:pt>
                <c:pt idx="4">
                  <c:v>1.66</c:v>
                </c:pt>
              </c:numCache>
            </c:numRef>
          </c:val>
          <c:smooth val="0"/>
        </c:ser>
        <c:dLbls>
          <c:showLegendKey val="0"/>
          <c:showVal val="0"/>
          <c:showCatName val="0"/>
          <c:showSerName val="0"/>
          <c:showPercent val="0"/>
          <c:showBubbleSize val="0"/>
        </c:dLbls>
        <c:marker val="1"/>
        <c:smooth val="0"/>
        <c:axId val="111689728"/>
        <c:axId val="111691648"/>
      </c:lineChart>
      <c:catAx>
        <c:axId val="11168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691648"/>
        <c:crosses val="autoZero"/>
        <c:auto val="1"/>
        <c:lblAlgn val="ctr"/>
        <c:lblOffset val="100"/>
        <c:tickLblSkip val="1"/>
        <c:tickMarkSkip val="1"/>
        <c:noMultiLvlLbl val="0"/>
      </c:catAx>
      <c:valAx>
        <c:axId val="11169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68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0.11</c:v>
                </c:pt>
                <c:pt idx="4">
                  <c:v>#N/A</c:v>
                </c:pt>
                <c:pt idx="5">
                  <c:v>0.11</c:v>
                </c:pt>
                <c:pt idx="6">
                  <c:v>#N/A</c:v>
                </c:pt>
                <c:pt idx="7">
                  <c:v>0.13</c:v>
                </c:pt>
                <c:pt idx="8">
                  <c:v>#N/A</c:v>
                </c:pt>
                <c:pt idx="9">
                  <c:v>0.11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0.34</c:v>
                </c:pt>
                <c:pt idx="2">
                  <c:v>#N/A</c:v>
                </c:pt>
                <c:pt idx="3">
                  <c:v>0.1</c:v>
                </c:pt>
                <c:pt idx="4">
                  <c:v>#N/A</c:v>
                </c:pt>
                <c:pt idx="5">
                  <c:v>0.05</c:v>
                </c:pt>
                <c:pt idx="6">
                  <c:v>#N/A</c:v>
                </c:pt>
                <c:pt idx="7">
                  <c:v>0.23</c:v>
                </c:pt>
                <c:pt idx="8">
                  <c:v>#N/A</c:v>
                </c:pt>
                <c:pt idx="9">
                  <c:v>0.42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c:v>
                </c:pt>
                <c:pt idx="2">
                  <c:v>#N/A</c:v>
                </c:pt>
                <c:pt idx="3">
                  <c:v>2.89</c:v>
                </c:pt>
                <c:pt idx="4">
                  <c:v>#N/A</c:v>
                </c:pt>
                <c:pt idx="5">
                  <c:v>1.22</c:v>
                </c:pt>
                <c:pt idx="6">
                  <c:v>#N/A</c:v>
                </c:pt>
                <c:pt idx="7">
                  <c:v>1.24</c:v>
                </c:pt>
                <c:pt idx="8">
                  <c:v>#N/A</c:v>
                </c:pt>
                <c:pt idx="9">
                  <c:v>1.1200000000000001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12.47</c:v>
                </c:pt>
                <c:pt idx="2">
                  <c:v>#N/A</c:v>
                </c:pt>
                <c:pt idx="3">
                  <c:v>13.87</c:v>
                </c:pt>
                <c:pt idx="4">
                  <c:v>#N/A</c:v>
                </c:pt>
                <c:pt idx="5">
                  <c:v>14.87</c:v>
                </c:pt>
                <c:pt idx="6">
                  <c:v>#N/A</c:v>
                </c:pt>
                <c:pt idx="7">
                  <c:v>16.54</c:v>
                </c:pt>
                <c:pt idx="8">
                  <c:v>#N/A</c:v>
                </c:pt>
                <c:pt idx="9">
                  <c:v>17.62</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9.5399999999999991</c:v>
                </c:pt>
                <c:pt idx="1">
                  <c:v>#N/A</c:v>
                </c:pt>
                <c:pt idx="2">
                  <c:v>9.23</c:v>
                </c:pt>
                <c:pt idx="3">
                  <c:v>#N/A</c:v>
                </c:pt>
                <c:pt idx="4">
                  <c:v>10</c:v>
                </c:pt>
                <c:pt idx="5">
                  <c:v>#N/A</c:v>
                </c:pt>
                <c:pt idx="6">
                  <c:v>10.32</c:v>
                </c:pt>
                <c:pt idx="7">
                  <c:v>#N/A</c:v>
                </c:pt>
                <c:pt idx="8">
                  <c:v>10.1</c:v>
                </c:pt>
                <c:pt idx="9">
                  <c:v>#N/A</c:v>
                </c:pt>
              </c:numCache>
            </c:numRef>
          </c:val>
        </c:ser>
        <c:dLbls>
          <c:showLegendKey val="0"/>
          <c:showVal val="0"/>
          <c:showCatName val="0"/>
          <c:showSerName val="0"/>
          <c:showPercent val="0"/>
          <c:showBubbleSize val="0"/>
        </c:dLbls>
        <c:gapWidth val="150"/>
        <c:overlap val="100"/>
        <c:axId val="111523712"/>
        <c:axId val="111525248"/>
      </c:barChart>
      <c:catAx>
        <c:axId val="11152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525248"/>
        <c:crosses val="autoZero"/>
        <c:auto val="1"/>
        <c:lblAlgn val="ctr"/>
        <c:lblOffset val="100"/>
        <c:tickLblSkip val="1"/>
        <c:tickMarkSkip val="1"/>
        <c:noMultiLvlLbl val="0"/>
      </c:catAx>
      <c:valAx>
        <c:axId val="11152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523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4898</c:v>
                </c:pt>
                <c:pt idx="5">
                  <c:v>4416</c:v>
                </c:pt>
                <c:pt idx="8">
                  <c:v>4305</c:v>
                </c:pt>
                <c:pt idx="11">
                  <c:v>4313</c:v>
                </c:pt>
                <c:pt idx="14">
                  <c:v>4260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3</c:v>
                </c:pt>
                <c:pt idx="3">
                  <c:v>2</c:v>
                </c:pt>
                <c:pt idx="6">
                  <c:v>3</c:v>
                </c:pt>
                <c:pt idx="9">
                  <c:v>2</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2401</c:v>
                </c:pt>
                <c:pt idx="3">
                  <c:v>2207</c:v>
                </c:pt>
                <c:pt idx="6">
                  <c:v>2250</c:v>
                </c:pt>
                <c:pt idx="9">
                  <c:v>2208</c:v>
                </c:pt>
                <c:pt idx="12">
                  <c:v>2136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4049</c:v>
                </c:pt>
                <c:pt idx="3">
                  <c:v>4122</c:v>
                </c:pt>
                <c:pt idx="6">
                  <c:v>4124</c:v>
                </c:pt>
                <c:pt idx="9">
                  <c:v>4307</c:v>
                </c:pt>
                <c:pt idx="12">
                  <c:v>4393</c:v>
                </c:pt>
              </c:numCache>
            </c:numRef>
          </c:val>
        </c:ser>
        <c:dLbls>
          <c:showLegendKey val="0"/>
          <c:showVal val="0"/>
          <c:showCatName val="0"/>
          <c:showSerName val="0"/>
          <c:showPercent val="0"/>
          <c:showBubbleSize val="0"/>
        </c:dLbls>
        <c:gapWidth val="100"/>
        <c:overlap val="100"/>
        <c:axId val="110670592"/>
        <c:axId val="110672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1555</c:v>
                </c:pt>
                <c:pt idx="2">
                  <c:v>#N/A</c:v>
                </c:pt>
                <c:pt idx="3">
                  <c:v>#N/A</c:v>
                </c:pt>
                <c:pt idx="4">
                  <c:v>1915</c:v>
                </c:pt>
                <c:pt idx="5">
                  <c:v>#N/A</c:v>
                </c:pt>
                <c:pt idx="6">
                  <c:v>#N/A</c:v>
                </c:pt>
                <c:pt idx="7">
                  <c:v>2072</c:v>
                </c:pt>
                <c:pt idx="8">
                  <c:v>#N/A</c:v>
                </c:pt>
                <c:pt idx="9">
                  <c:v>#N/A</c:v>
                </c:pt>
                <c:pt idx="10">
                  <c:v>2204</c:v>
                </c:pt>
                <c:pt idx="11">
                  <c:v>#N/A</c:v>
                </c:pt>
                <c:pt idx="12">
                  <c:v>#N/A</c:v>
                </c:pt>
                <c:pt idx="13">
                  <c:v>2271</c:v>
                </c:pt>
                <c:pt idx="14">
                  <c:v>#N/A</c:v>
                </c:pt>
              </c:numCache>
            </c:numRef>
          </c:val>
          <c:smooth val="0"/>
        </c:ser>
        <c:dLbls>
          <c:showLegendKey val="0"/>
          <c:showVal val="0"/>
          <c:showCatName val="0"/>
          <c:showSerName val="0"/>
          <c:showPercent val="0"/>
          <c:showBubbleSize val="0"/>
        </c:dLbls>
        <c:marker val="1"/>
        <c:smooth val="0"/>
        <c:axId val="110670592"/>
        <c:axId val="110672512"/>
      </c:lineChart>
      <c:catAx>
        <c:axId val="11067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672512"/>
        <c:crosses val="autoZero"/>
        <c:auto val="1"/>
        <c:lblAlgn val="ctr"/>
        <c:lblOffset val="100"/>
        <c:tickLblSkip val="1"/>
        <c:tickMarkSkip val="1"/>
        <c:noMultiLvlLbl val="0"/>
      </c:catAx>
      <c:valAx>
        <c:axId val="110672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7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45718</c:v>
                </c:pt>
                <c:pt idx="5">
                  <c:v>46197</c:v>
                </c:pt>
                <c:pt idx="8">
                  <c:v>46219</c:v>
                </c:pt>
                <c:pt idx="11">
                  <c:v>46009</c:v>
                </c:pt>
                <c:pt idx="14">
                  <c:v>46636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13377</c:v>
                </c:pt>
                <c:pt idx="5">
                  <c:v>12926</c:v>
                </c:pt>
                <c:pt idx="8">
                  <c:v>12157</c:v>
                </c:pt>
                <c:pt idx="11">
                  <c:v>11683</c:v>
                </c:pt>
                <c:pt idx="14">
                  <c:v>11644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1023</c:v>
                </c:pt>
                <c:pt idx="5">
                  <c:v>1311</c:v>
                </c:pt>
                <c:pt idx="8">
                  <c:v>1708</c:v>
                </c:pt>
                <c:pt idx="11">
                  <c:v>2139</c:v>
                </c:pt>
                <c:pt idx="14">
                  <c:v>2624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910</c:v>
                </c:pt>
                <c:pt idx="3">
                  <c:v>996</c:v>
                </c:pt>
                <c:pt idx="6">
                  <c:v>825</c:v>
                </c:pt>
                <c:pt idx="9">
                  <c:v>805</c:v>
                </c:pt>
                <c:pt idx="12">
                  <c:v>724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8798</c:v>
                </c:pt>
                <c:pt idx="3">
                  <c:v>7858</c:v>
                </c:pt>
                <c:pt idx="6">
                  <c:v>6393</c:v>
                </c:pt>
                <c:pt idx="9">
                  <c:v>6213</c:v>
                </c:pt>
                <c:pt idx="12">
                  <c:v>5749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37543</c:v>
                </c:pt>
                <c:pt idx="3">
                  <c:v>36645</c:v>
                </c:pt>
                <c:pt idx="6">
                  <c:v>36483</c:v>
                </c:pt>
                <c:pt idx="9">
                  <c:v>35947</c:v>
                </c:pt>
                <c:pt idx="12">
                  <c:v>35554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37841</c:v>
                </c:pt>
                <c:pt idx="3">
                  <c:v>38818</c:v>
                </c:pt>
                <c:pt idx="6">
                  <c:v>40885</c:v>
                </c:pt>
                <c:pt idx="9">
                  <c:v>40623</c:v>
                </c:pt>
                <c:pt idx="12">
                  <c:v>41021</c:v>
                </c:pt>
              </c:numCache>
            </c:numRef>
          </c:val>
        </c:ser>
        <c:dLbls>
          <c:showLegendKey val="0"/>
          <c:showVal val="0"/>
          <c:showCatName val="0"/>
          <c:showSerName val="0"/>
          <c:showPercent val="0"/>
          <c:showBubbleSize val="0"/>
        </c:dLbls>
        <c:gapWidth val="100"/>
        <c:overlap val="100"/>
        <c:axId val="111364736"/>
        <c:axId val="111379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24973</c:v>
                </c:pt>
                <c:pt idx="2">
                  <c:v>#N/A</c:v>
                </c:pt>
                <c:pt idx="3">
                  <c:v>#N/A</c:v>
                </c:pt>
                <c:pt idx="4">
                  <c:v>23883</c:v>
                </c:pt>
                <c:pt idx="5">
                  <c:v>#N/A</c:v>
                </c:pt>
                <c:pt idx="6">
                  <c:v>#N/A</c:v>
                </c:pt>
                <c:pt idx="7">
                  <c:v>24502</c:v>
                </c:pt>
                <c:pt idx="8">
                  <c:v>#N/A</c:v>
                </c:pt>
                <c:pt idx="9">
                  <c:v>#N/A</c:v>
                </c:pt>
                <c:pt idx="10">
                  <c:v>23758</c:v>
                </c:pt>
                <c:pt idx="11">
                  <c:v>#N/A</c:v>
                </c:pt>
                <c:pt idx="12">
                  <c:v>#N/A</c:v>
                </c:pt>
                <c:pt idx="13">
                  <c:v>22144</c:v>
                </c:pt>
                <c:pt idx="14">
                  <c:v>#N/A</c:v>
                </c:pt>
              </c:numCache>
            </c:numRef>
          </c:val>
          <c:smooth val="0"/>
        </c:ser>
        <c:dLbls>
          <c:showLegendKey val="0"/>
          <c:showVal val="0"/>
          <c:showCatName val="0"/>
          <c:showSerName val="0"/>
          <c:showPercent val="0"/>
          <c:showBubbleSize val="0"/>
        </c:dLbls>
        <c:marker val="1"/>
        <c:smooth val="0"/>
        <c:axId val="111364736"/>
        <c:axId val="111379200"/>
      </c:lineChart>
      <c:catAx>
        <c:axId val="11136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379200"/>
        <c:crosses val="autoZero"/>
        <c:auto val="1"/>
        <c:lblAlgn val="ctr"/>
        <c:lblOffset val="100"/>
        <c:tickLblSkip val="1"/>
        <c:tickMarkSkip val="1"/>
        <c:noMultiLvlLbl val="0"/>
      </c:catAx>
      <c:valAx>
        <c:axId val="11137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6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大阪府松原市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123,611
122,298
16.66
41,869,966
41,564,355
304,438
23,820,548
41,020,860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107.5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基準財政収入額については、個人所得割や法人税割、市たばこ税などで増加したものの、基準財政需要額についても、補助金の一般財源化に伴う保健衛生費や新設された地域の元気づくり推進費で増加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その結果、単年度で若干の指標の改善が見られたものであるが、３年平均では横ばいとなっている。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元来</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税基盤が脆弱な</a:t>
          </a:r>
          <a:r>
            <a:rPr lang="ja-JP" altLang="en-US" sz="1100" b="0" i="0" baseline="0">
              <a:solidFill>
                <a:schemeClr val="dk1"/>
              </a:solidFill>
              <a:effectLst/>
              <a:latin typeface="+mn-lt"/>
              <a:ea typeface="+mn-ea"/>
              <a:cs typeface="+mn-cs"/>
            </a:rPr>
            <a:t>ことから、</a:t>
          </a:r>
          <a:r>
            <a:rPr lang="ja-JP" altLang="ja-JP" sz="1100" b="0" i="0" baseline="0">
              <a:solidFill>
                <a:schemeClr val="dk1"/>
              </a:solidFill>
              <a:effectLst/>
              <a:latin typeface="+mn-lt"/>
              <a:ea typeface="+mn-ea"/>
              <a:cs typeface="+mn-cs"/>
            </a:rPr>
            <a:t>類似団体平均を大きく下回っている状況である</a:t>
          </a:r>
          <a:r>
            <a:rPr lang="ja-JP" altLang="en-US" sz="1100" b="0" i="0" baseline="0">
              <a:solidFill>
                <a:schemeClr val="dk1"/>
              </a:solidFill>
              <a:effectLst/>
              <a:latin typeface="+mn-lt"/>
              <a:ea typeface="+mn-ea"/>
              <a:cs typeface="+mn-cs"/>
            </a:rPr>
            <a:t>が、今後においては、</a:t>
          </a:r>
          <a:r>
            <a:rPr lang="ja-JP" altLang="ja-JP" sz="1100" b="0" i="0" baseline="0">
              <a:solidFill>
                <a:schemeClr val="dk1"/>
              </a:solidFill>
              <a:effectLst/>
              <a:latin typeface="+mn-lt"/>
              <a:ea typeface="+mn-ea"/>
              <a:cs typeface="+mn-cs"/>
            </a:rPr>
            <a:t>市内産業経済の活性化策や就業人口の増加につながる、子育て世代を呼び込む</a:t>
          </a:r>
          <a:r>
            <a:rPr lang="ja-JP" altLang="en-US" sz="1100" b="0" i="0" baseline="0">
              <a:solidFill>
                <a:schemeClr val="dk1"/>
              </a:solidFill>
              <a:effectLst/>
              <a:latin typeface="+mn-lt"/>
              <a:ea typeface="+mn-ea"/>
              <a:cs typeface="+mn-cs"/>
            </a:rPr>
            <a:t>施策、市の企業立地促進制度を活用した企業誘致など、財源確保の取り組みに努めることで、指標の改善を図る。</a:t>
          </a:r>
          <a:endParaRPr lang="en-US" altLang="ja-JP" sz="1100" b="0" i="0" baseline="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70" name="直線コネクタ 69"/>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164193</xdr:rowOff>
    </xdr:to>
    <xdr:cxnSp macro="">
      <xdr:nvCxnSpPr>
        <xdr:cNvPr id="73" name="直線コネクタ 72"/>
        <xdr:cNvCxnSpPr/>
      </xdr:nvCxnSpPr>
      <xdr:spPr>
        <a:xfrm>
          <a:off x="3225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129722</xdr:rowOff>
    </xdr:to>
    <xdr:cxnSp macro="">
      <xdr:nvCxnSpPr>
        <xdr:cNvPr id="76" name="直線コネクタ 75"/>
        <xdr:cNvCxnSpPr/>
      </xdr:nvCxnSpPr>
      <xdr:spPr>
        <a:xfrm>
          <a:off x="2336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112485</xdr:rowOff>
    </xdr:to>
    <xdr:cxnSp macro="">
      <xdr:nvCxnSpPr>
        <xdr:cNvPr id="79" name="直線コネクタ 78"/>
        <xdr:cNvCxnSpPr/>
      </xdr:nvCxnSpPr>
      <xdr:spPr>
        <a:xfrm>
          <a:off x="1447800" y="74503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127907</xdr:rowOff>
    </xdr:from>
    <xdr:to>
      <xdr:col>3</xdr:col>
      <xdr:colOff>330200</xdr:colOff>
      <xdr:row>41</xdr:row>
      <xdr:rowOff>58057</xdr:rowOff>
    </xdr:to>
    <xdr:sp macro="" textlink="">
      <xdr:nvSpPr>
        <xdr:cNvPr id="80" name="フローチャート : 判断 79"/>
        <xdr:cNvSpPr/>
      </xdr:nvSpPr>
      <xdr:spPr>
        <a:xfrm>
          <a:off x="2286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81" name="テキスト ボックス 80"/>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82" name="フローチャート : 判断 81"/>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macro="" textlink="">
      <xdr:nvSpPr>
        <xdr:cNvPr id="83" name="テキスト ボックス 82"/>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9" name="円/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85470</xdr:rowOff>
    </xdr:from>
    <xdr:ext cx="762000" cy="259045"/>
    <xdr:sp macro="" textlink="">
      <xdr:nvSpPr>
        <xdr:cNvPr id="90"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1" name="円/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3" name="円/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5" name="円/楕円 94"/>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6" name="テキスト ボックス 95"/>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97" name="円/楕円 96"/>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98" name="テキスト ボックス 97"/>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effectLst/>
            </a:rPr>
            <a:t>　歳入では、市税収入が減少したものの、普通交付税と臨時財政対策債による実質的な交付税など経常一般財源で増加している。一方、歳出では、職員給の独自カットなどにより人件費が減少し、また、生活保護費などの扶助費で減少したが、臨時財政対策債や退職手当債の償還費が増加したことなどから、経常充当一般財源も増加している。</a:t>
          </a:r>
          <a:endParaRPr lang="en-US" altLang="ja-JP" sz="1100">
            <a:effectLst/>
          </a:endParaRPr>
        </a:p>
        <a:p>
          <a:pPr rtl="0"/>
          <a:r>
            <a:rPr lang="ja-JP" altLang="en-US" sz="1100">
              <a:effectLst/>
            </a:rPr>
            <a:t>　歳入の増加額が歳出の増加額を上回ったことから、</a:t>
          </a:r>
          <a:r>
            <a:rPr lang="en-US" altLang="ja-JP" sz="1100">
              <a:effectLst/>
            </a:rPr>
            <a:t>0.1</a:t>
          </a:r>
          <a:r>
            <a:rPr lang="ja-JP" altLang="en-US" sz="1100">
              <a:effectLst/>
            </a:rPr>
            <a:t>ポイント改善したが、類似団体平均では依然としてワーストであり、国保及び下水道会計への多額な繰出金が主な要因である。</a:t>
          </a:r>
          <a:endParaRPr lang="en-US" altLang="ja-JP" sz="11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effectLst/>
            </a:rPr>
            <a:t>　</a:t>
          </a:r>
          <a:r>
            <a:rPr lang="ja-JP" altLang="ja-JP" sz="1100">
              <a:solidFill>
                <a:schemeClr val="dk1"/>
              </a:solidFill>
              <a:effectLst/>
              <a:latin typeface="+mn-lt"/>
              <a:ea typeface="+mn-ea"/>
              <a:cs typeface="+mn-cs"/>
            </a:rPr>
            <a:t>両会計とも独立採算の原則に立ち返った健全化</a:t>
          </a:r>
          <a:r>
            <a:rPr lang="ja-JP" altLang="en-US" sz="1100">
              <a:solidFill>
                <a:schemeClr val="dk1"/>
              </a:solidFill>
              <a:effectLst/>
              <a:latin typeface="+mn-lt"/>
              <a:ea typeface="+mn-ea"/>
              <a:cs typeface="+mn-cs"/>
            </a:rPr>
            <a:t>を図ることなどにより、税収を主な財源とする普通会計の負担額を減らすように努める。</a:t>
          </a:r>
          <a:endParaRPr lang="ja-JP" altLang="ja-JP">
            <a:effectLst/>
          </a:endParaRPr>
        </a:p>
        <a:p>
          <a:pPr rtl="0"/>
          <a:endParaRPr lang="en-US" altLang="ja-JP" sz="11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94615</xdr:rowOff>
    </xdr:from>
    <xdr:to>
      <xdr:col>7</xdr:col>
      <xdr:colOff>152400</xdr:colOff>
      <xdr:row>66</xdr:row>
      <xdr:rowOff>100647</xdr:rowOff>
    </xdr:to>
    <xdr:cxnSp macro="">
      <xdr:nvCxnSpPr>
        <xdr:cNvPr id="129" name="直線コネクタ 128"/>
        <xdr:cNvCxnSpPr/>
      </xdr:nvCxnSpPr>
      <xdr:spPr>
        <a:xfrm flipV="1">
          <a:off x="4114800" y="1141031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100665</xdr:rowOff>
    </xdr:from>
    <xdr:ext cx="762000" cy="259045"/>
    <xdr:sp macro="" textlink="">
      <xdr:nvSpPr>
        <xdr:cNvPr id="130" name="財政構造の弾力性平均値テキスト"/>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34290</xdr:rowOff>
    </xdr:from>
    <xdr:to>
      <xdr:col>6</xdr:col>
      <xdr:colOff>0</xdr:colOff>
      <xdr:row>66</xdr:row>
      <xdr:rowOff>100647</xdr:rowOff>
    </xdr:to>
    <xdr:cxnSp macro="">
      <xdr:nvCxnSpPr>
        <xdr:cNvPr id="132" name="直線コネクタ 131"/>
        <xdr:cNvCxnSpPr/>
      </xdr:nvCxnSpPr>
      <xdr:spPr>
        <a:xfrm>
          <a:off x="3225800" y="1134999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97155</xdr:rowOff>
    </xdr:from>
    <xdr:to>
      <xdr:col>4</xdr:col>
      <xdr:colOff>482600</xdr:colOff>
      <xdr:row>66</xdr:row>
      <xdr:rowOff>34290</xdr:rowOff>
    </xdr:to>
    <xdr:cxnSp macro="">
      <xdr:nvCxnSpPr>
        <xdr:cNvPr id="135" name="直線コネクタ 134"/>
        <xdr:cNvCxnSpPr/>
      </xdr:nvCxnSpPr>
      <xdr:spPr>
        <a:xfrm>
          <a:off x="2336800" y="1124140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37" name="テキスト ボックス 136"/>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97155</xdr:rowOff>
    </xdr:from>
    <xdr:to>
      <xdr:col>3</xdr:col>
      <xdr:colOff>279400</xdr:colOff>
      <xdr:row>66</xdr:row>
      <xdr:rowOff>106680</xdr:rowOff>
    </xdr:to>
    <xdr:cxnSp macro="">
      <xdr:nvCxnSpPr>
        <xdr:cNvPr id="138" name="直線コネクタ 137"/>
        <xdr:cNvCxnSpPr/>
      </xdr:nvCxnSpPr>
      <xdr:spPr>
        <a:xfrm flipV="1">
          <a:off x="1447800" y="1124140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27305</xdr:rowOff>
    </xdr:from>
    <xdr:to>
      <xdr:col>3</xdr:col>
      <xdr:colOff>330200</xdr:colOff>
      <xdr:row>63</xdr:row>
      <xdr:rowOff>128905</xdr:rowOff>
    </xdr:to>
    <xdr:sp macro="" textlink="">
      <xdr:nvSpPr>
        <xdr:cNvPr id="139" name="フローチャート : 判断 138"/>
        <xdr:cNvSpPr/>
      </xdr:nvSpPr>
      <xdr:spPr>
        <a:xfrm>
          <a:off x="2286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139082</xdr:rowOff>
    </xdr:from>
    <xdr:ext cx="762000" cy="259045"/>
    <xdr:sp macro="" textlink="">
      <xdr:nvSpPr>
        <xdr:cNvPr id="140" name="テキスト ボックス 139"/>
        <xdr:cNvSpPr txBox="1"/>
      </xdr:nvSpPr>
      <xdr:spPr>
        <a:xfrm>
          <a:off x="1955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153988</xdr:rowOff>
    </xdr:from>
    <xdr:to>
      <xdr:col>2</xdr:col>
      <xdr:colOff>127000</xdr:colOff>
      <xdr:row>64</xdr:row>
      <xdr:rowOff>84138</xdr:rowOff>
    </xdr:to>
    <xdr:sp macro="" textlink="">
      <xdr:nvSpPr>
        <xdr:cNvPr id="141" name="フローチャート : 判断 140"/>
        <xdr:cNvSpPr/>
      </xdr:nvSpPr>
      <xdr:spPr>
        <a:xfrm>
          <a:off x="1397000" y="109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94315</xdr:rowOff>
    </xdr:from>
    <xdr:ext cx="762000" cy="259045"/>
    <xdr:sp macro="" textlink="">
      <xdr:nvSpPr>
        <xdr:cNvPr id="142" name="テキスト ボックス 141"/>
        <xdr:cNvSpPr txBox="1"/>
      </xdr:nvSpPr>
      <xdr:spPr>
        <a:xfrm>
          <a:off x="1066800" y="1072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43815</xdr:rowOff>
    </xdr:from>
    <xdr:to>
      <xdr:col>7</xdr:col>
      <xdr:colOff>203200</xdr:colOff>
      <xdr:row>66</xdr:row>
      <xdr:rowOff>145415</xdr:rowOff>
    </xdr:to>
    <xdr:sp macro="" textlink="">
      <xdr:nvSpPr>
        <xdr:cNvPr id="148" name="円/楕円 147"/>
        <xdr:cNvSpPr/>
      </xdr:nvSpPr>
      <xdr:spPr>
        <a:xfrm>
          <a:off x="49022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111142</xdr:rowOff>
    </xdr:from>
    <xdr:ext cx="762000" cy="259045"/>
    <xdr:sp macro="" textlink="">
      <xdr:nvSpPr>
        <xdr:cNvPr id="149" name="財政構造の弾力性該当値テキスト"/>
        <xdr:cNvSpPr txBox="1"/>
      </xdr:nvSpPr>
      <xdr:spPr>
        <a:xfrm>
          <a:off x="5041900" y="1125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49847</xdr:rowOff>
    </xdr:from>
    <xdr:to>
      <xdr:col>6</xdr:col>
      <xdr:colOff>50800</xdr:colOff>
      <xdr:row>66</xdr:row>
      <xdr:rowOff>151447</xdr:rowOff>
    </xdr:to>
    <xdr:sp macro="" textlink="">
      <xdr:nvSpPr>
        <xdr:cNvPr id="150" name="円/楕円 149"/>
        <xdr:cNvSpPr/>
      </xdr:nvSpPr>
      <xdr:spPr>
        <a:xfrm>
          <a:off x="4064000" y="1136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136224</xdr:rowOff>
    </xdr:from>
    <xdr:ext cx="736600" cy="259045"/>
    <xdr:sp macro="" textlink="">
      <xdr:nvSpPr>
        <xdr:cNvPr id="151" name="テキスト ボックス 150"/>
        <xdr:cNvSpPr txBox="1"/>
      </xdr:nvSpPr>
      <xdr:spPr>
        <a:xfrm>
          <a:off x="3733800" y="11451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154940</xdr:rowOff>
    </xdr:from>
    <xdr:to>
      <xdr:col>4</xdr:col>
      <xdr:colOff>533400</xdr:colOff>
      <xdr:row>66</xdr:row>
      <xdr:rowOff>85090</xdr:rowOff>
    </xdr:to>
    <xdr:sp macro="" textlink="">
      <xdr:nvSpPr>
        <xdr:cNvPr id="152" name="円/楕円 151"/>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69867</xdr:rowOff>
    </xdr:from>
    <xdr:ext cx="762000" cy="259045"/>
    <xdr:sp macro="" textlink="">
      <xdr:nvSpPr>
        <xdr:cNvPr id="153" name="テキスト ボックス 152"/>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46355</xdr:rowOff>
    </xdr:from>
    <xdr:to>
      <xdr:col>3</xdr:col>
      <xdr:colOff>330200</xdr:colOff>
      <xdr:row>65</xdr:row>
      <xdr:rowOff>147955</xdr:rowOff>
    </xdr:to>
    <xdr:sp macro="" textlink="">
      <xdr:nvSpPr>
        <xdr:cNvPr id="154" name="円/楕円 153"/>
        <xdr:cNvSpPr/>
      </xdr:nvSpPr>
      <xdr:spPr>
        <a:xfrm>
          <a:off x="2286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132732</xdr:rowOff>
    </xdr:from>
    <xdr:ext cx="762000" cy="259045"/>
    <xdr:sp macro="" textlink="">
      <xdr:nvSpPr>
        <xdr:cNvPr id="155" name="テキスト ボックス 154"/>
        <xdr:cNvSpPr txBox="1"/>
      </xdr:nvSpPr>
      <xdr:spPr>
        <a:xfrm>
          <a:off x="1955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55880</xdr:rowOff>
    </xdr:from>
    <xdr:to>
      <xdr:col>2</xdr:col>
      <xdr:colOff>127000</xdr:colOff>
      <xdr:row>66</xdr:row>
      <xdr:rowOff>157480</xdr:rowOff>
    </xdr:to>
    <xdr:sp macro="" textlink="">
      <xdr:nvSpPr>
        <xdr:cNvPr id="156" name="円/楕円 155"/>
        <xdr:cNvSpPr/>
      </xdr:nvSpPr>
      <xdr:spPr>
        <a:xfrm>
          <a:off x="1397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142257</xdr:rowOff>
    </xdr:from>
    <xdr:ext cx="762000" cy="259045"/>
    <xdr:sp macro="" textlink="">
      <xdr:nvSpPr>
        <xdr:cNvPr id="157" name="テキスト ボックス 156"/>
        <xdr:cNvSpPr txBox="1"/>
      </xdr:nvSpPr>
      <xdr:spPr>
        <a:xfrm>
          <a:off x="1066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人件費・物件費等の合計額の人口１人当りの金額が類似団体平均を下回っているのは、新規採用職員の抑制や市独自の給与カット、保育所の民営化や公共施設への指定管理者導入などにより、総人件費の抑制が主な要因とな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今後においても、施設の統廃合や民間活力の導入など、経費の抑制に努める。</a:t>
          </a:r>
          <a:endParaRPr lang="en-US" altLang="ja-JP" sz="1100" b="0" i="0" baseline="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106635</xdr:rowOff>
    </xdr:from>
    <xdr:to>
      <xdr:col>7</xdr:col>
      <xdr:colOff>152400</xdr:colOff>
      <xdr:row>83</xdr:row>
      <xdr:rowOff>120095</xdr:rowOff>
    </xdr:to>
    <xdr:cxnSp macro="">
      <xdr:nvCxnSpPr>
        <xdr:cNvPr id="194" name="直線コネクタ 193"/>
        <xdr:cNvCxnSpPr/>
      </xdr:nvCxnSpPr>
      <xdr:spPr>
        <a:xfrm flipV="1">
          <a:off x="4114800" y="14336985"/>
          <a:ext cx="838200" cy="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120095</xdr:rowOff>
    </xdr:from>
    <xdr:to>
      <xdr:col>6</xdr:col>
      <xdr:colOff>0</xdr:colOff>
      <xdr:row>84</xdr:row>
      <xdr:rowOff>8161</xdr:rowOff>
    </xdr:to>
    <xdr:cxnSp macro="">
      <xdr:nvCxnSpPr>
        <xdr:cNvPr id="197" name="直線コネクタ 196"/>
        <xdr:cNvCxnSpPr/>
      </xdr:nvCxnSpPr>
      <xdr:spPr>
        <a:xfrm flipV="1">
          <a:off x="3225800" y="14350445"/>
          <a:ext cx="889000" cy="5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143070</xdr:rowOff>
    </xdr:from>
    <xdr:to>
      <xdr:col>4</xdr:col>
      <xdr:colOff>482600</xdr:colOff>
      <xdr:row>84</xdr:row>
      <xdr:rowOff>8161</xdr:rowOff>
    </xdr:to>
    <xdr:cxnSp macro="">
      <xdr:nvCxnSpPr>
        <xdr:cNvPr id="200" name="直線コネクタ 199"/>
        <xdr:cNvCxnSpPr/>
      </xdr:nvCxnSpPr>
      <xdr:spPr>
        <a:xfrm>
          <a:off x="2336800" y="14373420"/>
          <a:ext cx="889000" cy="3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143070</xdr:rowOff>
    </xdr:from>
    <xdr:to>
      <xdr:col>3</xdr:col>
      <xdr:colOff>279400</xdr:colOff>
      <xdr:row>84</xdr:row>
      <xdr:rowOff>6919</xdr:rowOff>
    </xdr:to>
    <xdr:cxnSp macro="">
      <xdr:nvCxnSpPr>
        <xdr:cNvPr id="203" name="直線コネクタ 202"/>
        <xdr:cNvCxnSpPr/>
      </xdr:nvCxnSpPr>
      <xdr:spPr>
        <a:xfrm flipV="1">
          <a:off x="1447800" y="14373420"/>
          <a:ext cx="889000" cy="3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43695</xdr:rowOff>
    </xdr:from>
    <xdr:to>
      <xdr:col>3</xdr:col>
      <xdr:colOff>330200</xdr:colOff>
      <xdr:row>84</xdr:row>
      <xdr:rowOff>145295</xdr:rowOff>
    </xdr:to>
    <xdr:sp macro="" textlink="">
      <xdr:nvSpPr>
        <xdr:cNvPr id="204" name="フローチャート : 判断 203"/>
        <xdr:cNvSpPr/>
      </xdr:nvSpPr>
      <xdr:spPr>
        <a:xfrm>
          <a:off x="2286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130072</xdr:rowOff>
    </xdr:from>
    <xdr:ext cx="762000" cy="259045"/>
    <xdr:sp macro="" textlink="">
      <xdr:nvSpPr>
        <xdr:cNvPr id="205" name="テキスト ボックス 204"/>
        <xdr:cNvSpPr txBox="1"/>
      </xdr:nvSpPr>
      <xdr:spPr>
        <a:xfrm>
          <a:off x="1955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67635</xdr:rowOff>
    </xdr:from>
    <xdr:to>
      <xdr:col>2</xdr:col>
      <xdr:colOff>127000</xdr:colOff>
      <xdr:row>84</xdr:row>
      <xdr:rowOff>169235</xdr:rowOff>
    </xdr:to>
    <xdr:sp macro="" textlink="">
      <xdr:nvSpPr>
        <xdr:cNvPr id="206" name="フローチャート : 判断 205"/>
        <xdr:cNvSpPr/>
      </xdr:nvSpPr>
      <xdr:spPr>
        <a:xfrm>
          <a:off x="1397000" y="1446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154012</xdr:rowOff>
    </xdr:from>
    <xdr:ext cx="762000" cy="259045"/>
    <xdr:sp macro="" textlink="">
      <xdr:nvSpPr>
        <xdr:cNvPr id="207" name="テキスト ボックス 206"/>
        <xdr:cNvSpPr txBox="1"/>
      </xdr:nvSpPr>
      <xdr:spPr>
        <a:xfrm>
          <a:off x="1066800" y="1455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105,082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55835</xdr:rowOff>
    </xdr:from>
    <xdr:to>
      <xdr:col>7</xdr:col>
      <xdr:colOff>203200</xdr:colOff>
      <xdr:row>83</xdr:row>
      <xdr:rowOff>157435</xdr:rowOff>
    </xdr:to>
    <xdr:sp macro="" textlink="">
      <xdr:nvSpPr>
        <xdr:cNvPr id="213" name="円/楕円 212"/>
        <xdr:cNvSpPr/>
      </xdr:nvSpPr>
      <xdr:spPr>
        <a:xfrm>
          <a:off x="4902200" y="1428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72362</xdr:rowOff>
    </xdr:from>
    <xdr:ext cx="762000" cy="259045"/>
    <xdr:sp macro="" textlink="">
      <xdr:nvSpPr>
        <xdr:cNvPr id="214" name="人件費・物件費等の状況該当値テキスト"/>
        <xdr:cNvSpPr txBox="1"/>
      </xdr:nvSpPr>
      <xdr:spPr>
        <a:xfrm>
          <a:off x="5041900" y="1413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94,450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69295</xdr:rowOff>
    </xdr:from>
    <xdr:to>
      <xdr:col>6</xdr:col>
      <xdr:colOff>50800</xdr:colOff>
      <xdr:row>83</xdr:row>
      <xdr:rowOff>170895</xdr:rowOff>
    </xdr:to>
    <xdr:sp macro="" textlink="">
      <xdr:nvSpPr>
        <xdr:cNvPr id="215" name="円/楕円 214"/>
        <xdr:cNvSpPr/>
      </xdr:nvSpPr>
      <xdr:spPr>
        <a:xfrm>
          <a:off x="4064000" y="1429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9622</xdr:rowOff>
    </xdr:from>
    <xdr:ext cx="736600" cy="259045"/>
    <xdr:sp macro="" textlink="">
      <xdr:nvSpPr>
        <xdr:cNvPr id="216" name="テキスト ボックス 215"/>
        <xdr:cNvSpPr txBox="1"/>
      </xdr:nvSpPr>
      <xdr:spPr>
        <a:xfrm>
          <a:off x="3733800" y="14068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95,231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128811</xdr:rowOff>
    </xdr:from>
    <xdr:to>
      <xdr:col>4</xdr:col>
      <xdr:colOff>533400</xdr:colOff>
      <xdr:row>84</xdr:row>
      <xdr:rowOff>58961</xdr:rowOff>
    </xdr:to>
    <xdr:sp macro="" textlink="">
      <xdr:nvSpPr>
        <xdr:cNvPr id="217" name="円/楕円 216"/>
        <xdr:cNvSpPr/>
      </xdr:nvSpPr>
      <xdr:spPr>
        <a:xfrm>
          <a:off x="3175000" y="1435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69138</xdr:rowOff>
    </xdr:from>
    <xdr:ext cx="762000" cy="259045"/>
    <xdr:sp macro="" textlink="">
      <xdr:nvSpPr>
        <xdr:cNvPr id="218" name="テキスト ボックス 217"/>
        <xdr:cNvSpPr txBox="1"/>
      </xdr:nvSpPr>
      <xdr:spPr>
        <a:xfrm>
          <a:off x="2844800" y="1412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98,684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92270</xdr:rowOff>
    </xdr:from>
    <xdr:to>
      <xdr:col>3</xdr:col>
      <xdr:colOff>330200</xdr:colOff>
      <xdr:row>84</xdr:row>
      <xdr:rowOff>22420</xdr:rowOff>
    </xdr:to>
    <xdr:sp macro="" textlink="">
      <xdr:nvSpPr>
        <xdr:cNvPr id="219" name="円/楕円 218"/>
        <xdr:cNvSpPr/>
      </xdr:nvSpPr>
      <xdr:spPr>
        <a:xfrm>
          <a:off x="2286000" y="143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32597</xdr:rowOff>
    </xdr:from>
    <xdr:ext cx="762000" cy="259045"/>
    <xdr:sp macro="" textlink="">
      <xdr:nvSpPr>
        <xdr:cNvPr id="220" name="テキスト ボックス 219"/>
        <xdr:cNvSpPr txBox="1"/>
      </xdr:nvSpPr>
      <xdr:spPr>
        <a:xfrm>
          <a:off x="1955800" y="140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96,564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127569</xdr:rowOff>
    </xdr:from>
    <xdr:to>
      <xdr:col>2</xdr:col>
      <xdr:colOff>127000</xdr:colOff>
      <xdr:row>84</xdr:row>
      <xdr:rowOff>57719</xdr:rowOff>
    </xdr:to>
    <xdr:sp macro="" textlink="">
      <xdr:nvSpPr>
        <xdr:cNvPr id="221" name="円/楕円 220"/>
        <xdr:cNvSpPr/>
      </xdr:nvSpPr>
      <xdr:spPr>
        <a:xfrm>
          <a:off x="1397000" y="1435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67896</xdr:rowOff>
    </xdr:from>
    <xdr:ext cx="762000" cy="259045"/>
    <xdr:sp macro="" textlink="">
      <xdr:nvSpPr>
        <xdr:cNvPr id="222" name="テキスト ボックス 221"/>
        <xdr:cNvSpPr txBox="1"/>
      </xdr:nvSpPr>
      <xdr:spPr>
        <a:xfrm>
          <a:off x="1066800" y="1412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月から平成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月まで給料の独自減額（職階別に</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月～平成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月～平成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月））の実施により、国の基準値と前後していた</a:t>
          </a:r>
          <a:r>
            <a:rPr lang="ja-JP" altLang="en-US" sz="1100">
              <a:solidFill>
                <a:schemeClr val="dk1"/>
              </a:solidFill>
              <a:effectLst/>
              <a:latin typeface="+mn-lt"/>
              <a:ea typeface="+mn-ea"/>
              <a:cs typeface="+mn-cs"/>
            </a:rPr>
            <a:t>が、更に</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月から給与の独自減額（職階別で</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％）を行ったことにより、</a:t>
          </a:r>
          <a:r>
            <a:rPr lang="ja-JP" altLang="en-US" sz="1100">
              <a:solidFill>
                <a:schemeClr val="dk1"/>
              </a:solidFill>
              <a:effectLst/>
              <a:latin typeface="+mn-lt"/>
              <a:ea typeface="+mn-ea"/>
              <a:cs typeface="+mn-cs"/>
            </a:rPr>
            <a:t>類似団体内平均値</a:t>
          </a:r>
          <a:r>
            <a:rPr lang="ja-JP" altLang="ja-JP" sz="1100">
              <a:solidFill>
                <a:schemeClr val="dk1"/>
              </a:solidFill>
              <a:effectLst/>
              <a:latin typeface="+mn-lt"/>
              <a:ea typeface="+mn-ea"/>
              <a:cs typeface="+mn-cs"/>
            </a:rPr>
            <a:t>より</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ポイント低い。今後は、初任給基準の見直しや、給与体系の総合的な見直しを実施し、引き続き改善に努める。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11748</xdr:rowOff>
    </xdr:from>
    <xdr:to>
      <xdr:col>24</xdr:col>
      <xdr:colOff>558800</xdr:colOff>
      <xdr:row>86</xdr:row>
      <xdr:rowOff>77470</xdr:rowOff>
    </xdr:to>
    <xdr:cxnSp macro="">
      <xdr:nvCxnSpPr>
        <xdr:cNvPr id="247" name="直線コネクタ 246"/>
        <xdr:cNvCxnSpPr/>
      </xdr:nvCxnSpPr>
      <xdr:spPr>
        <a:xfrm flipV="1">
          <a:off x="17018000" y="13899198"/>
          <a:ext cx="0" cy="922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98125</xdr:rowOff>
    </xdr:from>
    <xdr:ext cx="762000" cy="259045"/>
    <xdr:sp macro="" textlink="">
      <xdr:nvSpPr>
        <xdr:cNvPr id="250" name="給与水準   （国との比較）最大値テキスト"/>
        <xdr:cNvSpPr txBox="1"/>
      </xdr:nvSpPr>
      <xdr:spPr>
        <a:xfrm>
          <a:off x="17106900" y="136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11748</xdr:rowOff>
    </xdr:from>
    <xdr:to>
      <xdr:col>24</xdr:col>
      <xdr:colOff>647700</xdr:colOff>
      <xdr:row>81</xdr:row>
      <xdr:rowOff>11748</xdr:rowOff>
    </xdr:to>
    <xdr:cxnSp macro="">
      <xdr:nvCxnSpPr>
        <xdr:cNvPr id="251" name="直線コネクタ 250"/>
        <xdr:cNvCxnSpPr/>
      </xdr:nvCxnSpPr>
      <xdr:spPr>
        <a:xfrm>
          <a:off x="16929100" y="1389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52388</xdr:rowOff>
    </xdr:from>
    <xdr:to>
      <xdr:col>24</xdr:col>
      <xdr:colOff>558800</xdr:colOff>
      <xdr:row>88</xdr:row>
      <xdr:rowOff>30163</xdr:rowOff>
    </xdr:to>
    <xdr:cxnSp macro="">
      <xdr:nvCxnSpPr>
        <xdr:cNvPr id="252" name="直線コネクタ 251"/>
        <xdr:cNvCxnSpPr/>
      </xdr:nvCxnSpPr>
      <xdr:spPr>
        <a:xfrm flipV="1">
          <a:off x="16179800" y="14454188"/>
          <a:ext cx="838200" cy="66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58120</xdr:rowOff>
    </xdr:from>
    <xdr:ext cx="762000" cy="259045"/>
    <xdr:sp macro="" textlink="">
      <xdr:nvSpPr>
        <xdr:cNvPr id="253" name="給与水準   （国との比較）平均値テキスト"/>
        <xdr:cNvSpPr txBox="1"/>
      </xdr:nvSpPr>
      <xdr:spPr>
        <a:xfrm>
          <a:off x="17106900" y="14459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86043</xdr:rowOff>
    </xdr:from>
    <xdr:to>
      <xdr:col>24</xdr:col>
      <xdr:colOff>609600</xdr:colOff>
      <xdr:row>85</xdr:row>
      <xdr:rowOff>16193</xdr:rowOff>
    </xdr:to>
    <xdr:sp macro="" textlink="">
      <xdr:nvSpPr>
        <xdr:cNvPr id="254" name="フローチャート : 判断 253"/>
        <xdr:cNvSpPr/>
      </xdr:nvSpPr>
      <xdr:spPr>
        <a:xfrm>
          <a:off x="169672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159386</xdr:rowOff>
    </xdr:from>
    <xdr:to>
      <xdr:col>23</xdr:col>
      <xdr:colOff>406400</xdr:colOff>
      <xdr:row>88</xdr:row>
      <xdr:rowOff>30163</xdr:rowOff>
    </xdr:to>
    <xdr:cxnSp macro="">
      <xdr:nvCxnSpPr>
        <xdr:cNvPr id="255" name="直線コネクタ 254"/>
        <xdr:cNvCxnSpPr/>
      </xdr:nvCxnSpPr>
      <xdr:spPr>
        <a:xfrm>
          <a:off x="15290800" y="15075536"/>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66357</xdr:rowOff>
    </xdr:from>
    <xdr:to>
      <xdr:col>23</xdr:col>
      <xdr:colOff>457200</xdr:colOff>
      <xdr:row>87</xdr:row>
      <xdr:rowOff>167957</xdr:rowOff>
    </xdr:to>
    <xdr:sp macro="" textlink="">
      <xdr:nvSpPr>
        <xdr:cNvPr id="256" name="フローチャート : 判断 255"/>
        <xdr:cNvSpPr/>
      </xdr:nvSpPr>
      <xdr:spPr>
        <a:xfrm>
          <a:off x="16129000" y="1498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6684</xdr:rowOff>
    </xdr:from>
    <xdr:ext cx="736600" cy="259045"/>
    <xdr:sp macro="" textlink="">
      <xdr:nvSpPr>
        <xdr:cNvPr id="257" name="テキスト ボックス 256"/>
        <xdr:cNvSpPr txBox="1"/>
      </xdr:nvSpPr>
      <xdr:spPr>
        <a:xfrm>
          <a:off x="15798800" y="1475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148907</xdr:rowOff>
    </xdr:from>
    <xdr:to>
      <xdr:col>22</xdr:col>
      <xdr:colOff>203200</xdr:colOff>
      <xdr:row>87</xdr:row>
      <xdr:rowOff>159386</xdr:rowOff>
    </xdr:to>
    <xdr:cxnSp macro="">
      <xdr:nvCxnSpPr>
        <xdr:cNvPr id="258" name="直線コネクタ 257"/>
        <xdr:cNvCxnSpPr/>
      </xdr:nvCxnSpPr>
      <xdr:spPr>
        <a:xfrm>
          <a:off x="14401800" y="14550707"/>
          <a:ext cx="889000" cy="52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84455</xdr:rowOff>
    </xdr:from>
    <xdr:to>
      <xdr:col>22</xdr:col>
      <xdr:colOff>254000</xdr:colOff>
      <xdr:row>88</xdr:row>
      <xdr:rowOff>14605</xdr:rowOff>
    </xdr:to>
    <xdr:sp macro="" textlink="">
      <xdr:nvSpPr>
        <xdr:cNvPr id="259" name="フローチャート : 判断 258"/>
        <xdr:cNvSpPr/>
      </xdr:nvSpPr>
      <xdr:spPr>
        <a:xfrm>
          <a:off x="15240000" y="1500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24782</xdr:rowOff>
    </xdr:from>
    <xdr:ext cx="762000" cy="259045"/>
    <xdr:sp macro="" textlink="">
      <xdr:nvSpPr>
        <xdr:cNvPr id="260" name="テキスト ボックス 259"/>
        <xdr:cNvSpPr txBox="1"/>
      </xdr:nvSpPr>
      <xdr:spPr>
        <a:xfrm>
          <a:off x="14909800" y="1476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148907</xdr:rowOff>
    </xdr:from>
    <xdr:to>
      <xdr:col>21</xdr:col>
      <xdr:colOff>0</xdr:colOff>
      <xdr:row>84</xdr:row>
      <xdr:rowOff>167005</xdr:rowOff>
    </xdr:to>
    <xdr:cxnSp macro="">
      <xdr:nvCxnSpPr>
        <xdr:cNvPr id="261" name="直線コネクタ 260"/>
        <xdr:cNvCxnSpPr/>
      </xdr:nvCxnSpPr>
      <xdr:spPr>
        <a:xfrm flipV="1">
          <a:off x="13512800" y="1455070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152400</xdr:rowOff>
    </xdr:from>
    <xdr:to>
      <xdr:col>21</xdr:col>
      <xdr:colOff>50800</xdr:colOff>
      <xdr:row>85</xdr:row>
      <xdr:rowOff>82550</xdr:rowOff>
    </xdr:to>
    <xdr:sp macro="" textlink="">
      <xdr:nvSpPr>
        <xdr:cNvPr id="262" name="フローチャート : 判断 261"/>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67327</xdr:rowOff>
    </xdr:from>
    <xdr:ext cx="762000" cy="259045"/>
    <xdr:sp macro="" textlink="">
      <xdr:nvSpPr>
        <xdr:cNvPr id="263" name="テキスト ボックス 262"/>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164464</xdr:rowOff>
    </xdr:from>
    <xdr:to>
      <xdr:col>19</xdr:col>
      <xdr:colOff>533400</xdr:colOff>
      <xdr:row>85</xdr:row>
      <xdr:rowOff>94614</xdr:rowOff>
    </xdr:to>
    <xdr:sp macro="" textlink="">
      <xdr:nvSpPr>
        <xdr:cNvPr id="264" name="フローチャート : 判断 263"/>
        <xdr:cNvSpPr/>
      </xdr:nvSpPr>
      <xdr:spPr>
        <a:xfrm>
          <a:off x="13462000" y="1456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79391</xdr:rowOff>
    </xdr:from>
    <xdr:ext cx="762000" cy="259045"/>
    <xdr:sp macro="" textlink="">
      <xdr:nvSpPr>
        <xdr:cNvPr id="265" name="テキスト ボックス 264"/>
        <xdr:cNvSpPr txBox="1"/>
      </xdr:nvSpPr>
      <xdr:spPr>
        <a:xfrm>
          <a:off x="13131800" y="1465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1588</xdr:rowOff>
    </xdr:from>
    <xdr:to>
      <xdr:col>24</xdr:col>
      <xdr:colOff>609600</xdr:colOff>
      <xdr:row>84</xdr:row>
      <xdr:rowOff>103188</xdr:rowOff>
    </xdr:to>
    <xdr:sp macro="" textlink="">
      <xdr:nvSpPr>
        <xdr:cNvPr id="271" name="円/楕円 270"/>
        <xdr:cNvSpPr/>
      </xdr:nvSpPr>
      <xdr:spPr>
        <a:xfrm>
          <a:off x="169672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18115</xdr:rowOff>
    </xdr:from>
    <xdr:ext cx="762000" cy="259045"/>
    <xdr:sp macro="" textlink="">
      <xdr:nvSpPr>
        <xdr:cNvPr id="272" name="給与水準   （国との比較）該当値テキスト"/>
        <xdr:cNvSpPr txBox="1"/>
      </xdr:nvSpPr>
      <xdr:spPr>
        <a:xfrm>
          <a:off x="17106900" y="1424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150813</xdr:rowOff>
    </xdr:from>
    <xdr:to>
      <xdr:col>23</xdr:col>
      <xdr:colOff>457200</xdr:colOff>
      <xdr:row>88</xdr:row>
      <xdr:rowOff>80963</xdr:rowOff>
    </xdr:to>
    <xdr:sp macro="" textlink="">
      <xdr:nvSpPr>
        <xdr:cNvPr id="273" name="円/楕円 272"/>
        <xdr:cNvSpPr/>
      </xdr:nvSpPr>
      <xdr:spPr>
        <a:xfrm>
          <a:off x="16129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65740</xdr:rowOff>
    </xdr:from>
    <xdr:ext cx="736600" cy="259045"/>
    <xdr:sp macro="" textlink="">
      <xdr:nvSpPr>
        <xdr:cNvPr id="274" name="テキスト ボックス 273"/>
        <xdr:cNvSpPr txBox="1"/>
      </xdr:nvSpPr>
      <xdr:spPr>
        <a:xfrm>
          <a:off x="15798800" y="1515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108586</xdr:rowOff>
    </xdr:from>
    <xdr:to>
      <xdr:col>22</xdr:col>
      <xdr:colOff>254000</xdr:colOff>
      <xdr:row>88</xdr:row>
      <xdr:rowOff>38736</xdr:rowOff>
    </xdr:to>
    <xdr:sp macro="" textlink="">
      <xdr:nvSpPr>
        <xdr:cNvPr id="275" name="円/楕円 274"/>
        <xdr:cNvSpPr/>
      </xdr:nvSpPr>
      <xdr:spPr>
        <a:xfrm>
          <a:off x="15240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23513</xdr:rowOff>
    </xdr:from>
    <xdr:ext cx="762000" cy="259045"/>
    <xdr:sp macro="" textlink="">
      <xdr:nvSpPr>
        <xdr:cNvPr id="276" name="テキスト ボックス 275"/>
        <xdr:cNvSpPr txBox="1"/>
      </xdr:nvSpPr>
      <xdr:spPr>
        <a:xfrm>
          <a:off x="14909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98107</xdr:rowOff>
    </xdr:from>
    <xdr:to>
      <xdr:col>21</xdr:col>
      <xdr:colOff>50800</xdr:colOff>
      <xdr:row>85</xdr:row>
      <xdr:rowOff>28257</xdr:rowOff>
    </xdr:to>
    <xdr:sp macro="" textlink="">
      <xdr:nvSpPr>
        <xdr:cNvPr id="277" name="円/楕円 276"/>
        <xdr:cNvSpPr/>
      </xdr:nvSpPr>
      <xdr:spPr>
        <a:xfrm>
          <a:off x="143510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38434</xdr:rowOff>
    </xdr:from>
    <xdr:ext cx="762000" cy="259045"/>
    <xdr:sp macro="" textlink="">
      <xdr:nvSpPr>
        <xdr:cNvPr id="278" name="テキスト ボックス 277"/>
        <xdr:cNvSpPr txBox="1"/>
      </xdr:nvSpPr>
      <xdr:spPr>
        <a:xfrm>
          <a:off x="14020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116205</xdr:rowOff>
    </xdr:from>
    <xdr:to>
      <xdr:col>19</xdr:col>
      <xdr:colOff>533400</xdr:colOff>
      <xdr:row>85</xdr:row>
      <xdr:rowOff>46355</xdr:rowOff>
    </xdr:to>
    <xdr:sp macro="" textlink="">
      <xdr:nvSpPr>
        <xdr:cNvPr id="279" name="円/楕円 278"/>
        <xdr:cNvSpPr/>
      </xdr:nvSpPr>
      <xdr:spPr>
        <a:xfrm>
          <a:off x="13462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56532</xdr:rowOff>
    </xdr:from>
    <xdr:ext cx="762000" cy="259045"/>
    <xdr:sp macro="" textlink="">
      <xdr:nvSpPr>
        <xdr:cNvPr id="280" name="テキスト ボックス 279"/>
        <xdr:cNvSpPr txBox="1"/>
      </xdr:nvSpPr>
      <xdr:spPr>
        <a:xfrm>
          <a:off x="13131800" y="1428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rPr>
            <a:t>　</a:t>
          </a:r>
          <a:r>
            <a:rPr lang="ja-JP" altLang="ja-JP" sz="1100">
              <a:solidFill>
                <a:schemeClr val="dk1"/>
              </a:solidFill>
              <a:effectLst/>
              <a:latin typeface="+mn-lt"/>
              <a:ea typeface="+mn-ea"/>
              <a:cs typeface="+mn-cs"/>
            </a:rPr>
            <a:t>市立病院の廃止に伴う職員の職種変更により一時的に類似団体と同水準まで増加し</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たが、退職者の一部不補充に伴う適正な人員職員配置を行った結果、平成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年度にお</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いては、</a:t>
          </a:r>
          <a:r>
            <a:rPr lang="en-US" altLang="ja-JP" sz="1100">
              <a:solidFill>
                <a:schemeClr val="dk1"/>
              </a:solidFill>
              <a:effectLst/>
              <a:latin typeface="+mn-lt"/>
              <a:ea typeface="+mn-ea"/>
              <a:cs typeface="+mn-cs"/>
            </a:rPr>
            <a:t>0.67</a:t>
          </a:r>
          <a:r>
            <a:rPr lang="ja-JP" altLang="ja-JP" sz="1100">
              <a:solidFill>
                <a:schemeClr val="dk1"/>
              </a:solidFill>
              <a:effectLst/>
              <a:latin typeface="+mn-lt"/>
              <a:ea typeface="+mn-ea"/>
              <a:cs typeface="+mn-cs"/>
            </a:rPr>
            <a:t>人少ない状態であ</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直近は類似団体を下回る水準で推移している。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今後も、施設の統廃合や指定管理者制度の導入等により、定員管理の適正化を図っ</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ていく方針である。</a:t>
          </a:r>
          <a:endParaRPr lang="ja-JP" altLang="ja-JP">
            <a:effectLst/>
          </a:endParaRPr>
        </a:p>
        <a:p>
          <a:pPr rtl="0"/>
          <a:endParaRPr lang="en-US" altLang="ja-JP" sz="11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2" name="直線コネクタ 311"/>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3"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14" name="直線コネクタ 313"/>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15"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16" name="直線コネクタ 315"/>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50437</xdr:rowOff>
    </xdr:from>
    <xdr:to>
      <xdr:col>24</xdr:col>
      <xdr:colOff>558800</xdr:colOff>
      <xdr:row>61</xdr:row>
      <xdr:rowOff>71120</xdr:rowOff>
    </xdr:to>
    <xdr:cxnSp macro="">
      <xdr:nvCxnSpPr>
        <xdr:cNvPr id="317" name="直線コネクタ 316"/>
        <xdr:cNvCxnSpPr/>
      </xdr:nvCxnSpPr>
      <xdr:spPr>
        <a:xfrm>
          <a:off x="16179800" y="1050888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18"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19" name="フローチャート : 判断 318"/>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46990</xdr:rowOff>
    </xdr:from>
    <xdr:to>
      <xdr:col>23</xdr:col>
      <xdr:colOff>406400</xdr:colOff>
      <xdr:row>61</xdr:row>
      <xdr:rowOff>50437</xdr:rowOff>
    </xdr:to>
    <xdr:cxnSp macro="">
      <xdr:nvCxnSpPr>
        <xdr:cNvPr id="320" name="直線コネクタ 319"/>
        <xdr:cNvCxnSpPr/>
      </xdr:nvCxnSpPr>
      <xdr:spPr>
        <a:xfrm>
          <a:off x="15290800" y="1050544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1" name="フローチャート : 判断 320"/>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2" name="テキスト ボックス 321"/>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46990</xdr:rowOff>
    </xdr:from>
    <xdr:to>
      <xdr:col>22</xdr:col>
      <xdr:colOff>203200</xdr:colOff>
      <xdr:row>61</xdr:row>
      <xdr:rowOff>150404</xdr:rowOff>
    </xdr:to>
    <xdr:cxnSp macro="">
      <xdr:nvCxnSpPr>
        <xdr:cNvPr id="323" name="直線コネクタ 322"/>
        <xdr:cNvCxnSpPr/>
      </xdr:nvCxnSpPr>
      <xdr:spPr>
        <a:xfrm flipV="1">
          <a:off x="14401800" y="1050544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24" name="フローチャート : 判断 323"/>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25" name="テキスト ボックス 324"/>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150404</xdr:rowOff>
    </xdr:from>
    <xdr:to>
      <xdr:col>21</xdr:col>
      <xdr:colOff>0</xdr:colOff>
      <xdr:row>62</xdr:row>
      <xdr:rowOff>61685</xdr:rowOff>
    </xdr:to>
    <xdr:cxnSp macro="">
      <xdr:nvCxnSpPr>
        <xdr:cNvPr id="326" name="直線コネクタ 325"/>
        <xdr:cNvCxnSpPr/>
      </xdr:nvCxnSpPr>
      <xdr:spPr>
        <a:xfrm flipV="1">
          <a:off x="13512800" y="10608854"/>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7" name="フローチャート : 判断 326"/>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28" name="テキスト ボックス 327"/>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21227</xdr:rowOff>
    </xdr:from>
    <xdr:to>
      <xdr:col>19</xdr:col>
      <xdr:colOff>533400</xdr:colOff>
      <xdr:row>62</xdr:row>
      <xdr:rowOff>122827</xdr:rowOff>
    </xdr:to>
    <xdr:sp macro="" textlink="">
      <xdr:nvSpPr>
        <xdr:cNvPr id="329" name="フローチャート : 判断 328"/>
        <xdr:cNvSpPr/>
      </xdr:nvSpPr>
      <xdr:spPr>
        <a:xfrm>
          <a:off x="13462000" y="1065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107604</xdr:rowOff>
    </xdr:from>
    <xdr:ext cx="762000" cy="259045"/>
    <xdr:sp macro="" textlink="">
      <xdr:nvSpPr>
        <xdr:cNvPr id="330" name="テキスト ボックス 329"/>
        <xdr:cNvSpPr txBox="1"/>
      </xdr:nvSpPr>
      <xdr:spPr>
        <a:xfrm>
          <a:off x="13131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20320</xdr:rowOff>
    </xdr:from>
    <xdr:to>
      <xdr:col>24</xdr:col>
      <xdr:colOff>609600</xdr:colOff>
      <xdr:row>61</xdr:row>
      <xdr:rowOff>121920</xdr:rowOff>
    </xdr:to>
    <xdr:sp macro="" textlink="">
      <xdr:nvSpPr>
        <xdr:cNvPr id="336" name="円/楕円 335"/>
        <xdr:cNvSpPr/>
      </xdr:nvSpPr>
      <xdr:spPr>
        <a:xfrm>
          <a:off x="16967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36847</xdr:rowOff>
    </xdr:from>
    <xdr:ext cx="762000" cy="259045"/>
    <xdr:sp macro="" textlink="">
      <xdr:nvSpPr>
        <xdr:cNvPr id="337" name="定員管理の状況該当値テキスト"/>
        <xdr:cNvSpPr txBox="1"/>
      </xdr:nvSpPr>
      <xdr:spPr>
        <a:xfrm>
          <a:off x="17106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171087</xdr:rowOff>
    </xdr:from>
    <xdr:to>
      <xdr:col>23</xdr:col>
      <xdr:colOff>457200</xdr:colOff>
      <xdr:row>61</xdr:row>
      <xdr:rowOff>101237</xdr:rowOff>
    </xdr:to>
    <xdr:sp macro="" textlink="">
      <xdr:nvSpPr>
        <xdr:cNvPr id="338" name="円/楕円 337"/>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111414</xdr:rowOff>
    </xdr:from>
    <xdr:ext cx="736600" cy="259045"/>
    <xdr:sp macro="" textlink="">
      <xdr:nvSpPr>
        <xdr:cNvPr id="339" name="テキスト ボックス 338"/>
        <xdr:cNvSpPr txBox="1"/>
      </xdr:nvSpPr>
      <xdr:spPr>
        <a:xfrm>
          <a:off x="15798800" y="1022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167640</xdr:rowOff>
    </xdr:from>
    <xdr:to>
      <xdr:col>22</xdr:col>
      <xdr:colOff>254000</xdr:colOff>
      <xdr:row>61</xdr:row>
      <xdr:rowOff>97790</xdr:rowOff>
    </xdr:to>
    <xdr:sp macro="" textlink="">
      <xdr:nvSpPr>
        <xdr:cNvPr id="340" name="円/楕円 339"/>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107967</xdr:rowOff>
    </xdr:from>
    <xdr:ext cx="762000" cy="259045"/>
    <xdr:sp macro="" textlink="">
      <xdr:nvSpPr>
        <xdr:cNvPr id="341" name="テキスト ボックス 340"/>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99604</xdr:rowOff>
    </xdr:from>
    <xdr:to>
      <xdr:col>21</xdr:col>
      <xdr:colOff>50800</xdr:colOff>
      <xdr:row>62</xdr:row>
      <xdr:rowOff>29754</xdr:rowOff>
    </xdr:to>
    <xdr:sp macro="" textlink="">
      <xdr:nvSpPr>
        <xdr:cNvPr id="342" name="円/楕円 341"/>
        <xdr:cNvSpPr/>
      </xdr:nvSpPr>
      <xdr:spPr>
        <a:xfrm>
          <a:off x="14351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39931</xdr:rowOff>
    </xdr:from>
    <xdr:ext cx="762000" cy="259045"/>
    <xdr:sp macro="" textlink="">
      <xdr:nvSpPr>
        <xdr:cNvPr id="343" name="テキスト ボックス 342"/>
        <xdr:cNvSpPr txBox="1"/>
      </xdr:nvSpPr>
      <xdr:spPr>
        <a:xfrm>
          <a:off x="14020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10885</xdr:rowOff>
    </xdr:from>
    <xdr:to>
      <xdr:col>19</xdr:col>
      <xdr:colOff>533400</xdr:colOff>
      <xdr:row>62</xdr:row>
      <xdr:rowOff>112485</xdr:rowOff>
    </xdr:to>
    <xdr:sp macro="" textlink="">
      <xdr:nvSpPr>
        <xdr:cNvPr id="344" name="円/楕円 343"/>
        <xdr:cNvSpPr/>
      </xdr:nvSpPr>
      <xdr:spPr>
        <a:xfrm>
          <a:off x="13462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122662</xdr:rowOff>
    </xdr:from>
    <xdr:ext cx="762000" cy="259045"/>
    <xdr:sp macro="" textlink="">
      <xdr:nvSpPr>
        <xdr:cNvPr id="345" name="テキスト ボックス 344"/>
        <xdr:cNvSpPr txBox="1"/>
      </xdr:nvSpPr>
      <xdr:spPr>
        <a:xfrm>
          <a:off x="13131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退職手当債の償還費などで、実質公債費が増加したことに加え、充当可能特定歳入として控除される都市計画税が減少したことにより、</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ポイント増加している。</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投資的事業を抑制してきたことから、臨時財政対策債を除く元利償還金は減少傾向にあ</a:t>
          </a:r>
          <a:r>
            <a:rPr lang="ja-JP" altLang="en-US" sz="1100" b="0" i="0" baseline="0">
              <a:solidFill>
                <a:schemeClr val="dk1"/>
              </a:solidFill>
              <a:effectLst/>
              <a:latin typeface="+mn-lt"/>
              <a:ea typeface="+mn-ea"/>
              <a:cs typeface="+mn-cs"/>
            </a:rPr>
            <a:t>るが、今</a:t>
          </a:r>
          <a:r>
            <a:rPr lang="ja-JP" altLang="ja-JP" sz="1100" b="0" i="0" baseline="0">
              <a:solidFill>
                <a:schemeClr val="dk1"/>
              </a:solidFill>
              <a:effectLst/>
              <a:latin typeface="+mn-lt"/>
              <a:ea typeface="+mn-ea"/>
              <a:cs typeface="+mn-cs"/>
            </a:rPr>
            <a:t>後とも大型投資事業の取捨選択により新規発行の抑制に努める</a:t>
          </a:r>
          <a:r>
            <a:rPr lang="ja-JP" altLang="en-US" sz="1100" b="0" i="0" baseline="0">
              <a:solidFill>
                <a:schemeClr val="dk1"/>
              </a:solidFill>
              <a:effectLst/>
              <a:latin typeface="+mn-lt"/>
              <a:ea typeface="+mn-ea"/>
              <a:cs typeface="+mn-cs"/>
            </a:rPr>
            <a:t>とともに</a:t>
          </a:r>
          <a:r>
            <a:rPr lang="ja-JP" altLang="ja-JP" sz="1100" b="0" i="0" baseline="0">
              <a:solidFill>
                <a:schemeClr val="dk1"/>
              </a:solidFill>
              <a:effectLst/>
              <a:latin typeface="+mn-lt"/>
              <a:ea typeface="+mn-ea"/>
              <a:cs typeface="+mn-cs"/>
            </a:rPr>
            <a:t>、市</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企業立地促進制度を活用した企業誘致など、財源確保の取り組みに</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実質公債費比率の上昇を抑える。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2" name="直線コネクタ 371"/>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3"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74" name="直線コネクタ 373"/>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61976</xdr:rowOff>
    </xdr:from>
    <xdr:to>
      <xdr:col>24</xdr:col>
      <xdr:colOff>558800</xdr:colOff>
      <xdr:row>39</xdr:row>
      <xdr:rowOff>86106</xdr:rowOff>
    </xdr:to>
    <xdr:cxnSp macro="">
      <xdr:nvCxnSpPr>
        <xdr:cNvPr id="377" name="直線コネクタ 376"/>
        <xdr:cNvCxnSpPr/>
      </xdr:nvCxnSpPr>
      <xdr:spPr>
        <a:xfrm>
          <a:off x="16179800" y="674852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78"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79" name="フローチャート : 判断 378"/>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8890</xdr:rowOff>
    </xdr:from>
    <xdr:to>
      <xdr:col>23</xdr:col>
      <xdr:colOff>406400</xdr:colOff>
      <xdr:row>39</xdr:row>
      <xdr:rowOff>61976</xdr:rowOff>
    </xdr:to>
    <xdr:cxnSp macro="">
      <xdr:nvCxnSpPr>
        <xdr:cNvPr id="380" name="直線コネクタ 379"/>
        <xdr:cNvCxnSpPr/>
      </xdr:nvCxnSpPr>
      <xdr:spPr>
        <a:xfrm>
          <a:off x="15290800" y="669544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1" name="フローチャート : 判断 380"/>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2" name="テキスト ボックス 381"/>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112776</xdr:rowOff>
    </xdr:from>
    <xdr:to>
      <xdr:col>22</xdr:col>
      <xdr:colOff>203200</xdr:colOff>
      <xdr:row>39</xdr:row>
      <xdr:rowOff>8890</xdr:rowOff>
    </xdr:to>
    <xdr:cxnSp macro="">
      <xdr:nvCxnSpPr>
        <xdr:cNvPr id="383" name="直線コネクタ 382"/>
        <xdr:cNvCxnSpPr/>
      </xdr:nvCxnSpPr>
      <xdr:spPr>
        <a:xfrm>
          <a:off x="14401800" y="66278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84" name="フローチャート : 判断 383"/>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385" name="テキスト ボックス 384"/>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78994</xdr:rowOff>
    </xdr:from>
    <xdr:to>
      <xdr:col>21</xdr:col>
      <xdr:colOff>0</xdr:colOff>
      <xdr:row>38</xdr:row>
      <xdr:rowOff>112776</xdr:rowOff>
    </xdr:to>
    <xdr:cxnSp macro="">
      <xdr:nvCxnSpPr>
        <xdr:cNvPr id="386" name="直線コネクタ 385"/>
        <xdr:cNvCxnSpPr/>
      </xdr:nvCxnSpPr>
      <xdr:spPr>
        <a:xfrm>
          <a:off x="13512800" y="65940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8890</xdr:rowOff>
    </xdr:from>
    <xdr:to>
      <xdr:col>21</xdr:col>
      <xdr:colOff>50800</xdr:colOff>
      <xdr:row>38</xdr:row>
      <xdr:rowOff>110490</xdr:rowOff>
    </xdr:to>
    <xdr:sp macro="" textlink="">
      <xdr:nvSpPr>
        <xdr:cNvPr id="387" name="フローチャート : 判断 386"/>
        <xdr:cNvSpPr/>
      </xdr:nvSpPr>
      <xdr:spPr>
        <a:xfrm>
          <a:off x="14351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120667</xdr:rowOff>
    </xdr:from>
    <xdr:ext cx="762000" cy="259045"/>
    <xdr:sp macro="" textlink="">
      <xdr:nvSpPr>
        <xdr:cNvPr id="388" name="テキスト ボックス 387"/>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37846</xdr:rowOff>
    </xdr:from>
    <xdr:to>
      <xdr:col>19</xdr:col>
      <xdr:colOff>533400</xdr:colOff>
      <xdr:row>38</xdr:row>
      <xdr:rowOff>139446</xdr:rowOff>
    </xdr:to>
    <xdr:sp macro="" textlink="">
      <xdr:nvSpPr>
        <xdr:cNvPr id="389" name="フローチャート : 判断 388"/>
        <xdr:cNvSpPr/>
      </xdr:nvSpPr>
      <xdr:spPr>
        <a:xfrm>
          <a:off x="134620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124223</xdr:rowOff>
    </xdr:from>
    <xdr:ext cx="762000" cy="259045"/>
    <xdr:sp macro="" textlink="">
      <xdr:nvSpPr>
        <xdr:cNvPr id="390" name="テキスト ボックス 389"/>
        <xdr:cNvSpPr txBox="1"/>
      </xdr:nvSpPr>
      <xdr:spPr>
        <a:xfrm>
          <a:off x="13131800" y="663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35306</xdr:rowOff>
    </xdr:from>
    <xdr:to>
      <xdr:col>24</xdr:col>
      <xdr:colOff>609600</xdr:colOff>
      <xdr:row>39</xdr:row>
      <xdr:rowOff>136906</xdr:rowOff>
    </xdr:to>
    <xdr:sp macro="" textlink="">
      <xdr:nvSpPr>
        <xdr:cNvPr id="396" name="円/楕円 395"/>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7383</xdr:rowOff>
    </xdr:from>
    <xdr:ext cx="762000" cy="259045"/>
    <xdr:sp macro="" textlink="">
      <xdr:nvSpPr>
        <xdr:cNvPr id="397" name="公債費負担の状況該当値テキスト"/>
        <xdr:cNvSpPr txBox="1"/>
      </xdr:nvSpPr>
      <xdr:spPr>
        <a:xfrm>
          <a:off x="17106900" y="669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11176</xdr:rowOff>
    </xdr:from>
    <xdr:to>
      <xdr:col>23</xdr:col>
      <xdr:colOff>457200</xdr:colOff>
      <xdr:row>39</xdr:row>
      <xdr:rowOff>112776</xdr:rowOff>
    </xdr:to>
    <xdr:sp macro="" textlink="">
      <xdr:nvSpPr>
        <xdr:cNvPr id="398" name="円/楕円 397"/>
        <xdr:cNvSpPr/>
      </xdr:nvSpPr>
      <xdr:spPr>
        <a:xfrm>
          <a:off x="161290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97553</xdr:rowOff>
    </xdr:from>
    <xdr:ext cx="736600" cy="259045"/>
    <xdr:sp macro="" textlink="">
      <xdr:nvSpPr>
        <xdr:cNvPr id="399" name="テキスト ボックス 398"/>
        <xdr:cNvSpPr txBox="1"/>
      </xdr:nvSpPr>
      <xdr:spPr>
        <a:xfrm>
          <a:off x="15798800" y="678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129540</xdr:rowOff>
    </xdr:from>
    <xdr:to>
      <xdr:col>22</xdr:col>
      <xdr:colOff>254000</xdr:colOff>
      <xdr:row>39</xdr:row>
      <xdr:rowOff>59690</xdr:rowOff>
    </xdr:to>
    <xdr:sp macro="" textlink="">
      <xdr:nvSpPr>
        <xdr:cNvPr id="400" name="円/楕円 399"/>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401" name="テキスト ボックス 400"/>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61976</xdr:rowOff>
    </xdr:from>
    <xdr:to>
      <xdr:col>21</xdr:col>
      <xdr:colOff>50800</xdr:colOff>
      <xdr:row>38</xdr:row>
      <xdr:rowOff>163576</xdr:rowOff>
    </xdr:to>
    <xdr:sp macro="" textlink="">
      <xdr:nvSpPr>
        <xdr:cNvPr id="402" name="円/楕円 401"/>
        <xdr:cNvSpPr/>
      </xdr:nvSpPr>
      <xdr:spPr>
        <a:xfrm>
          <a:off x="14351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148353</xdr:rowOff>
    </xdr:from>
    <xdr:ext cx="762000" cy="259045"/>
    <xdr:sp macro="" textlink="">
      <xdr:nvSpPr>
        <xdr:cNvPr id="403" name="テキスト ボックス 402"/>
        <xdr:cNvSpPr txBox="1"/>
      </xdr:nvSpPr>
      <xdr:spPr>
        <a:xfrm>
          <a:off x="140208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28194</xdr:rowOff>
    </xdr:from>
    <xdr:to>
      <xdr:col>19</xdr:col>
      <xdr:colOff>533400</xdr:colOff>
      <xdr:row>38</xdr:row>
      <xdr:rowOff>129794</xdr:rowOff>
    </xdr:to>
    <xdr:sp macro="" textlink="">
      <xdr:nvSpPr>
        <xdr:cNvPr id="404" name="円/楕円 403"/>
        <xdr:cNvSpPr/>
      </xdr:nvSpPr>
      <xdr:spPr>
        <a:xfrm>
          <a:off x="13462000" y="65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139971</xdr:rowOff>
    </xdr:from>
    <xdr:ext cx="762000" cy="259045"/>
    <xdr:sp macro="" textlink="">
      <xdr:nvSpPr>
        <xdr:cNvPr id="405" name="テキスト ボックス 404"/>
        <xdr:cNvSpPr txBox="1"/>
      </xdr:nvSpPr>
      <xdr:spPr>
        <a:xfrm>
          <a:off x="13131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将来負担額については、</a:t>
          </a:r>
          <a:r>
            <a:rPr lang="ja-JP" altLang="en-US" sz="1100" b="0" i="0" baseline="0">
              <a:solidFill>
                <a:schemeClr val="dk1"/>
              </a:solidFill>
              <a:effectLst/>
              <a:latin typeface="+mn-lt"/>
              <a:ea typeface="+mn-ea"/>
              <a:cs typeface="+mn-cs"/>
            </a:rPr>
            <a:t>臨時財政対策債を除く市債残高が減少したことに加え、下水道事業会計の企業債等繰入見込額の減少、職員年齢の若年化による退職手当支給予定額の減少などにより数値は改善したものの、類似団体平均を大きく上回るっているのは、充当可能財源である基金現在高が非常に少ないことが要因で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投資的事業を抑制してきたことから、臨時財政対策債を除く市債現在高は平成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年度をピークに減少</a:t>
          </a:r>
          <a:r>
            <a:rPr lang="ja-JP" altLang="en-US" sz="1100" b="0" i="0" baseline="0">
              <a:solidFill>
                <a:schemeClr val="dk1"/>
              </a:solidFill>
              <a:effectLst/>
              <a:latin typeface="+mn-lt"/>
              <a:ea typeface="+mn-ea"/>
              <a:cs typeface="+mn-cs"/>
            </a:rPr>
            <a:t>傾向にあるが</a:t>
          </a:r>
          <a:r>
            <a:rPr lang="ja-JP" altLang="ja-JP" sz="1100" b="0" i="0" baseline="0">
              <a:solidFill>
                <a:schemeClr val="dk1"/>
              </a:solidFill>
              <a:effectLst/>
              <a:latin typeface="+mn-lt"/>
              <a:ea typeface="+mn-ea"/>
              <a:cs typeface="+mn-cs"/>
            </a:rPr>
            <a:t>、今後も後世への負担を軽減するよう、新規事業の実施等について総点検を図り、財政の健全化を図る。</a:t>
          </a:r>
          <a:endParaRPr lang="ja-JP" altLang="ja-JP">
            <a:effectLst/>
          </a:endParaRPr>
        </a:p>
        <a:p>
          <a:pPr rtl="0"/>
          <a:endParaRPr lang="en-US" altLang="ja-JP" sz="1100" b="0" i="0" baseline="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2" name="直線コネクタ 431"/>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3"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34" name="直線コネクタ 433"/>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5"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6" name="直線コネクタ 435"/>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55245</xdr:rowOff>
    </xdr:from>
    <xdr:to>
      <xdr:col>24</xdr:col>
      <xdr:colOff>558800</xdr:colOff>
      <xdr:row>17</xdr:row>
      <xdr:rowOff>102057</xdr:rowOff>
    </xdr:to>
    <xdr:cxnSp macro="">
      <xdr:nvCxnSpPr>
        <xdr:cNvPr id="437" name="直線コネクタ 436"/>
        <xdr:cNvCxnSpPr/>
      </xdr:nvCxnSpPr>
      <xdr:spPr>
        <a:xfrm flipV="1">
          <a:off x="16179800" y="2969895"/>
          <a:ext cx="8382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38"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39" name="フローチャート : 判断 438"/>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102057</xdr:rowOff>
    </xdr:from>
    <xdr:to>
      <xdr:col>23</xdr:col>
      <xdr:colOff>406400</xdr:colOff>
      <xdr:row>17</xdr:row>
      <xdr:rowOff>116053</xdr:rowOff>
    </xdr:to>
    <xdr:cxnSp macro="">
      <xdr:nvCxnSpPr>
        <xdr:cNvPr id="440" name="直線コネクタ 439"/>
        <xdr:cNvCxnSpPr/>
      </xdr:nvCxnSpPr>
      <xdr:spPr>
        <a:xfrm flipV="1">
          <a:off x="15290800" y="3016707"/>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1" name="フローチャート : 判断 440"/>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2" name="テキスト ボックス 441"/>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95783</xdr:rowOff>
    </xdr:from>
    <xdr:to>
      <xdr:col>22</xdr:col>
      <xdr:colOff>203200</xdr:colOff>
      <xdr:row>17</xdr:row>
      <xdr:rowOff>116053</xdr:rowOff>
    </xdr:to>
    <xdr:cxnSp macro="">
      <xdr:nvCxnSpPr>
        <xdr:cNvPr id="443" name="直線コネクタ 442"/>
        <xdr:cNvCxnSpPr/>
      </xdr:nvCxnSpPr>
      <xdr:spPr>
        <a:xfrm>
          <a:off x="14401800" y="3010433"/>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44" name="フローチャート : 判断 443"/>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45" name="テキスト ボックス 444"/>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95783</xdr:rowOff>
    </xdr:from>
    <xdr:to>
      <xdr:col>21</xdr:col>
      <xdr:colOff>0</xdr:colOff>
      <xdr:row>17</xdr:row>
      <xdr:rowOff>137770</xdr:rowOff>
    </xdr:to>
    <xdr:cxnSp macro="">
      <xdr:nvCxnSpPr>
        <xdr:cNvPr id="446" name="直線コネクタ 445"/>
        <xdr:cNvCxnSpPr/>
      </xdr:nvCxnSpPr>
      <xdr:spPr>
        <a:xfrm flipV="1">
          <a:off x="13512800" y="3010433"/>
          <a:ext cx="889000" cy="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156845</xdr:rowOff>
    </xdr:from>
    <xdr:to>
      <xdr:col>21</xdr:col>
      <xdr:colOff>50800</xdr:colOff>
      <xdr:row>15</xdr:row>
      <xdr:rowOff>86995</xdr:rowOff>
    </xdr:to>
    <xdr:sp macro="" textlink="">
      <xdr:nvSpPr>
        <xdr:cNvPr id="447" name="フローチャート : 判断 446"/>
        <xdr:cNvSpPr/>
      </xdr:nvSpPr>
      <xdr:spPr>
        <a:xfrm>
          <a:off x="14351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97172</xdr:rowOff>
    </xdr:from>
    <xdr:ext cx="762000" cy="259045"/>
    <xdr:sp macro="" textlink="">
      <xdr:nvSpPr>
        <xdr:cNvPr id="448" name="テキスト ボックス 447"/>
        <xdr:cNvSpPr txBox="1"/>
      </xdr:nvSpPr>
      <xdr:spPr>
        <a:xfrm>
          <a:off x="14020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35585</xdr:rowOff>
    </xdr:from>
    <xdr:to>
      <xdr:col>19</xdr:col>
      <xdr:colOff>533400</xdr:colOff>
      <xdr:row>15</xdr:row>
      <xdr:rowOff>137185</xdr:rowOff>
    </xdr:to>
    <xdr:sp macro="" textlink="">
      <xdr:nvSpPr>
        <xdr:cNvPr id="449" name="フローチャート : 判断 448"/>
        <xdr:cNvSpPr/>
      </xdr:nvSpPr>
      <xdr:spPr>
        <a:xfrm>
          <a:off x="13462000" y="26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147362</xdr:rowOff>
    </xdr:from>
    <xdr:ext cx="762000" cy="259045"/>
    <xdr:sp macro="" textlink="">
      <xdr:nvSpPr>
        <xdr:cNvPr id="450" name="テキスト ボックス 449"/>
        <xdr:cNvSpPr txBox="1"/>
      </xdr:nvSpPr>
      <xdr:spPr>
        <a:xfrm>
          <a:off x="13131800" y="237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4445</xdr:rowOff>
    </xdr:from>
    <xdr:to>
      <xdr:col>24</xdr:col>
      <xdr:colOff>609600</xdr:colOff>
      <xdr:row>17</xdr:row>
      <xdr:rowOff>106045</xdr:rowOff>
    </xdr:to>
    <xdr:sp macro="" textlink="">
      <xdr:nvSpPr>
        <xdr:cNvPr id="456" name="円/楕円 455"/>
        <xdr:cNvSpPr/>
      </xdr:nvSpPr>
      <xdr:spPr>
        <a:xfrm>
          <a:off x="169672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147972</xdr:rowOff>
    </xdr:from>
    <xdr:ext cx="762000" cy="259045"/>
    <xdr:sp macro="" textlink="">
      <xdr:nvSpPr>
        <xdr:cNvPr id="457" name="将来負担の状況該当値テキスト"/>
        <xdr:cNvSpPr txBox="1"/>
      </xdr:nvSpPr>
      <xdr:spPr>
        <a:xfrm>
          <a:off x="17106900" y="28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51257</xdr:rowOff>
    </xdr:from>
    <xdr:to>
      <xdr:col>23</xdr:col>
      <xdr:colOff>457200</xdr:colOff>
      <xdr:row>17</xdr:row>
      <xdr:rowOff>152857</xdr:rowOff>
    </xdr:to>
    <xdr:sp macro="" textlink="">
      <xdr:nvSpPr>
        <xdr:cNvPr id="458" name="円/楕円 457"/>
        <xdr:cNvSpPr/>
      </xdr:nvSpPr>
      <xdr:spPr>
        <a:xfrm>
          <a:off x="16129000" y="29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137634</xdr:rowOff>
    </xdr:from>
    <xdr:ext cx="736600" cy="259045"/>
    <xdr:sp macro="" textlink="">
      <xdr:nvSpPr>
        <xdr:cNvPr id="459" name="テキスト ボックス 458"/>
        <xdr:cNvSpPr txBox="1"/>
      </xdr:nvSpPr>
      <xdr:spPr>
        <a:xfrm>
          <a:off x="15798800" y="305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65253</xdr:rowOff>
    </xdr:from>
    <xdr:to>
      <xdr:col>22</xdr:col>
      <xdr:colOff>254000</xdr:colOff>
      <xdr:row>17</xdr:row>
      <xdr:rowOff>166853</xdr:rowOff>
    </xdr:to>
    <xdr:sp macro="" textlink="">
      <xdr:nvSpPr>
        <xdr:cNvPr id="460" name="円/楕円 459"/>
        <xdr:cNvSpPr/>
      </xdr:nvSpPr>
      <xdr:spPr>
        <a:xfrm>
          <a:off x="15240000" y="29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151630</xdr:rowOff>
    </xdr:from>
    <xdr:ext cx="762000" cy="259045"/>
    <xdr:sp macro="" textlink="">
      <xdr:nvSpPr>
        <xdr:cNvPr id="461" name="テキスト ボックス 460"/>
        <xdr:cNvSpPr txBox="1"/>
      </xdr:nvSpPr>
      <xdr:spPr>
        <a:xfrm>
          <a:off x="14909800" y="306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44983</xdr:rowOff>
    </xdr:from>
    <xdr:to>
      <xdr:col>21</xdr:col>
      <xdr:colOff>50800</xdr:colOff>
      <xdr:row>17</xdr:row>
      <xdr:rowOff>146583</xdr:rowOff>
    </xdr:to>
    <xdr:sp macro="" textlink="">
      <xdr:nvSpPr>
        <xdr:cNvPr id="462" name="円/楕円 461"/>
        <xdr:cNvSpPr/>
      </xdr:nvSpPr>
      <xdr:spPr>
        <a:xfrm>
          <a:off x="14351000" y="29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131360</xdr:rowOff>
    </xdr:from>
    <xdr:ext cx="762000" cy="259045"/>
    <xdr:sp macro="" textlink="">
      <xdr:nvSpPr>
        <xdr:cNvPr id="463" name="テキスト ボックス 462"/>
        <xdr:cNvSpPr txBox="1"/>
      </xdr:nvSpPr>
      <xdr:spPr>
        <a:xfrm>
          <a:off x="14020800" y="3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86970</xdr:rowOff>
    </xdr:from>
    <xdr:to>
      <xdr:col>19</xdr:col>
      <xdr:colOff>533400</xdr:colOff>
      <xdr:row>18</xdr:row>
      <xdr:rowOff>17120</xdr:rowOff>
    </xdr:to>
    <xdr:sp macro="" textlink="">
      <xdr:nvSpPr>
        <xdr:cNvPr id="464" name="円/楕円 463"/>
        <xdr:cNvSpPr/>
      </xdr:nvSpPr>
      <xdr:spPr>
        <a:xfrm>
          <a:off x="13462000" y="30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1897</xdr:rowOff>
    </xdr:from>
    <xdr:ext cx="762000" cy="259045"/>
    <xdr:sp macro="" textlink="">
      <xdr:nvSpPr>
        <xdr:cNvPr id="465" name="テキスト ボックス 464"/>
        <xdr:cNvSpPr txBox="1"/>
      </xdr:nvSpPr>
      <xdr:spPr>
        <a:xfrm>
          <a:off x="13131800" y="308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大阪府松原市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123,611
122,298
16.66
41,869,966
41,564,355
304,438
23,820,548
41,020,860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107.5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類似団体平均と比較して技能労務職</a:t>
          </a:r>
          <a:r>
            <a:rPr lang="ja-JP" altLang="en-US" sz="1100" b="0" i="0" baseline="0">
              <a:solidFill>
                <a:schemeClr val="dk1"/>
              </a:solidFill>
              <a:effectLst/>
              <a:latin typeface="+mn-lt"/>
              <a:ea typeface="+mn-ea"/>
              <a:cs typeface="+mn-cs"/>
            </a:rPr>
            <a:t>において</a:t>
          </a:r>
          <a:r>
            <a:rPr lang="ja-JP" altLang="ja-JP" sz="1100" b="0" i="0" baseline="0">
              <a:solidFill>
                <a:schemeClr val="dk1"/>
              </a:solidFill>
              <a:effectLst/>
              <a:latin typeface="+mn-lt"/>
              <a:ea typeface="+mn-ea"/>
              <a:cs typeface="+mn-cs"/>
            </a:rPr>
            <a:t>、平均年齢は低いものの、平均給与では高い状態となっている。また、教育職では、平均年齢及び平均給与ともに高い状態となっている。</a:t>
          </a:r>
          <a:endParaRPr lang="ja-JP" altLang="ja-JP">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月から市独自の</a:t>
          </a:r>
          <a:r>
            <a:rPr lang="ja-JP" altLang="en-US" sz="1100" b="0" i="0" baseline="0">
              <a:solidFill>
                <a:schemeClr val="dk1"/>
              </a:solidFill>
              <a:effectLst/>
              <a:latin typeface="+mn-lt"/>
              <a:ea typeface="+mn-ea"/>
              <a:cs typeface="+mn-cs"/>
            </a:rPr>
            <a:t>職階</a:t>
          </a:r>
          <a:r>
            <a:rPr lang="ja-JP" altLang="ja-JP" sz="1100" b="0" i="0" baseline="0">
              <a:solidFill>
                <a:schemeClr val="dk1"/>
              </a:solidFill>
              <a:effectLst/>
              <a:latin typeface="+mn-lt"/>
              <a:ea typeface="+mn-ea"/>
              <a:cs typeface="+mn-cs"/>
            </a:rPr>
            <a:t>別での給与カットを行い、更に平成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月より国家公務員の給与削減に準じた給与カットを行って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、今後も引き続き人件費の削減に努める。</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66040</xdr:rowOff>
    </xdr:to>
    <xdr:cxnSp macro="">
      <xdr:nvCxnSpPr>
        <xdr:cNvPr id="65" name="直線コネクタ 64"/>
        <xdr:cNvCxnSpPr/>
      </xdr:nvCxnSpPr>
      <xdr:spPr>
        <a:xfrm flipV="1">
          <a:off x="3987800" y="65278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66040</xdr:rowOff>
    </xdr:from>
    <xdr:to>
      <xdr:col>5</xdr:col>
      <xdr:colOff>549275</xdr:colOff>
      <xdr:row>38</xdr:row>
      <xdr:rowOff>142240</xdr:rowOff>
    </xdr:to>
    <xdr:cxnSp macro="">
      <xdr:nvCxnSpPr>
        <xdr:cNvPr id="68" name="直線コネクタ 67"/>
        <xdr:cNvCxnSpPr/>
      </xdr:nvCxnSpPr>
      <xdr:spPr>
        <a:xfrm flipV="1">
          <a:off x="3098800" y="6581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142240</xdr:rowOff>
    </xdr:from>
    <xdr:to>
      <xdr:col>4</xdr:col>
      <xdr:colOff>346075</xdr:colOff>
      <xdr:row>38</xdr:row>
      <xdr:rowOff>149860</xdr:rowOff>
    </xdr:to>
    <xdr:cxnSp macro="">
      <xdr:nvCxnSpPr>
        <xdr:cNvPr id="71" name="直線コネクタ 70"/>
        <xdr:cNvCxnSpPr/>
      </xdr:nvCxnSpPr>
      <xdr:spPr>
        <a:xfrm flipV="1">
          <a:off x="2209800" y="665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149860</xdr:rowOff>
    </xdr:from>
    <xdr:to>
      <xdr:col>3</xdr:col>
      <xdr:colOff>142875</xdr:colOff>
      <xdr:row>40</xdr:row>
      <xdr:rowOff>119380</xdr:rowOff>
    </xdr:to>
    <xdr:cxnSp macro="">
      <xdr:nvCxnSpPr>
        <xdr:cNvPr id="74" name="直線コネクタ 73"/>
        <xdr:cNvCxnSpPr/>
      </xdr:nvCxnSpPr>
      <xdr:spPr>
        <a:xfrm flipV="1">
          <a:off x="1320800" y="666496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45720</xdr:rowOff>
    </xdr:from>
    <xdr:to>
      <xdr:col>3</xdr:col>
      <xdr:colOff>193675</xdr:colOff>
      <xdr:row>38</xdr:row>
      <xdr:rowOff>147320</xdr:rowOff>
    </xdr:to>
    <xdr:sp macro="" textlink="">
      <xdr:nvSpPr>
        <xdr:cNvPr id="75" name="フローチャート : 判断 74"/>
        <xdr:cNvSpPr/>
      </xdr:nvSpPr>
      <xdr:spPr>
        <a:xfrm>
          <a:off x="2159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157497</xdr:rowOff>
    </xdr:from>
    <xdr:ext cx="762000" cy="259045"/>
    <xdr:sp macro="" textlink="">
      <xdr:nvSpPr>
        <xdr:cNvPr id="76" name="テキスト ボックス 75"/>
        <xdr:cNvSpPr txBox="1"/>
      </xdr:nvSpPr>
      <xdr:spPr>
        <a:xfrm>
          <a:off x="1828800" y="632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77" name="フローチャート : 判断 76"/>
        <xdr:cNvSpPr/>
      </xdr:nvSpPr>
      <xdr:spPr>
        <a:xfrm>
          <a:off x="12700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123207</xdr:rowOff>
    </xdr:from>
    <xdr:ext cx="762000" cy="259045"/>
    <xdr:sp macro="" textlink="">
      <xdr:nvSpPr>
        <xdr:cNvPr id="78" name="テキスト ボックス 77"/>
        <xdr:cNvSpPr txBox="1"/>
      </xdr:nvSpPr>
      <xdr:spPr>
        <a:xfrm>
          <a:off x="939800" y="646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4" name="円/楕円 83"/>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5"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xdr:rowOff>
    </xdr:from>
    <xdr:to>
      <xdr:col>5</xdr:col>
      <xdr:colOff>600075</xdr:colOff>
      <xdr:row>38</xdr:row>
      <xdr:rowOff>116840</xdr:rowOff>
    </xdr:to>
    <xdr:sp macro="" textlink="">
      <xdr:nvSpPr>
        <xdr:cNvPr id="86" name="円/楕円 85"/>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87" name="テキスト ボックス 86"/>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91440</xdr:rowOff>
    </xdr:from>
    <xdr:to>
      <xdr:col>4</xdr:col>
      <xdr:colOff>396875</xdr:colOff>
      <xdr:row>39</xdr:row>
      <xdr:rowOff>21590</xdr:rowOff>
    </xdr:to>
    <xdr:sp macro="" textlink="">
      <xdr:nvSpPr>
        <xdr:cNvPr id="88" name="円/楕円 87"/>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6367</xdr:rowOff>
    </xdr:from>
    <xdr:ext cx="762000" cy="259045"/>
    <xdr:sp macro="" textlink="">
      <xdr:nvSpPr>
        <xdr:cNvPr id="89" name="テキスト ボックス 88"/>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99060</xdr:rowOff>
    </xdr:from>
    <xdr:to>
      <xdr:col>3</xdr:col>
      <xdr:colOff>193675</xdr:colOff>
      <xdr:row>39</xdr:row>
      <xdr:rowOff>29210</xdr:rowOff>
    </xdr:to>
    <xdr:sp macro="" textlink="">
      <xdr:nvSpPr>
        <xdr:cNvPr id="90" name="円/楕円 89"/>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13987</xdr:rowOff>
    </xdr:from>
    <xdr:ext cx="762000" cy="259045"/>
    <xdr:sp macro="" textlink="">
      <xdr:nvSpPr>
        <xdr:cNvPr id="91" name="テキスト ボックス 90"/>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68580</xdr:rowOff>
    </xdr:from>
    <xdr:to>
      <xdr:col>1</xdr:col>
      <xdr:colOff>676275</xdr:colOff>
      <xdr:row>40</xdr:row>
      <xdr:rowOff>170180</xdr:rowOff>
    </xdr:to>
    <xdr:sp macro="" textlink="">
      <xdr:nvSpPr>
        <xdr:cNvPr id="92" name="円/楕円 91"/>
        <xdr:cNvSpPr/>
      </xdr:nvSpPr>
      <xdr:spPr>
        <a:xfrm>
          <a:off x="1270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154957</xdr:rowOff>
    </xdr:from>
    <xdr:ext cx="762000" cy="259045"/>
    <xdr:sp macro="" textlink="">
      <xdr:nvSpPr>
        <xdr:cNvPr id="93" name="テキスト ボックス 92"/>
        <xdr:cNvSpPr txBox="1"/>
      </xdr:nvSpPr>
      <xdr:spPr>
        <a:xfrm>
          <a:off x="939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ごみ焼却施設を有せず、近隣市への委託により焼却処理していることなどから、物件費の比率が高い</a:t>
          </a:r>
          <a:r>
            <a:rPr lang="ja-JP" altLang="en-US" sz="1100" b="0" i="0" baseline="0">
              <a:solidFill>
                <a:schemeClr val="dk1"/>
              </a:solidFill>
              <a:effectLst/>
              <a:latin typeface="+mn-lt"/>
              <a:ea typeface="+mn-ea"/>
              <a:cs typeface="+mn-cs"/>
            </a:rPr>
            <a:t>傾向にあるが、近年では保育所の民営化や公共施設への指定管理者の導入などを進めたことにより、類似団体を上回っている。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、事務事業の見直しや委託内容の精査などにより、コスト削減に努める。</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20320</xdr:rowOff>
    </xdr:from>
    <xdr:to>
      <xdr:col>24</xdr:col>
      <xdr:colOff>31750</xdr:colOff>
      <xdr:row>16</xdr:row>
      <xdr:rowOff>35560</xdr:rowOff>
    </xdr:to>
    <xdr:cxnSp macro="">
      <xdr:nvCxnSpPr>
        <xdr:cNvPr id="126" name="直線コネクタ 125"/>
        <xdr:cNvCxnSpPr/>
      </xdr:nvCxnSpPr>
      <xdr:spPr>
        <a:xfrm>
          <a:off x="15671800" y="2763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7"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123190</xdr:rowOff>
    </xdr:from>
    <xdr:to>
      <xdr:col>22</xdr:col>
      <xdr:colOff>565150</xdr:colOff>
      <xdr:row>16</xdr:row>
      <xdr:rowOff>20320</xdr:rowOff>
    </xdr:to>
    <xdr:cxnSp macro="">
      <xdr:nvCxnSpPr>
        <xdr:cNvPr id="129" name="直線コネクタ 128"/>
        <xdr:cNvCxnSpPr/>
      </xdr:nvCxnSpPr>
      <xdr:spPr>
        <a:xfrm>
          <a:off x="14782800" y="2694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31" name="テキスト ボックス 130"/>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100330</xdr:rowOff>
    </xdr:from>
    <xdr:to>
      <xdr:col>21</xdr:col>
      <xdr:colOff>361950</xdr:colOff>
      <xdr:row>15</xdr:row>
      <xdr:rowOff>123190</xdr:rowOff>
    </xdr:to>
    <xdr:cxnSp macro="">
      <xdr:nvCxnSpPr>
        <xdr:cNvPr id="132" name="直線コネクタ 131"/>
        <xdr:cNvCxnSpPr/>
      </xdr:nvCxnSpPr>
      <xdr:spPr>
        <a:xfrm>
          <a:off x="13893800" y="267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34" name="テキスト ボックス 133"/>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100330</xdr:rowOff>
    </xdr:from>
    <xdr:to>
      <xdr:col>20</xdr:col>
      <xdr:colOff>158750</xdr:colOff>
      <xdr:row>15</xdr:row>
      <xdr:rowOff>146050</xdr:rowOff>
    </xdr:to>
    <xdr:cxnSp macro="">
      <xdr:nvCxnSpPr>
        <xdr:cNvPr id="135" name="直線コネクタ 134"/>
        <xdr:cNvCxnSpPr/>
      </xdr:nvCxnSpPr>
      <xdr:spPr>
        <a:xfrm flipV="1">
          <a:off x="13004800" y="267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64770</xdr:rowOff>
    </xdr:from>
    <xdr:to>
      <xdr:col>20</xdr:col>
      <xdr:colOff>209550</xdr:colOff>
      <xdr:row>15</xdr:row>
      <xdr:rowOff>166370</xdr:rowOff>
    </xdr:to>
    <xdr:sp macro="" textlink="">
      <xdr:nvSpPr>
        <xdr:cNvPr id="136" name="フローチャート : 判断 135"/>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151147</xdr:rowOff>
    </xdr:from>
    <xdr:ext cx="762000" cy="259045"/>
    <xdr:sp macro="" textlink="">
      <xdr:nvSpPr>
        <xdr:cNvPr id="137" name="テキスト ボックス 136"/>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8" name="フローチャート :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39" name="テキスト ボックス 138"/>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45" name="円/楕円 144"/>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128287</xdr:rowOff>
    </xdr:from>
    <xdr:ext cx="762000" cy="259045"/>
    <xdr:sp macro="" textlink="">
      <xdr:nvSpPr>
        <xdr:cNvPr id="146" name="物件費該当値テキスト"/>
        <xdr:cNvSpPr txBox="1"/>
      </xdr:nvSpPr>
      <xdr:spPr>
        <a:xfrm>
          <a:off x="165989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140970</xdr:rowOff>
    </xdr:from>
    <xdr:to>
      <xdr:col>22</xdr:col>
      <xdr:colOff>615950</xdr:colOff>
      <xdr:row>16</xdr:row>
      <xdr:rowOff>71120</xdr:rowOff>
    </xdr:to>
    <xdr:sp macro="" textlink="">
      <xdr:nvSpPr>
        <xdr:cNvPr id="147" name="円/楕円 146"/>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48" name="テキスト ボックス 147"/>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72390</xdr:rowOff>
    </xdr:from>
    <xdr:to>
      <xdr:col>21</xdr:col>
      <xdr:colOff>412750</xdr:colOff>
      <xdr:row>16</xdr:row>
      <xdr:rowOff>2540</xdr:rowOff>
    </xdr:to>
    <xdr:sp macro="" textlink="">
      <xdr:nvSpPr>
        <xdr:cNvPr id="149" name="円/楕円 148"/>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158767</xdr:rowOff>
    </xdr:from>
    <xdr:ext cx="762000" cy="259045"/>
    <xdr:sp macro="" textlink="">
      <xdr:nvSpPr>
        <xdr:cNvPr id="150" name="テキスト ボックス 149"/>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49530</xdr:rowOff>
    </xdr:from>
    <xdr:to>
      <xdr:col>20</xdr:col>
      <xdr:colOff>209550</xdr:colOff>
      <xdr:row>15</xdr:row>
      <xdr:rowOff>151130</xdr:rowOff>
    </xdr:to>
    <xdr:sp macro="" textlink="">
      <xdr:nvSpPr>
        <xdr:cNvPr id="151" name="円/楕円 150"/>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161307</xdr:rowOff>
    </xdr:from>
    <xdr:ext cx="762000" cy="259045"/>
    <xdr:sp macro="" textlink="">
      <xdr:nvSpPr>
        <xdr:cNvPr id="152" name="テキスト ボックス 151"/>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3" name="円/楕円 152"/>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54" name="テキスト ボックス 153"/>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市の単独</a:t>
          </a:r>
          <a:r>
            <a:rPr lang="ja-JP" altLang="en-US" sz="1100" b="0" i="0" baseline="0">
              <a:solidFill>
                <a:schemeClr val="dk1"/>
              </a:solidFill>
              <a:effectLst/>
              <a:latin typeface="+mn-lt"/>
              <a:ea typeface="+mn-ea"/>
              <a:cs typeface="+mn-cs"/>
            </a:rPr>
            <a:t>扶助の見直しなどにより、</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ポイントの</a:t>
          </a:r>
          <a:r>
            <a:rPr lang="ja-JP" altLang="ja-JP" sz="1100" b="0" i="0" baseline="0">
              <a:solidFill>
                <a:schemeClr val="dk1"/>
              </a:solidFill>
              <a:effectLst/>
              <a:latin typeface="+mn-lt"/>
              <a:ea typeface="+mn-ea"/>
              <a:cs typeface="+mn-cs"/>
            </a:rPr>
            <a:t>改善</a:t>
          </a:r>
          <a:r>
            <a:rPr lang="ja-JP" altLang="en-US" sz="1100" b="0" i="0" baseline="0">
              <a:solidFill>
                <a:schemeClr val="dk1"/>
              </a:solidFill>
              <a:effectLst/>
              <a:latin typeface="+mn-lt"/>
              <a:ea typeface="+mn-ea"/>
              <a:cs typeface="+mn-cs"/>
            </a:rPr>
            <a:t>は見られたものの</a:t>
          </a:r>
          <a:r>
            <a:rPr lang="ja-JP" altLang="ja-JP" sz="1100" b="0" i="0" baseline="0">
              <a:solidFill>
                <a:schemeClr val="dk1"/>
              </a:solidFill>
              <a:effectLst/>
              <a:latin typeface="+mn-lt"/>
              <a:ea typeface="+mn-ea"/>
              <a:cs typeface="+mn-cs"/>
            </a:rPr>
            <a:t>、依然として生活保護費や児童扶養手当等の</a:t>
          </a:r>
          <a:r>
            <a:rPr lang="ja-JP" altLang="en-US" sz="1100" b="0" i="0" baseline="0">
              <a:solidFill>
                <a:schemeClr val="dk1"/>
              </a:solidFill>
              <a:effectLst/>
              <a:latin typeface="+mn-lt"/>
              <a:ea typeface="+mn-ea"/>
              <a:cs typeface="+mn-cs"/>
            </a:rPr>
            <a:t>社会保障</a:t>
          </a:r>
          <a:r>
            <a:rPr lang="ja-JP" altLang="ja-JP" sz="1100" b="0" i="0" baseline="0">
              <a:solidFill>
                <a:schemeClr val="dk1"/>
              </a:solidFill>
              <a:effectLst/>
              <a:latin typeface="+mn-lt"/>
              <a:ea typeface="+mn-ea"/>
              <a:cs typeface="+mn-cs"/>
            </a:rPr>
            <a:t>費は慢性的に多額で類似団体平均と比較しても大きく上回っている状況となっている。就労支援や就労意欲喚起、各種調査の強化等生活保護の適正化に向けた取組等の充実により、財政を圧迫する要因に歯止めをかけるよう努める。</a:t>
          </a:r>
          <a:endParaRPr lang="ja-JP" altLang="ja-JP">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7257</xdr:rowOff>
    </xdr:from>
    <xdr:to>
      <xdr:col>7</xdr:col>
      <xdr:colOff>15875</xdr:colOff>
      <xdr:row>58</xdr:row>
      <xdr:rowOff>50800</xdr:rowOff>
    </xdr:to>
    <xdr:cxnSp macro="">
      <xdr:nvCxnSpPr>
        <xdr:cNvPr id="189" name="直線コネクタ 188"/>
        <xdr:cNvCxnSpPr/>
      </xdr:nvCxnSpPr>
      <xdr:spPr>
        <a:xfrm flipV="1">
          <a:off x="3987800" y="9951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0"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7257</xdr:rowOff>
    </xdr:from>
    <xdr:to>
      <xdr:col>5</xdr:col>
      <xdr:colOff>549275</xdr:colOff>
      <xdr:row>58</xdr:row>
      <xdr:rowOff>50800</xdr:rowOff>
    </xdr:to>
    <xdr:cxnSp macro="">
      <xdr:nvCxnSpPr>
        <xdr:cNvPr id="192" name="直線コネクタ 191"/>
        <xdr:cNvCxnSpPr/>
      </xdr:nvCxnSpPr>
      <xdr:spPr>
        <a:xfrm>
          <a:off x="3098800" y="9951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4" name="テキスト ボックス 19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124278</xdr:rowOff>
    </xdr:from>
    <xdr:to>
      <xdr:col>4</xdr:col>
      <xdr:colOff>346075</xdr:colOff>
      <xdr:row>58</xdr:row>
      <xdr:rowOff>7257</xdr:rowOff>
    </xdr:to>
    <xdr:cxnSp macro="">
      <xdr:nvCxnSpPr>
        <xdr:cNvPr id="195" name="直線コネクタ 194"/>
        <xdr:cNvCxnSpPr/>
      </xdr:nvCxnSpPr>
      <xdr:spPr>
        <a:xfrm>
          <a:off x="2209800" y="9896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197" name="テキスト ボックス 19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15422</xdr:rowOff>
    </xdr:from>
    <xdr:to>
      <xdr:col>3</xdr:col>
      <xdr:colOff>142875</xdr:colOff>
      <xdr:row>57</xdr:row>
      <xdr:rowOff>124278</xdr:rowOff>
    </xdr:to>
    <xdr:cxnSp macro="">
      <xdr:nvCxnSpPr>
        <xdr:cNvPr id="198" name="直線コネクタ 197"/>
        <xdr:cNvCxnSpPr/>
      </xdr:nvCxnSpPr>
      <xdr:spPr>
        <a:xfrm>
          <a:off x="1320800" y="9788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155122</xdr:rowOff>
    </xdr:from>
    <xdr:to>
      <xdr:col>3</xdr:col>
      <xdr:colOff>193675</xdr:colOff>
      <xdr:row>56</xdr:row>
      <xdr:rowOff>85272</xdr:rowOff>
    </xdr:to>
    <xdr:sp macro="" textlink="">
      <xdr:nvSpPr>
        <xdr:cNvPr id="199" name="フローチャート : 判断 198"/>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95449</xdr:rowOff>
    </xdr:from>
    <xdr:ext cx="762000" cy="259045"/>
    <xdr:sp macro="" textlink="">
      <xdr:nvSpPr>
        <xdr:cNvPr id="200" name="テキスト ボックス 199"/>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01" name="フローチャート : 判断 200"/>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158042</xdr:rowOff>
    </xdr:from>
    <xdr:ext cx="762000" cy="259045"/>
    <xdr:sp macro="" textlink="">
      <xdr:nvSpPr>
        <xdr:cNvPr id="202" name="テキスト ボックス 201"/>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127907</xdr:rowOff>
    </xdr:from>
    <xdr:to>
      <xdr:col>7</xdr:col>
      <xdr:colOff>66675</xdr:colOff>
      <xdr:row>58</xdr:row>
      <xdr:rowOff>58057</xdr:rowOff>
    </xdr:to>
    <xdr:sp macro="" textlink="">
      <xdr:nvSpPr>
        <xdr:cNvPr id="208" name="円/楕円 207"/>
        <xdr:cNvSpPr/>
      </xdr:nvSpPr>
      <xdr:spPr>
        <a:xfrm>
          <a:off x="4775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99984</xdr:rowOff>
    </xdr:from>
    <xdr:ext cx="762000" cy="259045"/>
    <xdr:sp macro="" textlink="">
      <xdr:nvSpPr>
        <xdr:cNvPr id="209" name="扶助費該当値テキスト"/>
        <xdr:cNvSpPr txBox="1"/>
      </xdr:nvSpPr>
      <xdr:spPr>
        <a:xfrm>
          <a:off x="4914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10" name="円/楕円 209"/>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11" name="テキスト ボックス 210"/>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127907</xdr:rowOff>
    </xdr:from>
    <xdr:to>
      <xdr:col>4</xdr:col>
      <xdr:colOff>396875</xdr:colOff>
      <xdr:row>58</xdr:row>
      <xdr:rowOff>58057</xdr:rowOff>
    </xdr:to>
    <xdr:sp macro="" textlink="">
      <xdr:nvSpPr>
        <xdr:cNvPr id="212" name="円/楕円 211"/>
        <xdr:cNvSpPr/>
      </xdr:nvSpPr>
      <xdr:spPr>
        <a:xfrm>
          <a:off x="3048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42834</xdr:rowOff>
    </xdr:from>
    <xdr:ext cx="762000" cy="259045"/>
    <xdr:sp macro="" textlink="">
      <xdr:nvSpPr>
        <xdr:cNvPr id="213" name="テキスト ボックス 212"/>
        <xdr:cNvSpPr txBox="1"/>
      </xdr:nvSpPr>
      <xdr:spPr>
        <a:xfrm>
          <a:off x="2717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73478</xdr:rowOff>
    </xdr:from>
    <xdr:to>
      <xdr:col>3</xdr:col>
      <xdr:colOff>193675</xdr:colOff>
      <xdr:row>58</xdr:row>
      <xdr:rowOff>3628</xdr:rowOff>
    </xdr:to>
    <xdr:sp macro="" textlink="">
      <xdr:nvSpPr>
        <xdr:cNvPr id="214" name="円/楕円 213"/>
        <xdr:cNvSpPr/>
      </xdr:nvSpPr>
      <xdr:spPr>
        <a:xfrm>
          <a:off x="2159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159855</xdr:rowOff>
    </xdr:from>
    <xdr:ext cx="762000" cy="259045"/>
    <xdr:sp macro="" textlink="">
      <xdr:nvSpPr>
        <xdr:cNvPr id="215" name="テキスト ボックス 214"/>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136072</xdr:rowOff>
    </xdr:from>
    <xdr:to>
      <xdr:col>1</xdr:col>
      <xdr:colOff>676275</xdr:colOff>
      <xdr:row>57</xdr:row>
      <xdr:rowOff>66222</xdr:rowOff>
    </xdr:to>
    <xdr:sp macro="" textlink="">
      <xdr:nvSpPr>
        <xdr:cNvPr id="216" name="円/楕円 215"/>
        <xdr:cNvSpPr/>
      </xdr:nvSpPr>
      <xdr:spPr>
        <a:xfrm>
          <a:off x="1270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50999</xdr:rowOff>
    </xdr:from>
    <xdr:ext cx="762000" cy="259045"/>
    <xdr:sp macro="" textlink="">
      <xdr:nvSpPr>
        <xdr:cNvPr id="217" name="テキスト ボックス 216"/>
        <xdr:cNvSpPr txBox="1"/>
      </xdr:nvSpPr>
      <xdr:spPr>
        <a:xfrm>
          <a:off x="939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その他に係る経常収支比率が類似団体平均を上回っているのは、</a:t>
          </a:r>
          <a:r>
            <a:rPr lang="ja-JP" altLang="en-US" sz="1100" b="0" i="0" baseline="0">
              <a:solidFill>
                <a:schemeClr val="dk1"/>
              </a:solidFill>
              <a:effectLst/>
              <a:latin typeface="+mn-lt"/>
              <a:ea typeface="+mn-ea"/>
              <a:cs typeface="+mn-cs"/>
            </a:rPr>
            <a:t>国民健康保険及び下水道事業特別会計に対する、赤字補てんのための多額の</a:t>
          </a:r>
          <a:r>
            <a:rPr lang="ja-JP" altLang="ja-JP" sz="1100" b="0" i="0" baseline="0">
              <a:solidFill>
                <a:schemeClr val="dk1"/>
              </a:solidFill>
              <a:effectLst/>
              <a:latin typeface="+mn-lt"/>
              <a:ea typeface="+mn-ea"/>
              <a:cs typeface="+mn-cs"/>
            </a:rPr>
            <a:t>繰出金が主な要因となっている。</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国民健康保険事業特別会計については、保険料率の適正化や徴収率の向上、下水道事業特別会計については、公債費の抑制や料金収入の値上げなど、両会計とも独立採算の原則に立ち返った健全化を図ることなどにより、税収を主な財源とする普通会計の負担額を減らすように努める。</a:t>
          </a:r>
          <a:endParaRPr lang="ja-JP" altLang="ja-JP">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37193</xdr:rowOff>
    </xdr:from>
    <xdr:to>
      <xdr:col>24</xdr:col>
      <xdr:colOff>31750</xdr:colOff>
      <xdr:row>61</xdr:row>
      <xdr:rowOff>58965</xdr:rowOff>
    </xdr:to>
    <xdr:cxnSp macro="">
      <xdr:nvCxnSpPr>
        <xdr:cNvPr id="252" name="直線コネクタ 251"/>
        <xdr:cNvCxnSpPr/>
      </xdr:nvCxnSpPr>
      <xdr:spPr>
        <a:xfrm>
          <a:off x="15671800" y="104956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57349</xdr:rowOff>
    </xdr:from>
    <xdr:ext cx="762000" cy="259045"/>
    <xdr:sp macro="" textlink="">
      <xdr:nvSpPr>
        <xdr:cNvPr id="253" name="その他平均値テキスト"/>
        <xdr:cNvSpPr txBox="1"/>
      </xdr:nvSpPr>
      <xdr:spPr>
        <a:xfrm>
          <a:off x="16598900" y="965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37193</xdr:rowOff>
    </xdr:from>
    <xdr:to>
      <xdr:col>22</xdr:col>
      <xdr:colOff>565150</xdr:colOff>
      <xdr:row>61</xdr:row>
      <xdr:rowOff>48078</xdr:rowOff>
    </xdr:to>
    <xdr:cxnSp macro="">
      <xdr:nvCxnSpPr>
        <xdr:cNvPr id="255" name="直線コネクタ 254"/>
        <xdr:cNvCxnSpPr/>
      </xdr:nvCxnSpPr>
      <xdr:spPr>
        <a:xfrm flipV="1">
          <a:off x="14782800" y="10495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141712</xdr:rowOff>
    </xdr:from>
    <xdr:ext cx="736600" cy="259045"/>
    <xdr:sp macro="" textlink="">
      <xdr:nvSpPr>
        <xdr:cNvPr id="257" name="テキスト ボックス 256"/>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154215</xdr:rowOff>
    </xdr:from>
    <xdr:to>
      <xdr:col>21</xdr:col>
      <xdr:colOff>361950</xdr:colOff>
      <xdr:row>61</xdr:row>
      <xdr:rowOff>48078</xdr:rowOff>
    </xdr:to>
    <xdr:cxnSp macro="">
      <xdr:nvCxnSpPr>
        <xdr:cNvPr id="258" name="直線コネクタ 257"/>
        <xdr:cNvCxnSpPr/>
      </xdr:nvCxnSpPr>
      <xdr:spPr>
        <a:xfrm>
          <a:off x="13893800" y="10441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154215</xdr:rowOff>
    </xdr:from>
    <xdr:to>
      <xdr:col>20</xdr:col>
      <xdr:colOff>158750</xdr:colOff>
      <xdr:row>61</xdr:row>
      <xdr:rowOff>26307</xdr:rowOff>
    </xdr:to>
    <xdr:cxnSp macro="">
      <xdr:nvCxnSpPr>
        <xdr:cNvPr id="261" name="直線コネクタ 260"/>
        <xdr:cNvCxnSpPr/>
      </xdr:nvCxnSpPr>
      <xdr:spPr>
        <a:xfrm flipV="1">
          <a:off x="13004800" y="10441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48985</xdr:rowOff>
    </xdr:from>
    <xdr:to>
      <xdr:col>20</xdr:col>
      <xdr:colOff>209550</xdr:colOff>
      <xdr:row>56</xdr:row>
      <xdr:rowOff>150585</xdr:rowOff>
    </xdr:to>
    <xdr:sp macro="" textlink="">
      <xdr:nvSpPr>
        <xdr:cNvPr id="262" name="フローチャート : 判断 261"/>
        <xdr:cNvSpPr/>
      </xdr:nvSpPr>
      <xdr:spPr>
        <a:xfrm>
          <a:off x="13843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160762</xdr:rowOff>
    </xdr:from>
    <xdr:ext cx="762000" cy="259045"/>
    <xdr:sp macro="" textlink="">
      <xdr:nvSpPr>
        <xdr:cNvPr id="263" name="テキスト ボックス 262"/>
        <xdr:cNvSpPr txBox="1"/>
      </xdr:nvSpPr>
      <xdr:spPr>
        <a:xfrm>
          <a:off x="13512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81643</xdr:rowOff>
    </xdr:from>
    <xdr:to>
      <xdr:col>19</xdr:col>
      <xdr:colOff>6350</xdr:colOff>
      <xdr:row>57</xdr:row>
      <xdr:rowOff>11793</xdr:rowOff>
    </xdr:to>
    <xdr:sp macro="" textlink="">
      <xdr:nvSpPr>
        <xdr:cNvPr id="264" name="フローチャート : 判断 263"/>
        <xdr:cNvSpPr/>
      </xdr:nvSpPr>
      <xdr:spPr>
        <a:xfrm>
          <a:off x="12954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21970</xdr:rowOff>
    </xdr:from>
    <xdr:ext cx="762000" cy="259045"/>
    <xdr:sp macro="" textlink="">
      <xdr:nvSpPr>
        <xdr:cNvPr id="265" name="テキスト ボックス 264"/>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61</xdr:row>
      <xdr:rowOff>8165</xdr:rowOff>
    </xdr:from>
    <xdr:to>
      <xdr:col>24</xdr:col>
      <xdr:colOff>82550</xdr:colOff>
      <xdr:row>61</xdr:row>
      <xdr:rowOff>109765</xdr:rowOff>
    </xdr:to>
    <xdr:sp macro="" textlink="">
      <xdr:nvSpPr>
        <xdr:cNvPr id="271" name="円/楕円 270"/>
        <xdr:cNvSpPr/>
      </xdr:nvSpPr>
      <xdr:spPr>
        <a:xfrm>
          <a:off x="164592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88192</xdr:rowOff>
    </xdr:from>
    <xdr:ext cx="762000" cy="259045"/>
    <xdr:sp macro="" textlink="">
      <xdr:nvSpPr>
        <xdr:cNvPr id="272" name="その他該当値テキスト"/>
        <xdr:cNvSpPr txBox="1"/>
      </xdr:nvSpPr>
      <xdr:spPr>
        <a:xfrm>
          <a:off x="165989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157843</xdr:rowOff>
    </xdr:from>
    <xdr:to>
      <xdr:col>22</xdr:col>
      <xdr:colOff>615950</xdr:colOff>
      <xdr:row>61</xdr:row>
      <xdr:rowOff>87993</xdr:rowOff>
    </xdr:to>
    <xdr:sp macro="" textlink="">
      <xdr:nvSpPr>
        <xdr:cNvPr id="273" name="円/楕円 272"/>
        <xdr:cNvSpPr/>
      </xdr:nvSpPr>
      <xdr:spPr>
        <a:xfrm>
          <a:off x="15621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72770</xdr:rowOff>
    </xdr:from>
    <xdr:ext cx="736600" cy="259045"/>
    <xdr:sp macro="" textlink="">
      <xdr:nvSpPr>
        <xdr:cNvPr id="274" name="テキスト ボックス 273"/>
        <xdr:cNvSpPr txBox="1"/>
      </xdr:nvSpPr>
      <xdr:spPr>
        <a:xfrm>
          <a:off x="15290800" y="1053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168728</xdr:rowOff>
    </xdr:from>
    <xdr:to>
      <xdr:col>21</xdr:col>
      <xdr:colOff>412750</xdr:colOff>
      <xdr:row>61</xdr:row>
      <xdr:rowOff>98878</xdr:rowOff>
    </xdr:to>
    <xdr:sp macro="" textlink="">
      <xdr:nvSpPr>
        <xdr:cNvPr id="275" name="円/楕円 274"/>
        <xdr:cNvSpPr/>
      </xdr:nvSpPr>
      <xdr:spPr>
        <a:xfrm>
          <a:off x="147320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83655</xdr:rowOff>
    </xdr:from>
    <xdr:ext cx="762000" cy="259045"/>
    <xdr:sp macro="" textlink="">
      <xdr:nvSpPr>
        <xdr:cNvPr id="276" name="テキスト ボックス 275"/>
        <xdr:cNvSpPr txBox="1"/>
      </xdr:nvSpPr>
      <xdr:spPr>
        <a:xfrm>
          <a:off x="14401800" y="105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103415</xdr:rowOff>
    </xdr:from>
    <xdr:to>
      <xdr:col>20</xdr:col>
      <xdr:colOff>209550</xdr:colOff>
      <xdr:row>61</xdr:row>
      <xdr:rowOff>33565</xdr:rowOff>
    </xdr:to>
    <xdr:sp macro="" textlink="">
      <xdr:nvSpPr>
        <xdr:cNvPr id="277" name="円/楕円 276"/>
        <xdr:cNvSpPr/>
      </xdr:nvSpPr>
      <xdr:spPr>
        <a:xfrm>
          <a:off x="13843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18342</xdr:rowOff>
    </xdr:from>
    <xdr:ext cx="762000" cy="259045"/>
    <xdr:sp macro="" textlink="">
      <xdr:nvSpPr>
        <xdr:cNvPr id="278" name="テキスト ボックス 277"/>
        <xdr:cNvSpPr txBox="1"/>
      </xdr:nvSpPr>
      <xdr:spPr>
        <a:xfrm>
          <a:off x="13512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146957</xdr:rowOff>
    </xdr:from>
    <xdr:to>
      <xdr:col>19</xdr:col>
      <xdr:colOff>6350</xdr:colOff>
      <xdr:row>61</xdr:row>
      <xdr:rowOff>77107</xdr:rowOff>
    </xdr:to>
    <xdr:sp macro="" textlink="">
      <xdr:nvSpPr>
        <xdr:cNvPr id="279" name="円/楕円 278"/>
        <xdr:cNvSpPr/>
      </xdr:nvSpPr>
      <xdr:spPr>
        <a:xfrm>
          <a:off x="12954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61884</xdr:rowOff>
    </xdr:from>
    <xdr:ext cx="762000" cy="259045"/>
    <xdr:sp macro="" textlink="">
      <xdr:nvSpPr>
        <xdr:cNvPr id="280" name="テキスト ボックス 279"/>
        <xdr:cNvSpPr txBox="1"/>
      </xdr:nvSpPr>
      <xdr:spPr>
        <a:xfrm>
          <a:off x="12623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本市では、一部事務組合</a:t>
          </a:r>
          <a:r>
            <a:rPr lang="ja-JP" altLang="en-US" sz="1100" b="0" i="0" baseline="0">
              <a:solidFill>
                <a:schemeClr val="dk1"/>
              </a:solidFill>
              <a:effectLst/>
              <a:latin typeface="+mn-lt"/>
              <a:ea typeface="+mn-ea"/>
              <a:cs typeface="+mn-cs"/>
            </a:rPr>
            <a:t>などの</a:t>
          </a:r>
          <a:r>
            <a:rPr lang="ja-JP" altLang="ja-JP" sz="1100" b="0" i="0" baseline="0">
              <a:solidFill>
                <a:schemeClr val="dk1"/>
              </a:solidFill>
              <a:effectLst/>
              <a:latin typeface="+mn-lt"/>
              <a:ea typeface="+mn-ea"/>
              <a:cs typeface="+mn-cs"/>
            </a:rPr>
            <a:t>負担金</a:t>
          </a:r>
          <a:r>
            <a:rPr lang="ja-JP" altLang="en-US" sz="1100" b="0" i="0" baseline="0">
              <a:solidFill>
                <a:schemeClr val="dk1"/>
              </a:solidFill>
              <a:effectLst/>
              <a:latin typeface="+mn-lt"/>
              <a:ea typeface="+mn-ea"/>
              <a:cs typeface="+mn-cs"/>
            </a:rPr>
            <a:t>支出が少なく</a:t>
          </a:r>
          <a:r>
            <a:rPr lang="ja-JP" altLang="ja-JP" sz="1100" b="0" i="0" baseline="0">
              <a:solidFill>
                <a:schemeClr val="dk1"/>
              </a:solidFill>
              <a:effectLst/>
              <a:latin typeface="+mn-lt"/>
              <a:ea typeface="+mn-ea"/>
              <a:cs typeface="+mn-cs"/>
            </a:rPr>
            <a:t>、また補助金についても市立病院を廃止したことなどから、類似団体平均を大きく下回っている。</a:t>
          </a:r>
          <a:endParaRPr lang="ja-JP" altLang="ja-JP">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今後においても補助金支出などに対しては、明確な基準のもとで適正な管理を行い、公営企業に対しても経営健全化に努める。</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35</xdr:row>
      <xdr:rowOff>1270</xdr:rowOff>
    </xdr:to>
    <xdr:cxnSp macro="">
      <xdr:nvCxnSpPr>
        <xdr:cNvPr id="312" name="直線コネクタ 311"/>
        <xdr:cNvCxnSpPr/>
      </xdr:nvCxnSpPr>
      <xdr:spPr>
        <a:xfrm>
          <a:off x="15671800" y="5979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149860</xdr:rowOff>
    </xdr:from>
    <xdr:to>
      <xdr:col>22</xdr:col>
      <xdr:colOff>565150</xdr:colOff>
      <xdr:row>34</xdr:row>
      <xdr:rowOff>157480</xdr:rowOff>
    </xdr:to>
    <xdr:cxnSp macro="">
      <xdr:nvCxnSpPr>
        <xdr:cNvPr id="315" name="直線コネクタ 314"/>
        <xdr:cNvCxnSpPr/>
      </xdr:nvCxnSpPr>
      <xdr:spPr>
        <a:xfrm flipV="1">
          <a:off x="14782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142240</xdr:rowOff>
    </xdr:from>
    <xdr:to>
      <xdr:col>21</xdr:col>
      <xdr:colOff>361950</xdr:colOff>
      <xdr:row>34</xdr:row>
      <xdr:rowOff>157480</xdr:rowOff>
    </xdr:to>
    <xdr:cxnSp macro="">
      <xdr:nvCxnSpPr>
        <xdr:cNvPr id="318" name="直線コネクタ 317"/>
        <xdr:cNvCxnSpPr/>
      </xdr:nvCxnSpPr>
      <xdr:spPr>
        <a:xfrm>
          <a:off x="13893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142240</xdr:rowOff>
    </xdr:from>
    <xdr:to>
      <xdr:col>20</xdr:col>
      <xdr:colOff>158750</xdr:colOff>
      <xdr:row>34</xdr:row>
      <xdr:rowOff>157480</xdr:rowOff>
    </xdr:to>
    <xdr:cxnSp macro="">
      <xdr:nvCxnSpPr>
        <xdr:cNvPr id="321" name="直線コネクタ 320"/>
        <xdr:cNvCxnSpPr/>
      </xdr:nvCxnSpPr>
      <xdr:spPr>
        <a:xfrm flipV="1">
          <a:off x="13004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91440</xdr:rowOff>
    </xdr:from>
    <xdr:to>
      <xdr:col>20</xdr:col>
      <xdr:colOff>209550</xdr:colOff>
      <xdr:row>37</xdr:row>
      <xdr:rowOff>21590</xdr:rowOff>
    </xdr:to>
    <xdr:sp macro="" textlink="">
      <xdr:nvSpPr>
        <xdr:cNvPr id="322" name="フローチャート : 判断 321"/>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6367</xdr:rowOff>
    </xdr:from>
    <xdr:ext cx="762000" cy="259045"/>
    <xdr:sp macro="" textlink="">
      <xdr:nvSpPr>
        <xdr:cNvPr id="323" name="テキスト ボックス 322"/>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24" name="フローチャート : 判断 323"/>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25" name="テキスト ボックス 324"/>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31" name="円/楕円 330"/>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32"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99060</xdr:rowOff>
    </xdr:from>
    <xdr:to>
      <xdr:col>22</xdr:col>
      <xdr:colOff>615950</xdr:colOff>
      <xdr:row>35</xdr:row>
      <xdr:rowOff>29210</xdr:rowOff>
    </xdr:to>
    <xdr:sp macro="" textlink="">
      <xdr:nvSpPr>
        <xdr:cNvPr id="333" name="円/楕円 332"/>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39387</xdr:rowOff>
    </xdr:from>
    <xdr:ext cx="736600" cy="259045"/>
    <xdr:sp macro="" textlink="">
      <xdr:nvSpPr>
        <xdr:cNvPr id="334" name="テキスト ボックス 333"/>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106680</xdr:rowOff>
    </xdr:from>
    <xdr:to>
      <xdr:col>21</xdr:col>
      <xdr:colOff>412750</xdr:colOff>
      <xdr:row>35</xdr:row>
      <xdr:rowOff>36830</xdr:rowOff>
    </xdr:to>
    <xdr:sp macro="" textlink="">
      <xdr:nvSpPr>
        <xdr:cNvPr id="335" name="円/楕円 334"/>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47007</xdr:rowOff>
    </xdr:from>
    <xdr:ext cx="762000" cy="259045"/>
    <xdr:sp macro="" textlink="">
      <xdr:nvSpPr>
        <xdr:cNvPr id="336" name="テキスト ボックス 335"/>
        <xdr:cNvSpPr txBox="1"/>
      </xdr:nvSpPr>
      <xdr:spPr>
        <a:xfrm>
          <a:off x="14401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91440</xdr:rowOff>
    </xdr:from>
    <xdr:to>
      <xdr:col>20</xdr:col>
      <xdr:colOff>209550</xdr:colOff>
      <xdr:row>35</xdr:row>
      <xdr:rowOff>21590</xdr:rowOff>
    </xdr:to>
    <xdr:sp macro="" textlink="">
      <xdr:nvSpPr>
        <xdr:cNvPr id="337" name="円/楕円 336"/>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31767</xdr:rowOff>
    </xdr:from>
    <xdr:ext cx="762000" cy="259045"/>
    <xdr:sp macro="" textlink="">
      <xdr:nvSpPr>
        <xdr:cNvPr id="338" name="テキスト ボックス 337"/>
        <xdr:cNvSpPr txBox="1"/>
      </xdr:nvSpPr>
      <xdr:spPr>
        <a:xfrm>
          <a:off x="13512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106680</xdr:rowOff>
    </xdr:from>
    <xdr:to>
      <xdr:col>19</xdr:col>
      <xdr:colOff>6350</xdr:colOff>
      <xdr:row>35</xdr:row>
      <xdr:rowOff>36830</xdr:rowOff>
    </xdr:to>
    <xdr:sp macro="" textlink="">
      <xdr:nvSpPr>
        <xdr:cNvPr id="339" name="円/楕円 338"/>
        <xdr:cNvSpPr/>
      </xdr:nvSpPr>
      <xdr:spPr>
        <a:xfrm>
          <a:off x="12954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47007</xdr:rowOff>
    </xdr:from>
    <xdr:ext cx="762000" cy="259045"/>
    <xdr:sp macro="" textlink="">
      <xdr:nvSpPr>
        <xdr:cNvPr id="340" name="テキスト ボックス 339"/>
        <xdr:cNvSpPr txBox="1"/>
      </xdr:nvSpPr>
      <xdr:spPr>
        <a:xfrm>
          <a:off x="12623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過去のインフラ整備の財源とした既発債の償還については順次終了しているが、近年</a:t>
          </a:r>
          <a:r>
            <a:rPr lang="ja-JP" altLang="ja-JP" sz="1100" b="0" i="0" baseline="0">
              <a:solidFill>
                <a:schemeClr val="dk1"/>
              </a:solidFill>
              <a:effectLst/>
              <a:latin typeface="+mn-lt"/>
              <a:ea typeface="+mn-ea"/>
              <a:cs typeface="+mn-cs"/>
            </a:rPr>
            <a:t>の大量退職に伴い</a:t>
          </a:r>
          <a:r>
            <a:rPr lang="ja-JP" altLang="en-US" sz="1100" b="0" i="0" baseline="0">
              <a:solidFill>
                <a:schemeClr val="dk1"/>
              </a:solidFill>
              <a:effectLst/>
              <a:latin typeface="+mn-lt"/>
              <a:ea typeface="+mn-ea"/>
              <a:cs typeface="+mn-cs"/>
            </a:rPr>
            <a:t>発行</a:t>
          </a:r>
          <a:r>
            <a:rPr lang="ja-JP" altLang="ja-JP" sz="1100" b="0" i="0" baseline="0">
              <a:solidFill>
                <a:schemeClr val="dk1"/>
              </a:solidFill>
              <a:effectLst/>
              <a:latin typeface="+mn-lt"/>
              <a:ea typeface="+mn-ea"/>
              <a:cs typeface="+mn-cs"/>
            </a:rPr>
            <a:t>した退職手当債や臨時財政対策債</a:t>
          </a:r>
          <a:r>
            <a:rPr lang="ja-JP" altLang="en-US" sz="1100" b="0" i="0" baseline="0">
              <a:solidFill>
                <a:schemeClr val="dk1"/>
              </a:solidFill>
              <a:effectLst/>
              <a:latin typeface="+mn-lt"/>
              <a:ea typeface="+mn-ea"/>
              <a:cs typeface="+mn-cs"/>
            </a:rPr>
            <a:t>の償還額で増加したことにより</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ポイント悪化している。</a:t>
          </a:r>
          <a:endParaRPr lang="ja-JP" altLang="ja-JP">
            <a:effectLst/>
          </a:endParaRPr>
        </a:p>
        <a:p>
          <a:pPr rtl="0"/>
          <a:r>
            <a:rPr lang="ja-JP" altLang="en-US" sz="1100" b="0" i="0" baseline="0">
              <a:solidFill>
                <a:schemeClr val="dk1"/>
              </a:solidFill>
              <a:effectLst/>
              <a:latin typeface="+mn-lt"/>
              <a:ea typeface="+mn-ea"/>
              <a:cs typeface="+mn-cs"/>
            </a:rPr>
            <a:t>　市</a:t>
          </a:r>
          <a:r>
            <a:rPr lang="ja-JP" altLang="ja-JP" sz="1100" b="0" i="0" baseline="0">
              <a:solidFill>
                <a:schemeClr val="dk1"/>
              </a:solidFill>
              <a:effectLst/>
              <a:latin typeface="+mn-lt"/>
              <a:ea typeface="+mn-ea"/>
              <a:cs typeface="+mn-cs"/>
            </a:rPr>
            <a:t>債残高に注視しながら、世代間の負担の均衡を図りつつ、計画的な</a:t>
          </a:r>
          <a:r>
            <a:rPr lang="ja-JP" altLang="en-US" sz="1100" b="0" i="0" baseline="0">
              <a:solidFill>
                <a:schemeClr val="dk1"/>
              </a:solidFill>
              <a:effectLst/>
              <a:latin typeface="+mn-lt"/>
              <a:ea typeface="+mn-ea"/>
              <a:cs typeface="+mn-cs"/>
            </a:rPr>
            <a:t>市</a:t>
          </a:r>
          <a:r>
            <a:rPr lang="ja-JP" altLang="ja-JP" sz="1100" b="0" i="0" baseline="0">
              <a:solidFill>
                <a:schemeClr val="dk1"/>
              </a:solidFill>
              <a:effectLst/>
              <a:latin typeface="+mn-lt"/>
              <a:ea typeface="+mn-ea"/>
              <a:cs typeface="+mn-cs"/>
            </a:rPr>
            <a:t>債管理に努める。</a:t>
          </a:r>
          <a:endParaRPr lang="ja-JP" altLang="ja-JP">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xdr:rowOff>
    </xdr:from>
    <xdr:to>
      <xdr:col>7</xdr:col>
      <xdr:colOff>15875</xdr:colOff>
      <xdr:row>78</xdr:row>
      <xdr:rowOff>17272</xdr:rowOff>
    </xdr:to>
    <xdr:cxnSp macro="">
      <xdr:nvCxnSpPr>
        <xdr:cNvPr id="370" name="直線コネクタ 369"/>
        <xdr:cNvCxnSpPr/>
      </xdr:nvCxnSpPr>
      <xdr:spPr>
        <a:xfrm>
          <a:off x="3987800" y="133766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129287</xdr:rowOff>
    </xdr:from>
    <xdr:to>
      <xdr:col>5</xdr:col>
      <xdr:colOff>549275</xdr:colOff>
      <xdr:row>78</xdr:row>
      <xdr:rowOff>3556</xdr:rowOff>
    </xdr:to>
    <xdr:cxnSp macro="">
      <xdr:nvCxnSpPr>
        <xdr:cNvPr id="373" name="直線コネクタ 372"/>
        <xdr:cNvCxnSpPr/>
      </xdr:nvCxnSpPr>
      <xdr:spPr>
        <a:xfrm>
          <a:off x="3098800" y="133309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129287</xdr:rowOff>
    </xdr:to>
    <xdr:cxnSp macro="">
      <xdr:nvCxnSpPr>
        <xdr:cNvPr id="376" name="直線コネクタ 375"/>
        <xdr:cNvCxnSpPr/>
      </xdr:nvCxnSpPr>
      <xdr:spPr>
        <a:xfrm>
          <a:off x="2209800" y="133172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56135</xdr:rowOff>
    </xdr:from>
    <xdr:to>
      <xdr:col>3</xdr:col>
      <xdr:colOff>142875</xdr:colOff>
      <xdr:row>77</xdr:row>
      <xdr:rowOff>115570</xdr:rowOff>
    </xdr:to>
    <xdr:cxnSp macro="">
      <xdr:nvCxnSpPr>
        <xdr:cNvPr id="379" name="直線コネクタ 378"/>
        <xdr:cNvCxnSpPr/>
      </xdr:nvCxnSpPr>
      <xdr:spPr>
        <a:xfrm>
          <a:off x="1320800" y="132577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28194</xdr:rowOff>
    </xdr:from>
    <xdr:to>
      <xdr:col>3</xdr:col>
      <xdr:colOff>193675</xdr:colOff>
      <xdr:row>77</xdr:row>
      <xdr:rowOff>129794</xdr:rowOff>
    </xdr:to>
    <xdr:sp macro="" textlink="">
      <xdr:nvSpPr>
        <xdr:cNvPr id="380" name="フローチャート : 判断 379"/>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81" name="テキスト ボックス 380"/>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82" name="フローチャート : 判断 381"/>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137431</xdr:rowOff>
    </xdr:from>
    <xdr:ext cx="762000" cy="259045"/>
    <xdr:sp macro="" textlink="">
      <xdr:nvSpPr>
        <xdr:cNvPr id="383" name="テキスト ボックス 382"/>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89" name="円/楕円 388"/>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109999</xdr:rowOff>
    </xdr:from>
    <xdr:ext cx="762000" cy="259045"/>
    <xdr:sp macro="" textlink="">
      <xdr:nvSpPr>
        <xdr:cNvPr id="390"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124206</xdr:rowOff>
    </xdr:from>
    <xdr:to>
      <xdr:col>5</xdr:col>
      <xdr:colOff>600075</xdr:colOff>
      <xdr:row>78</xdr:row>
      <xdr:rowOff>54356</xdr:rowOff>
    </xdr:to>
    <xdr:sp macro="" textlink="">
      <xdr:nvSpPr>
        <xdr:cNvPr id="391" name="円/楕円 390"/>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92" name="テキスト ボックス 39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78487</xdr:rowOff>
    </xdr:from>
    <xdr:to>
      <xdr:col>4</xdr:col>
      <xdr:colOff>396875</xdr:colOff>
      <xdr:row>78</xdr:row>
      <xdr:rowOff>8637</xdr:rowOff>
    </xdr:to>
    <xdr:sp macro="" textlink="">
      <xdr:nvSpPr>
        <xdr:cNvPr id="393" name="円/楕円 392"/>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18814</xdr:rowOff>
    </xdr:from>
    <xdr:ext cx="762000" cy="259045"/>
    <xdr:sp macro="" textlink="">
      <xdr:nvSpPr>
        <xdr:cNvPr id="394" name="テキスト ボックス 393"/>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5" name="円/楕円 394"/>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151147</xdr:rowOff>
    </xdr:from>
    <xdr:ext cx="762000" cy="259045"/>
    <xdr:sp macro="" textlink="">
      <xdr:nvSpPr>
        <xdr:cNvPr id="396" name="テキスト ボックス 395"/>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5335</xdr:rowOff>
    </xdr:from>
    <xdr:to>
      <xdr:col>1</xdr:col>
      <xdr:colOff>676275</xdr:colOff>
      <xdr:row>77</xdr:row>
      <xdr:rowOff>106935</xdr:rowOff>
    </xdr:to>
    <xdr:sp macro="" textlink="">
      <xdr:nvSpPr>
        <xdr:cNvPr id="397" name="円/楕円 396"/>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117112</xdr:rowOff>
    </xdr:from>
    <xdr:ext cx="762000" cy="259045"/>
    <xdr:sp macro="" textlink="">
      <xdr:nvSpPr>
        <xdr:cNvPr id="398" name="テキスト ボックス 397"/>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本市の特徴として、公債費以外</a:t>
          </a:r>
          <a:r>
            <a:rPr lang="ja-JP" altLang="en-US" sz="1100" b="0" i="0" baseline="0">
              <a:solidFill>
                <a:schemeClr val="dk1"/>
              </a:solidFill>
              <a:effectLst/>
              <a:latin typeface="+mn-lt"/>
              <a:ea typeface="+mn-ea"/>
              <a:cs typeface="+mn-cs"/>
            </a:rPr>
            <a:t>では、</a:t>
          </a:r>
          <a:r>
            <a:rPr lang="ja-JP" altLang="ja-JP" sz="1100" b="0" i="0" baseline="0">
              <a:solidFill>
                <a:schemeClr val="dk1"/>
              </a:solidFill>
              <a:effectLst/>
              <a:latin typeface="+mn-lt"/>
              <a:ea typeface="+mn-ea"/>
              <a:cs typeface="+mn-cs"/>
            </a:rPr>
            <a:t>人件費や扶助費、繰出金で類似団体平均を大きく上回っていることが、全体の経常収支比率を押し上げる要因となっている。</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特に、他会計への繰出金において、</a:t>
          </a:r>
          <a:r>
            <a:rPr lang="ja-JP" altLang="ja-JP" sz="1100">
              <a:solidFill>
                <a:schemeClr val="dk1"/>
              </a:solidFill>
              <a:effectLst/>
              <a:latin typeface="+mn-lt"/>
              <a:ea typeface="+mn-ea"/>
              <a:cs typeface="+mn-cs"/>
            </a:rPr>
            <a:t>国民健康保険事業特別会計については、保険料率の適正化や徴収率の向上、下水道事業特別会計については、公債費の抑制や料金収入の値上げなど、両会計とも独立採算の原則に立ち返った健全化を図ることなどにより、税収を主な財源とする普通会計の負担額を減らすように努める。</a:t>
          </a:r>
          <a:endParaRPr lang="ja-JP" altLang="ja-JP">
            <a:effectLst/>
          </a:endParaRPr>
        </a:p>
        <a:p>
          <a:pPr rtl="0"/>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74422</xdr:rowOff>
    </xdr:from>
    <xdr:to>
      <xdr:col>24</xdr:col>
      <xdr:colOff>31750</xdr:colOff>
      <xdr:row>79</xdr:row>
      <xdr:rowOff>92711</xdr:rowOff>
    </xdr:to>
    <xdr:cxnSp macro="">
      <xdr:nvCxnSpPr>
        <xdr:cNvPr id="429" name="直線コネクタ 428"/>
        <xdr:cNvCxnSpPr/>
      </xdr:nvCxnSpPr>
      <xdr:spPr>
        <a:xfrm flipV="1">
          <a:off x="15671800" y="136189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30" name="公債費以外平均値テキスト"/>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88137</xdr:rowOff>
    </xdr:from>
    <xdr:to>
      <xdr:col>22</xdr:col>
      <xdr:colOff>565150</xdr:colOff>
      <xdr:row>79</xdr:row>
      <xdr:rowOff>92711</xdr:rowOff>
    </xdr:to>
    <xdr:cxnSp macro="">
      <xdr:nvCxnSpPr>
        <xdr:cNvPr id="432" name="直線コネクタ 431"/>
        <xdr:cNvCxnSpPr/>
      </xdr:nvCxnSpPr>
      <xdr:spPr>
        <a:xfrm>
          <a:off x="14782800" y="136326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34" name="テキスト ボックス 43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19558</xdr:rowOff>
    </xdr:from>
    <xdr:to>
      <xdr:col>21</xdr:col>
      <xdr:colOff>361950</xdr:colOff>
      <xdr:row>79</xdr:row>
      <xdr:rowOff>88137</xdr:rowOff>
    </xdr:to>
    <xdr:cxnSp macro="">
      <xdr:nvCxnSpPr>
        <xdr:cNvPr id="435" name="直線コネクタ 434"/>
        <xdr:cNvCxnSpPr/>
      </xdr:nvCxnSpPr>
      <xdr:spPr>
        <a:xfrm>
          <a:off x="13893800" y="135641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7" name="テキスト ボックス 436"/>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19558</xdr:rowOff>
    </xdr:from>
    <xdr:to>
      <xdr:col>20</xdr:col>
      <xdr:colOff>158750</xdr:colOff>
      <xdr:row>80</xdr:row>
      <xdr:rowOff>44704</xdr:rowOff>
    </xdr:to>
    <xdr:cxnSp macro="">
      <xdr:nvCxnSpPr>
        <xdr:cNvPr id="438" name="直線コネクタ 437"/>
        <xdr:cNvCxnSpPr/>
      </xdr:nvCxnSpPr>
      <xdr:spPr>
        <a:xfrm flipV="1">
          <a:off x="13004800" y="1356410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73913</xdr:rowOff>
    </xdr:from>
    <xdr:to>
      <xdr:col>20</xdr:col>
      <xdr:colOff>209550</xdr:colOff>
      <xdr:row>78</xdr:row>
      <xdr:rowOff>4063</xdr:rowOff>
    </xdr:to>
    <xdr:sp macro="" textlink="">
      <xdr:nvSpPr>
        <xdr:cNvPr id="439" name="フローチャート : 判断 438"/>
        <xdr:cNvSpPr/>
      </xdr:nvSpPr>
      <xdr:spPr>
        <a:xfrm>
          <a:off x="13843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14240</xdr:rowOff>
    </xdr:from>
    <xdr:ext cx="762000" cy="259045"/>
    <xdr:sp macro="" textlink="">
      <xdr:nvSpPr>
        <xdr:cNvPr id="440" name="テキスト ボックス 439"/>
        <xdr:cNvSpPr txBox="1"/>
      </xdr:nvSpPr>
      <xdr:spPr>
        <a:xfrm>
          <a:off x="13512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1" name="フローチャート : 判断 440"/>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2" name="テキスト ボックス 441"/>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23622</xdr:rowOff>
    </xdr:from>
    <xdr:to>
      <xdr:col>24</xdr:col>
      <xdr:colOff>82550</xdr:colOff>
      <xdr:row>79</xdr:row>
      <xdr:rowOff>125222</xdr:rowOff>
    </xdr:to>
    <xdr:sp macro="" textlink="">
      <xdr:nvSpPr>
        <xdr:cNvPr id="448" name="円/楕円 447"/>
        <xdr:cNvSpPr/>
      </xdr:nvSpPr>
      <xdr:spPr>
        <a:xfrm>
          <a:off x="16459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167149</xdr:rowOff>
    </xdr:from>
    <xdr:ext cx="762000" cy="259045"/>
    <xdr:sp macro="" textlink="">
      <xdr:nvSpPr>
        <xdr:cNvPr id="449" name="公債費以外該当値テキスト"/>
        <xdr:cNvSpPr txBox="1"/>
      </xdr:nvSpPr>
      <xdr:spPr>
        <a:xfrm>
          <a:off x="16598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41911</xdr:rowOff>
    </xdr:from>
    <xdr:to>
      <xdr:col>22</xdr:col>
      <xdr:colOff>615950</xdr:colOff>
      <xdr:row>79</xdr:row>
      <xdr:rowOff>143511</xdr:rowOff>
    </xdr:to>
    <xdr:sp macro="" textlink="">
      <xdr:nvSpPr>
        <xdr:cNvPr id="450" name="円/楕円 449"/>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128288</xdr:rowOff>
    </xdr:from>
    <xdr:ext cx="736600" cy="259045"/>
    <xdr:sp macro="" textlink="">
      <xdr:nvSpPr>
        <xdr:cNvPr id="451" name="テキスト ボックス 450"/>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37337</xdr:rowOff>
    </xdr:from>
    <xdr:to>
      <xdr:col>21</xdr:col>
      <xdr:colOff>412750</xdr:colOff>
      <xdr:row>79</xdr:row>
      <xdr:rowOff>138937</xdr:rowOff>
    </xdr:to>
    <xdr:sp macro="" textlink="">
      <xdr:nvSpPr>
        <xdr:cNvPr id="452" name="円/楕円 451"/>
        <xdr:cNvSpPr/>
      </xdr:nvSpPr>
      <xdr:spPr>
        <a:xfrm>
          <a:off x="14732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123714</xdr:rowOff>
    </xdr:from>
    <xdr:ext cx="762000" cy="259045"/>
    <xdr:sp macro="" textlink="">
      <xdr:nvSpPr>
        <xdr:cNvPr id="453" name="テキスト ボックス 452"/>
        <xdr:cNvSpPr txBox="1"/>
      </xdr:nvSpPr>
      <xdr:spPr>
        <a:xfrm>
          <a:off x="14401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140208</xdr:rowOff>
    </xdr:from>
    <xdr:to>
      <xdr:col>20</xdr:col>
      <xdr:colOff>209550</xdr:colOff>
      <xdr:row>79</xdr:row>
      <xdr:rowOff>70358</xdr:rowOff>
    </xdr:to>
    <xdr:sp macro="" textlink="">
      <xdr:nvSpPr>
        <xdr:cNvPr id="454" name="円/楕円 453"/>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55135</xdr:rowOff>
    </xdr:from>
    <xdr:ext cx="762000" cy="259045"/>
    <xdr:sp macro="" textlink="">
      <xdr:nvSpPr>
        <xdr:cNvPr id="455" name="テキスト ボックス 454"/>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165354</xdr:rowOff>
    </xdr:from>
    <xdr:to>
      <xdr:col>19</xdr:col>
      <xdr:colOff>6350</xdr:colOff>
      <xdr:row>80</xdr:row>
      <xdr:rowOff>95504</xdr:rowOff>
    </xdr:to>
    <xdr:sp macro="" textlink="">
      <xdr:nvSpPr>
        <xdr:cNvPr id="456" name="円/楕円 455"/>
        <xdr:cNvSpPr/>
      </xdr:nvSpPr>
      <xdr:spPr>
        <a:xfrm>
          <a:off x="12954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80281</xdr:rowOff>
    </xdr:from>
    <xdr:ext cx="762000" cy="259045"/>
    <xdr:sp macro="" textlink="">
      <xdr:nvSpPr>
        <xdr:cNvPr id="457" name="テキスト ボックス 456"/>
        <xdr:cNvSpPr txBox="1"/>
      </xdr:nvSpPr>
      <xdr:spPr>
        <a:xfrm>
          <a:off x="12623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大阪府松原市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49189</xdr:rowOff>
    </xdr:from>
    <xdr:to>
      <xdr:col>4</xdr:col>
      <xdr:colOff>1117600</xdr:colOff>
      <xdr:row>17</xdr:row>
      <xdr:rowOff>94648</xdr:rowOff>
    </xdr:to>
    <xdr:cxnSp macro="">
      <xdr:nvCxnSpPr>
        <xdr:cNvPr id="52" name="直線コネクタ 51"/>
        <xdr:cNvCxnSpPr/>
      </xdr:nvCxnSpPr>
      <xdr:spPr bwMode="auto">
        <a:xfrm>
          <a:off x="5003800" y="3011464"/>
          <a:ext cx="647700" cy="4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84850</xdr:rowOff>
    </xdr:from>
    <xdr:to>
      <xdr:col>4</xdr:col>
      <xdr:colOff>469900</xdr:colOff>
      <xdr:row>17</xdr:row>
      <xdr:rowOff>49189</xdr:rowOff>
    </xdr:to>
    <xdr:cxnSp macro="">
      <xdr:nvCxnSpPr>
        <xdr:cNvPr id="55" name="直線コネクタ 54"/>
        <xdr:cNvCxnSpPr/>
      </xdr:nvCxnSpPr>
      <xdr:spPr bwMode="auto">
        <a:xfrm>
          <a:off x="4305300" y="2875675"/>
          <a:ext cx="698500" cy="135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59476</xdr:rowOff>
    </xdr:from>
    <xdr:to>
      <xdr:col>3</xdr:col>
      <xdr:colOff>904875</xdr:colOff>
      <xdr:row>16</xdr:row>
      <xdr:rowOff>84850</xdr:rowOff>
    </xdr:to>
    <xdr:cxnSp macro="">
      <xdr:nvCxnSpPr>
        <xdr:cNvPr id="58" name="直線コネクタ 57"/>
        <xdr:cNvCxnSpPr/>
      </xdr:nvCxnSpPr>
      <xdr:spPr bwMode="auto">
        <a:xfrm>
          <a:off x="3606800" y="2850301"/>
          <a:ext cx="698500" cy="25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123190</xdr:rowOff>
    </xdr:from>
    <xdr:to>
      <xdr:col>3</xdr:col>
      <xdr:colOff>206375</xdr:colOff>
      <xdr:row>16</xdr:row>
      <xdr:rowOff>59476</xdr:rowOff>
    </xdr:to>
    <xdr:cxnSp macro="">
      <xdr:nvCxnSpPr>
        <xdr:cNvPr id="61" name="直線コネクタ 60"/>
        <xdr:cNvCxnSpPr/>
      </xdr:nvCxnSpPr>
      <xdr:spPr bwMode="auto">
        <a:xfrm>
          <a:off x="2908300" y="2742565"/>
          <a:ext cx="698500" cy="107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156580</xdr:rowOff>
    </xdr:from>
    <xdr:to>
      <xdr:col>3</xdr:col>
      <xdr:colOff>257175</xdr:colOff>
      <xdr:row>16</xdr:row>
      <xdr:rowOff>86730</xdr:rowOff>
    </xdr:to>
    <xdr:sp macro="" textlink="">
      <xdr:nvSpPr>
        <xdr:cNvPr id="62" name="フローチャート : 判断 61"/>
        <xdr:cNvSpPr/>
      </xdr:nvSpPr>
      <xdr:spPr bwMode="auto">
        <a:xfrm>
          <a:off x="35560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96907</xdr:rowOff>
    </xdr:from>
    <xdr:ext cx="762000" cy="259045"/>
    <xdr:sp macro="" textlink="">
      <xdr:nvSpPr>
        <xdr:cNvPr id="63" name="テキスト ボックス 62"/>
        <xdr:cNvSpPr txBox="1"/>
      </xdr:nvSpPr>
      <xdr:spPr>
        <a:xfrm>
          <a:off x="3225800" y="2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103284</xdr:rowOff>
    </xdr:from>
    <xdr:to>
      <xdr:col>2</xdr:col>
      <xdr:colOff>692150</xdr:colOff>
      <xdr:row>16</xdr:row>
      <xdr:rowOff>33434</xdr:rowOff>
    </xdr:to>
    <xdr:sp macro="" textlink="">
      <xdr:nvSpPr>
        <xdr:cNvPr id="64" name="フローチャート : 判断 63"/>
        <xdr:cNvSpPr/>
      </xdr:nvSpPr>
      <xdr:spPr bwMode="auto">
        <a:xfrm>
          <a:off x="2857500" y="2722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18211</xdr:rowOff>
    </xdr:from>
    <xdr:ext cx="762000" cy="259045"/>
    <xdr:sp macro="" textlink="">
      <xdr:nvSpPr>
        <xdr:cNvPr id="65" name="テキスト ボックス 64"/>
        <xdr:cNvSpPr txBox="1"/>
      </xdr:nvSpPr>
      <xdr:spPr>
        <a:xfrm>
          <a:off x="2527300" y="280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43848</xdr:rowOff>
    </xdr:from>
    <xdr:to>
      <xdr:col>5</xdr:col>
      <xdr:colOff>34925</xdr:colOff>
      <xdr:row>17</xdr:row>
      <xdr:rowOff>145448</xdr:rowOff>
    </xdr:to>
    <xdr:sp macro="" textlink="">
      <xdr:nvSpPr>
        <xdr:cNvPr id="71" name="円/楕円 70"/>
        <xdr:cNvSpPr/>
      </xdr:nvSpPr>
      <xdr:spPr bwMode="auto">
        <a:xfrm>
          <a:off x="5600700" y="300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15925</xdr:rowOff>
    </xdr:from>
    <xdr:ext cx="762000" cy="259045"/>
    <xdr:sp macro="" textlink="">
      <xdr:nvSpPr>
        <xdr:cNvPr id="72" name="人口1人当たり決算額の推移該当値テキスト130"/>
        <xdr:cNvSpPr txBox="1"/>
      </xdr:nvSpPr>
      <xdr:spPr>
        <a:xfrm>
          <a:off x="5740400" y="297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56,949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169839</xdr:rowOff>
    </xdr:from>
    <xdr:to>
      <xdr:col>4</xdr:col>
      <xdr:colOff>520700</xdr:colOff>
      <xdr:row>17</xdr:row>
      <xdr:rowOff>99989</xdr:rowOff>
    </xdr:to>
    <xdr:sp macro="" textlink="">
      <xdr:nvSpPr>
        <xdr:cNvPr id="73" name="円/楕円 72"/>
        <xdr:cNvSpPr/>
      </xdr:nvSpPr>
      <xdr:spPr bwMode="auto">
        <a:xfrm>
          <a:off x="4953000" y="2960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84766</xdr:rowOff>
    </xdr:from>
    <xdr:ext cx="736600" cy="259045"/>
    <xdr:sp macro="" textlink="">
      <xdr:nvSpPr>
        <xdr:cNvPr id="74" name="テキスト ボックス 73"/>
        <xdr:cNvSpPr txBox="1"/>
      </xdr:nvSpPr>
      <xdr:spPr>
        <a:xfrm>
          <a:off x="4622800" y="3047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58,341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34050</xdr:rowOff>
    </xdr:from>
    <xdr:to>
      <xdr:col>3</xdr:col>
      <xdr:colOff>955675</xdr:colOff>
      <xdr:row>16</xdr:row>
      <xdr:rowOff>135650</xdr:rowOff>
    </xdr:to>
    <xdr:sp macro="" textlink="">
      <xdr:nvSpPr>
        <xdr:cNvPr id="75" name="円/楕円 74"/>
        <xdr:cNvSpPr/>
      </xdr:nvSpPr>
      <xdr:spPr bwMode="auto">
        <a:xfrm>
          <a:off x="4254500" y="2824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120427</xdr:rowOff>
    </xdr:from>
    <xdr:ext cx="762000" cy="259045"/>
    <xdr:sp macro="" textlink="">
      <xdr:nvSpPr>
        <xdr:cNvPr id="76" name="テキスト ボックス 75"/>
        <xdr:cNvSpPr txBox="1"/>
      </xdr:nvSpPr>
      <xdr:spPr>
        <a:xfrm>
          <a:off x="3924300" y="291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62,499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8676</xdr:rowOff>
    </xdr:from>
    <xdr:to>
      <xdr:col>3</xdr:col>
      <xdr:colOff>257175</xdr:colOff>
      <xdr:row>16</xdr:row>
      <xdr:rowOff>110276</xdr:rowOff>
    </xdr:to>
    <xdr:sp macro="" textlink="">
      <xdr:nvSpPr>
        <xdr:cNvPr id="77" name="円/楕円 76"/>
        <xdr:cNvSpPr/>
      </xdr:nvSpPr>
      <xdr:spPr bwMode="auto">
        <a:xfrm>
          <a:off x="3556000" y="2799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95053</xdr:rowOff>
    </xdr:from>
    <xdr:ext cx="762000" cy="259045"/>
    <xdr:sp macro="" textlink="">
      <xdr:nvSpPr>
        <xdr:cNvPr id="78" name="テキスト ボックス 77"/>
        <xdr:cNvSpPr txBox="1"/>
      </xdr:nvSpPr>
      <xdr:spPr>
        <a:xfrm>
          <a:off x="3225800" y="288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63,276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72390</xdr:rowOff>
    </xdr:from>
    <xdr:to>
      <xdr:col>2</xdr:col>
      <xdr:colOff>692150</xdr:colOff>
      <xdr:row>16</xdr:row>
      <xdr:rowOff>2540</xdr:rowOff>
    </xdr:to>
    <xdr:sp macro="" textlink="">
      <xdr:nvSpPr>
        <xdr:cNvPr id="79" name="円/楕円 78"/>
        <xdr:cNvSpPr/>
      </xdr:nvSpPr>
      <xdr:spPr bwMode="auto">
        <a:xfrm>
          <a:off x="2857500" y="2691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12717</xdr:rowOff>
    </xdr:from>
    <xdr:ext cx="762000" cy="259045"/>
    <xdr:sp macro="" textlink="">
      <xdr:nvSpPr>
        <xdr:cNvPr id="80" name="テキスト ボックス 79"/>
        <xdr:cNvSpPr txBox="1"/>
      </xdr:nvSpPr>
      <xdr:spPr>
        <a:xfrm>
          <a:off x="2527300" y="2460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57767</xdr:rowOff>
    </xdr:from>
    <xdr:to>
      <xdr:col>4</xdr:col>
      <xdr:colOff>1117600</xdr:colOff>
      <xdr:row>36</xdr:row>
      <xdr:rowOff>77296</xdr:rowOff>
    </xdr:to>
    <xdr:cxnSp macro="">
      <xdr:nvCxnSpPr>
        <xdr:cNvPr id="116" name="直線コネクタ 115"/>
        <xdr:cNvCxnSpPr/>
      </xdr:nvCxnSpPr>
      <xdr:spPr bwMode="auto">
        <a:xfrm flipV="1">
          <a:off x="5003800" y="7011017"/>
          <a:ext cx="647700" cy="19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134231</xdr:rowOff>
    </xdr:from>
    <xdr:ext cx="762000" cy="259045"/>
    <xdr:sp macro="" textlink="">
      <xdr:nvSpPr>
        <xdr:cNvPr id="117" name="人口1人当たり決算額の推移平均値テキスト445"/>
        <xdr:cNvSpPr txBox="1"/>
      </xdr:nvSpPr>
      <xdr:spPr>
        <a:xfrm>
          <a:off x="5740400" y="7087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77296</xdr:rowOff>
    </xdr:from>
    <xdr:to>
      <xdr:col>4</xdr:col>
      <xdr:colOff>469900</xdr:colOff>
      <xdr:row>36</xdr:row>
      <xdr:rowOff>110672</xdr:rowOff>
    </xdr:to>
    <xdr:cxnSp macro="">
      <xdr:nvCxnSpPr>
        <xdr:cNvPr id="119" name="直線コネクタ 118"/>
        <xdr:cNvCxnSpPr/>
      </xdr:nvCxnSpPr>
      <xdr:spPr bwMode="auto">
        <a:xfrm flipV="1">
          <a:off x="4305300" y="7030546"/>
          <a:ext cx="698500" cy="33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110672</xdr:rowOff>
    </xdr:from>
    <xdr:to>
      <xdr:col>3</xdr:col>
      <xdr:colOff>904875</xdr:colOff>
      <xdr:row>36</xdr:row>
      <xdr:rowOff>154955</xdr:rowOff>
    </xdr:to>
    <xdr:cxnSp macro="">
      <xdr:nvCxnSpPr>
        <xdr:cNvPr id="122" name="直線コネクタ 121"/>
        <xdr:cNvCxnSpPr/>
      </xdr:nvCxnSpPr>
      <xdr:spPr bwMode="auto">
        <a:xfrm flipV="1">
          <a:off x="3606800" y="7063922"/>
          <a:ext cx="698500" cy="4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154955</xdr:rowOff>
    </xdr:from>
    <xdr:to>
      <xdr:col>3</xdr:col>
      <xdr:colOff>206375</xdr:colOff>
      <xdr:row>37</xdr:row>
      <xdr:rowOff>80333</xdr:rowOff>
    </xdr:to>
    <xdr:cxnSp macro="">
      <xdr:nvCxnSpPr>
        <xdr:cNvPr id="125" name="直線コネクタ 124"/>
        <xdr:cNvCxnSpPr/>
      </xdr:nvCxnSpPr>
      <xdr:spPr bwMode="auto">
        <a:xfrm flipV="1">
          <a:off x="2908300" y="7108205"/>
          <a:ext cx="698500" cy="96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93247</xdr:rowOff>
    </xdr:from>
    <xdr:to>
      <xdr:col>3</xdr:col>
      <xdr:colOff>257175</xdr:colOff>
      <xdr:row>37</xdr:row>
      <xdr:rowOff>194847</xdr:rowOff>
    </xdr:to>
    <xdr:sp macro="" textlink="">
      <xdr:nvSpPr>
        <xdr:cNvPr id="126" name="フローチャート : 判断 125"/>
        <xdr:cNvSpPr/>
      </xdr:nvSpPr>
      <xdr:spPr bwMode="auto">
        <a:xfrm>
          <a:off x="3556000" y="7217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179624</xdr:rowOff>
    </xdr:from>
    <xdr:ext cx="762000" cy="259045"/>
    <xdr:sp macro="" textlink="">
      <xdr:nvSpPr>
        <xdr:cNvPr id="127" name="テキスト ボックス 126"/>
        <xdr:cNvSpPr txBox="1"/>
      </xdr:nvSpPr>
      <xdr:spPr>
        <a:xfrm>
          <a:off x="3225800" y="730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72575</xdr:rowOff>
    </xdr:from>
    <xdr:to>
      <xdr:col>2</xdr:col>
      <xdr:colOff>692150</xdr:colOff>
      <xdr:row>37</xdr:row>
      <xdr:rowOff>174175</xdr:rowOff>
    </xdr:to>
    <xdr:sp macro="" textlink="">
      <xdr:nvSpPr>
        <xdr:cNvPr id="128" name="フローチャート : 判断 127"/>
        <xdr:cNvSpPr/>
      </xdr:nvSpPr>
      <xdr:spPr bwMode="auto">
        <a:xfrm>
          <a:off x="2857500" y="719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158952</xdr:rowOff>
    </xdr:from>
    <xdr:ext cx="762000" cy="259045"/>
    <xdr:sp macro="" textlink="">
      <xdr:nvSpPr>
        <xdr:cNvPr id="129" name="テキスト ボックス 128"/>
        <xdr:cNvSpPr txBox="1"/>
      </xdr:nvSpPr>
      <xdr:spPr>
        <a:xfrm>
          <a:off x="2527300" y="728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6967</xdr:rowOff>
    </xdr:from>
    <xdr:to>
      <xdr:col>5</xdr:col>
      <xdr:colOff>34925</xdr:colOff>
      <xdr:row>36</xdr:row>
      <xdr:rowOff>108567</xdr:rowOff>
    </xdr:to>
    <xdr:sp macro="" textlink="">
      <xdr:nvSpPr>
        <xdr:cNvPr id="135" name="円/楕円 134"/>
        <xdr:cNvSpPr/>
      </xdr:nvSpPr>
      <xdr:spPr bwMode="auto">
        <a:xfrm>
          <a:off x="5600700" y="6960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194944</xdr:rowOff>
    </xdr:from>
    <xdr:ext cx="762000" cy="259045"/>
    <xdr:sp macro="" textlink="">
      <xdr:nvSpPr>
        <xdr:cNvPr id="136" name="人口1人当たり決算額の推移該当値テキスト445"/>
        <xdr:cNvSpPr txBox="1"/>
      </xdr:nvSpPr>
      <xdr:spPr>
        <a:xfrm>
          <a:off x="5740400" y="6805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18,370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26496</xdr:rowOff>
    </xdr:from>
    <xdr:to>
      <xdr:col>4</xdr:col>
      <xdr:colOff>520700</xdr:colOff>
      <xdr:row>36</xdr:row>
      <xdr:rowOff>128096</xdr:rowOff>
    </xdr:to>
    <xdr:sp macro="" textlink="">
      <xdr:nvSpPr>
        <xdr:cNvPr id="137" name="円/楕円 136"/>
        <xdr:cNvSpPr/>
      </xdr:nvSpPr>
      <xdr:spPr bwMode="auto">
        <a:xfrm>
          <a:off x="4953000" y="6979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138273</xdr:rowOff>
    </xdr:from>
    <xdr:ext cx="736600" cy="259045"/>
    <xdr:sp macro="" textlink="">
      <xdr:nvSpPr>
        <xdr:cNvPr id="138" name="テキスト ボックス 137"/>
        <xdr:cNvSpPr txBox="1"/>
      </xdr:nvSpPr>
      <xdr:spPr>
        <a:xfrm>
          <a:off x="4622800" y="6748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59872</xdr:rowOff>
    </xdr:from>
    <xdr:to>
      <xdr:col>3</xdr:col>
      <xdr:colOff>955675</xdr:colOff>
      <xdr:row>36</xdr:row>
      <xdr:rowOff>161472</xdr:rowOff>
    </xdr:to>
    <xdr:sp macro="" textlink="">
      <xdr:nvSpPr>
        <xdr:cNvPr id="139" name="円/楕円 138"/>
        <xdr:cNvSpPr/>
      </xdr:nvSpPr>
      <xdr:spPr bwMode="auto">
        <a:xfrm>
          <a:off x="4254500" y="7013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171649</xdr:rowOff>
    </xdr:from>
    <xdr:ext cx="762000" cy="259045"/>
    <xdr:sp macro="" textlink="">
      <xdr:nvSpPr>
        <xdr:cNvPr id="140" name="テキスト ボックス 139"/>
        <xdr:cNvSpPr txBox="1"/>
      </xdr:nvSpPr>
      <xdr:spPr>
        <a:xfrm>
          <a:off x="3924300" y="678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16,750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104155</xdr:rowOff>
    </xdr:from>
    <xdr:to>
      <xdr:col>3</xdr:col>
      <xdr:colOff>257175</xdr:colOff>
      <xdr:row>37</xdr:row>
      <xdr:rowOff>34305</xdr:rowOff>
    </xdr:to>
    <xdr:sp macro="" textlink="">
      <xdr:nvSpPr>
        <xdr:cNvPr id="141" name="円/楕円 140"/>
        <xdr:cNvSpPr/>
      </xdr:nvSpPr>
      <xdr:spPr bwMode="auto">
        <a:xfrm>
          <a:off x="3556000" y="7057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215932</xdr:rowOff>
    </xdr:from>
    <xdr:ext cx="762000" cy="259045"/>
    <xdr:sp macro="" textlink="">
      <xdr:nvSpPr>
        <xdr:cNvPr id="142" name="テキスト ボックス 141"/>
        <xdr:cNvSpPr txBox="1"/>
      </xdr:nvSpPr>
      <xdr:spPr>
        <a:xfrm>
          <a:off x="3225800" y="682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29533</xdr:rowOff>
    </xdr:from>
    <xdr:to>
      <xdr:col>2</xdr:col>
      <xdr:colOff>692150</xdr:colOff>
      <xdr:row>37</xdr:row>
      <xdr:rowOff>131133</xdr:rowOff>
    </xdr:to>
    <xdr:sp macro="" textlink="">
      <xdr:nvSpPr>
        <xdr:cNvPr id="143" name="円/楕円 142"/>
        <xdr:cNvSpPr/>
      </xdr:nvSpPr>
      <xdr:spPr bwMode="auto">
        <a:xfrm>
          <a:off x="2857500" y="7154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312760</xdr:rowOff>
    </xdr:from>
    <xdr:ext cx="762000" cy="259045"/>
    <xdr:sp macro="" textlink="">
      <xdr:nvSpPr>
        <xdr:cNvPr id="144" name="テキスト ボックス 143"/>
        <xdr:cNvSpPr txBox="1"/>
      </xdr:nvSpPr>
      <xdr:spPr>
        <a:xfrm>
          <a:off x="2527300" y="692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市税収入や地方交付税などが減少したものの、人件費の抑制や民営化の推進、公有財産の活用による自主財源の確保など、行財政改革の取り組みにより実質収支において、黒字の堅持ができたものである。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また、</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a:t>
          </a:r>
          <a:r>
            <a:rPr lang="ja-JP" altLang="en-US" sz="1100" b="0" i="0" baseline="0">
              <a:solidFill>
                <a:schemeClr val="dk1"/>
              </a:solidFill>
              <a:effectLst/>
              <a:latin typeface="+mn-lt"/>
              <a:ea typeface="+mn-ea"/>
              <a:cs typeface="+mn-cs"/>
            </a:rPr>
            <a:t>おいて</a:t>
          </a:r>
          <a:r>
            <a:rPr lang="ja-JP" altLang="ja-JP" sz="1100" b="0" i="0" baseline="0">
              <a:solidFill>
                <a:schemeClr val="dk1"/>
              </a:solidFill>
              <a:effectLst/>
              <a:latin typeface="+mn-lt"/>
              <a:ea typeface="+mn-ea"/>
              <a:cs typeface="+mn-cs"/>
            </a:rPr>
            <a:t>標準財政規模に占める割合が</a:t>
          </a:r>
          <a:r>
            <a:rPr lang="en-US" altLang="ja-JP" sz="1100" b="0" i="0" baseline="0">
              <a:solidFill>
                <a:schemeClr val="dk1"/>
              </a:solidFill>
              <a:effectLst/>
              <a:latin typeface="+mn-lt"/>
              <a:ea typeface="+mn-ea"/>
              <a:cs typeface="+mn-cs"/>
            </a:rPr>
            <a:t>1.07</a:t>
          </a:r>
          <a:r>
            <a:rPr lang="ja-JP" altLang="ja-JP" sz="1100" b="0" i="0" baseline="0">
              <a:solidFill>
                <a:schemeClr val="dk1"/>
              </a:solidFill>
              <a:effectLst/>
              <a:latin typeface="+mn-lt"/>
              <a:ea typeface="+mn-ea"/>
              <a:cs typeface="+mn-cs"/>
            </a:rPr>
            <a:t>％であった財政調整基金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現在高は、平成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決算でも</a:t>
          </a:r>
          <a:r>
            <a:rPr lang="ja-JP" altLang="ja-JP" sz="1100" b="0" i="0" baseline="0">
              <a:solidFill>
                <a:schemeClr val="dk1"/>
              </a:solidFill>
              <a:effectLst/>
              <a:latin typeface="+mn-lt"/>
              <a:ea typeface="+mn-ea"/>
              <a:cs typeface="+mn-cs"/>
            </a:rPr>
            <a:t>積み立て</a:t>
          </a:r>
          <a:r>
            <a:rPr lang="ja-JP" altLang="en-US" sz="1100" b="0" i="0" baseline="0">
              <a:solidFill>
                <a:schemeClr val="dk1"/>
              </a:solidFill>
              <a:effectLst/>
              <a:latin typeface="+mn-lt"/>
              <a:ea typeface="+mn-ea"/>
              <a:cs typeface="+mn-cs"/>
            </a:rPr>
            <a:t>たことで</a:t>
          </a:r>
          <a:r>
            <a:rPr lang="ja-JP" altLang="ja-JP" sz="1100" b="0" i="0" baseline="0">
              <a:solidFill>
                <a:schemeClr val="dk1"/>
              </a:solidFill>
              <a:effectLst/>
              <a:latin typeface="+mn-lt"/>
              <a:ea typeface="+mn-ea"/>
              <a:cs typeface="+mn-cs"/>
            </a:rPr>
            <a:t>、同比</a:t>
          </a:r>
          <a:r>
            <a:rPr lang="en-US" altLang="ja-JP" sz="1100" b="0" i="0" baseline="0">
              <a:solidFill>
                <a:schemeClr val="dk1"/>
              </a:solidFill>
              <a:effectLst/>
              <a:latin typeface="+mn-lt"/>
              <a:ea typeface="+mn-ea"/>
              <a:cs typeface="+mn-cs"/>
            </a:rPr>
            <a:t>6.68</a:t>
          </a:r>
          <a:r>
            <a:rPr lang="ja-JP" altLang="ja-JP" sz="1100" b="0" i="0" baseline="0">
              <a:solidFill>
                <a:schemeClr val="dk1"/>
              </a:solidFill>
              <a:effectLst/>
              <a:latin typeface="+mn-lt"/>
              <a:ea typeface="+mn-ea"/>
              <a:cs typeface="+mn-cs"/>
            </a:rPr>
            <a:t>％にまで回復している</a:t>
          </a:r>
          <a:r>
            <a:rPr lang="ja-JP" altLang="en-US" sz="1100" b="0" i="0" baseline="0">
              <a:solidFill>
                <a:schemeClr val="dk1"/>
              </a:solidFill>
              <a:effectLst/>
              <a:latin typeface="+mn-lt"/>
              <a:ea typeface="+mn-ea"/>
              <a:cs typeface="+mn-cs"/>
            </a:rPr>
            <a:t>が、中長期の財政運営を見据えた中においては、まだまだ楽観視できない状況である。</a:t>
          </a:r>
          <a:r>
            <a:rPr lang="ja-JP" altLang="ja-JP" sz="1100" b="0" i="0" baseline="0">
              <a:solidFill>
                <a:schemeClr val="dk1"/>
              </a:solidFill>
              <a:effectLst/>
              <a:latin typeface="+mn-lt"/>
              <a:ea typeface="+mn-ea"/>
              <a:cs typeface="+mn-cs"/>
            </a:rPr>
            <a:t>将来においても安定した行財政運営を行うため</a:t>
          </a:r>
          <a:r>
            <a:rPr lang="ja-JP" altLang="en-US" sz="1100" b="0" i="0" baseline="0">
              <a:solidFill>
                <a:schemeClr val="dk1"/>
              </a:solidFill>
              <a:effectLst/>
              <a:latin typeface="+mn-lt"/>
              <a:ea typeface="+mn-ea"/>
              <a:cs typeface="+mn-cs"/>
            </a:rPr>
            <a:t>には、市内産業経済の活性化策や就業人口の増加につながる、子育て世代を呼び込む施策など、財源確保の取り組みが重要と考える。</a:t>
          </a:r>
          <a:endParaRPr lang="en-US" altLang="ja-JP" sz="1100" b="0" i="0" baseline="0">
            <a:solidFill>
              <a:schemeClr val="dk1"/>
            </a:solidFill>
            <a:effectLst/>
            <a:latin typeface="+mn-lt"/>
            <a:ea typeface="+mn-ea"/>
            <a:cs typeface="+mn-cs"/>
          </a:endParaRPr>
        </a:p>
        <a:p>
          <a:pPr rtl="0"/>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a:effectLst/>
            </a:rPr>
            <a:t>　平成</a:t>
          </a:r>
          <a:r>
            <a:rPr lang="en-US" altLang="ja-JP" sz="1400">
              <a:effectLst/>
            </a:rPr>
            <a:t>25</a:t>
          </a:r>
          <a:r>
            <a:rPr lang="ja-JP" altLang="en-US" sz="1400">
              <a:effectLst/>
            </a:rPr>
            <a:t>年度における連結の実質赤字は発生していないものであるが、個々の会計で見ると国民健康保険特別会計で実質赤字が生じており、水道事業会計など他会計の黒字で相殺している状況となっている。</a:t>
          </a:r>
          <a:endParaRPr lang="en-US" altLang="ja-JP" sz="1400">
            <a:effectLst/>
          </a:endParaRPr>
        </a:p>
        <a:p>
          <a:pPr rtl="0"/>
          <a:r>
            <a:rPr lang="ja-JP" altLang="en-US" sz="1400">
              <a:effectLst/>
            </a:rPr>
            <a:t>　　国民健康保険事業特別会計については、保険料率の適正化や徴収率の向上などに取り組み、独立採算の原則に立ち返った健全化が必要と考える。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公営企業債の元利償還金に対する下水道事業の繰入金については、投資事業のピークが過ぎたことから減少となっているが、一般会計の元利償還金については、近年の大量退職に伴い発行した退職手当債や臨時財政対策債の償還費が増加しており、実質公債費では微増とな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また、算入公債費等については、都市計画税収入や下水道事業に係る交付税算入が減少した一方、臨時財政対策債に係る交付税算入が増加したことなどから、微減となっている。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投資的事業を抑制してきたことから、臨時財政対策債を除く元利償還金は減少傾向にあり、実質公債費比率の分子については、ピークを迎えつつあると見込まれるが、今後とも大型投資事業の取捨選択により新規発行の抑制に努めるなど、実質公債費比率の上昇を抑える。</a:t>
          </a:r>
          <a:endParaRPr lang="en-US" altLang="ja-JP" sz="1100" b="0" i="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将来負担額については、臨時財政対策債の影響により一般会計で増加したものの、投資的事業のピークを過ぎた下水道事業会計の繰入見込額や職員年齢の若年化による退職手当支給予定額が抑えられたことなどにより減少している、一方、充当可能財源等については、臨時財政対策債で基準財政需要額算入見込額が増加したほか、財政調整基金への積み増しなどにより、充当可能基金が増加し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投資的事業を抑制してきたことから、臨時財政対策債を除く</a:t>
          </a:r>
          <a:r>
            <a:rPr lang="ja-JP" altLang="en-US" sz="1100" b="0" i="0" baseline="0">
              <a:solidFill>
                <a:schemeClr val="dk1"/>
              </a:solidFill>
              <a:effectLst/>
              <a:latin typeface="+mn-lt"/>
              <a:ea typeface="+mn-ea"/>
              <a:cs typeface="+mn-cs"/>
            </a:rPr>
            <a:t>市債現在高</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en-US" sz="1100" b="0" i="0" baseline="0">
              <a:solidFill>
                <a:schemeClr val="dk1"/>
              </a:solidFill>
              <a:effectLst/>
              <a:latin typeface="+mn-lt"/>
              <a:ea typeface="+mn-ea"/>
              <a:cs typeface="+mn-cs"/>
            </a:rPr>
            <a:t>年度をピークに減少しており、将来負担</a:t>
          </a:r>
          <a:r>
            <a:rPr lang="ja-JP" altLang="ja-JP" sz="1100" b="0" i="0" baseline="0">
              <a:solidFill>
                <a:schemeClr val="dk1"/>
              </a:solidFill>
              <a:effectLst/>
              <a:latin typeface="+mn-lt"/>
              <a:ea typeface="+mn-ea"/>
              <a:cs typeface="+mn-cs"/>
            </a:rPr>
            <a:t>比率の分子について</a:t>
          </a:r>
          <a:r>
            <a:rPr lang="ja-JP" altLang="en-US" sz="1100" b="0" i="0" baseline="0">
              <a:solidFill>
                <a:schemeClr val="dk1"/>
              </a:solidFill>
              <a:effectLst/>
              <a:latin typeface="+mn-lt"/>
              <a:ea typeface="+mn-ea"/>
              <a:cs typeface="+mn-cs"/>
            </a:rPr>
            <a:t>も減少傾向にあるが、今後も後世への負担を少しでも軽減するよう、新規事業の実施等について総点検を図り、財政の健全化を図る。</a:t>
          </a:r>
          <a:endParaRPr lang="en-US" altLang="ja-JP" sz="1100" b="0" i="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41869966</v>
      </c>
      <c r="BO4" s="349"/>
      <c r="BP4" s="349"/>
      <c r="BQ4" s="349"/>
      <c r="BR4" s="349"/>
      <c r="BS4" s="349"/>
      <c r="BT4" s="349"/>
      <c r="BU4" s="350"/>
      <c r="BV4" s="348">
        <v>39896392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1.3</v>
      </c>
      <c r="CU4" s="355"/>
      <c r="CV4" s="355"/>
      <c r="CW4" s="355"/>
      <c r="CX4" s="355"/>
      <c r="CY4" s="355"/>
      <c r="CZ4" s="355"/>
      <c r="DA4" s="356"/>
      <c r="DB4" s="354">
        <v>1.4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41564355</v>
      </c>
      <c r="BO5" s="386"/>
      <c r="BP5" s="386"/>
      <c r="BQ5" s="386"/>
      <c r="BR5" s="386"/>
      <c r="BS5" s="386"/>
      <c r="BT5" s="386"/>
      <c r="BU5" s="387"/>
      <c r="BV5" s="385">
        <v>39556906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100.2</v>
      </c>
      <c r="CU5" s="383"/>
      <c r="CV5" s="383"/>
      <c r="CW5" s="383"/>
      <c r="CX5" s="383"/>
      <c r="CY5" s="383"/>
      <c r="CZ5" s="383"/>
      <c r="DA5" s="384"/>
      <c r="DB5" s="382">
        <v>100.3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305611</v>
      </c>
      <c r="BO6" s="386"/>
      <c r="BP6" s="386"/>
      <c r="BQ6" s="386"/>
      <c r="BR6" s="386"/>
      <c r="BS6" s="386"/>
      <c r="BT6" s="386"/>
      <c r="BU6" s="387"/>
      <c r="BV6" s="385">
        <v>339486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110.1</v>
      </c>
      <c r="CU6" s="423"/>
      <c r="CV6" s="423"/>
      <c r="CW6" s="423"/>
      <c r="CX6" s="423"/>
      <c r="CY6" s="423"/>
      <c r="CZ6" s="423"/>
      <c r="DA6" s="424"/>
      <c r="DB6" s="422">
        <v>109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1173</v>
      </c>
      <c r="BO7" s="386"/>
      <c r="BP7" s="386"/>
      <c r="BQ7" s="386"/>
      <c r="BR7" s="386"/>
      <c r="BS7" s="386"/>
      <c r="BT7" s="386"/>
      <c r="BU7" s="387"/>
      <c r="BV7" s="385">
        <v>10569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23820548</v>
      </c>
      <c r="CU7" s="386"/>
      <c r="CV7" s="386"/>
      <c r="CW7" s="386"/>
      <c r="CX7" s="386"/>
      <c r="CY7" s="386"/>
      <c r="CZ7" s="386"/>
      <c r="DA7" s="387"/>
      <c r="DB7" s="385">
        <v>23519427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304438</v>
      </c>
      <c r="BO8" s="386"/>
      <c r="BP8" s="386"/>
      <c r="BQ8" s="386"/>
      <c r="BR8" s="386"/>
      <c r="BS8" s="386"/>
      <c r="BT8" s="386"/>
      <c r="BU8" s="387"/>
      <c r="BV8" s="385">
        <v>328917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0.57999999999999996</v>
      </c>
      <c r="CU8" s="426"/>
      <c r="CV8" s="426"/>
      <c r="CW8" s="426"/>
      <c r="CX8" s="426"/>
      <c r="CY8" s="426"/>
      <c r="CZ8" s="426"/>
      <c r="DA8" s="427"/>
      <c r="DB8" s="425">
        <v>0.57999999999999996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124594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-24479</v>
      </c>
      <c r="BO9" s="386"/>
      <c r="BP9" s="386"/>
      <c r="BQ9" s="386"/>
      <c r="BR9" s="386"/>
      <c r="BS9" s="386"/>
      <c r="BT9" s="386"/>
      <c r="BU9" s="387"/>
      <c r="BV9" s="385">
        <v>5291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15.6</v>
      </c>
      <c r="CU9" s="383"/>
      <c r="CV9" s="383"/>
      <c r="CW9" s="383"/>
      <c r="CX9" s="383"/>
      <c r="CY9" s="383"/>
      <c r="CZ9" s="383"/>
      <c r="DA9" s="384"/>
      <c r="DB9" s="382">
        <v>15.6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127276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609839</v>
      </c>
      <c r="BO10" s="386"/>
      <c r="BP10" s="386"/>
      <c r="BQ10" s="386"/>
      <c r="BR10" s="386"/>
      <c r="BS10" s="386"/>
      <c r="BT10" s="386"/>
      <c r="BU10" s="387"/>
      <c r="BV10" s="385">
        <v>400520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123611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189119</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122298</v>
      </c>
      <c r="S13" s="467"/>
      <c r="T13" s="467"/>
      <c r="U13" s="467"/>
      <c r="V13" s="468"/>
      <c r="W13" s="401" t="s">
        <v>123</v>
      </c>
      <c r="X13" s="402"/>
      <c r="Y13" s="402"/>
      <c r="Z13" s="402"/>
      <c r="AA13" s="402"/>
      <c r="AB13" s="392"/>
      <c r="AC13" s="436">
        <v>258</v>
      </c>
      <c r="AD13" s="437"/>
      <c r="AE13" s="437"/>
      <c r="AF13" s="437"/>
      <c r="AG13" s="476"/>
      <c r="AH13" s="436">
        <v>321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396241</v>
      </c>
      <c r="BO13" s="386"/>
      <c r="BP13" s="386"/>
      <c r="BQ13" s="386"/>
      <c r="BR13" s="386"/>
      <c r="BS13" s="386"/>
      <c r="BT13" s="386"/>
      <c r="BU13" s="387"/>
      <c r="BV13" s="385">
        <v>405811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10.6</v>
      </c>
      <c r="CU13" s="383"/>
      <c r="CV13" s="383"/>
      <c r="CW13" s="383"/>
      <c r="CX13" s="383"/>
      <c r="CY13" s="383"/>
      <c r="CZ13" s="383"/>
      <c r="DA13" s="384"/>
      <c r="DB13" s="382">
        <v>10.1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123991</v>
      </c>
      <c r="S14" s="467"/>
      <c r="T14" s="467"/>
      <c r="U14" s="467"/>
      <c r="V14" s="468"/>
      <c r="W14" s="375"/>
      <c r="X14" s="376"/>
      <c r="Y14" s="376"/>
      <c r="Z14" s="376"/>
      <c r="AA14" s="376"/>
      <c r="AB14" s="365"/>
      <c r="AC14" s="469">
        <v>0.5</v>
      </c>
      <c r="AD14" s="470"/>
      <c r="AE14" s="470"/>
      <c r="AF14" s="470"/>
      <c r="AG14" s="471"/>
      <c r="AH14" s="469">
        <v>0.6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107.5</v>
      </c>
      <c r="CU14" s="481"/>
      <c r="CV14" s="481"/>
      <c r="CW14" s="481"/>
      <c r="CX14" s="481"/>
      <c r="CY14" s="481"/>
      <c r="CZ14" s="481"/>
      <c r="DA14" s="482"/>
      <c r="DB14" s="480">
        <v>117.2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122714</v>
      </c>
      <c r="S15" s="467"/>
      <c r="T15" s="467"/>
      <c r="U15" s="467"/>
      <c r="V15" s="468"/>
      <c r="W15" s="401" t="s">
        <v>130</v>
      </c>
      <c r="X15" s="402"/>
      <c r="Y15" s="402"/>
      <c r="Z15" s="402"/>
      <c r="AA15" s="402"/>
      <c r="AB15" s="392"/>
      <c r="AC15" s="436">
        <v>13968</v>
      </c>
      <c r="AD15" s="437"/>
      <c r="AE15" s="437"/>
      <c r="AF15" s="437"/>
      <c r="AG15" s="476"/>
      <c r="AH15" s="436">
        <v>16594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10799447</v>
      </c>
      <c r="BO15" s="349"/>
      <c r="BP15" s="349"/>
      <c r="BQ15" s="349"/>
      <c r="BR15" s="349"/>
      <c r="BS15" s="349"/>
      <c r="BT15" s="349"/>
      <c r="BU15" s="350"/>
      <c r="BV15" s="348">
        <v>10611098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28.9</v>
      </c>
      <c r="AD16" s="470"/>
      <c r="AE16" s="470"/>
      <c r="AF16" s="470"/>
      <c r="AG16" s="471"/>
      <c r="AH16" s="469">
        <v>29.6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18511919</v>
      </c>
      <c r="BO16" s="386"/>
      <c r="BP16" s="386"/>
      <c r="BQ16" s="386"/>
      <c r="BR16" s="386"/>
      <c r="BS16" s="386"/>
      <c r="BT16" s="386"/>
      <c r="BU16" s="387"/>
      <c r="BV16" s="385">
        <v>18499569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34059</v>
      </c>
      <c r="AD17" s="437"/>
      <c r="AE17" s="437"/>
      <c r="AF17" s="437"/>
      <c r="AG17" s="476"/>
      <c r="AH17" s="436">
        <v>37621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13983199</v>
      </c>
      <c r="BO17" s="386"/>
      <c r="BP17" s="386"/>
      <c r="BQ17" s="386"/>
      <c r="BR17" s="386"/>
      <c r="BS17" s="386"/>
      <c r="BT17" s="386"/>
      <c r="BU17" s="387"/>
      <c r="BV17" s="385">
        <v>13697060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16.66</v>
      </c>
      <c r="M18" s="498"/>
      <c r="N18" s="498"/>
      <c r="O18" s="498"/>
      <c r="P18" s="498"/>
      <c r="Q18" s="498"/>
      <c r="R18" s="499"/>
      <c r="S18" s="499"/>
      <c r="T18" s="499"/>
      <c r="U18" s="499"/>
      <c r="V18" s="500"/>
      <c r="W18" s="403"/>
      <c r="X18" s="404"/>
      <c r="Y18" s="404"/>
      <c r="Z18" s="404"/>
      <c r="AA18" s="404"/>
      <c r="AB18" s="395"/>
      <c r="AC18" s="501">
        <v>70.5</v>
      </c>
      <c r="AD18" s="502"/>
      <c r="AE18" s="502"/>
      <c r="AF18" s="502"/>
      <c r="AG18" s="503"/>
      <c r="AH18" s="501">
        <v>67.099999999999994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24304063</v>
      </c>
      <c r="BO18" s="386"/>
      <c r="BP18" s="386"/>
      <c r="BQ18" s="386"/>
      <c r="BR18" s="386"/>
      <c r="BS18" s="386"/>
      <c r="BT18" s="386"/>
      <c r="BU18" s="387"/>
      <c r="BV18" s="385">
        <v>24106384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7479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27237049</v>
      </c>
      <c r="BO19" s="386"/>
      <c r="BP19" s="386"/>
      <c r="BQ19" s="386"/>
      <c r="BR19" s="386"/>
      <c r="BS19" s="386"/>
      <c r="BT19" s="386"/>
      <c r="BU19" s="387"/>
      <c r="BV19" s="385">
        <v>26632201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49218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41020860</v>
      </c>
      <c r="BO23" s="386"/>
      <c r="BP23" s="386"/>
      <c r="BQ23" s="386"/>
      <c r="BR23" s="386"/>
      <c r="BS23" s="386"/>
      <c r="BT23" s="386"/>
      <c r="BU23" s="387"/>
      <c r="BV23" s="385">
        <v>40487291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8320</v>
      </c>
      <c r="R24" s="437"/>
      <c r="S24" s="437"/>
      <c r="T24" s="437"/>
      <c r="U24" s="437"/>
      <c r="V24" s="476"/>
      <c r="W24" s="531"/>
      <c r="X24" s="519"/>
      <c r="Y24" s="520"/>
      <c r="Z24" s="435" t="s">
        <v>153</v>
      </c>
      <c r="AA24" s="415"/>
      <c r="AB24" s="415"/>
      <c r="AC24" s="415"/>
      <c r="AD24" s="415"/>
      <c r="AE24" s="415"/>
      <c r="AF24" s="415"/>
      <c r="AG24" s="416"/>
      <c r="AH24" s="436">
        <v>675</v>
      </c>
      <c r="AI24" s="437"/>
      <c r="AJ24" s="437"/>
      <c r="AK24" s="437"/>
      <c r="AL24" s="476"/>
      <c r="AM24" s="436">
        <v>2046600</v>
      </c>
      <c r="AN24" s="437"/>
      <c r="AO24" s="437"/>
      <c r="AP24" s="437"/>
      <c r="AQ24" s="437"/>
      <c r="AR24" s="476"/>
      <c r="AS24" s="436">
        <v>3032</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22409811</v>
      </c>
      <c r="BO24" s="386"/>
      <c r="BP24" s="386"/>
      <c r="BQ24" s="386"/>
      <c r="BR24" s="386"/>
      <c r="BS24" s="386"/>
      <c r="BT24" s="386"/>
      <c r="BU24" s="387"/>
      <c r="BV24" s="385">
        <v>21077703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7395</v>
      </c>
      <c r="R25" s="437"/>
      <c r="S25" s="437"/>
      <c r="T25" s="437"/>
      <c r="U25" s="437"/>
      <c r="V25" s="476"/>
      <c r="W25" s="531"/>
      <c r="X25" s="519"/>
      <c r="Y25" s="520"/>
      <c r="Z25" s="435" t="s">
        <v>156</v>
      </c>
      <c r="AA25" s="415"/>
      <c r="AB25" s="415"/>
      <c r="AC25" s="415"/>
      <c r="AD25" s="415"/>
      <c r="AE25" s="415"/>
      <c r="AF25" s="415"/>
      <c r="AG25" s="416"/>
      <c r="AH25" s="436">
        <v>102</v>
      </c>
      <c r="AI25" s="437"/>
      <c r="AJ25" s="437"/>
      <c r="AK25" s="437"/>
      <c r="AL25" s="476"/>
      <c r="AM25" s="436">
        <v>273666</v>
      </c>
      <c r="AN25" s="437"/>
      <c r="AO25" s="437"/>
      <c r="AP25" s="437"/>
      <c r="AQ25" s="437"/>
      <c r="AR25" s="476"/>
      <c r="AS25" s="436">
        <v>2683</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2197519</v>
      </c>
      <c r="BO25" s="349"/>
      <c r="BP25" s="349"/>
      <c r="BQ25" s="349"/>
      <c r="BR25" s="349"/>
      <c r="BS25" s="349"/>
      <c r="BT25" s="349"/>
      <c r="BU25" s="350"/>
      <c r="BV25" s="348">
        <v>2483697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6885</v>
      </c>
      <c r="R26" s="437"/>
      <c r="S26" s="437"/>
      <c r="T26" s="437"/>
      <c r="U26" s="437"/>
      <c r="V26" s="476"/>
      <c r="W26" s="531"/>
      <c r="X26" s="519"/>
      <c r="Y26" s="520"/>
      <c r="Z26" s="435" t="s">
        <v>159</v>
      </c>
      <c r="AA26" s="539"/>
      <c r="AB26" s="539"/>
      <c r="AC26" s="539"/>
      <c r="AD26" s="539"/>
      <c r="AE26" s="539"/>
      <c r="AF26" s="539"/>
      <c r="AG26" s="540"/>
      <c r="AH26" s="436">
        <v>77</v>
      </c>
      <c r="AI26" s="437"/>
      <c r="AJ26" s="437"/>
      <c r="AK26" s="437"/>
      <c r="AL26" s="476"/>
      <c r="AM26" s="436">
        <v>259105</v>
      </c>
      <c r="AN26" s="437"/>
      <c r="AO26" s="437"/>
      <c r="AP26" s="437"/>
      <c r="AQ26" s="437"/>
      <c r="AR26" s="476"/>
      <c r="AS26" s="436">
        <v>3365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7600</v>
      </c>
      <c r="R27" s="437"/>
      <c r="S27" s="437"/>
      <c r="T27" s="437"/>
      <c r="U27" s="437"/>
      <c r="V27" s="476"/>
      <c r="W27" s="531"/>
      <c r="X27" s="519"/>
      <c r="Y27" s="520"/>
      <c r="Z27" s="435" t="s">
        <v>162</v>
      </c>
      <c r="AA27" s="415"/>
      <c r="AB27" s="415"/>
      <c r="AC27" s="415"/>
      <c r="AD27" s="415"/>
      <c r="AE27" s="415"/>
      <c r="AF27" s="415"/>
      <c r="AG27" s="416"/>
      <c r="AH27" s="436">
        <v>33</v>
      </c>
      <c r="AI27" s="437"/>
      <c r="AJ27" s="437"/>
      <c r="AK27" s="437"/>
      <c r="AL27" s="476"/>
      <c r="AM27" s="436">
        <v>118749</v>
      </c>
      <c r="AN27" s="437"/>
      <c r="AO27" s="437"/>
      <c r="AP27" s="437"/>
      <c r="AQ27" s="437"/>
      <c r="AR27" s="476"/>
      <c r="AS27" s="436">
        <v>3598</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6700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1591805</v>
      </c>
      <c r="BO28" s="349"/>
      <c r="BP28" s="349"/>
      <c r="BQ28" s="349"/>
      <c r="BR28" s="349"/>
      <c r="BS28" s="349"/>
      <c r="BT28" s="349"/>
      <c r="BU28" s="350"/>
      <c r="BV28" s="348">
        <v>1171085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17</v>
      </c>
      <c r="M29" s="437"/>
      <c r="N29" s="437"/>
      <c r="O29" s="437"/>
      <c r="P29" s="476"/>
      <c r="Q29" s="436">
        <v>6200</v>
      </c>
      <c r="R29" s="437"/>
      <c r="S29" s="437"/>
      <c r="T29" s="437"/>
      <c r="U29" s="437"/>
      <c r="V29" s="476"/>
      <c r="W29" s="531"/>
      <c r="X29" s="519"/>
      <c r="Y29" s="520"/>
      <c r="Z29" s="435" t="s">
        <v>169</v>
      </c>
      <c r="AA29" s="415"/>
      <c r="AB29" s="415"/>
      <c r="AC29" s="415"/>
      <c r="AD29" s="415"/>
      <c r="AE29" s="415"/>
      <c r="AF29" s="415"/>
      <c r="AG29" s="416"/>
      <c r="AH29" s="436">
        <v>708</v>
      </c>
      <c r="AI29" s="437"/>
      <c r="AJ29" s="437"/>
      <c r="AK29" s="437"/>
      <c r="AL29" s="476"/>
      <c r="AM29" s="436">
        <v>2165349</v>
      </c>
      <c r="AN29" s="437"/>
      <c r="AO29" s="437"/>
      <c r="AP29" s="437"/>
      <c r="AQ29" s="437"/>
      <c r="AR29" s="476"/>
      <c r="AS29" s="436">
        <v>3058</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21248</v>
      </c>
      <c r="BO29" s="386"/>
      <c r="BP29" s="386"/>
      <c r="BQ29" s="386"/>
      <c r="BR29" s="386"/>
      <c r="BS29" s="386"/>
      <c r="BT29" s="386"/>
      <c r="BU29" s="387"/>
      <c r="BV29" s="385">
        <v>21243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97.5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962426</v>
      </c>
      <c r="BO30" s="553"/>
      <c r="BP30" s="553"/>
      <c r="BQ30" s="553"/>
      <c r="BR30" s="553"/>
      <c r="BS30" s="553"/>
      <c r="BT30" s="553"/>
      <c r="BU30" s="554"/>
      <c r="BV30" s="552">
        <v>899463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大和川右岸水防事務組合</v>
      </c>
      <c r="BZ34" s="565"/>
      <c r="CA34" s="565"/>
      <c r="CB34" s="565"/>
      <c r="CC34" s="565"/>
      <c r="CD34" s="565"/>
      <c r="CE34" s="565"/>
      <c r="CF34" s="565"/>
      <c r="CG34" s="565"/>
      <c r="CH34" s="565"/>
      <c r="CI34" s="565"/>
      <c r="CJ34" s="565"/>
      <c r="CK34" s="565"/>
      <c r="CL34" s="565"/>
      <c r="CM34" s="565"/>
      <c r="CN34" s="165"/>
      <c r="CO34" s="564">
        <f>IF(CQ34="","",MAX(C34:D43,U34:V43,AM34:AN43,BE34:BF43,BW34:BX43)+1)</f>
        <v>12</v>
      </c>
      <c r="CP34" s="564"/>
      <c r="CQ34" s="565" t="str">
        <f>IF('各会計、関係団体の財政状況及び健全化判断比率'!BS7="","",'各会計、関係団体の財政状況及び健全化判断比率'!BS7)</f>
        <v>松原市都市開発株式会社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大阪府後期高齢者医療広域連合（一般会計）</v>
      </c>
      <c r="BZ35" s="565"/>
      <c r="CA35" s="565"/>
      <c r="CB35" s="565"/>
      <c r="CC35" s="565"/>
      <c r="CD35" s="565"/>
      <c r="CE35" s="565"/>
      <c r="CF35" s="565"/>
      <c r="CG35" s="565"/>
      <c r="CH35" s="565"/>
      <c r="CI35" s="565"/>
      <c r="CJ35" s="565"/>
      <c r="CK35" s="565"/>
      <c r="CL35" s="565"/>
      <c r="CM35" s="565"/>
      <c r="CN35" s="165"/>
      <c r="CO35" s="564">
        <f t="shared" ref="CO35:CO43" si="3">IF(CQ35="","",CO34+1)</f>
        <v>13</v>
      </c>
      <c r="CP35" s="564"/>
      <c r="CQ35" s="565" t="str">
        <f>IF('各会計、関係団体の財政状況及び健全化判断比率'!BS8="","",'各会計、関係団体の財政状況及び健全化判断比率'!BS8)</f>
        <v>（財）松原市文化情報振興事業団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大阪府後期高齢者広域連合（後期高齢者医療特別会計）</v>
      </c>
      <c r="BZ36" s="565"/>
      <c r="CA36" s="565"/>
      <c r="CB36" s="565"/>
      <c r="CC36" s="565"/>
      <c r="CD36" s="565"/>
      <c r="CE36" s="565"/>
      <c r="CF36" s="565"/>
      <c r="CG36" s="565"/>
      <c r="CH36" s="565"/>
      <c r="CI36" s="565"/>
      <c r="CJ36" s="565"/>
      <c r="CK36" s="565"/>
      <c r="CL36" s="565"/>
      <c r="CM36" s="565"/>
      <c r="CN36" s="165"/>
      <c r="CO36" s="564">
        <f t="shared" si="3"/>
        <v>14</v>
      </c>
      <c r="CP36" s="564"/>
      <c r="CQ36" s="565" t="str">
        <f>IF('各会計、関係団体の財政状況及び健全化判断比率'!BS9="","",'各会計、関係団体の財政状況及び健全化判断比率'!BS9)</f>
        <v>松原市土地開発公社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大阪広域水道企業団（水道事業会計）</v>
      </c>
      <c r="BZ37" s="565"/>
      <c r="CA37" s="565"/>
      <c r="CB37" s="565"/>
      <c r="CC37" s="565"/>
      <c r="CD37" s="565"/>
      <c r="CE37" s="565"/>
      <c r="CF37" s="565"/>
      <c r="CG37" s="565"/>
      <c r="CH37" s="565"/>
      <c r="CI37" s="565"/>
      <c r="CJ37" s="565"/>
      <c r="CK37" s="565"/>
      <c r="CL37" s="565"/>
      <c r="CM37" s="565"/>
      <c r="CN37" s="165"/>
      <c r="CO37" s="564">
        <f t="shared" si="3"/>
        <v>15</v>
      </c>
      <c r="CP37" s="564"/>
      <c r="CQ37" s="565" t="str">
        <f>IF('各会計、関係団体の財政状況及び健全化判断比率'!BS10="","",'各会計、関係団体の財政状況及び健全化判断比率'!BS10)</f>
        <v>松原学校給食株式会社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大阪広域水道企業団（工業用水道事業会計）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67" t="s">
        <v>23</v>
      </c>
      <c r="C41" s="1168"/>
      <c r="D41" s="81"/>
      <c r="E41" s="1173" t="s">
        <v>24</v>
      </c>
      <c r="F41" s="1173"/>
      <c r="G41" s="1173"/>
      <c r="H41" s="1174"/>
      <c r="I41" s="82">
        <v>37841</v>
      </c>
      <c r="J41" s="83">
        <v>38818</v>
      </c>
      <c r="K41" s="83">
        <v>40885</v>
      </c>
      <c r="L41" s="83">
        <v>40623</v>
      </c>
      <c r="M41" s="84">
        <v>41021</v>
      </c>
    </row>
    <row r="42" spans="2:13" ht="27.75" customHeight="1">
      <c r="B42" s="1169"/>
      <c r="C42" s="1170"/>
      <c r="D42" s="85"/>
      <c r="E42" s="1175" t="s">
        <v>25</v>
      </c>
      <c r="F42" s="1175"/>
      <c r="G42" s="1175"/>
      <c r="H42" s="1176"/>
      <c r="I42" s="86" t="s">
        <v>474</v>
      </c>
      <c r="J42" s="87" t="s">
        <v>474</v>
      </c>
      <c r="K42" s="87" t="s">
        <v>474</v>
      </c>
      <c r="L42" s="87" t="s">
        <v>474</v>
      </c>
      <c r="M42" s="88" t="s">
        <v>474</v>
      </c>
    </row>
    <row r="43" spans="2:13" ht="27.75" customHeight="1">
      <c r="B43" s="1169"/>
      <c r="C43" s="1170"/>
      <c r="D43" s="85"/>
      <c r="E43" s="1175" t="s">
        <v>26</v>
      </c>
      <c r="F43" s="1175"/>
      <c r="G43" s="1175"/>
      <c r="H43" s="1176"/>
      <c r="I43" s="86">
        <v>37543</v>
      </c>
      <c r="J43" s="87">
        <v>36645</v>
      </c>
      <c r="K43" s="87">
        <v>36483</v>
      </c>
      <c r="L43" s="87">
        <v>35947</v>
      </c>
      <c r="M43" s="88">
        <v>35554</v>
      </c>
    </row>
    <row r="44" spans="2:13" ht="27.75" customHeight="1">
      <c r="B44" s="1169"/>
      <c r="C44" s="1170"/>
      <c r="D44" s="85"/>
      <c r="E44" s="1175" t="s">
        <v>27</v>
      </c>
      <c r="F44" s="1175"/>
      <c r="G44" s="1175"/>
      <c r="H44" s="1176"/>
      <c r="I44" s="86" t="s">
        <v>474</v>
      </c>
      <c r="J44" s="87" t="s">
        <v>474</v>
      </c>
      <c r="K44" s="87" t="s">
        <v>474</v>
      </c>
      <c r="L44" s="87" t="s">
        <v>474</v>
      </c>
      <c r="M44" s="88" t="s">
        <v>474</v>
      </c>
    </row>
    <row r="45" spans="2:13" ht="27.75" customHeight="1">
      <c r="B45" s="1169"/>
      <c r="C45" s="1170"/>
      <c r="D45" s="85"/>
      <c r="E45" s="1175" t="s">
        <v>28</v>
      </c>
      <c r="F45" s="1175"/>
      <c r="G45" s="1175"/>
      <c r="H45" s="1176"/>
      <c r="I45" s="86">
        <v>8798</v>
      </c>
      <c r="J45" s="87">
        <v>7858</v>
      </c>
      <c r="K45" s="87">
        <v>6393</v>
      </c>
      <c r="L45" s="87">
        <v>6213</v>
      </c>
      <c r="M45" s="88">
        <v>5749</v>
      </c>
    </row>
    <row r="46" spans="2:13" ht="27.75" customHeight="1">
      <c r="B46" s="1169"/>
      <c r="C46" s="1170"/>
      <c r="D46" s="85"/>
      <c r="E46" s="1175" t="s">
        <v>29</v>
      </c>
      <c r="F46" s="1175"/>
      <c r="G46" s="1175"/>
      <c r="H46" s="1176"/>
      <c r="I46" s="86">
        <v>910</v>
      </c>
      <c r="J46" s="87">
        <v>996</v>
      </c>
      <c r="K46" s="87">
        <v>825</v>
      </c>
      <c r="L46" s="87">
        <v>805</v>
      </c>
      <c r="M46" s="88">
        <v>724</v>
      </c>
    </row>
    <row r="47" spans="2:13" ht="27.75" customHeight="1">
      <c r="B47" s="1169"/>
      <c r="C47" s="1170"/>
      <c r="D47" s="85"/>
      <c r="E47" s="1175" t="s">
        <v>30</v>
      </c>
      <c r="F47" s="1175"/>
      <c r="G47" s="1175"/>
      <c r="H47" s="1176"/>
      <c r="I47" s="86" t="s">
        <v>474</v>
      </c>
      <c r="J47" s="87" t="s">
        <v>474</v>
      </c>
      <c r="K47" s="87" t="s">
        <v>474</v>
      </c>
      <c r="L47" s="87" t="s">
        <v>474</v>
      </c>
      <c r="M47" s="88" t="s">
        <v>474</v>
      </c>
    </row>
    <row r="48" spans="2:13" ht="27.75" customHeight="1">
      <c r="B48" s="1171"/>
      <c r="C48" s="1172"/>
      <c r="D48" s="85"/>
      <c r="E48" s="1175" t="s">
        <v>31</v>
      </c>
      <c r="F48" s="1175"/>
      <c r="G48" s="1175"/>
      <c r="H48" s="1176"/>
      <c r="I48" s="86" t="s">
        <v>474</v>
      </c>
      <c r="J48" s="87" t="s">
        <v>474</v>
      </c>
      <c r="K48" s="87" t="s">
        <v>474</v>
      </c>
      <c r="L48" s="87" t="s">
        <v>474</v>
      </c>
      <c r="M48" s="88" t="s">
        <v>474</v>
      </c>
    </row>
    <row r="49" spans="2:13" ht="27.75" customHeight="1">
      <c r="B49" s="1177" t="s">
        <v>32</v>
      </c>
      <c r="C49" s="1178"/>
      <c r="D49" s="89"/>
      <c r="E49" s="1175" t="s">
        <v>33</v>
      </c>
      <c r="F49" s="1175"/>
      <c r="G49" s="1175"/>
      <c r="H49" s="1176"/>
      <c r="I49" s="86">
        <v>1023</v>
      </c>
      <c r="J49" s="87">
        <v>1311</v>
      </c>
      <c r="K49" s="87">
        <v>1708</v>
      </c>
      <c r="L49" s="87">
        <v>2139</v>
      </c>
      <c r="M49" s="88">
        <v>2624</v>
      </c>
    </row>
    <row r="50" spans="2:13" ht="27.75" customHeight="1">
      <c r="B50" s="1169"/>
      <c r="C50" s="1170"/>
      <c r="D50" s="85"/>
      <c r="E50" s="1175" t="s">
        <v>34</v>
      </c>
      <c r="F50" s="1175"/>
      <c r="G50" s="1175"/>
      <c r="H50" s="1176"/>
      <c r="I50" s="86">
        <v>13377</v>
      </c>
      <c r="J50" s="87">
        <v>12926</v>
      </c>
      <c r="K50" s="87">
        <v>12157</v>
      </c>
      <c r="L50" s="87">
        <v>11683</v>
      </c>
      <c r="M50" s="88">
        <v>11644</v>
      </c>
    </row>
    <row r="51" spans="2:13" ht="27.75" customHeight="1">
      <c r="B51" s="1171"/>
      <c r="C51" s="1172"/>
      <c r="D51" s="85"/>
      <c r="E51" s="1175" t="s">
        <v>35</v>
      </c>
      <c r="F51" s="1175"/>
      <c r="G51" s="1175"/>
      <c r="H51" s="1176"/>
      <c r="I51" s="86">
        <v>45718</v>
      </c>
      <c r="J51" s="87">
        <v>46197</v>
      </c>
      <c r="K51" s="87">
        <v>46219</v>
      </c>
      <c r="L51" s="87">
        <v>46009</v>
      </c>
      <c r="M51" s="88">
        <v>46636</v>
      </c>
    </row>
    <row r="52" spans="2:13" ht="27.75" customHeight="1" thickBot="1">
      <c r="B52" s="1179" t="s">
        <v>36</v>
      </c>
      <c r="C52" s="1180"/>
      <c r="D52" s="90"/>
      <c r="E52" s="1181" t="s">
        <v>37</v>
      </c>
      <c r="F52" s="1181"/>
      <c r="G52" s="1181"/>
      <c r="H52" s="1182"/>
      <c r="I52" s="91">
        <v>24973</v>
      </c>
      <c r="J52" s="92">
        <v>23883</v>
      </c>
      <c r="K52" s="92">
        <v>24502</v>
      </c>
      <c r="L52" s="92">
        <v>23758</v>
      </c>
      <c r="M52" s="93">
        <v>22144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18113</v>
      </c>
      <c r="E3" s="116"/>
      <c r="F3" s="117">
        <v>34366</v>
      </c>
      <c r="G3" s="118"/>
      <c r="H3" s="119"/>
    </row>
    <row r="4" spans="1:8">
      <c r="A4" s="120"/>
      <c r="B4" s="121"/>
      <c r="C4" s="122"/>
      <c r="D4" s="123">
        <v>7181</v>
      </c>
      <c r="E4" s="124"/>
      <c r="F4" s="125">
        <v>19822</v>
      </c>
      <c r="G4" s="126"/>
      <c r="H4" s="127"/>
    </row>
    <row r="5" spans="1:8">
      <c r="A5" s="108" t="s">
        <v>507</v>
      </c>
      <c r="B5" s="113"/>
      <c r="C5" s="114"/>
      <c r="D5" s="115">
        <v>15908</v>
      </c>
      <c r="E5" s="116"/>
      <c r="F5" s="117">
        <v>35965</v>
      </c>
      <c r="G5" s="118"/>
      <c r="H5" s="119"/>
    </row>
    <row r="6" spans="1:8">
      <c r="A6" s="120"/>
      <c r="B6" s="121"/>
      <c r="C6" s="122"/>
      <c r="D6" s="123">
        <v>4334</v>
      </c>
      <c r="E6" s="124"/>
      <c r="F6" s="125">
        <v>20136</v>
      </c>
      <c r="G6" s="126"/>
      <c r="H6" s="127"/>
    </row>
    <row r="7" spans="1:8">
      <c r="A7" s="108" t="s">
        <v>508</v>
      </c>
      <c r="B7" s="113"/>
      <c r="C7" s="114"/>
      <c r="D7" s="115">
        <v>25399</v>
      </c>
      <c r="E7" s="116"/>
      <c r="F7" s="117">
        <v>41433</v>
      </c>
      <c r="G7" s="118"/>
      <c r="H7" s="119"/>
    </row>
    <row r="8" spans="1:8">
      <c r="A8" s="120"/>
      <c r="B8" s="121"/>
      <c r="C8" s="122"/>
      <c r="D8" s="123">
        <v>14322</v>
      </c>
      <c r="E8" s="124"/>
      <c r="F8" s="125">
        <v>22351</v>
      </c>
      <c r="G8" s="126"/>
      <c r="H8" s="127"/>
    </row>
    <row r="9" spans="1:8">
      <c r="A9" s="108" t="s">
        <v>509</v>
      </c>
      <c r="B9" s="113"/>
      <c r="C9" s="114"/>
      <c r="D9" s="115">
        <v>15591</v>
      </c>
      <c r="E9" s="116"/>
      <c r="F9" s="117">
        <v>43493</v>
      </c>
      <c r="G9" s="118"/>
      <c r="H9" s="119"/>
    </row>
    <row r="10" spans="1:8">
      <c r="A10" s="120"/>
      <c r="B10" s="121"/>
      <c r="C10" s="122"/>
      <c r="D10" s="123">
        <v>6850</v>
      </c>
      <c r="E10" s="124"/>
      <c r="F10" s="125">
        <v>23254</v>
      </c>
      <c r="G10" s="126"/>
      <c r="H10" s="127"/>
    </row>
    <row r="11" spans="1:8">
      <c r="A11" s="108" t="s">
        <v>510</v>
      </c>
      <c r="B11" s="113"/>
      <c r="C11" s="114"/>
      <c r="D11" s="115">
        <v>27089</v>
      </c>
      <c r="E11" s="116"/>
      <c r="F11" s="117">
        <v>50840</v>
      </c>
      <c r="G11" s="118"/>
      <c r="H11" s="119"/>
    </row>
    <row r="12" spans="1:8">
      <c r="A12" s="120"/>
      <c r="B12" s="121"/>
      <c r="C12" s="128"/>
      <c r="D12" s="123">
        <v>10267</v>
      </c>
      <c r="E12" s="124"/>
      <c r="F12" s="125">
        <v>25367</v>
      </c>
      <c r="G12" s="126"/>
      <c r="H12" s="127"/>
    </row>
    <row r="13" spans="1:8">
      <c r="A13" s="108"/>
      <c r="B13" s="113"/>
      <c r="C13" s="129"/>
      <c r="D13" s="130">
        <v>20420</v>
      </c>
      <c r="E13" s="131"/>
      <c r="F13" s="132">
        <v>41219</v>
      </c>
      <c r="G13" s="133"/>
      <c r="H13" s="119"/>
    </row>
    <row r="14" spans="1:8">
      <c r="A14" s="120"/>
      <c r="B14" s="121"/>
      <c r="C14" s="122"/>
      <c r="D14" s="123">
        <v>8591</v>
      </c>
      <c r="E14" s="124"/>
      <c r="F14" s="125">
        <v>22186</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0.66</v>
      </c>
      <c r="C19" s="134">
        <f>ROUND(VALUE(SUBSTITUTE(実質収支比率等に係る経年分析!G$48,"▲","-")),2)</f>
        <v>3.04</v>
      </c>
      <c r="D19" s="134">
        <f>ROUND(VALUE(SUBSTITUTE(実質収支比率等に係る経年分析!H$48,"▲","-")),2)</f>
        <v>1.37</v>
      </c>
      <c r="E19" s="134">
        <f>ROUND(VALUE(SUBSTITUTE(実質収支比率等に係る経年分析!I$48,"▲","-")),2)</f>
        <v>1.4</v>
      </c>
      <c r="F19" s="134">
        <f>ROUND(VALUE(SUBSTITUTE(実質収支比率等に係る経年分析!J$48,"▲","-")),2)</f>
        <v>1.28</v>
      </c>
    </row>
    <row r="20" spans="1:11">
      <c r="A20" s="134" t="s">
        <v>42</v>
      </c>
      <c r="B20" s="134">
        <f>ROUND(VALUE(SUBSTITUTE(実質収支比率等に係る経年分析!F$47,"▲","-")),2)</f>
        <v>1.07</v>
      </c>
      <c r="C20" s="134">
        <f>ROUND(VALUE(SUBSTITUTE(実質収支比率等に係る経年分析!G$47,"▲","-")),2)</f>
        <v>1.7</v>
      </c>
      <c r="D20" s="134">
        <f>ROUND(VALUE(SUBSTITUTE(実質収支比率等に係る経年分析!H$47,"▲","-")),2)</f>
        <v>3.26</v>
      </c>
      <c r="E20" s="134">
        <f>ROUND(VALUE(SUBSTITUTE(実質収支比率等に係る経年分析!I$47,"▲","-")),2)</f>
        <v>4.9800000000000004</v>
      </c>
      <c r="F20" s="134">
        <f>ROUND(VALUE(SUBSTITUTE(実質収支比率等に係る経年分析!J$47,"▲","-")),2)</f>
        <v>6.68</v>
      </c>
    </row>
    <row r="21" spans="1:11">
      <c r="A21" s="134" t="s">
        <v>43</v>
      </c>
      <c r="B21" s="134">
        <f>IF(ISNUMBER(VALUE(SUBSTITUTE(実質収支比率等に係る経年分析!F$49,"▲","-"))),ROUND(VALUE(SUBSTITUTE(実質収支比率等に係る経年分析!F$49,"▲","-")),2),NA())</f>
        <v>0.18</v>
      </c>
      <c r="C21" s="134">
        <f>IF(ISNUMBER(VALUE(SUBSTITUTE(実質収支比率等に係る経年分析!G$49,"▲","-"))),ROUND(VALUE(SUBSTITUTE(実質収支比率等に係る経年分析!G$49,"▲","-")),2),NA())</f>
        <v>3.05</v>
      </c>
      <c r="D21" s="134">
        <f>IF(ISNUMBER(VALUE(SUBSTITUTE(実質収支比率等に係る経年分析!H$49,"▲","-"))),ROUND(VALUE(SUBSTITUTE(実質収支比率等に係る経年分析!H$49,"▲","-")),2),NA())</f>
        <v>-0.16</v>
      </c>
      <c r="E21" s="134">
        <f>IF(ISNUMBER(VALUE(SUBSTITUTE(実質収支比率等に係る経年分析!I$49,"▲","-"))),ROUND(VALUE(SUBSTITUTE(実質収支比率等に係る経年分析!I$49,"▲","-")),2),NA())</f>
        <v>1.73</v>
      </c>
      <c r="F21" s="134">
        <f>IF(ISNUMBER(VALUE(SUBSTITUTE(実質収支比率等に係る経年分析!J$49,"▲","-"))),ROUND(VALUE(SUBSTITUTE(実質収支比率等に係る経年分析!J$49,"▲","-")),2),NA())</f>
        <v>1.66</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1.1200000000000001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17.62</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9.5399999999999991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9.23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10</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10.32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10.1</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4898</v>
      </c>
      <c r="E42" s="136"/>
      <c r="F42" s="136"/>
      <c r="G42" s="136">
        <f>'実質公債費比率（分子）の構造'!L$52</f>
        <v>4416</v>
      </c>
      <c r="H42" s="136"/>
      <c r="I42" s="136"/>
      <c r="J42" s="136">
        <f>'実質公債費比率（分子）の構造'!M$52</f>
        <v>4305</v>
      </c>
      <c r="K42" s="136"/>
      <c r="L42" s="136"/>
      <c r="M42" s="136">
        <f>'実質公債費比率（分子）の構造'!N$52</f>
        <v>4313</v>
      </c>
      <c r="N42" s="136"/>
      <c r="O42" s="136"/>
      <c r="P42" s="136">
        <f>'実質公債費比率（分子）の構造'!O$52</f>
        <v>4260</v>
      </c>
    </row>
    <row r="43" spans="1:16">
      <c r="A43" s="136" t="s">
        <v>51</v>
      </c>
      <c r="B43" s="136">
        <f>'実質公債費比率（分子）の構造'!K$51</f>
        <v>3</v>
      </c>
      <c r="C43" s="136"/>
      <c r="D43" s="136"/>
      <c r="E43" s="136">
        <f>'実質公債費比率（分子）の構造'!L$51</f>
        <v>2</v>
      </c>
      <c r="F43" s="136"/>
      <c r="G43" s="136"/>
      <c r="H43" s="136">
        <f>'実質公債費比率（分子）の構造'!M$51</f>
        <v>3</v>
      </c>
      <c r="I43" s="136"/>
      <c r="J43" s="136"/>
      <c r="K43" s="136">
        <f>'実質公債費比率（分子）の構造'!N$51</f>
        <v>2</v>
      </c>
      <c r="L43" s="136"/>
      <c r="M43" s="136"/>
      <c r="N43" s="136">
        <f>'実質公債費比率（分子）の構造'!O$51</f>
        <v>2</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2401</v>
      </c>
      <c r="C46" s="136"/>
      <c r="D46" s="136"/>
      <c r="E46" s="136">
        <f>'実質公債費比率（分子）の構造'!L$48</f>
        <v>2207</v>
      </c>
      <c r="F46" s="136"/>
      <c r="G46" s="136"/>
      <c r="H46" s="136">
        <f>'実質公債費比率（分子）の構造'!M$48</f>
        <v>2250</v>
      </c>
      <c r="I46" s="136"/>
      <c r="J46" s="136"/>
      <c r="K46" s="136">
        <f>'実質公債費比率（分子）の構造'!N$48</f>
        <v>2208</v>
      </c>
      <c r="L46" s="136"/>
      <c r="M46" s="136"/>
      <c r="N46" s="136">
        <f>'実質公債費比率（分子）の構造'!O$48</f>
        <v>2136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4049</v>
      </c>
      <c r="C49" s="136"/>
      <c r="D49" s="136"/>
      <c r="E49" s="136">
        <f>'実質公債費比率（分子）の構造'!L$45</f>
        <v>4122</v>
      </c>
      <c r="F49" s="136"/>
      <c r="G49" s="136"/>
      <c r="H49" s="136">
        <f>'実質公債費比率（分子）の構造'!M$45</f>
        <v>4124</v>
      </c>
      <c r="I49" s="136"/>
      <c r="J49" s="136"/>
      <c r="K49" s="136">
        <f>'実質公債費比率（分子）の構造'!N$45</f>
        <v>4307</v>
      </c>
      <c r="L49" s="136"/>
      <c r="M49" s="136"/>
      <c r="N49" s="136">
        <f>'実質公債費比率（分子）の構造'!O$45</f>
        <v>4393</v>
      </c>
      <c r="O49" s="136"/>
      <c r="P49" s="136"/>
    </row>
    <row r="50" spans="1:16">
      <c r="A50" s="136" t="s">
        <v>58</v>
      </c>
      <c r="B50" s="136" t="e">
        <f>NA()</f>
        <v>#N/A</v>
      </c>
      <c r="C50" s="136">
        <f>IF(ISNUMBER('実質公債費比率（分子）の構造'!K$53),'実質公債費比率（分子）の構造'!K$53,NA())</f>
        <v>1555</v>
      </c>
      <c r="D50" s="136" t="e">
        <f>NA()</f>
        <v>#N/A</v>
      </c>
      <c r="E50" s="136" t="e">
        <f>NA()</f>
        <v>#N/A</v>
      </c>
      <c r="F50" s="136">
        <f>IF(ISNUMBER('実質公債費比率（分子）の構造'!L$53),'実質公債費比率（分子）の構造'!L$53,NA())</f>
        <v>1915</v>
      </c>
      <c r="G50" s="136" t="e">
        <f>NA()</f>
        <v>#N/A</v>
      </c>
      <c r="H50" s="136" t="e">
        <f>NA()</f>
        <v>#N/A</v>
      </c>
      <c r="I50" s="136">
        <f>IF(ISNUMBER('実質公債費比率（分子）の構造'!M$53),'実質公債費比率（分子）の構造'!M$53,NA())</f>
        <v>2072</v>
      </c>
      <c r="J50" s="136" t="e">
        <f>NA()</f>
        <v>#N/A</v>
      </c>
      <c r="K50" s="136" t="e">
        <f>NA()</f>
        <v>#N/A</v>
      </c>
      <c r="L50" s="136">
        <f>IF(ISNUMBER('実質公債費比率（分子）の構造'!N$53),'実質公債費比率（分子）の構造'!N$53,NA())</f>
        <v>2204</v>
      </c>
      <c r="M50" s="136" t="e">
        <f>NA()</f>
        <v>#N/A</v>
      </c>
      <c r="N50" s="136" t="e">
        <f>NA()</f>
        <v>#N/A</v>
      </c>
      <c r="O50" s="136">
        <f>IF(ISNUMBER('実質公債費比率（分子）の構造'!O$53),'実質公債費比率（分子）の構造'!O$53,NA())</f>
        <v>2271</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45718</v>
      </c>
      <c r="E56" s="135"/>
      <c r="F56" s="135"/>
      <c r="G56" s="135">
        <f>'将来負担比率（分子）の構造'!J$51</f>
        <v>46197</v>
      </c>
      <c r="H56" s="135"/>
      <c r="I56" s="135"/>
      <c r="J56" s="135">
        <f>'将来負担比率（分子）の構造'!K$51</f>
        <v>46219</v>
      </c>
      <c r="K56" s="135"/>
      <c r="L56" s="135"/>
      <c r="M56" s="135">
        <f>'将来負担比率（分子）の構造'!L$51</f>
        <v>46009</v>
      </c>
      <c r="N56" s="135"/>
      <c r="O56" s="135"/>
      <c r="P56" s="135">
        <f>'将来負担比率（分子）の構造'!M$51</f>
        <v>46636</v>
      </c>
    </row>
    <row r="57" spans="1:16">
      <c r="A57" s="135" t="s">
        <v>34</v>
      </c>
      <c r="B57" s="135"/>
      <c r="C57" s="135"/>
      <c r="D57" s="135">
        <f>'将来負担比率（分子）の構造'!I$50</f>
        <v>13377</v>
      </c>
      <c r="E57" s="135"/>
      <c r="F57" s="135"/>
      <c r="G57" s="135">
        <f>'将来負担比率（分子）の構造'!J$50</f>
        <v>12926</v>
      </c>
      <c r="H57" s="135"/>
      <c r="I57" s="135"/>
      <c r="J57" s="135">
        <f>'将来負担比率（分子）の構造'!K$50</f>
        <v>12157</v>
      </c>
      <c r="K57" s="135"/>
      <c r="L57" s="135"/>
      <c r="M57" s="135">
        <f>'将来負担比率（分子）の構造'!L$50</f>
        <v>11683</v>
      </c>
      <c r="N57" s="135"/>
      <c r="O57" s="135"/>
      <c r="P57" s="135">
        <f>'将来負担比率（分子）の構造'!M$50</f>
        <v>11644</v>
      </c>
    </row>
    <row r="58" spans="1:16">
      <c r="A58" s="135" t="s">
        <v>33</v>
      </c>
      <c r="B58" s="135"/>
      <c r="C58" s="135"/>
      <c r="D58" s="135">
        <f>'将来負担比率（分子）の構造'!I$49</f>
        <v>1023</v>
      </c>
      <c r="E58" s="135"/>
      <c r="F58" s="135"/>
      <c r="G58" s="135">
        <f>'将来負担比率（分子）の構造'!J$49</f>
        <v>1311</v>
      </c>
      <c r="H58" s="135"/>
      <c r="I58" s="135"/>
      <c r="J58" s="135">
        <f>'将来負担比率（分子）の構造'!K$49</f>
        <v>1708</v>
      </c>
      <c r="K58" s="135"/>
      <c r="L58" s="135"/>
      <c r="M58" s="135">
        <f>'将来負担比率（分子）の構造'!L$49</f>
        <v>2139</v>
      </c>
      <c r="N58" s="135"/>
      <c r="O58" s="135"/>
      <c r="P58" s="135">
        <f>'将来負担比率（分子）の構造'!M$49</f>
        <v>2624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910</v>
      </c>
      <c r="C61" s="135"/>
      <c r="D61" s="135"/>
      <c r="E61" s="135">
        <f>'将来負担比率（分子）の構造'!J$46</f>
        <v>996</v>
      </c>
      <c r="F61" s="135"/>
      <c r="G61" s="135"/>
      <c r="H61" s="135">
        <f>'将来負担比率（分子）の構造'!K$46</f>
        <v>825</v>
      </c>
      <c r="I61" s="135"/>
      <c r="J61" s="135"/>
      <c r="K61" s="135">
        <f>'将来負担比率（分子）の構造'!L$46</f>
        <v>805</v>
      </c>
      <c r="L61" s="135"/>
      <c r="M61" s="135"/>
      <c r="N61" s="135">
        <f>'将来負担比率（分子）の構造'!M$46</f>
        <v>724</v>
      </c>
      <c r="O61" s="135"/>
      <c r="P61" s="135"/>
    </row>
    <row r="62" spans="1:16">
      <c r="A62" s="135" t="s">
        <v>28</v>
      </c>
      <c r="B62" s="135">
        <f>'将来負担比率（分子）の構造'!I$45</f>
        <v>8798</v>
      </c>
      <c r="C62" s="135"/>
      <c r="D62" s="135"/>
      <c r="E62" s="135">
        <f>'将来負担比率（分子）の構造'!J$45</f>
        <v>7858</v>
      </c>
      <c r="F62" s="135"/>
      <c r="G62" s="135"/>
      <c r="H62" s="135">
        <f>'将来負担比率（分子）の構造'!K$45</f>
        <v>6393</v>
      </c>
      <c r="I62" s="135"/>
      <c r="J62" s="135"/>
      <c r="K62" s="135">
        <f>'将来負担比率（分子）の構造'!L$45</f>
        <v>6213</v>
      </c>
      <c r="L62" s="135"/>
      <c r="M62" s="135"/>
      <c r="N62" s="135">
        <f>'将来負担比率（分子）の構造'!M$45</f>
        <v>5749</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37543</v>
      </c>
      <c r="C64" s="135"/>
      <c r="D64" s="135"/>
      <c r="E64" s="135">
        <f>'将来負担比率（分子）の構造'!J$43</f>
        <v>36645</v>
      </c>
      <c r="F64" s="135"/>
      <c r="G64" s="135"/>
      <c r="H64" s="135">
        <f>'将来負担比率（分子）の構造'!K$43</f>
        <v>36483</v>
      </c>
      <c r="I64" s="135"/>
      <c r="J64" s="135"/>
      <c r="K64" s="135">
        <f>'将来負担比率（分子）の構造'!L$43</f>
        <v>35947</v>
      </c>
      <c r="L64" s="135"/>
      <c r="M64" s="135"/>
      <c r="N64" s="135">
        <f>'将来負担比率（分子）の構造'!M$43</f>
        <v>35554</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37841</v>
      </c>
      <c r="C66" s="135"/>
      <c r="D66" s="135"/>
      <c r="E66" s="135">
        <f>'将来負担比率（分子）の構造'!J$41</f>
        <v>38818</v>
      </c>
      <c r="F66" s="135"/>
      <c r="G66" s="135"/>
      <c r="H66" s="135">
        <f>'将来負担比率（分子）の構造'!K$41</f>
        <v>40885</v>
      </c>
      <c r="I66" s="135"/>
      <c r="J66" s="135"/>
      <c r="K66" s="135">
        <f>'将来負担比率（分子）の構造'!L$41</f>
        <v>40623</v>
      </c>
      <c r="L66" s="135"/>
      <c r="M66" s="135"/>
      <c r="N66" s="135">
        <f>'将来負担比率（分子）の構造'!M$41</f>
        <v>41021</v>
      </c>
      <c r="O66" s="135"/>
      <c r="P66" s="135"/>
    </row>
    <row r="67" spans="1:16">
      <c r="A67" s="135" t="s">
        <v>62</v>
      </c>
      <c r="B67" s="135" t="e">
        <f>NA()</f>
        <v>#N/A</v>
      </c>
      <c r="C67" s="135">
        <f>IF(ISNUMBER('将来負担比率（分子）の構造'!I$52), IF('将来負担比率（分子）の構造'!I$52 &lt; 0, 0, '将来負担比率（分子）の構造'!I$52), NA())</f>
        <v>24973</v>
      </c>
      <c r="D67" s="135" t="e">
        <f>NA()</f>
        <v>#N/A</v>
      </c>
      <c r="E67" s="135" t="e">
        <f>NA()</f>
        <v>#N/A</v>
      </c>
      <c r="F67" s="135">
        <f>IF(ISNUMBER('将来負担比率（分子）の構造'!J$52), IF('将来負担比率（分子）の構造'!J$52 &lt; 0, 0, '将来負担比率（分子）の構造'!J$52), NA())</f>
        <v>23883</v>
      </c>
      <c r="G67" s="135" t="e">
        <f>NA()</f>
        <v>#N/A</v>
      </c>
      <c r="H67" s="135" t="e">
        <f>NA()</f>
        <v>#N/A</v>
      </c>
      <c r="I67" s="135">
        <f>IF(ISNUMBER('将来負担比率（分子）の構造'!K$52), IF('将来負担比率（分子）の構造'!K$52 &lt; 0, 0, '将来負担比率（分子）の構造'!K$52), NA())</f>
        <v>24502</v>
      </c>
      <c r="J67" s="135" t="e">
        <f>NA()</f>
        <v>#N/A</v>
      </c>
      <c r="K67" s="135" t="e">
        <f>NA()</f>
        <v>#N/A</v>
      </c>
      <c r="L67" s="135">
        <f>IF(ISNUMBER('将来負担比率（分子）の構造'!L$52), IF('将来負担比率（分子）の構造'!L$52 &lt; 0, 0, '将来負担比率（分子）の構造'!L$52), NA())</f>
        <v>23758</v>
      </c>
      <c r="M67" s="135" t="e">
        <f>NA()</f>
        <v>#N/A</v>
      </c>
      <c r="N67" s="135" t="e">
        <f>NA()</f>
        <v>#N/A</v>
      </c>
      <c r="O67" s="135">
        <f>IF(ISNUMBER('将来負担比率（分子）の構造'!M$52), IF('将来負担比率（分子）の構造'!M$52 &lt; 0, 0, '将来負担比率（分子）の構造'!M$52), NA())</f>
        <v>22144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O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13509224</v>
      </c>
      <c r="S5" s="581"/>
      <c r="T5" s="581"/>
      <c r="U5" s="581"/>
      <c r="V5" s="581"/>
      <c r="W5" s="581"/>
      <c r="X5" s="581"/>
      <c r="Y5" s="582"/>
      <c r="Z5" s="583">
        <v>32.299999999999997</v>
      </c>
      <c r="AA5" s="583"/>
      <c r="AB5" s="583"/>
      <c r="AC5" s="583"/>
      <c r="AD5" s="584">
        <v>12336625</v>
      </c>
      <c r="AE5" s="584"/>
      <c r="AF5" s="584"/>
      <c r="AG5" s="584"/>
      <c r="AH5" s="584"/>
      <c r="AI5" s="584"/>
      <c r="AJ5" s="584"/>
      <c r="AK5" s="584"/>
      <c r="AL5" s="585">
        <v>55.9</v>
      </c>
      <c r="AM5" s="586"/>
      <c r="AN5" s="586"/>
      <c r="AO5" s="587"/>
      <c r="AP5" s="577" t="s">
        <v>207</v>
      </c>
      <c r="AQ5" s="578"/>
      <c r="AR5" s="578"/>
      <c r="AS5" s="578"/>
      <c r="AT5" s="578"/>
      <c r="AU5" s="578"/>
      <c r="AV5" s="578"/>
      <c r="AW5" s="578"/>
      <c r="AX5" s="578"/>
      <c r="AY5" s="578"/>
      <c r="AZ5" s="578"/>
      <c r="BA5" s="578"/>
      <c r="BB5" s="578"/>
      <c r="BC5" s="578"/>
      <c r="BD5" s="578"/>
      <c r="BE5" s="578"/>
      <c r="BF5" s="579"/>
      <c r="BG5" s="591">
        <v>12335788</v>
      </c>
      <c r="BH5" s="592"/>
      <c r="BI5" s="592"/>
      <c r="BJ5" s="592"/>
      <c r="BK5" s="592"/>
      <c r="BL5" s="592"/>
      <c r="BM5" s="592"/>
      <c r="BN5" s="593"/>
      <c r="BO5" s="594">
        <v>91.3</v>
      </c>
      <c r="BP5" s="594"/>
      <c r="BQ5" s="594"/>
      <c r="BR5" s="594"/>
      <c r="BS5" s="595">
        <v>96245</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185301</v>
      </c>
      <c r="S6" s="592"/>
      <c r="T6" s="592"/>
      <c r="U6" s="592"/>
      <c r="V6" s="592"/>
      <c r="W6" s="592"/>
      <c r="X6" s="592"/>
      <c r="Y6" s="593"/>
      <c r="Z6" s="594">
        <v>0.4</v>
      </c>
      <c r="AA6" s="594"/>
      <c r="AB6" s="594"/>
      <c r="AC6" s="594"/>
      <c r="AD6" s="595">
        <v>185301</v>
      </c>
      <c r="AE6" s="595"/>
      <c r="AF6" s="595"/>
      <c r="AG6" s="595"/>
      <c r="AH6" s="595"/>
      <c r="AI6" s="595"/>
      <c r="AJ6" s="595"/>
      <c r="AK6" s="595"/>
      <c r="AL6" s="596">
        <v>0.8</v>
      </c>
      <c r="AM6" s="597"/>
      <c r="AN6" s="597"/>
      <c r="AO6" s="598"/>
      <c r="AP6" s="588" t="s">
        <v>212</v>
      </c>
      <c r="AQ6" s="589"/>
      <c r="AR6" s="589"/>
      <c r="AS6" s="589"/>
      <c r="AT6" s="589"/>
      <c r="AU6" s="589"/>
      <c r="AV6" s="589"/>
      <c r="AW6" s="589"/>
      <c r="AX6" s="589"/>
      <c r="AY6" s="589"/>
      <c r="AZ6" s="589"/>
      <c r="BA6" s="589"/>
      <c r="BB6" s="589"/>
      <c r="BC6" s="589"/>
      <c r="BD6" s="589"/>
      <c r="BE6" s="589"/>
      <c r="BF6" s="590"/>
      <c r="BG6" s="591">
        <v>12335788</v>
      </c>
      <c r="BH6" s="592"/>
      <c r="BI6" s="592"/>
      <c r="BJ6" s="592"/>
      <c r="BK6" s="592"/>
      <c r="BL6" s="592"/>
      <c r="BM6" s="592"/>
      <c r="BN6" s="593"/>
      <c r="BO6" s="594">
        <v>91.3</v>
      </c>
      <c r="BP6" s="594"/>
      <c r="BQ6" s="594"/>
      <c r="BR6" s="594"/>
      <c r="BS6" s="595">
        <v>96245</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361072</v>
      </c>
      <c r="CS6" s="592"/>
      <c r="CT6" s="592"/>
      <c r="CU6" s="592"/>
      <c r="CV6" s="592"/>
      <c r="CW6" s="592"/>
      <c r="CX6" s="592"/>
      <c r="CY6" s="593"/>
      <c r="CZ6" s="594">
        <v>0.9</v>
      </c>
      <c r="DA6" s="594"/>
      <c r="DB6" s="594"/>
      <c r="DC6" s="594"/>
      <c r="DD6" s="600" t="s">
        <v>214</v>
      </c>
      <c r="DE6" s="592"/>
      <c r="DF6" s="592"/>
      <c r="DG6" s="592"/>
      <c r="DH6" s="592"/>
      <c r="DI6" s="592"/>
      <c r="DJ6" s="592"/>
      <c r="DK6" s="592"/>
      <c r="DL6" s="592"/>
      <c r="DM6" s="592"/>
      <c r="DN6" s="592"/>
      <c r="DO6" s="592"/>
      <c r="DP6" s="593"/>
      <c r="DQ6" s="600">
        <v>361046</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56068</v>
      </c>
      <c r="S7" s="592"/>
      <c r="T7" s="592"/>
      <c r="U7" s="592"/>
      <c r="V7" s="592"/>
      <c r="W7" s="592"/>
      <c r="X7" s="592"/>
      <c r="Y7" s="593"/>
      <c r="Z7" s="594">
        <v>0.1</v>
      </c>
      <c r="AA7" s="594"/>
      <c r="AB7" s="594"/>
      <c r="AC7" s="594"/>
      <c r="AD7" s="595">
        <v>56068</v>
      </c>
      <c r="AE7" s="595"/>
      <c r="AF7" s="595"/>
      <c r="AG7" s="595"/>
      <c r="AH7" s="595"/>
      <c r="AI7" s="595"/>
      <c r="AJ7" s="595"/>
      <c r="AK7" s="595"/>
      <c r="AL7" s="596">
        <v>0.3</v>
      </c>
      <c r="AM7" s="597"/>
      <c r="AN7" s="597"/>
      <c r="AO7" s="598"/>
      <c r="AP7" s="588" t="s">
        <v>216</v>
      </c>
      <c r="AQ7" s="589"/>
      <c r="AR7" s="589"/>
      <c r="AS7" s="589"/>
      <c r="AT7" s="589"/>
      <c r="AU7" s="589"/>
      <c r="AV7" s="589"/>
      <c r="AW7" s="589"/>
      <c r="AX7" s="589"/>
      <c r="AY7" s="589"/>
      <c r="AZ7" s="589"/>
      <c r="BA7" s="589"/>
      <c r="BB7" s="589"/>
      <c r="BC7" s="589"/>
      <c r="BD7" s="589"/>
      <c r="BE7" s="589"/>
      <c r="BF7" s="590"/>
      <c r="BG7" s="591">
        <v>5959137</v>
      </c>
      <c r="BH7" s="592"/>
      <c r="BI7" s="592"/>
      <c r="BJ7" s="592"/>
      <c r="BK7" s="592"/>
      <c r="BL7" s="592"/>
      <c r="BM7" s="592"/>
      <c r="BN7" s="593"/>
      <c r="BO7" s="594">
        <v>44.1</v>
      </c>
      <c r="BP7" s="594"/>
      <c r="BQ7" s="594"/>
      <c r="BR7" s="594"/>
      <c r="BS7" s="595">
        <v>96245</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4239194</v>
      </c>
      <c r="CS7" s="592"/>
      <c r="CT7" s="592"/>
      <c r="CU7" s="592"/>
      <c r="CV7" s="592"/>
      <c r="CW7" s="592"/>
      <c r="CX7" s="592"/>
      <c r="CY7" s="593"/>
      <c r="CZ7" s="594">
        <v>10.199999999999999</v>
      </c>
      <c r="DA7" s="594"/>
      <c r="DB7" s="594"/>
      <c r="DC7" s="594"/>
      <c r="DD7" s="600">
        <v>134048</v>
      </c>
      <c r="DE7" s="592"/>
      <c r="DF7" s="592"/>
      <c r="DG7" s="592"/>
      <c r="DH7" s="592"/>
      <c r="DI7" s="592"/>
      <c r="DJ7" s="592"/>
      <c r="DK7" s="592"/>
      <c r="DL7" s="592"/>
      <c r="DM7" s="592"/>
      <c r="DN7" s="592"/>
      <c r="DO7" s="592"/>
      <c r="DP7" s="593"/>
      <c r="DQ7" s="600">
        <v>3312455</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81303</v>
      </c>
      <c r="S8" s="592"/>
      <c r="T8" s="592"/>
      <c r="U8" s="592"/>
      <c r="V8" s="592"/>
      <c r="W8" s="592"/>
      <c r="X8" s="592"/>
      <c r="Y8" s="593"/>
      <c r="Z8" s="594">
        <v>0.2</v>
      </c>
      <c r="AA8" s="594"/>
      <c r="AB8" s="594"/>
      <c r="AC8" s="594"/>
      <c r="AD8" s="595">
        <v>81303</v>
      </c>
      <c r="AE8" s="595"/>
      <c r="AF8" s="595"/>
      <c r="AG8" s="595"/>
      <c r="AH8" s="595"/>
      <c r="AI8" s="595"/>
      <c r="AJ8" s="595"/>
      <c r="AK8" s="595"/>
      <c r="AL8" s="596">
        <v>0.4</v>
      </c>
      <c r="AM8" s="597"/>
      <c r="AN8" s="597"/>
      <c r="AO8" s="598"/>
      <c r="AP8" s="588" t="s">
        <v>219</v>
      </c>
      <c r="AQ8" s="589"/>
      <c r="AR8" s="589"/>
      <c r="AS8" s="589"/>
      <c r="AT8" s="589"/>
      <c r="AU8" s="589"/>
      <c r="AV8" s="589"/>
      <c r="AW8" s="589"/>
      <c r="AX8" s="589"/>
      <c r="AY8" s="589"/>
      <c r="AZ8" s="589"/>
      <c r="BA8" s="589"/>
      <c r="BB8" s="589"/>
      <c r="BC8" s="589"/>
      <c r="BD8" s="589"/>
      <c r="BE8" s="589"/>
      <c r="BF8" s="590"/>
      <c r="BG8" s="591">
        <v>148586</v>
      </c>
      <c r="BH8" s="592"/>
      <c r="BI8" s="592"/>
      <c r="BJ8" s="592"/>
      <c r="BK8" s="592"/>
      <c r="BL8" s="592"/>
      <c r="BM8" s="592"/>
      <c r="BN8" s="593"/>
      <c r="BO8" s="594">
        <v>1.1000000000000001</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19337298</v>
      </c>
      <c r="CS8" s="592"/>
      <c r="CT8" s="592"/>
      <c r="CU8" s="592"/>
      <c r="CV8" s="592"/>
      <c r="CW8" s="592"/>
      <c r="CX8" s="592"/>
      <c r="CY8" s="593"/>
      <c r="CZ8" s="594">
        <v>46.5</v>
      </c>
      <c r="DA8" s="594"/>
      <c r="DB8" s="594"/>
      <c r="DC8" s="594"/>
      <c r="DD8" s="600">
        <v>450876</v>
      </c>
      <c r="DE8" s="592"/>
      <c r="DF8" s="592"/>
      <c r="DG8" s="592"/>
      <c r="DH8" s="592"/>
      <c r="DI8" s="592"/>
      <c r="DJ8" s="592"/>
      <c r="DK8" s="592"/>
      <c r="DL8" s="592"/>
      <c r="DM8" s="592"/>
      <c r="DN8" s="592"/>
      <c r="DO8" s="592"/>
      <c r="DP8" s="593"/>
      <c r="DQ8" s="600">
        <v>8715598</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124622</v>
      </c>
      <c r="S9" s="592"/>
      <c r="T9" s="592"/>
      <c r="U9" s="592"/>
      <c r="V9" s="592"/>
      <c r="W9" s="592"/>
      <c r="X9" s="592"/>
      <c r="Y9" s="593"/>
      <c r="Z9" s="594">
        <v>0.3</v>
      </c>
      <c r="AA9" s="594"/>
      <c r="AB9" s="594"/>
      <c r="AC9" s="594"/>
      <c r="AD9" s="595">
        <v>124622</v>
      </c>
      <c r="AE9" s="595"/>
      <c r="AF9" s="595"/>
      <c r="AG9" s="595"/>
      <c r="AH9" s="595"/>
      <c r="AI9" s="595"/>
      <c r="AJ9" s="595"/>
      <c r="AK9" s="595"/>
      <c r="AL9" s="596">
        <v>0.6</v>
      </c>
      <c r="AM9" s="597"/>
      <c r="AN9" s="597"/>
      <c r="AO9" s="598"/>
      <c r="AP9" s="588" t="s">
        <v>222</v>
      </c>
      <c r="AQ9" s="589"/>
      <c r="AR9" s="589"/>
      <c r="AS9" s="589"/>
      <c r="AT9" s="589"/>
      <c r="AU9" s="589"/>
      <c r="AV9" s="589"/>
      <c r="AW9" s="589"/>
      <c r="AX9" s="589"/>
      <c r="AY9" s="589"/>
      <c r="AZ9" s="589"/>
      <c r="BA9" s="589"/>
      <c r="BB9" s="589"/>
      <c r="BC9" s="589"/>
      <c r="BD9" s="589"/>
      <c r="BE9" s="589"/>
      <c r="BF9" s="590"/>
      <c r="BG9" s="591">
        <v>4972302</v>
      </c>
      <c r="BH9" s="592"/>
      <c r="BI9" s="592"/>
      <c r="BJ9" s="592"/>
      <c r="BK9" s="592"/>
      <c r="BL9" s="592"/>
      <c r="BM9" s="592"/>
      <c r="BN9" s="593"/>
      <c r="BO9" s="594">
        <v>36.799999999999997</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3233539</v>
      </c>
      <c r="CS9" s="592"/>
      <c r="CT9" s="592"/>
      <c r="CU9" s="592"/>
      <c r="CV9" s="592"/>
      <c r="CW9" s="592"/>
      <c r="CX9" s="592"/>
      <c r="CY9" s="593"/>
      <c r="CZ9" s="594">
        <v>7.8</v>
      </c>
      <c r="DA9" s="594"/>
      <c r="DB9" s="594"/>
      <c r="DC9" s="594"/>
      <c r="DD9" s="600">
        <v>172</v>
      </c>
      <c r="DE9" s="592"/>
      <c r="DF9" s="592"/>
      <c r="DG9" s="592"/>
      <c r="DH9" s="592"/>
      <c r="DI9" s="592"/>
      <c r="DJ9" s="592"/>
      <c r="DK9" s="592"/>
      <c r="DL9" s="592"/>
      <c r="DM9" s="592"/>
      <c r="DN9" s="592"/>
      <c r="DO9" s="592"/>
      <c r="DP9" s="593"/>
      <c r="DQ9" s="600">
        <v>3016155</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1072628</v>
      </c>
      <c r="S10" s="592"/>
      <c r="T10" s="592"/>
      <c r="U10" s="592"/>
      <c r="V10" s="592"/>
      <c r="W10" s="592"/>
      <c r="X10" s="592"/>
      <c r="Y10" s="593"/>
      <c r="Z10" s="594">
        <v>2.6</v>
      </c>
      <c r="AA10" s="594"/>
      <c r="AB10" s="594"/>
      <c r="AC10" s="594"/>
      <c r="AD10" s="595">
        <v>1072628</v>
      </c>
      <c r="AE10" s="595"/>
      <c r="AF10" s="595"/>
      <c r="AG10" s="595"/>
      <c r="AH10" s="595"/>
      <c r="AI10" s="595"/>
      <c r="AJ10" s="595"/>
      <c r="AK10" s="595"/>
      <c r="AL10" s="596">
        <v>4.9000000000000004</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256304</v>
      </c>
      <c r="BH10" s="592"/>
      <c r="BI10" s="592"/>
      <c r="BJ10" s="592"/>
      <c r="BK10" s="592"/>
      <c r="BL10" s="592"/>
      <c r="BM10" s="592"/>
      <c r="BN10" s="593"/>
      <c r="BO10" s="594">
        <v>1.9</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235776</v>
      </c>
      <c r="CS10" s="592"/>
      <c r="CT10" s="592"/>
      <c r="CU10" s="592"/>
      <c r="CV10" s="592"/>
      <c r="CW10" s="592"/>
      <c r="CX10" s="592"/>
      <c r="CY10" s="593"/>
      <c r="CZ10" s="594">
        <v>0.6</v>
      </c>
      <c r="DA10" s="594"/>
      <c r="DB10" s="594"/>
      <c r="DC10" s="594"/>
      <c r="DD10" s="600" t="s">
        <v>111</v>
      </c>
      <c r="DE10" s="592"/>
      <c r="DF10" s="592"/>
      <c r="DG10" s="592"/>
      <c r="DH10" s="592"/>
      <c r="DI10" s="592"/>
      <c r="DJ10" s="592"/>
      <c r="DK10" s="592"/>
      <c r="DL10" s="592"/>
      <c r="DM10" s="592"/>
      <c r="DN10" s="592"/>
      <c r="DO10" s="592"/>
      <c r="DP10" s="593"/>
      <c r="DQ10" s="600">
        <v>172503</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581945</v>
      </c>
      <c r="BH11" s="592"/>
      <c r="BI11" s="592"/>
      <c r="BJ11" s="592"/>
      <c r="BK11" s="592"/>
      <c r="BL11" s="592"/>
      <c r="BM11" s="592"/>
      <c r="BN11" s="593"/>
      <c r="BO11" s="594">
        <v>4.3</v>
      </c>
      <c r="BP11" s="594"/>
      <c r="BQ11" s="594"/>
      <c r="BR11" s="594"/>
      <c r="BS11" s="600">
        <v>96245</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76487</v>
      </c>
      <c r="CS11" s="592"/>
      <c r="CT11" s="592"/>
      <c r="CU11" s="592"/>
      <c r="CV11" s="592"/>
      <c r="CW11" s="592"/>
      <c r="CX11" s="592"/>
      <c r="CY11" s="593"/>
      <c r="CZ11" s="594">
        <v>0.2</v>
      </c>
      <c r="DA11" s="594"/>
      <c r="DB11" s="594"/>
      <c r="DC11" s="594"/>
      <c r="DD11" s="600">
        <v>4071</v>
      </c>
      <c r="DE11" s="592"/>
      <c r="DF11" s="592"/>
      <c r="DG11" s="592"/>
      <c r="DH11" s="592"/>
      <c r="DI11" s="592"/>
      <c r="DJ11" s="592"/>
      <c r="DK11" s="592"/>
      <c r="DL11" s="592"/>
      <c r="DM11" s="592"/>
      <c r="DN11" s="592"/>
      <c r="DO11" s="592"/>
      <c r="DP11" s="593"/>
      <c r="DQ11" s="600">
        <v>73279</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5306078</v>
      </c>
      <c r="BH12" s="592"/>
      <c r="BI12" s="592"/>
      <c r="BJ12" s="592"/>
      <c r="BK12" s="592"/>
      <c r="BL12" s="592"/>
      <c r="BM12" s="592"/>
      <c r="BN12" s="593"/>
      <c r="BO12" s="594">
        <v>39.299999999999997</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171535</v>
      </c>
      <c r="CS12" s="592"/>
      <c r="CT12" s="592"/>
      <c r="CU12" s="592"/>
      <c r="CV12" s="592"/>
      <c r="CW12" s="592"/>
      <c r="CX12" s="592"/>
      <c r="CY12" s="593"/>
      <c r="CZ12" s="594">
        <v>0.4</v>
      </c>
      <c r="DA12" s="594"/>
      <c r="DB12" s="594"/>
      <c r="DC12" s="594"/>
      <c r="DD12" s="600">
        <v>10960</v>
      </c>
      <c r="DE12" s="592"/>
      <c r="DF12" s="592"/>
      <c r="DG12" s="592"/>
      <c r="DH12" s="592"/>
      <c r="DI12" s="592"/>
      <c r="DJ12" s="592"/>
      <c r="DK12" s="592"/>
      <c r="DL12" s="592"/>
      <c r="DM12" s="592"/>
      <c r="DN12" s="592"/>
      <c r="DO12" s="592"/>
      <c r="DP12" s="593"/>
      <c r="DQ12" s="600">
        <v>117887</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91086</v>
      </c>
      <c r="S13" s="592"/>
      <c r="T13" s="592"/>
      <c r="U13" s="592"/>
      <c r="V13" s="592"/>
      <c r="W13" s="592"/>
      <c r="X13" s="592"/>
      <c r="Y13" s="593"/>
      <c r="Z13" s="594">
        <v>0.2</v>
      </c>
      <c r="AA13" s="594"/>
      <c r="AB13" s="594"/>
      <c r="AC13" s="594"/>
      <c r="AD13" s="595">
        <v>91086</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5264252</v>
      </c>
      <c r="BH13" s="592"/>
      <c r="BI13" s="592"/>
      <c r="BJ13" s="592"/>
      <c r="BK13" s="592"/>
      <c r="BL13" s="592"/>
      <c r="BM13" s="592"/>
      <c r="BN13" s="593"/>
      <c r="BO13" s="594">
        <v>39</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4312059</v>
      </c>
      <c r="CS13" s="592"/>
      <c r="CT13" s="592"/>
      <c r="CU13" s="592"/>
      <c r="CV13" s="592"/>
      <c r="CW13" s="592"/>
      <c r="CX13" s="592"/>
      <c r="CY13" s="593"/>
      <c r="CZ13" s="594">
        <v>10.4</v>
      </c>
      <c r="DA13" s="594"/>
      <c r="DB13" s="594"/>
      <c r="DC13" s="594"/>
      <c r="DD13" s="600">
        <v>1186553</v>
      </c>
      <c r="DE13" s="592"/>
      <c r="DF13" s="592"/>
      <c r="DG13" s="592"/>
      <c r="DH13" s="592"/>
      <c r="DI13" s="592"/>
      <c r="DJ13" s="592"/>
      <c r="DK13" s="592"/>
      <c r="DL13" s="592"/>
      <c r="DM13" s="592"/>
      <c r="DN13" s="592"/>
      <c r="DO13" s="592"/>
      <c r="DP13" s="593"/>
      <c r="DQ13" s="600">
        <v>3040696</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124656</v>
      </c>
      <c r="BH14" s="592"/>
      <c r="BI14" s="592"/>
      <c r="BJ14" s="592"/>
      <c r="BK14" s="592"/>
      <c r="BL14" s="592"/>
      <c r="BM14" s="592"/>
      <c r="BN14" s="593"/>
      <c r="BO14" s="594">
        <v>0.9</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1480715</v>
      </c>
      <c r="CS14" s="592"/>
      <c r="CT14" s="592"/>
      <c r="CU14" s="592"/>
      <c r="CV14" s="592"/>
      <c r="CW14" s="592"/>
      <c r="CX14" s="592"/>
      <c r="CY14" s="593"/>
      <c r="CZ14" s="594">
        <v>3.6</v>
      </c>
      <c r="DA14" s="594"/>
      <c r="DB14" s="594"/>
      <c r="DC14" s="594"/>
      <c r="DD14" s="600">
        <v>623959</v>
      </c>
      <c r="DE14" s="592"/>
      <c r="DF14" s="592"/>
      <c r="DG14" s="592"/>
      <c r="DH14" s="592"/>
      <c r="DI14" s="592"/>
      <c r="DJ14" s="592"/>
      <c r="DK14" s="592"/>
      <c r="DL14" s="592"/>
      <c r="DM14" s="592"/>
      <c r="DN14" s="592"/>
      <c r="DO14" s="592"/>
      <c r="DP14" s="593"/>
      <c r="DQ14" s="600">
        <v>958029</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85917</v>
      </c>
      <c r="S15" s="592"/>
      <c r="T15" s="592"/>
      <c r="U15" s="592"/>
      <c r="V15" s="592"/>
      <c r="W15" s="592"/>
      <c r="X15" s="592"/>
      <c r="Y15" s="593"/>
      <c r="Z15" s="594">
        <v>0.2</v>
      </c>
      <c r="AA15" s="594"/>
      <c r="AB15" s="594"/>
      <c r="AC15" s="594"/>
      <c r="AD15" s="595">
        <v>85917</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945917</v>
      </c>
      <c r="BH15" s="592"/>
      <c r="BI15" s="592"/>
      <c r="BJ15" s="592"/>
      <c r="BK15" s="592"/>
      <c r="BL15" s="592"/>
      <c r="BM15" s="592"/>
      <c r="BN15" s="593"/>
      <c r="BO15" s="594">
        <v>7</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3858733</v>
      </c>
      <c r="CS15" s="592"/>
      <c r="CT15" s="592"/>
      <c r="CU15" s="592"/>
      <c r="CV15" s="592"/>
      <c r="CW15" s="592"/>
      <c r="CX15" s="592"/>
      <c r="CY15" s="593"/>
      <c r="CZ15" s="594">
        <v>9.3000000000000007</v>
      </c>
      <c r="DA15" s="594"/>
      <c r="DB15" s="594"/>
      <c r="DC15" s="594"/>
      <c r="DD15" s="600">
        <v>937895</v>
      </c>
      <c r="DE15" s="592"/>
      <c r="DF15" s="592"/>
      <c r="DG15" s="592"/>
      <c r="DH15" s="592"/>
      <c r="DI15" s="592"/>
      <c r="DJ15" s="592"/>
      <c r="DK15" s="592"/>
      <c r="DL15" s="592"/>
      <c r="DM15" s="592"/>
      <c r="DN15" s="592"/>
      <c r="DO15" s="592"/>
      <c r="DP15" s="593"/>
      <c r="DQ15" s="600">
        <v>2905843</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8168082</v>
      </c>
      <c r="S16" s="592"/>
      <c r="T16" s="592"/>
      <c r="U16" s="592"/>
      <c r="V16" s="592"/>
      <c r="W16" s="592"/>
      <c r="X16" s="592"/>
      <c r="Y16" s="593"/>
      <c r="Z16" s="594">
        <v>19.5</v>
      </c>
      <c r="AA16" s="594"/>
      <c r="AB16" s="594"/>
      <c r="AC16" s="594"/>
      <c r="AD16" s="595">
        <v>7780996</v>
      </c>
      <c r="AE16" s="595"/>
      <c r="AF16" s="595"/>
      <c r="AG16" s="595"/>
      <c r="AH16" s="595"/>
      <c r="AI16" s="595"/>
      <c r="AJ16" s="595"/>
      <c r="AK16" s="595"/>
      <c r="AL16" s="596">
        <v>35.299999999999997</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7780996</v>
      </c>
      <c r="S17" s="592"/>
      <c r="T17" s="592"/>
      <c r="U17" s="592"/>
      <c r="V17" s="592"/>
      <c r="W17" s="592"/>
      <c r="X17" s="592"/>
      <c r="Y17" s="593"/>
      <c r="Z17" s="594">
        <v>18.600000000000001</v>
      </c>
      <c r="AA17" s="594"/>
      <c r="AB17" s="594"/>
      <c r="AC17" s="594"/>
      <c r="AD17" s="595">
        <v>7780996</v>
      </c>
      <c r="AE17" s="595"/>
      <c r="AF17" s="595"/>
      <c r="AG17" s="595"/>
      <c r="AH17" s="595"/>
      <c r="AI17" s="595"/>
      <c r="AJ17" s="595"/>
      <c r="AK17" s="595"/>
      <c r="AL17" s="596">
        <v>35.299999999999997</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4257947</v>
      </c>
      <c r="CS17" s="592"/>
      <c r="CT17" s="592"/>
      <c r="CU17" s="592"/>
      <c r="CV17" s="592"/>
      <c r="CW17" s="592"/>
      <c r="CX17" s="592"/>
      <c r="CY17" s="593"/>
      <c r="CZ17" s="594">
        <v>10.199999999999999</v>
      </c>
      <c r="DA17" s="594"/>
      <c r="DB17" s="594"/>
      <c r="DC17" s="594"/>
      <c r="DD17" s="600" t="s">
        <v>111</v>
      </c>
      <c r="DE17" s="592"/>
      <c r="DF17" s="592"/>
      <c r="DG17" s="592"/>
      <c r="DH17" s="592"/>
      <c r="DI17" s="592"/>
      <c r="DJ17" s="592"/>
      <c r="DK17" s="592"/>
      <c r="DL17" s="592"/>
      <c r="DM17" s="592"/>
      <c r="DN17" s="592"/>
      <c r="DO17" s="592"/>
      <c r="DP17" s="593"/>
      <c r="DQ17" s="600">
        <v>4257947</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387081</v>
      </c>
      <c r="S18" s="592"/>
      <c r="T18" s="592"/>
      <c r="U18" s="592"/>
      <c r="V18" s="592"/>
      <c r="W18" s="592"/>
      <c r="X18" s="592"/>
      <c r="Y18" s="593"/>
      <c r="Z18" s="594">
        <v>0.9</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5</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1173436</v>
      </c>
      <c r="BH19" s="592"/>
      <c r="BI19" s="592"/>
      <c r="BJ19" s="592"/>
      <c r="BK19" s="592"/>
      <c r="BL19" s="592"/>
      <c r="BM19" s="592"/>
      <c r="BN19" s="593"/>
      <c r="BO19" s="594">
        <v>8.6999999999999993</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23374231</v>
      </c>
      <c r="S20" s="592"/>
      <c r="T20" s="592"/>
      <c r="U20" s="592"/>
      <c r="V20" s="592"/>
      <c r="W20" s="592"/>
      <c r="X20" s="592"/>
      <c r="Y20" s="593"/>
      <c r="Z20" s="594">
        <v>55.8</v>
      </c>
      <c r="AA20" s="594"/>
      <c r="AB20" s="594"/>
      <c r="AC20" s="594"/>
      <c r="AD20" s="595">
        <v>21814546</v>
      </c>
      <c r="AE20" s="595"/>
      <c r="AF20" s="595"/>
      <c r="AG20" s="595"/>
      <c r="AH20" s="595"/>
      <c r="AI20" s="595"/>
      <c r="AJ20" s="595"/>
      <c r="AK20" s="595"/>
      <c r="AL20" s="596">
        <v>98.8</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1173436</v>
      </c>
      <c r="BH20" s="592"/>
      <c r="BI20" s="592"/>
      <c r="BJ20" s="592"/>
      <c r="BK20" s="592"/>
      <c r="BL20" s="592"/>
      <c r="BM20" s="592"/>
      <c r="BN20" s="593"/>
      <c r="BO20" s="594">
        <v>8.6999999999999993</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41564355</v>
      </c>
      <c r="CS20" s="592"/>
      <c r="CT20" s="592"/>
      <c r="CU20" s="592"/>
      <c r="CV20" s="592"/>
      <c r="CW20" s="592"/>
      <c r="CX20" s="592"/>
      <c r="CY20" s="593"/>
      <c r="CZ20" s="594">
        <v>100</v>
      </c>
      <c r="DA20" s="594"/>
      <c r="DB20" s="594"/>
      <c r="DC20" s="594"/>
      <c r="DD20" s="600">
        <v>3348534</v>
      </c>
      <c r="DE20" s="592"/>
      <c r="DF20" s="592"/>
      <c r="DG20" s="592"/>
      <c r="DH20" s="592"/>
      <c r="DI20" s="592"/>
      <c r="DJ20" s="592"/>
      <c r="DK20" s="592"/>
      <c r="DL20" s="592"/>
      <c r="DM20" s="592"/>
      <c r="DN20" s="592"/>
      <c r="DO20" s="592"/>
      <c r="DP20" s="593"/>
      <c r="DQ20" s="600">
        <v>26931438</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20135</v>
      </c>
      <c r="S21" s="592"/>
      <c r="T21" s="592"/>
      <c r="U21" s="592"/>
      <c r="V21" s="592"/>
      <c r="W21" s="592"/>
      <c r="X21" s="592"/>
      <c r="Y21" s="593"/>
      <c r="Z21" s="594">
        <v>0</v>
      </c>
      <c r="AA21" s="594"/>
      <c r="AB21" s="594"/>
      <c r="AC21" s="594"/>
      <c r="AD21" s="595">
        <v>20135</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837</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285358</v>
      </c>
      <c r="S22" s="592"/>
      <c r="T22" s="592"/>
      <c r="U22" s="592"/>
      <c r="V22" s="592"/>
      <c r="W22" s="592"/>
      <c r="X22" s="592"/>
      <c r="Y22" s="593"/>
      <c r="Z22" s="594">
        <v>0.7</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435674</v>
      </c>
      <c r="S23" s="592"/>
      <c r="T23" s="592"/>
      <c r="U23" s="592"/>
      <c r="V23" s="592"/>
      <c r="W23" s="592"/>
      <c r="X23" s="592"/>
      <c r="Y23" s="593"/>
      <c r="Z23" s="594">
        <v>1</v>
      </c>
      <c r="AA23" s="594"/>
      <c r="AB23" s="594"/>
      <c r="AC23" s="594"/>
      <c r="AD23" s="595">
        <v>90333</v>
      </c>
      <c r="AE23" s="595"/>
      <c r="AF23" s="595"/>
      <c r="AG23" s="595"/>
      <c r="AH23" s="595"/>
      <c r="AI23" s="595"/>
      <c r="AJ23" s="595"/>
      <c r="AK23" s="595"/>
      <c r="AL23" s="596">
        <v>0.4</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1172599</v>
      </c>
      <c r="BH23" s="592"/>
      <c r="BI23" s="592"/>
      <c r="BJ23" s="592"/>
      <c r="BK23" s="592"/>
      <c r="BL23" s="592"/>
      <c r="BM23" s="592"/>
      <c r="BN23" s="593"/>
      <c r="BO23" s="594">
        <v>8.6999999999999993</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203067</v>
      </c>
      <c r="S24" s="592"/>
      <c r="T24" s="592"/>
      <c r="U24" s="592"/>
      <c r="V24" s="592"/>
      <c r="W24" s="592"/>
      <c r="X24" s="592"/>
      <c r="Y24" s="593"/>
      <c r="Z24" s="594">
        <v>0.5</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24103807</v>
      </c>
      <c r="CS24" s="581"/>
      <c r="CT24" s="581"/>
      <c r="CU24" s="581"/>
      <c r="CV24" s="581"/>
      <c r="CW24" s="581"/>
      <c r="CX24" s="581"/>
      <c r="CY24" s="582"/>
      <c r="CZ24" s="618">
        <v>58</v>
      </c>
      <c r="DA24" s="619"/>
      <c r="DB24" s="619"/>
      <c r="DC24" s="620"/>
      <c r="DD24" s="617">
        <v>14260877</v>
      </c>
      <c r="DE24" s="581"/>
      <c r="DF24" s="581"/>
      <c r="DG24" s="581"/>
      <c r="DH24" s="581"/>
      <c r="DI24" s="581"/>
      <c r="DJ24" s="581"/>
      <c r="DK24" s="582"/>
      <c r="DL24" s="617">
        <v>14207315</v>
      </c>
      <c r="DM24" s="581"/>
      <c r="DN24" s="581"/>
      <c r="DO24" s="581"/>
      <c r="DP24" s="581"/>
      <c r="DQ24" s="581"/>
      <c r="DR24" s="581"/>
      <c r="DS24" s="581"/>
      <c r="DT24" s="581"/>
      <c r="DU24" s="581"/>
      <c r="DV24" s="582"/>
      <c r="DW24" s="585">
        <v>58.6</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8613766</v>
      </c>
      <c r="S25" s="592"/>
      <c r="T25" s="592"/>
      <c r="U25" s="592"/>
      <c r="V25" s="592"/>
      <c r="W25" s="592"/>
      <c r="X25" s="592"/>
      <c r="Y25" s="593"/>
      <c r="Z25" s="594">
        <v>20.6</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7315901</v>
      </c>
      <c r="CS25" s="623"/>
      <c r="CT25" s="623"/>
      <c r="CU25" s="623"/>
      <c r="CV25" s="623"/>
      <c r="CW25" s="623"/>
      <c r="CX25" s="623"/>
      <c r="CY25" s="624"/>
      <c r="CZ25" s="625">
        <v>17.600000000000001</v>
      </c>
      <c r="DA25" s="626"/>
      <c r="DB25" s="626"/>
      <c r="DC25" s="627"/>
      <c r="DD25" s="600">
        <v>6476677</v>
      </c>
      <c r="DE25" s="623"/>
      <c r="DF25" s="623"/>
      <c r="DG25" s="623"/>
      <c r="DH25" s="623"/>
      <c r="DI25" s="623"/>
      <c r="DJ25" s="623"/>
      <c r="DK25" s="624"/>
      <c r="DL25" s="600">
        <v>6424268</v>
      </c>
      <c r="DM25" s="623"/>
      <c r="DN25" s="623"/>
      <c r="DO25" s="623"/>
      <c r="DP25" s="623"/>
      <c r="DQ25" s="623"/>
      <c r="DR25" s="623"/>
      <c r="DS25" s="623"/>
      <c r="DT25" s="623"/>
      <c r="DU25" s="623"/>
      <c r="DV25" s="624"/>
      <c r="DW25" s="596">
        <v>26.5</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4725152</v>
      </c>
      <c r="CS26" s="592"/>
      <c r="CT26" s="592"/>
      <c r="CU26" s="592"/>
      <c r="CV26" s="592"/>
      <c r="CW26" s="592"/>
      <c r="CX26" s="592"/>
      <c r="CY26" s="593"/>
      <c r="CZ26" s="625">
        <v>11.4</v>
      </c>
      <c r="DA26" s="626"/>
      <c r="DB26" s="626"/>
      <c r="DC26" s="627"/>
      <c r="DD26" s="600">
        <v>4424728</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3186249</v>
      </c>
      <c r="S27" s="592"/>
      <c r="T27" s="592"/>
      <c r="U27" s="592"/>
      <c r="V27" s="592"/>
      <c r="W27" s="592"/>
      <c r="X27" s="592"/>
      <c r="Y27" s="593"/>
      <c r="Z27" s="594">
        <v>7.6</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13509224</v>
      </c>
      <c r="BH27" s="592"/>
      <c r="BI27" s="592"/>
      <c r="BJ27" s="592"/>
      <c r="BK27" s="592"/>
      <c r="BL27" s="592"/>
      <c r="BM27" s="592"/>
      <c r="BN27" s="593"/>
      <c r="BO27" s="594">
        <v>100</v>
      </c>
      <c r="BP27" s="594"/>
      <c r="BQ27" s="594"/>
      <c r="BR27" s="594"/>
      <c r="BS27" s="600">
        <v>96245</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12531009</v>
      </c>
      <c r="CS27" s="623"/>
      <c r="CT27" s="623"/>
      <c r="CU27" s="623"/>
      <c r="CV27" s="623"/>
      <c r="CW27" s="623"/>
      <c r="CX27" s="623"/>
      <c r="CY27" s="624"/>
      <c r="CZ27" s="625">
        <v>30.1</v>
      </c>
      <c r="DA27" s="626"/>
      <c r="DB27" s="626"/>
      <c r="DC27" s="627"/>
      <c r="DD27" s="600">
        <v>3527303</v>
      </c>
      <c r="DE27" s="623"/>
      <c r="DF27" s="623"/>
      <c r="DG27" s="623"/>
      <c r="DH27" s="623"/>
      <c r="DI27" s="623"/>
      <c r="DJ27" s="623"/>
      <c r="DK27" s="624"/>
      <c r="DL27" s="600">
        <v>3526227</v>
      </c>
      <c r="DM27" s="623"/>
      <c r="DN27" s="623"/>
      <c r="DO27" s="623"/>
      <c r="DP27" s="623"/>
      <c r="DQ27" s="623"/>
      <c r="DR27" s="623"/>
      <c r="DS27" s="623"/>
      <c r="DT27" s="623"/>
      <c r="DU27" s="623"/>
      <c r="DV27" s="624"/>
      <c r="DW27" s="596">
        <v>14.5</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403358</v>
      </c>
      <c r="S28" s="592"/>
      <c r="T28" s="592"/>
      <c r="U28" s="592"/>
      <c r="V28" s="592"/>
      <c r="W28" s="592"/>
      <c r="X28" s="592"/>
      <c r="Y28" s="593"/>
      <c r="Z28" s="594">
        <v>1</v>
      </c>
      <c r="AA28" s="594"/>
      <c r="AB28" s="594"/>
      <c r="AC28" s="594"/>
      <c r="AD28" s="595">
        <v>139984</v>
      </c>
      <c r="AE28" s="595"/>
      <c r="AF28" s="595"/>
      <c r="AG28" s="595"/>
      <c r="AH28" s="595"/>
      <c r="AI28" s="595"/>
      <c r="AJ28" s="595"/>
      <c r="AK28" s="595"/>
      <c r="AL28" s="596">
        <v>0.6</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4256897</v>
      </c>
      <c r="CS28" s="592"/>
      <c r="CT28" s="592"/>
      <c r="CU28" s="592"/>
      <c r="CV28" s="592"/>
      <c r="CW28" s="592"/>
      <c r="CX28" s="592"/>
      <c r="CY28" s="593"/>
      <c r="CZ28" s="625">
        <v>10.199999999999999</v>
      </c>
      <c r="DA28" s="626"/>
      <c r="DB28" s="626"/>
      <c r="DC28" s="627"/>
      <c r="DD28" s="600">
        <v>4256897</v>
      </c>
      <c r="DE28" s="592"/>
      <c r="DF28" s="592"/>
      <c r="DG28" s="592"/>
      <c r="DH28" s="592"/>
      <c r="DI28" s="592"/>
      <c r="DJ28" s="592"/>
      <c r="DK28" s="593"/>
      <c r="DL28" s="600">
        <v>4256820</v>
      </c>
      <c r="DM28" s="592"/>
      <c r="DN28" s="592"/>
      <c r="DO28" s="592"/>
      <c r="DP28" s="592"/>
      <c r="DQ28" s="592"/>
      <c r="DR28" s="592"/>
      <c r="DS28" s="592"/>
      <c r="DT28" s="592"/>
      <c r="DU28" s="592"/>
      <c r="DV28" s="593"/>
      <c r="DW28" s="596">
        <v>17.600000000000001</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116711</v>
      </c>
      <c r="S29" s="592"/>
      <c r="T29" s="592"/>
      <c r="U29" s="592"/>
      <c r="V29" s="592"/>
      <c r="W29" s="592"/>
      <c r="X29" s="592"/>
      <c r="Y29" s="593"/>
      <c r="Z29" s="594">
        <v>0.3</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4255160</v>
      </c>
      <c r="CS29" s="623"/>
      <c r="CT29" s="623"/>
      <c r="CU29" s="623"/>
      <c r="CV29" s="623"/>
      <c r="CW29" s="623"/>
      <c r="CX29" s="623"/>
      <c r="CY29" s="624"/>
      <c r="CZ29" s="625">
        <v>10.199999999999999</v>
      </c>
      <c r="DA29" s="626"/>
      <c r="DB29" s="626"/>
      <c r="DC29" s="627"/>
      <c r="DD29" s="600">
        <v>4255160</v>
      </c>
      <c r="DE29" s="623"/>
      <c r="DF29" s="623"/>
      <c r="DG29" s="623"/>
      <c r="DH29" s="623"/>
      <c r="DI29" s="623"/>
      <c r="DJ29" s="623"/>
      <c r="DK29" s="624"/>
      <c r="DL29" s="600">
        <v>4255083</v>
      </c>
      <c r="DM29" s="623"/>
      <c r="DN29" s="623"/>
      <c r="DO29" s="623"/>
      <c r="DP29" s="623"/>
      <c r="DQ29" s="623"/>
      <c r="DR29" s="623"/>
      <c r="DS29" s="623"/>
      <c r="DT29" s="623"/>
      <c r="DU29" s="623"/>
      <c r="DV29" s="624"/>
      <c r="DW29" s="596">
        <v>17.5</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320707</v>
      </c>
      <c r="S30" s="592"/>
      <c r="T30" s="592"/>
      <c r="U30" s="592"/>
      <c r="V30" s="592"/>
      <c r="W30" s="592"/>
      <c r="X30" s="592"/>
      <c r="Y30" s="593"/>
      <c r="Z30" s="594">
        <v>0.8</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98.2</v>
      </c>
      <c r="BH30" s="650"/>
      <c r="BI30" s="650"/>
      <c r="BJ30" s="650"/>
      <c r="BK30" s="650"/>
      <c r="BL30" s="650"/>
      <c r="BM30" s="586">
        <v>94.6</v>
      </c>
      <c r="BN30" s="650"/>
      <c r="BO30" s="650"/>
      <c r="BP30" s="650"/>
      <c r="BQ30" s="651"/>
      <c r="BR30" s="649">
        <v>98.2</v>
      </c>
      <c r="BS30" s="650"/>
      <c r="BT30" s="650"/>
      <c r="BU30" s="650"/>
      <c r="BV30" s="650"/>
      <c r="BW30" s="650"/>
      <c r="BX30" s="586">
        <v>94.4</v>
      </c>
      <c r="BY30" s="650"/>
      <c r="BZ30" s="650"/>
      <c r="CA30" s="650"/>
      <c r="CB30" s="651"/>
      <c r="CD30" s="654"/>
      <c r="CE30" s="655"/>
      <c r="CF30" s="605" t="s">
        <v>291</v>
      </c>
      <c r="CG30" s="606"/>
      <c r="CH30" s="606"/>
      <c r="CI30" s="606"/>
      <c r="CJ30" s="606"/>
      <c r="CK30" s="606"/>
      <c r="CL30" s="606"/>
      <c r="CM30" s="606"/>
      <c r="CN30" s="606"/>
      <c r="CO30" s="606"/>
      <c r="CP30" s="606"/>
      <c r="CQ30" s="607"/>
      <c r="CR30" s="591">
        <v>3616831</v>
      </c>
      <c r="CS30" s="592"/>
      <c r="CT30" s="592"/>
      <c r="CU30" s="592"/>
      <c r="CV30" s="592"/>
      <c r="CW30" s="592"/>
      <c r="CX30" s="592"/>
      <c r="CY30" s="593"/>
      <c r="CZ30" s="625">
        <v>8.6999999999999993</v>
      </c>
      <c r="DA30" s="626"/>
      <c r="DB30" s="626"/>
      <c r="DC30" s="627"/>
      <c r="DD30" s="600">
        <v>3616831</v>
      </c>
      <c r="DE30" s="592"/>
      <c r="DF30" s="592"/>
      <c r="DG30" s="592"/>
      <c r="DH30" s="592"/>
      <c r="DI30" s="592"/>
      <c r="DJ30" s="592"/>
      <c r="DK30" s="593"/>
      <c r="DL30" s="600">
        <v>3616754</v>
      </c>
      <c r="DM30" s="592"/>
      <c r="DN30" s="592"/>
      <c r="DO30" s="592"/>
      <c r="DP30" s="592"/>
      <c r="DQ30" s="592"/>
      <c r="DR30" s="592"/>
      <c r="DS30" s="592"/>
      <c r="DT30" s="592"/>
      <c r="DU30" s="592"/>
      <c r="DV30" s="593"/>
      <c r="DW30" s="596">
        <v>14.9</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339486</v>
      </c>
      <c r="S31" s="592"/>
      <c r="T31" s="592"/>
      <c r="U31" s="592"/>
      <c r="V31" s="592"/>
      <c r="W31" s="592"/>
      <c r="X31" s="592"/>
      <c r="Y31" s="593"/>
      <c r="Z31" s="594">
        <v>0.8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98.1</v>
      </c>
      <c r="BH31" s="623"/>
      <c r="BI31" s="623"/>
      <c r="BJ31" s="623"/>
      <c r="BK31" s="623"/>
      <c r="BL31" s="623"/>
      <c r="BM31" s="597">
        <v>94.2</v>
      </c>
      <c r="BN31" s="647"/>
      <c r="BO31" s="647"/>
      <c r="BP31" s="647"/>
      <c r="BQ31" s="648"/>
      <c r="BR31" s="646">
        <v>98.1</v>
      </c>
      <c r="BS31" s="623"/>
      <c r="BT31" s="623"/>
      <c r="BU31" s="623"/>
      <c r="BV31" s="623"/>
      <c r="BW31" s="623"/>
      <c r="BX31" s="597">
        <v>94.4</v>
      </c>
      <c r="BY31" s="647"/>
      <c r="BZ31" s="647"/>
      <c r="CA31" s="647"/>
      <c r="CB31" s="648"/>
      <c r="CD31" s="654"/>
      <c r="CE31" s="655"/>
      <c r="CF31" s="605" t="s">
        <v>295</v>
      </c>
      <c r="CG31" s="606"/>
      <c r="CH31" s="606"/>
      <c r="CI31" s="606"/>
      <c r="CJ31" s="606"/>
      <c r="CK31" s="606"/>
      <c r="CL31" s="606"/>
      <c r="CM31" s="606"/>
      <c r="CN31" s="606"/>
      <c r="CO31" s="606"/>
      <c r="CP31" s="606"/>
      <c r="CQ31" s="607"/>
      <c r="CR31" s="591">
        <v>638329</v>
      </c>
      <c r="CS31" s="623"/>
      <c r="CT31" s="623"/>
      <c r="CU31" s="623"/>
      <c r="CV31" s="623"/>
      <c r="CW31" s="623"/>
      <c r="CX31" s="623"/>
      <c r="CY31" s="624"/>
      <c r="CZ31" s="625">
        <v>1.5</v>
      </c>
      <c r="DA31" s="626"/>
      <c r="DB31" s="626"/>
      <c r="DC31" s="627"/>
      <c r="DD31" s="600">
        <v>638329</v>
      </c>
      <c r="DE31" s="623"/>
      <c r="DF31" s="623"/>
      <c r="DG31" s="623"/>
      <c r="DH31" s="623"/>
      <c r="DI31" s="623"/>
      <c r="DJ31" s="623"/>
      <c r="DK31" s="624"/>
      <c r="DL31" s="600">
        <v>638329</v>
      </c>
      <c r="DM31" s="623"/>
      <c r="DN31" s="623"/>
      <c r="DO31" s="623"/>
      <c r="DP31" s="623"/>
      <c r="DQ31" s="623"/>
      <c r="DR31" s="623"/>
      <c r="DS31" s="623"/>
      <c r="DT31" s="623"/>
      <c r="DU31" s="623"/>
      <c r="DV31" s="624"/>
      <c r="DW31" s="596">
        <v>2.6</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420824</v>
      </c>
      <c r="S32" s="592"/>
      <c r="T32" s="592"/>
      <c r="U32" s="592"/>
      <c r="V32" s="592"/>
      <c r="W32" s="592"/>
      <c r="X32" s="592"/>
      <c r="Y32" s="593"/>
      <c r="Z32" s="594">
        <v>1</v>
      </c>
      <c r="AA32" s="594"/>
      <c r="AB32" s="594"/>
      <c r="AC32" s="594"/>
      <c r="AD32" s="595">
        <v>3399</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98.1</v>
      </c>
      <c r="BH32" s="659"/>
      <c r="BI32" s="659"/>
      <c r="BJ32" s="659"/>
      <c r="BK32" s="659"/>
      <c r="BL32" s="659"/>
      <c r="BM32" s="660">
        <v>94.8</v>
      </c>
      <c r="BN32" s="659"/>
      <c r="BO32" s="659"/>
      <c r="BP32" s="659"/>
      <c r="BQ32" s="661"/>
      <c r="BR32" s="658">
        <v>98</v>
      </c>
      <c r="BS32" s="659"/>
      <c r="BT32" s="659"/>
      <c r="BU32" s="659"/>
      <c r="BV32" s="659"/>
      <c r="BW32" s="659"/>
      <c r="BX32" s="660">
        <v>94.1</v>
      </c>
      <c r="BY32" s="659"/>
      <c r="BZ32" s="659"/>
      <c r="CA32" s="659"/>
      <c r="CB32" s="661"/>
      <c r="CD32" s="656"/>
      <c r="CE32" s="657"/>
      <c r="CF32" s="605" t="s">
        <v>298</v>
      </c>
      <c r="CG32" s="606"/>
      <c r="CH32" s="606"/>
      <c r="CI32" s="606"/>
      <c r="CJ32" s="606"/>
      <c r="CK32" s="606"/>
      <c r="CL32" s="606"/>
      <c r="CM32" s="606"/>
      <c r="CN32" s="606"/>
      <c r="CO32" s="606"/>
      <c r="CP32" s="606"/>
      <c r="CQ32" s="607"/>
      <c r="CR32" s="591">
        <v>1737</v>
      </c>
      <c r="CS32" s="592"/>
      <c r="CT32" s="592"/>
      <c r="CU32" s="592"/>
      <c r="CV32" s="592"/>
      <c r="CW32" s="592"/>
      <c r="CX32" s="592"/>
      <c r="CY32" s="593"/>
      <c r="CZ32" s="625">
        <v>0</v>
      </c>
      <c r="DA32" s="626"/>
      <c r="DB32" s="626"/>
      <c r="DC32" s="627"/>
      <c r="DD32" s="600">
        <v>1737</v>
      </c>
      <c r="DE32" s="592"/>
      <c r="DF32" s="592"/>
      <c r="DG32" s="592"/>
      <c r="DH32" s="592"/>
      <c r="DI32" s="592"/>
      <c r="DJ32" s="592"/>
      <c r="DK32" s="593"/>
      <c r="DL32" s="600">
        <v>1737</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4150400</v>
      </c>
      <c r="S33" s="592"/>
      <c r="T33" s="592"/>
      <c r="U33" s="592"/>
      <c r="V33" s="592"/>
      <c r="W33" s="592"/>
      <c r="X33" s="592"/>
      <c r="Y33" s="593"/>
      <c r="Z33" s="594">
        <v>9.9</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14112014</v>
      </c>
      <c r="CS33" s="623"/>
      <c r="CT33" s="623"/>
      <c r="CU33" s="623"/>
      <c r="CV33" s="623"/>
      <c r="CW33" s="623"/>
      <c r="CX33" s="623"/>
      <c r="CY33" s="624"/>
      <c r="CZ33" s="625">
        <v>34</v>
      </c>
      <c r="DA33" s="626"/>
      <c r="DB33" s="626"/>
      <c r="DC33" s="627"/>
      <c r="DD33" s="600">
        <v>12310819</v>
      </c>
      <c r="DE33" s="623"/>
      <c r="DF33" s="623"/>
      <c r="DG33" s="623"/>
      <c r="DH33" s="623"/>
      <c r="DI33" s="623"/>
      <c r="DJ33" s="623"/>
      <c r="DK33" s="624"/>
      <c r="DL33" s="600">
        <v>10096748</v>
      </c>
      <c r="DM33" s="623"/>
      <c r="DN33" s="623"/>
      <c r="DO33" s="623"/>
      <c r="DP33" s="623"/>
      <c r="DQ33" s="623"/>
      <c r="DR33" s="623"/>
      <c r="DS33" s="623"/>
      <c r="DT33" s="623"/>
      <c r="DU33" s="623"/>
      <c r="DV33" s="624"/>
      <c r="DW33" s="596">
        <v>41.6</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v>123000</v>
      </c>
      <c r="S34" s="592"/>
      <c r="T34" s="592"/>
      <c r="U34" s="592"/>
      <c r="V34" s="592"/>
      <c r="W34" s="592"/>
      <c r="X34" s="592"/>
      <c r="Y34" s="593"/>
      <c r="Z34" s="594">
        <v>0.3</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4950493</v>
      </c>
      <c r="CS34" s="592"/>
      <c r="CT34" s="592"/>
      <c r="CU34" s="592"/>
      <c r="CV34" s="592"/>
      <c r="CW34" s="592"/>
      <c r="CX34" s="592"/>
      <c r="CY34" s="593"/>
      <c r="CZ34" s="625">
        <v>11.9</v>
      </c>
      <c r="DA34" s="626"/>
      <c r="DB34" s="626"/>
      <c r="DC34" s="627"/>
      <c r="DD34" s="600">
        <v>4359930</v>
      </c>
      <c r="DE34" s="592"/>
      <c r="DF34" s="592"/>
      <c r="DG34" s="592"/>
      <c r="DH34" s="592"/>
      <c r="DI34" s="592"/>
      <c r="DJ34" s="592"/>
      <c r="DK34" s="593"/>
      <c r="DL34" s="600">
        <v>4187386</v>
      </c>
      <c r="DM34" s="592"/>
      <c r="DN34" s="592"/>
      <c r="DO34" s="592"/>
      <c r="DP34" s="592"/>
      <c r="DQ34" s="592"/>
      <c r="DR34" s="592"/>
      <c r="DS34" s="592"/>
      <c r="DT34" s="592"/>
      <c r="DU34" s="592"/>
      <c r="DV34" s="593"/>
      <c r="DW34" s="596">
        <v>17.3</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2056200</v>
      </c>
      <c r="S35" s="592"/>
      <c r="T35" s="592"/>
      <c r="U35" s="592"/>
      <c r="V35" s="592"/>
      <c r="W35" s="592"/>
      <c r="X35" s="592"/>
      <c r="Y35" s="593"/>
      <c r="Z35" s="594">
        <v>4.9000000000000004</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6555236</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-2406229</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230252</v>
      </c>
      <c r="CS35" s="623"/>
      <c r="CT35" s="623"/>
      <c r="CU35" s="623"/>
      <c r="CV35" s="623"/>
      <c r="CW35" s="623"/>
      <c r="CX35" s="623"/>
      <c r="CY35" s="624"/>
      <c r="CZ35" s="625">
        <v>0.6</v>
      </c>
      <c r="DA35" s="626"/>
      <c r="DB35" s="626"/>
      <c r="DC35" s="627"/>
      <c r="DD35" s="600">
        <v>211968</v>
      </c>
      <c r="DE35" s="623"/>
      <c r="DF35" s="623"/>
      <c r="DG35" s="623"/>
      <c r="DH35" s="623"/>
      <c r="DI35" s="623"/>
      <c r="DJ35" s="623"/>
      <c r="DK35" s="624"/>
      <c r="DL35" s="600">
        <v>211968</v>
      </c>
      <c r="DM35" s="623"/>
      <c r="DN35" s="623"/>
      <c r="DO35" s="623"/>
      <c r="DP35" s="623"/>
      <c r="DQ35" s="623"/>
      <c r="DR35" s="623"/>
      <c r="DS35" s="623"/>
      <c r="DT35" s="623"/>
      <c r="DU35" s="623"/>
      <c r="DV35" s="624"/>
      <c r="DW35" s="596">
        <v>0.9</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41869966</v>
      </c>
      <c r="S36" s="664"/>
      <c r="T36" s="664"/>
      <c r="U36" s="664"/>
      <c r="V36" s="664"/>
      <c r="W36" s="664"/>
      <c r="X36" s="664"/>
      <c r="Y36" s="665"/>
      <c r="Z36" s="666">
        <v>100</v>
      </c>
      <c r="AA36" s="666"/>
      <c r="AB36" s="666"/>
      <c r="AC36" s="666"/>
      <c r="AD36" s="667">
        <v>22068397</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2470000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-2705120</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1684316</v>
      </c>
      <c r="CS36" s="592"/>
      <c r="CT36" s="592"/>
      <c r="CU36" s="592"/>
      <c r="CV36" s="592"/>
      <c r="CW36" s="592"/>
      <c r="CX36" s="592"/>
      <c r="CY36" s="593"/>
      <c r="CZ36" s="625">
        <v>4.0999999999999996</v>
      </c>
      <c r="DA36" s="626"/>
      <c r="DB36" s="626"/>
      <c r="DC36" s="627"/>
      <c r="DD36" s="600">
        <v>1438238</v>
      </c>
      <c r="DE36" s="592"/>
      <c r="DF36" s="592"/>
      <c r="DG36" s="592"/>
      <c r="DH36" s="592"/>
      <c r="DI36" s="592"/>
      <c r="DJ36" s="592"/>
      <c r="DK36" s="593"/>
      <c r="DL36" s="600">
        <v>1109680</v>
      </c>
      <c r="DM36" s="592"/>
      <c r="DN36" s="592"/>
      <c r="DO36" s="592"/>
      <c r="DP36" s="592"/>
      <c r="DQ36" s="592"/>
      <c r="DR36" s="592"/>
      <c r="DS36" s="592"/>
      <c r="DT36" s="592"/>
      <c r="DU36" s="592"/>
      <c r="DV36" s="593"/>
      <c r="DW36" s="596">
        <v>4.5999999999999996</v>
      </c>
      <c r="DX36" s="621"/>
      <c r="DY36" s="621"/>
      <c r="DZ36" s="621"/>
      <c r="EA36" s="621"/>
      <c r="EB36" s="621"/>
      <c r="EC36" s="622"/>
    </row>
    <row r="37" spans="2:133" ht="11.25" customHeight="1">
      <c r="AQ37" s="670" t="s">
        <v>313</v>
      </c>
      <c r="AR37" s="671"/>
      <c r="AS37" s="671"/>
      <c r="AT37" s="671"/>
      <c r="AU37" s="671"/>
      <c r="AV37" s="671"/>
      <c r="AW37" s="671"/>
      <c r="AX37" s="671"/>
      <c r="AY37" s="672"/>
      <c r="AZ37" s="591">
        <v>137902</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22340</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2101</v>
      </c>
      <c r="CS37" s="623"/>
      <c r="CT37" s="623"/>
      <c r="CU37" s="623"/>
      <c r="CV37" s="623"/>
      <c r="CW37" s="623"/>
      <c r="CX37" s="623"/>
      <c r="CY37" s="624"/>
      <c r="CZ37" s="625">
        <v>0</v>
      </c>
      <c r="DA37" s="626"/>
      <c r="DB37" s="626"/>
      <c r="DC37" s="627"/>
      <c r="DD37" s="600">
        <v>2101</v>
      </c>
      <c r="DE37" s="623"/>
      <c r="DF37" s="623"/>
      <c r="DG37" s="623"/>
      <c r="DH37" s="623"/>
      <c r="DI37" s="623"/>
      <c r="DJ37" s="623"/>
      <c r="DK37" s="624"/>
      <c r="DL37" s="600">
        <v>2086</v>
      </c>
      <c r="DM37" s="623"/>
      <c r="DN37" s="623"/>
      <c r="DO37" s="623"/>
      <c r="DP37" s="623"/>
      <c r="DQ37" s="623"/>
      <c r="DR37" s="623"/>
      <c r="DS37" s="623"/>
      <c r="DT37" s="623"/>
      <c r="DU37" s="623"/>
      <c r="DV37" s="624"/>
      <c r="DW37" s="596">
        <v>0</v>
      </c>
      <c r="DX37" s="621"/>
      <c r="DY37" s="621"/>
      <c r="DZ37" s="621"/>
      <c r="EA37" s="621"/>
      <c r="EB37" s="621"/>
      <c r="EC37" s="622"/>
    </row>
    <row r="38" spans="2:133" ht="11.25" customHeight="1">
      <c r="AQ38" s="670" t="s">
        <v>316</v>
      </c>
      <c r="AR38" s="671"/>
      <c r="AS38" s="671"/>
      <c r="AT38" s="671"/>
      <c r="AU38" s="671"/>
      <c r="AV38" s="671"/>
      <c r="AW38" s="671"/>
      <c r="AX38" s="671"/>
      <c r="AY38" s="672"/>
      <c r="AZ38" s="591">
        <v>9776</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39034</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6407558</v>
      </c>
      <c r="CS38" s="592"/>
      <c r="CT38" s="592"/>
      <c r="CU38" s="592"/>
      <c r="CV38" s="592"/>
      <c r="CW38" s="592"/>
      <c r="CX38" s="592"/>
      <c r="CY38" s="593"/>
      <c r="CZ38" s="625">
        <v>15.4</v>
      </c>
      <c r="DA38" s="626"/>
      <c r="DB38" s="626"/>
      <c r="DC38" s="627"/>
      <c r="DD38" s="600">
        <v>5615663</v>
      </c>
      <c r="DE38" s="592"/>
      <c r="DF38" s="592"/>
      <c r="DG38" s="592"/>
      <c r="DH38" s="592"/>
      <c r="DI38" s="592"/>
      <c r="DJ38" s="592"/>
      <c r="DK38" s="593"/>
      <c r="DL38" s="600">
        <v>4587714</v>
      </c>
      <c r="DM38" s="592"/>
      <c r="DN38" s="592"/>
      <c r="DO38" s="592"/>
      <c r="DP38" s="592"/>
      <c r="DQ38" s="592"/>
      <c r="DR38" s="592"/>
      <c r="DS38" s="592"/>
      <c r="DT38" s="592"/>
      <c r="DU38" s="592"/>
      <c r="DV38" s="593"/>
      <c r="DW38" s="596">
        <v>18.899999999999999</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87</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804395</v>
      </c>
      <c r="CS39" s="623"/>
      <c r="CT39" s="623"/>
      <c r="CU39" s="623"/>
      <c r="CV39" s="623"/>
      <c r="CW39" s="623"/>
      <c r="CX39" s="623"/>
      <c r="CY39" s="624"/>
      <c r="CZ39" s="625">
        <v>1.9</v>
      </c>
      <c r="DA39" s="626"/>
      <c r="DB39" s="626"/>
      <c r="DC39" s="627"/>
      <c r="DD39" s="600">
        <v>685020</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1341244</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104</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35000</v>
      </c>
      <c r="CS40" s="592"/>
      <c r="CT40" s="592"/>
      <c r="CU40" s="592"/>
      <c r="CV40" s="592"/>
      <c r="CW40" s="592"/>
      <c r="CX40" s="592"/>
      <c r="CY40" s="593"/>
      <c r="CZ40" s="625">
        <v>0.1</v>
      </c>
      <c r="DA40" s="626"/>
      <c r="DB40" s="626"/>
      <c r="DC40" s="627"/>
      <c r="DD40" s="600" t="s">
        <v>320</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2596314</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295</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3348534</v>
      </c>
      <c r="CS42" s="592"/>
      <c r="CT42" s="592"/>
      <c r="CU42" s="592"/>
      <c r="CV42" s="592"/>
      <c r="CW42" s="592"/>
      <c r="CX42" s="592"/>
      <c r="CY42" s="593"/>
      <c r="CZ42" s="625">
        <v>8.1</v>
      </c>
      <c r="DA42" s="674"/>
      <c r="DB42" s="674"/>
      <c r="DC42" s="675"/>
      <c r="DD42" s="600">
        <v>359742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36885</v>
      </c>
      <c r="CS43" s="623"/>
      <c r="CT43" s="623"/>
      <c r="CU43" s="623"/>
      <c r="CV43" s="623"/>
      <c r="CW43" s="623"/>
      <c r="CX43" s="623"/>
      <c r="CY43" s="624"/>
      <c r="CZ43" s="625">
        <v>0.1</v>
      </c>
      <c r="DA43" s="626"/>
      <c r="DB43" s="626"/>
      <c r="DC43" s="627"/>
      <c r="DD43" s="600">
        <v>36885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3348534</v>
      </c>
      <c r="CS44" s="592"/>
      <c r="CT44" s="592"/>
      <c r="CU44" s="592"/>
      <c r="CV44" s="592"/>
      <c r="CW44" s="592"/>
      <c r="CX44" s="592"/>
      <c r="CY44" s="593"/>
      <c r="CZ44" s="625">
        <v>8.1</v>
      </c>
      <c r="DA44" s="674"/>
      <c r="DB44" s="674"/>
      <c r="DC44" s="675"/>
      <c r="DD44" s="600">
        <v>359742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2079422</v>
      </c>
      <c r="CS45" s="623"/>
      <c r="CT45" s="623"/>
      <c r="CU45" s="623"/>
      <c r="CV45" s="623"/>
      <c r="CW45" s="623"/>
      <c r="CX45" s="623"/>
      <c r="CY45" s="624"/>
      <c r="CZ45" s="625">
        <v>5</v>
      </c>
      <c r="DA45" s="626"/>
      <c r="DB45" s="626"/>
      <c r="DC45" s="627"/>
      <c r="DD45" s="600">
        <v>2456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1269112</v>
      </c>
      <c r="CS46" s="592"/>
      <c r="CT46" s="592"/>
      <c r="CU46" s="592"/>
      <c r="CV46" s="592"/>
      <c r="CW46" s="592"/>
      <c r="CX46" s="592"/>
      <c r="CY46" s="593"/>
      <c r="CZ46" s="625">
        <v>3.1</v>
      </c>
      <c r="DA46" s="674"/>
      <c r="DB46" s="674"/>
      <c r="DC46" s="675"/>
      <c r="DD46" s="600">
        <v>357286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320</v>
      </c>
      <c r="CS47" s="623"/>
      <c r="CT47" s="623"/>
      <c r="CU47" s="623"/>
      <c r="CV47" s="623"/>
      <c r="CW47" s="623"/>
      <c r="CX47" s="623"/>
      <c r="CY47" s="624"/>
      <c r="CZ47" s="625" t="s">
        <v>320</v>
      </c>
      <c r="DA47" s="626"/>
      <c r="DB47" s="626"/>
      <c r="DC47" s="627"/>
      <c r="DD47" s="600" t="s">
        <v>320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41564355</v>
      </c>
      <c r="CS49" s="659"/>
      <c r="CT49" s="659"/>
      <c r="CU49" s="659"/>
      <c r="CV49" s="659"/>
      <c r="CW49" s="659"/>
      <c r="CX49" s="659"/>
      <c r="CY49" s="686"/>
      <c r="CZ49" s="687">
        <v>100</v>
      </c>
      <c r="DA49" s="688"/>
      <c r="DB49" s="688"/>
      <c r="DC49" s="689"/>
      <c r="DD49" s="690">
        <v>26931438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43688</v>
      </c>
      <c r="R7" s="721"/>
      <c r="S7" s="721"/>
      <c r="T7" s="721"/>
      <c r="U7" s="721"/>
      <c r="V7" s="721">
        <v>43419</v>
      </c>
      <c r="W7" s="721"/>
      <c r="X7" s="721"/>
      <c r="Y7" s="721"/>
      <c r="Z7" s="721"/>
      <c r="AA7" s="721">
        <v>269</v>
      </c>
      <c r="AB7" s="721"/>
      <c r="AC7" s="721"/>
      <c r="AD7" s="721"/>
      <c r="AE7" s="722"/>
      <c r="AF7" s="723">
        <v>268</v>
      </c>
      <c r="AG7" s="724"/>
      <c r="AH7" s="724"/>
      <c r="AI7" s="724"/>
      <c r="AJ7" s="725"/>
      <c r="AK7" s="760" t="s">
        <v>543</v>
      </c>
      <c r="AL7" s="761"/>
      <c r="AM7" s="761"/>
      <c r="AN7" s="761"/>
      <c r="AO7" s="761"/>
      <c r="AP7" s="761">
        <v>41021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540</v>
      </c>
      <c r="BT7" s="765"/>
      <c r="BU7" s="765"/>
      <c r="BV7" s="765"/>
      <c r="BW7" s="765"/>
      <c r="BX7" s="765"/>
      <c r="BY7" s="765"/>
      <c r="BZ7" s="765"/>
      <c r="CA7" s="765"/>
      <c r="CB7" s="765"/>
      <c r="CC7" s="765"/>
      <c r="CD7" s="765"/>
      <c r="CE7" s="765"/>
      <c r="CF7" s="765"/>
      <c r="CG7" s="766"/>
      <c r="CH7" s="757">
        <v>378</v>
      </c>
      <c r="CI7" s="758"/>
      <c r="CJ7" s="758"/>
      <c r="CK7" s="758"/>
      <c r="CL7" s="759"/>
      <c r="CM7" s="757">
        <v>325</v>
      </c>
      <c r="CN7" s="758"/>
      <c r="CO7" s="758"/>
      <c r="CP7" s="758"/>
      <c r="CQ7" s="759"/>
      <c r="CR7" s="757">
        <v>15</v>
      </c>
      <c r="CS7" s="758"/>
      <c r="CT7" s="758"/>
      <c r="CU7" s="758"/>
      <c r="CV7" s="759"/>
      <c r="CW7" s="757" t="s">
        <v>541</v>
      </c>
      <c r="CX7" s="758"/>
      <c r="CY7" s="758"/>
      <c r="CZ7" s="758"/>
      <c r="DA7" s="759"/>
      <c r="DB7" s="757" t="s">
        <v>541</v>
      </c>
      <c r="DC7" s="758"/>
      <c r="DD7" s="758"/>
      <c r="DE7" s="758"/>
      <c r="DF7" s="759"/>
      <c r="DG7" s="757" t="s">
        <v>541</v>
      </c>
      <c r="DH7" s="758"/>
      <c r="DI7" s="758"/>
      <c r="DJ7" s="758"/>
      <c r="DK7" s="759"/>
      <c r="DL7" s="757" t="s">
        <v>541</v>
      </c>
      <c r="DM7" s="758"/>
      <c r="DN7" s="758"/>
      <c r="DO7" s="758"/>
      <c r="DP7" s="759"/>
      <c r="DQ7" s="757" t="s">
        <v>541</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538</v>
      </c>
      <c r="BT8" s="755"/>
      <c r="BU8" s="755"/>
      <c r="BV8" s="755"/>
      <c r="BW8" s="755"/>
      <c r="BX8" s="755"/>
      <c r="BY8" s="755"/>
      <c r="BZ8" s="755"/>
      <c r="CA8" s="755"/>
      <c r="CB8" s="755"/>
      <c r="CC8" s="755"/>
      <c r="CD8" s="755"/>
      <c r="CE8" s="755"/>
      <c r="CF8" s="755"/>
      <c r="CG8" s="756"/>
      <c r="CH8" s="767">
        <v>96</v>
      </c>
      <c r="CI8" s="768"/>
      <c r="CJ8" s="768"/>
      <c r="CK8" s="768"/>
      <c r="CL8" s="769"/>
      <c r="CM8" s="767">
        <v>212</v>
      </c>
      <c r="CN8" s="768"/>
      <c r="CO8" s="768"/>
      <c r="CP8" s="768"/>
      <c r="CQ8" s="769"/>
      <c r="CR8" s="767">
        <v>100</v>
      </c>
      <c r="CS8" s="768"/>
      <c r="CT8" s="768"/>
      <c r="CU8" s="768"/>
      <c r="CV8" s="769"/>
      <c r="CW8" s="767">
        <v>201</v>
      </c>
      <c r="CX8" s="768"/>
      <c r="CY8" s="768"/>
      <c r="CZ8" s="768"/>
      <c r="DA8" s="769"/>
      <c r="DB8" s="767" t="s">
        <v>541</v>
      </c>
      <c r="DC8" s="768"/>
      <c r="DD8" s="768"/>
      <c r="DE8" s="768"/>
      <c r="DF8" s="769"/>
      <c r="DG8" s="767" t="s">
        <v>541</v>
      </c>
      <c r="DH8" s="768"/>
      <c r="DI8" s="768"/>
      <c r="DJ8" s="768"/>
      <c r="DK8" s="769"/>
      <c r="DL8" s="767" t="s">
        <v>541</v>
      </c>
      <c r="DM8" s="768"/>
      <c r="DN8" s="768"/>
      <c r="DO8" s="768"/>
      <c r="DP8" s="769"/>
      <c r="DQ8" s="767" t="s">
        <v>541</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537</v>
      </c>
      <c r="BT9" s="755"/>
      <c r="BU9" s="755"/>
      <c r="BV9" s="755"/>
      <c r="BW9" s="755"/>
      <c r="BX9" s="755"/>
      <c r="BY9" s="755"/>
      <c r="BZ9" s="755"/>
      <c r="CA9" s="755"/>
      <c r="CB9" s="755"/>
      <c r="CC9" s="755"/>
      <c r="CD9" s="755"/>
      <c r="CE9" s="755"/>
      <c r="CF9" s="755"/>
      <c r="CG9" s="756"/>
      <c r="CH9" s="767">
        <v>4</v>
      </c>
      <c r="CI9" s="768"/>
      <c r="CJ9" s="768"/>
      <c r="CK9" s="768"/>
      <c r="CL9" s="769"/>
      <c r="CM9" s="767">
        <v>66</v>
      </c>
      <c r="CN9" s="768"/>
      <c r="CO9" s="768"/>
      <c r="CP9" s="768"/>
      <c r="CQ9" s="769"/>
      <c r="CR9" s="767">
        <v>5</v>
      </c>
      <c r="CS9" s="768"/>
      <c r="CT9" s="768"/>
      <c r="CU9" s="768"/>
      <c r="CV9" s="769"/>
      <c r="CW9" s="767" t="s">
        <v>541</v>
      </c>
      <c r="CX9" s="768"/>
      <c r="CY9" s="768"/>
      <c r="CZ9" s="768"/>
      <c r="DA9" s="769"/>
      <c r="DB9" s="767" t="s">
        <v>541</v>
      </c>
      <c r="DC9" s="768"/>
      <c r="DD9" s="768"/>
      <c r="DE9" s="768"/>
      <c r="DF9" s="769"/>
      <c r="DG9" s="767">
        <v>747</v>
      </c>
      <c r="DH9" s="768"/>
      <c r="DI9" s="768"/>
      <c r="DJ9" s="768"/>
      <c r="DK9" s="769"/>
      <c r="DL9" s="767" t="s">
        <v>542</v>
      </c>
      <c r="DM9" s="768"/>
      <c r="DN9" s="768"/>
      <c r="DO9" s="768"/>
      <c r="DP9" s="769"/>
      <c r="DQ9" s="767">
        <v>724</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539</v>
      </c>
      <c r="BT10" s="755"/>
      <c r="BU10" s="755"/>
      <c r="BV10" s="755"/>
      <c r="BW10" s="755"/>
      <c r="BX10" s="755"/>
      <c r="BY10" s="755"/>
      <c r="BZ10" s="755"/>
      <c r="CA10" s="755"/>
      <c r="CB10" s="755"/>
      <c r="CC10" s="755"/>
      <c r="CD10" s="755"/>
      <c r="CE10" s="755"/>
      <c r="CF10" s="755"/>
      <c r="CG10" s="756"/>
      <c r="CH10" s="767">
        <v>6</v>
      </c>
      <c r="CI10" s="768"/>
      <c r="CJ10" s="768"/>
      <c r="CK10" s="768"/>
      <c r="CL10" s="769"/>
      <c r="CM10" s="767">
        <v>14</v>
      </c>
      <c r="CN10" s="768"/>
      <c r="CO10" s="768"/>
      <c r="CP10" s="768"/>
      <c r="CQ10" s="769"/>
      <c r="CR10" s="767">
        <v>2</v>
      </c>
      <c r="CS10" s="768"/>
      <c r="CT10" s="768"/>
      <c r="CU10" s="768"/>
      <c r="CV10" s="769"/>
      <c r="CW10" s="767">
        <v>226</v>
      </c>
      <c r="CX10" s="768"/>
      <c r="CY10" s="768"/>
      <c r="CZ10" s="768"/>
      <c r="DA10" s="769"/>
      <c r="DB10" s="767" t="s">
        <v>542</v>
      </c>
      <c r="DC10" s="768"/>
      <c r="DD10" s="768"/>
      <c r="DE10" s="768"/>
      <c r="DF10" s="769"/>
      <c r="DG10" s="767" t="s">
        <v>541</v>
      </c>
      <c r="DH10" s="768"/>
      <c r="DI10" s="768"/>
      <c r="DJ10" s="768"/>
      <c r="DK10" s="769"/>
      <c r="DL10" s="767" t="s">
        <v>541</v>
      </c>
      <c r="DM10" s="768"/>
      <c r="DN10" s="768"/>
      <c r="DO10" s="768"/>
      <c r="DP10" s="769"/>
      <c r="DQ10" s="767" t="s">
        <v>541</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43688</v>
      </c>
      <c r="R23" s="780"/>
      <c r="S23" s="780"/>
      <c r="T23" s="780"/>
      <c r="U23" s="780"/>
      <c r="V23" s="780">
        <v>43419</v>
      </c>
      <c r="W23" s="780"/>
      <c r="X23" s="780"/>
      <c r="Y23" s="780"/>
      <c r="Z23" s="780"/>
      <c r="AA23" s="780">
        <v>269</v>
      </c>
      <c r="AB23" s="780"/>
      <c r="AC23" s="780"/>
      <c r="AD23" s="780"/>
      <c r="AE23" s="781"/>
      <c r="AF23" s="782">
        <v>268</v>
      </c>
      <c r="AG23" s="780"/>
      <c r="AH23" s="780"/>
      <c r="AI23" s="780"/>
      <c r="AJ23" s="783"/>
      <c r="AK23" s="784"/>
      <c r="AL23" s="785"/>
      <c r="AM23" s="785"/>
      <c r="AN23" s="785"/>
      <c r="AO23" s="785"/>
      <c r="AP23" s="780">
        <v>41021</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16711</v>
      </c>
      <c r="R28" s="809"/>
      <c r="S28" s="809"/>
      <c r="T28" s="809"/>
      <c r="U28" s="809"/>
      <c r="V28" s="809">
        <v>19117</v>
      </c>
      <c r="W28" s="809"/>
      <c r="X28" s="809"/>
      <c r="Y28" s="809"/>
      <c r="Z28" s="809"/>
      <c r="AA28" s="809">
        <v>-2406</v>
      </c>
      <c r="AB28" s="809"/>
      <c r="AC28" s="809"/>
      <c r="AD28" s="809"/>
      <c r="AE28" s="810"/>
      <c r="AF28" s="811">
        <v>-2406</v>
      </c>
      <c r="AG28" s="809"/>
      <c r="AH28" s="809"/>
      <c r="AI28" s="809"/>
      <c r="AJ28" s="812"/>
      <c r="AK28" s="813">
        <v>1341</v>
      </c>
      <c r="AL28" s="804"/>
      <c r="AM28" s="804"/>
      <c r="AN28" s="804"/>
      <c r="AO28" s="804"/>
      <c r="AP28" s="804" t="s">
        <v>541</v>
      </c>
      <c r="AQ28" s="804"/>
      <c r="AR28" s="804"/>
      <c r="AS28" s="804"/>
      <c r="AT28" s="804"/>
      <c r="AU28" s="804" t="s">
        <v>541</v>
      </c>
      <c r="AV28" s="804"/>
      <c r="AW28" s="804"/>
      <c r="AX28" s="804"/>
      <c r="AY28" s="804"/>
      <c r="AZ28" s="805" t="s">
        <v>541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8920</v>
      </c>
      <c r="R29" s="745"/>
      <c r="S29" s="745"/>
      <c r="T29" s="745"/>
      <c r="U29" s="745"/>
      <c r="V29" s="745">
        <v>8821</v>
      </c>
      <c r="W29" s="745"/>
      <c r="X29" s="745"/>
      <c r="Y29" s="745"/>
      <c r="Z29" s="745"/>
      <c r="AA29" s="745">
        <v>99</v>
      </c>
      <c r="AB29" s="745"/>
      <c r="AC29" s="745"/>
      <c r="AD29" s="745"/>
      <c r="AE29" s="746"/>
      <c r="AF29" s="747">
        <v>99</v>
      </c>
      <c r="AG29" s="748"/>
      <c r="AH29" s="748"/>
      <c r="AI29" s="748"/>
      <c r="AJ29" s="749"/>
      <c r="AK29" s="816">
        <v>1299</v>
      </c>
      <c r="AL29" s="817"/>
      <c r="AM29" s="817"/>
      <c r="AN29" s="817"/>
      <c r="AO29" s="817"/>
      <c r="AP29" s="817" t="s">
        <v>541</v>
      </c>
      <c r="AQ29" s="817"/>
      <c r="AR29" s="817"/>
      <c r="AS29" s="817"/>
      <c r="AT29" s="817"/>
      <c r="AU29" s="817" t="s">
        <v>541</v>
      </c>
      <c r="AV29" s="817"/>
      <c r="AW29" s="817"/>
      <c r="AX29" s="817"/>
      <c r="AY29" s="817"/>
      <c r="AZ29" s="818" t="s">
        <v>541</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1339</v>
      </c>
      <c r="R30" s="745"/>
      <c r="S30" s="745"/>
      <c r="T30" s="745"/>
      <c r="U30" s="745"/>
      <c r="V30" s="745">
        <v>1312</v>
      </c>
      <c r="W30" s="745"/>
      <c r="X30" s="745"/>
      <c r="Y30" s="745"/>
      <c r="Z30" s="745"/>
      <c r="AA30" s="745">
        <v>27</v>
      </c>
      <c r="AB30" s="745"/>
      <c r="AC30" s="745"/>
      <c r="AD30" s="745"/>
      <c r="AE30" s="746"/>
      <c r="AF30" s="747">
        <v>27</v>
      </c>
      <c r="AG30" s="748"/>
      <c r="AH30" s="748"/>
      <c r="AI30" s="748"/>
      <c r="AJ30" s="749"/>
      <c r="AK30" s="816">
        <v>280</v>
      </c>
      <c r="AL30" s="817"/>
      <c r="AM30" s="817"/>
      <c r="AN30" s="817"/>
      <c r="AO30" s="817"/>
      <c r="AP30" s="817" t="s">
        <v>541</v>
      </c>
      <c r="AQ30" s="817"/>
      <c r="AR30" s="817"/>
      <c r="AS30" s="817"/>
      <c r="AT30" s="817"/>
      <c r="AU30" s="817" t="s">
        <v>541</v>
      </c>
      <c r="AV30" s="817"/>
      <c r="AW30" s="817"/>
      <c r="AX30" s="817"/>
      <c r="AY30" s="817"/>
      <c r="AZ30" s="818" t="s">
        <v>541</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2306</v>
      </c>
      <c r="R31" s="745"/>
      <c r="S31" s="745"/>
      <c r="T31" s="745"/>
      <c r="U31" s="745"/>
      <c r="V31" s="745">
        <v>2127</v>
      </c>
      <c r="W31" s="745"/>
      <c r="X31" s="745"/>
      <c r="Y31" s="745"/>
      <c r="Z31" s="745"/>
      <c r="AA31" s="745">
        <v>179</v>
      </c>
      <c r="AB31" s="745"/>
      <c r="AC31" s="745"/>
      <c r="AD31" s="745"/>
      <c r="AE31" s="746"/>
      <c r="AF31" s="747">
        <v>4196</v>
      </c>
      <c r="AG31" s="748"/>
      <c r="AH31" s="748"/>
      <c r="AI31" s="748"/>
      <c r="AJ31" s="749"/>
      <c r="AK31" s="816">
        <v>10</v>
      </c>
      <c r="AL31" s="817"/>
      <c r="AM31" s="817"/>
      <c r="AN31" s="817"/>
      <c r="AO31" s="817"/>
      <c r="AP31" s="817">
        <v>448</v>
      </c>
      <c r="AQ31" s="817"/>
      <c r="AR31" s="817"/>
      <c r="AS31" s="817"/>
      <c r="AT31" s="817"/>
      <c r="AU31" s="817">
        <v>8</v>
      </c>
      <c r="AV31" s="817"/>
      <c r="AW31" s="817"/>
      <c r="AX31" s="817"/>
      <c r="AY31" s="817"/>
      <c r="AZ31" s="818" t="s">
        <v>541</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5929</v>
      </c>
      <c r="R32" s="745"/>
      <c r="S32" s="745"/>
      <c r="T32" s="745"/>
      <c r="U32" s="745"/>
      <c r="V32" s="745">
        <v>6920</v>
      </c>
      <c r="W32" s="745"/>
      <c r="X32" s="745"/>
      <c r="Y32" s="745"/>
      <c r="Z32" s="745"/>
      <c r="AA32" s="745">
        <v>991</v>
      </c>
      <c r="AB32" s="745"/>
      <c r="AC32" s="745"/>
      <c r="AD32" s="745"/>
      <c r="AE32" s="746"/>
      <c r="AF32" s="747" t="s">
        <v>111</v>
      </c>
      <c r="AG32" s="748"/>
      <c r="AH32" s="748"/>
      <c r="AI32" s="748"/>
      <c r="AJ32" s="749"/>
      <c r="AK32" s="816">
        <v>2470</v>
      </c>
      <c r="AL32" s="817"/>
      <c r="AM32" s="817"/>
      <c r="AN32" s="817"/>
      <c r="AO32" s="817"/>
      <c r="AP32" s="817">
        <v>50137</v>
      </c>
      <c r="AQ32" s="817"/>
      <c r="AR32" s="817"/>
      <c r="AS32" s="817"/>
      <c r="AT32" s="817"/>
      <c r="AU32" s="817">
        <v>35547</v>
      </c>
      <c r="AV32" s="817"/>
      <c r="AW32" s="817"/>
      <c r="AX32" s="817"/>
      <c r="AY32" s="817"/>
      <c r="AZ32" s="818" t="s">
        <v>543</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1916</v>
      </c>
      <c r="AG63" s="828"/>
      <c r="AH63" s="828"/>
      <c r="AI63" s="828"/>
      <c r="AJ63" s="829"/>
      <c r="AK63" s="830"/>
      <c r="AL63" s="825"/>
      <c r="AM63" s="825"/>
      <c r="AN63" s="825"/>
      <c r="AO63" s="825"/>
      <c r="AP63" s="828">
        <v>50585</v>
      </c>
      <c r="AQ63" s="828"/>
      <c r="AR63" s="828"/>
      <c r="AS63" s="828"/>
      <c r="AT63" s="828"/>
      <c r="AU63" s="828">
        <v>35555</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389</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532</v>
      </c>
      <c r="C68" s="856"/>
      <c r="D68" s="856"/>
      <c r="E68" s="856"/>
      <c r="F68" s="856"/>
      <c r="G68" s="856"/>
      <c r="H68" s="856"/>
      <c r="I68" s="856"/>
      <c r="J68" s="856"/>
      <c r="K68" s="856"/>
      <c r="L68" s="856"/>
      <c r="M68" s="856"/>
      <c r="N68" s="856"/>
      <c r="O68" s="856"/>
      <c r="P68" s="857"/>
      <c r="Q68" s="858">
        <v>102</v>
      </c>
      <c r="R68" s="852"/>
      <c r="S68" s="852"/>
      <c r="T68" s="852"/>
      <c r="U68" s="852"/>
      <c r="V68" s="852">
        <v>98</v>
      </c>
      <c r="W68" s="852"/>
      <c r="X68" s="852"/>
      <c r="Y68" s="852"/>
      <c r="Z68" s="852"/>
      <c r="AA68" s="852">
        <v>4</v>
      </c>
      <c r="AB68" s="852"/>
      <c r="AC68" s="852"/>
      <c r="AD68" s="852"/>
      <c r="AE68" s="852"/>
      <c r="AF68" s="852">
        <v>4</v>
      </c>
      <c r="AG68" s="852"/>
      <c r="AH68" s="852"/>
      <c r="AI68" s="852"/>
      <c r="AJ68" s="852"/>
      <c r="AK68" s="852" t="s">
        <v>543</v>
      </c>
      <c r="AL68" s="852"/>
      <c r="AM68" s="852"/>
      <c r="AN68" s="852"/>
      <c r="AO68" s="852"/>
      <c r="AP68" s="852" t="s">
        <v>543</v>
      </c>
      <c r="AQ68" s="852"/>
      <c r="AR68" s="852"/>
      <c r="AS68" s="852"/>
      <c r="AT68" s="852"/>
      <c r="AU68" s="852" t="s">
        <v>544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533</v>
      </c>
      <c r="C69" s="860"/>
      <c r="D69" s="860"/>
      <c r="E69" s="860"/>
      <c r="F69" s="860"/>
      <c r="G69" s="860"/>
      <c r="H69" s="860"/>
      <c r="I69" s="860"/>
      <c r="J69" s="860"/>
      <c r="K69" s="860"/>
      <c r="L69" s="860"/>
      <c r="M69" s="860"/>
      <c r="N69" s="860"/>
      <c r="O69" s="860"/>
      <c r="P69" s="861"/>
      <c r="Q69" s="862">
        <v>185</v>
      </c>
      <c r="R69" s="817"/>
      <c r="S69" s="817"/>
      <c r="T69" s="817"/>
      <c r="U69" s="817"/>
      <c r="V69" s="817">
        <v>158</v>
      </c>
      <c r="W69" s="817"/>
      <c r="X69" s="817"/>
      <c r="Y69" s="817"/>
      <c r="Z69" s="817"/>
      <c r="AA69" s="817">
        <v>26</v>
      </c>
      <c r="AB69" s="817"/>
      <c r="AC69" s="817"/>
      <c r="AD69" s="817"/>
      <c r="AE69" s="817"/>
      <c r="AF69" s="817">
        <v>26</v>
      </c>
      <c r="AG69" s="817"/>
      <c r="AH69" s="817"/>
      <c r="AI69" s="817"/>
      <c r="AJ69" s="817"/>
      <c r="AK69" s="817">
        <v>12</v>
      </c>
      <c r="AL69" s="817"/>
      <c r="AM69" s="817"/>
      <c r="AN69" s="817"/>
      <c r="AO69" s="817"/>
      <c r="AP69" s="817" t="s">
        <v>543</v>
      </c>
      <c r="AQ69" s="817"/>
      <c r="AR69" s="817"/>
      <c r="AS69" s="817"/>
      <c r="AT69" s="817"/>
      <c r="AU69" s="817" t="s">
        <v>544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534</v>
      </c>
      <c r="C70" s="860"/>
      <c r="D70" s="860"/>
      <c r="E70" s="860"/>
      <c r="F70" s="860"/>
      <c r="G70" s="860"/>
      <c r="H70" s="860"/>
      <c r="I70" s="860"/>
      <c r="J70" s="860"/>
      <c r="K70" s="860"/>
      <c r="L70" s="860"/>
      <c r="M70" s="860"/>
      <c r="N70" s="860"/>
      <c r="O70" s="860"/>
      <c r="P70" s="861"/>
      <c r="Q70" s="862">
        <v>946790</v>
      </c>
      <c r="R70" s="817"/>
      <c r="S70" s="817"/>
      <c r="T70" s="817"/>
      <c r="U70" s="817"/>
      <c r="V70" s="817">
        <v>924334</v>
      </c>
      <c r="W70" s="817"/>
      <c r="X70" s="817"/>
      <c r="Y70" s="817"/>
      <c r="Z70" s="817"/>
      <c r="AA70" s="817">
        <v>22456</v>
      </c>
      <c r="AB70" s="817"/>
      <c r="AC70" s="817"/>
      <c r="AD70" s="817"/>
      <c r="AE70" s="817"/>
      <c r="AF70" s="817">
        <v>22456</v>
      </c>
      <c r="AG70" s="817"/>
      <c r="AH70" s="817"/>
      <c r="AI70" s="817"/>
      <c r="AJ70" s="817"/>
      <c r="AK70" s="817">
        <v>5657</v>
      </c>
      <c r="AL70" s="817"/>
      <c r="AM70" s="817"/>
      <c r="AN70" s="817"/>
      <c r="AO70" s="817"/>
      <c r="AP70" s="817" t="s">
        <v>543</v>
      </c>
      <c r="AQ70" s="817"/>
      <c r="AR70" s="817"/>
      <c r="AS70" s="817"/>
      <c r="AT70" s="817"/>
      <c r="AU70" s="817" t="s">
        <v>544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535</v>
      </c>
      <c r="C71" s="860"/>
      <c r="D71" s="860"/>
      <c r="E71" s="860"/>
      <c r="F71" s="860"/>
      <c r="G71" s="860"/>
      <c r="H71" s="860"/>
      <c r="I71" s="860"/>
      <c r="J71" s="860"/>
      <c r="K71" s="860"/>
      <c r="L71" s="860"/>
      <c r="M71" s="860"/>
      <c r="N71" s="860"/>
      <c r="O71" s="860"/>
      <c r="P71" s="861"/>
      <c r="Q71" s="862">
        <v>40036</v>
      </c>
      <c r="R71" s="817"/>
      <c r="S71" s="817"/>
      <c r="T71" s="817"/>
      <c r="U71" s="817"/>
      <c r="V71" s="817">
        <v>34096</v>
      </c>
      <c r="W71" s="817"/>
      <c r="X71" s="817"/>
      <c r="Y71" s="817"/>
      <c r="Z71" s="817"/>
      <c r="AA71" s="817">
        <v>5940</v>
      </c>
      <c r="AB71" s="817"/>
      <c r="AC71" s="817"/>
      <c r="AD71" s="817"/>
      <c r="AE71" s="817"/>
      <c r="AF71" s="817">
        <v>32505</v>
      </c>
      <c r="AG71" s="817"/>
      <c r="AH71" s="817"/>
      <c r="AI71" s="817"/>
      <c r="AJ71" s="817"/>
      <c r="AK71" s="817" t="s">
        <v>543</v>
      </c>
      <c r="AL71" s="817"/>
      <c r="AM71" s="817"/>
      <c r="AN71" s="817"/>
      <c r="AO71" s="817"/>
      <c r="AP71" s="817">
        <v>149081</v>
      </c>
      <c r="AQ71" s="817"/>
      <c r="AR71" s="817"/>
      <c r="AS71" s="817"/>
      <c r="AT71" s="817"/>
      <c r="AU71" s="817" t="s">
        <v>543</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536</v>
      </c>
      <c r="C72" s="860"/>
      <c r="D72" s="860"/>
      <c r="E72" s="860"/>
      <c r="F72" s="860"/>
      <c r="G72" s="860"/>
      <c r="H72" s="860"/>
      <c r="I72" s="860"/>
      <c r="J72" s="860"/>
      <c r="K72" s="860"/>
      <c r="L72" s="860"/>
      <c r="M72" s="860"/>
      <c r="N72" s="860"/>
      <c r="O72" s="860"/>
      <c r="P72" s="861"/>
      <c r="Q72" s="862">
        <v>9050</v>
      </c>
      <c r="R72" s="817"/>
      <c r="S72" s="817"/>
      <c r="T72" s="817"/>
      <c r="U72" s="817"/>
      <c r="V72" s="817">
        <v>5629</v>
      </c>
      <c r="W72" s="817"/>
      <c r="X72" s="817"/>
      <c r="Y72" s="817"/>
      <c r="Z72" s="817"/>
      <c r="AA72" s="817">
        <v>3421</v>
      </c>
      <c r="AB72" s="817"/>
      <c r="AC72" s="817"/>
      <c r="AD72" s="817"/>
      <c r="AE72" s="817"/>
      <c r="AF72" s="817">
        <v>11358</v>
      </c>
      <c r="AG72" s="817"/>
      <c r="AH72" s="817"/>
      <c r="AI72" s="817"/>
      <c r="AJ72" s="817"/>
      <c r="AK72" s="817" t="s">
        <v>543</v>
      </c>
      <c r="AL72" s="817"/>
      <c r="AM72" s="817"/>
      <c r="AN72" s="817"/>
      <c r="AO72" s="817"/>
      <c r="AP72" s="817">
        <v>20248</v>
      </c>
      <c r="AQ72" s="817"/>
      <c r="AR72" s="817"/>
      <c r="AS72" s="817"/>
      <c r="AT72" s="817"/>
      <c r="AU72" s="817" t="s">
        <v>543</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66349</v>
      </c>
      <c r="AG88" s="828"/>
      <c r="AH88" s="828"/>
      <c r="AI88" s="828"/>
      <c r="AJ88" s="828"/>
      <c r="AK88" s="825"/>
      <c r="AL88" s="825"/>
      <c r="AM88" s="825"/>
      <c r="AN88" s="825"/>
      <c r="AO88" s="825"/>
      <c r="AP88" s="828">
        <v>169329</v>
      </c>
      <c r="AQ88" s="828"/>
      <c r="AR88" s="828"/>
      <c r="AS88" s="828"/>
      <c r="AT88" s="828"/>
      <c r="AU88" s="828" t="s">
        <v>545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122</v>
      </c>
      <c r="CS102" s="836"/>
      <c r="CT102" s="836"/>
      <c r="CU102" s="836"/>
      <c r="CV102" s="879"/>
      <c r="CW102" s="878">
        <v>427</v>
      </c>
      <c r="CX102" s="836"/>
      <c r="CY102" s="836"/>
      <c r="CZ102" s="836"/>
      <c r="DA102" s="879"/>
      <c r="DB102" s="878" t="s">
        <v>543</v>
      </c>
      <c r="DC102" s="836"/>
      <c r="DD102" s="836"/>
      <c r="DE102" s="836"/>
      <c r="DF102" s="879"/>
      <c r="DG102" s="878">
        <v>747</v>
      </c>
      <c r="DH102" s="836"/>
      <c r="DI102" s="836"/>
      <c r="DJ102" s="836"/>
      <c r="DK102" s="879"/>
      <c r="DL102" s="878" t="s">
        <v>543</v>
      </c>
      <c r="DM102" s="836"/>
      <c r="DN102" s="836"/>
      <c r="DO102" s="836"/>
      <c r="DP102" s="879"/>
      <c r="DQ102" s="878">
        <v>724</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285</v>
      </c>
      <c r="AG109" s="881"/>
      <c r="AH109" s="881"/>
      <c r="AI109" s="881"/>
      <c r="AJ109" s="882"/>
      <c r="AK109" s="880" t="s">
        <v>284</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285</v>
      </c>
      <c r="BW109" s="881"/>
      <c r="BX109" s="881"/>
      <c r="BY109" s="881"/>
      <c r="BZ109" s="882"/>
      <c r="CA109" s="880" t="s">
        <v>284</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285</v>
      </c>
      <c r="DM109" s="881"/>
      <c r="DN109" s="881"/>
      <c r="DO109" s="881"/>
      <c r="DP109" s="882"/>
      <c r="DQ109" s="880" t="s">
        <v>284</v>
      </c>
      <c r="DR109" s="881"/>
      <c r="DS109" s="881"/>
      <c r="DT109" s="881"/>
      <c r="DU109" s="882"/>
      <c r="DV109" s="880" t="s">
        <v>400</v>
      </c>
      <c r="DW109" s="881"/>
      <c r="DX109" s="881"/>
      <c r="DY109" s="881"/>
      <c r="DZ109" s="883"/>
    </row>
    <row r="110" spans="1:131" s="197" customFormat="1" ht="26.25" customHeight="1">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4123920</v>
      </c>
      <c r="AB110" s="888"/>
      <c r="AC110" s="888"/>
      <c r="AD110" s="888"/>
      <c r="AE110" s="889"/>
      <c r="AF110" s="890">
        <v>4306612</v>
      </c>
      <c r="AG110" s="888"/>
      <c r="AH110" s="888"/>
      <c r="AI110" s="888"/>
      <c r="AJ110" s="889"/>
      <c r="AK110" s="890">
        <v>4393062</v>
      </c>
      <c r="AL110" s="888"/>
      <c r="AM110" s="888"/>
      <c r="AN110" s="888"/>
      <c r="AO110" s="889"/>
      <c r="AP110" s="891">
        <v>21.3</v>
      </c>
      <c r="AQ110" s="892"/>
      <c r="AR110" s="892"/>
      <c r="AS110" s="892"/>
      <c r="AT110" s="893"/>
      <c r="AU110" s="894" t="s">
        <v>60</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40884721</v>
      </c>
      <c r="BR110" s="925"/>
      <c r="BS110" s="925"/>
      <c r="BT110" s="925"/>
      <c r="BU110" s="925"/>
      <c r="BV110" s="925">
        <v>40623371</v>
      </c>
      <c r="BW110" s="925"/>
      <c r="BX110" s="925"/>
      <c r="BY110" s="925"/>
      <c r="BZ110" s="925"/>
      <c r="CA110" s="925">
        <v>41020860</v>
      </c>
      <c r="CB110" s="925"/>
      <c r="CC110" s="925"/>
      <c r="CD110" s="925"/>
      <c r="CE110" s="925"/>
      <c r="CF110" s="939">
        <v>199.3</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36482722</v>
      </c>
      <c r="BR112" s="918"/>
      <c r="BS112" s="918"/>
      <c r="BT112" s="918"/>
      <c r="BU112" s="918"/>
      <c r="BV112" s="918">
        <v>35947415</v>
      </c>
      <c r="BW112" s="918"/>
      <c r="BX112" s="918"/>
      <c r="BY112" s="918"/>
      <c r="BZ112" s="918"/>
      <c r="CA112" s="918">
        <v>35554409</v>
      </c>
      <c r="CB112" s="918"/>
      <c r="CC112" s="918"/>
      <c r="CD112" s="918"/>
      <c r="CE112" s="918"/>
      <c r="CF112" s="912">
        <v>172.7</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2249660</v>
      </c>
      <c r="AB113" s="932"/>
      <c r="AC113" s="932"/>
      <c r="AD113" s="932"/>
      <c r="AE113" s="933"/>
      <c r="AF113" s="934">
        <v>2207931</v>
      </c>
      <c r="AG113" s="932"/>
      <c r="AH113" s="932"/>
      <c r="AI113" s="932"/>
      <c r="AJ113" s="933"/>
      <c r="AK113" s="934">
        <v>2135683</v>
      </c>
      <c r="AL113" s="932"/>
      <c r="AM113" s="932"/>
      <c r="AN113" s="932"/>
      <c r="AO113" s="933"/>
      <c r="AP113" s="935">
        <v>10.4</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t="s">
        <v>111</v>
      </c>
      <c r="BR113" s="918"/>
      <c r="BS113" s="918"/>
      <c r="BT113" s="918"/>
      <c r="BU113" s="918"/>
      <c r="BV113" s="918" t="s">
        <v>111</v>
      </c>
      <c r="BW113" s="918"/>
      <c r="BX113" s="918"/>
      <c r="BY113" s="918"/>
      <c r="BZ113" s="918"/>
      <c r="CA113" s="918" t="s">
        <v>111</v>
      </c>
      <c r="CB113" s="918"/>
      <c r="CC113" s="918"/>
      <c r="CD113" s="918"/>
      <c r="CE113" s="918"/>
      <c r="CF113" s="912" t="s">
        <v>111</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111</v>
      </c>
      <c r="AB114" s="957"/>
      <c r="AC114" s="957"/>
      <c r="AD114" s="957"/>
      <c r="AE114" s="958"/>
      <c r="AF114" s="959" t="s">
        <v>111</v>
      </c>
      <c r="AG114" s="957"/>
      <c r="AH114" s="957"/>
      <c r="AI114" s="957"/>
      <c r="AJ114" s="958"/>
      <c r="AK114" s="959" t="s">
        <v>111</v>
      </c>
      <c r="AL114" s="957"/>
      <c r="AM114" s="957"/>
      <c r="AN114" s="957"/>
      <c r="AO114" s="958"/>
      <c r="AP114" s="960" t="s">
        <v>111</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6393370</v>
      </c>
      <c r="BR114" s="918"/>
      <c r="BS114" s="918"/>
      <c r="BT114" s="918"/>
      <c r="BU114" s="918"/>
      <c r="BV114" s="918">
        <v>6212526</v>
      </c>
      <c r="BW114" s="918"/>
      <c r="BX114" s="918"/>
      <c r="BY114" s="918"/>
      <c r="BZ114" s="918"/>
      <c r="CA114" s="918">
        <v>5748916</v>
      </c>
      <c r="CB114" s="918"/>
      <c r="CC114" s="918"/>
      <c r="CD114" s="918"/>
      <c r="CE114" s="918"/>
      <c r="CF114" s="912">
        <v>27.9</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v>825280</v>
      </c>
      <c r="BR115" s="918"/>
      <c r="BS115" s="918"/>
      <c r="BT115" s="918"/>
      <c r="BU115" s="918"/>
      <c r="BV115" s="918">
        <v>805352</v>
      </c>
      <c r="BW115" s="918"/>
      <c r="BX115" s="918"/>
      <c r="BY115" s="918"/>
      <c r="BZ115" s="918"/>
      <c r="CA115" s="918">
        <v>724149</v>
      </c>
      <c r="CB115" s="918"/>
      <c r="CC115" s="918"/>
      <c r="CD115" s="918"/>
      <c r="CE115" s="918"/>
      <c r="CF115" s="912">
        <v>3.5</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2769</v>
      </c>
      <c r="AB116" s="957"/>
      <c r="AC116" s="957"/>
      <c r="AD116" s="957"/>
      <c r="AE116" s="958"/>
      <c r="AF116" s="959">
        <v>2210</v>
      </c>
      <c r="AG116" s="957"/>
      <c r="AH116" s="957"/>
      <c r="AI116" s="957"/>
      <c r="AJ116" s="958"/>
      <c r="AK116" s="959">
        <v>1737</v>
      </c>
      <c r="AL116" s="957"/>
      <c r="AM116" s="957"/>
      <c r="AN116" s="957"/>
      <c r="AO116" s="958"/>
      <c r="AP116" s="960">
        <v>0</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6376349</v>
      </c>
      <c r="AB117" s="964"/>
      <c r="AC117" s="964"/>
      <c r="AD117" s="964"/>
      <c r="AE117" s="965"/>
      <c r="AF117" s="963">
        <v>6516753</v>
      </c>
      <c r="AG117" s="964"/>
      <c r="AH117" s="964"/>
      <c r="AI117" s="964"/>
      <c r="AJ117" s="965"/>
      <c r="AK117" s="963">
        <v>6530482</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285</v>
      </c>
      <c r="AG118" s="881"/>
      <c r="AH118" s="881"/>
      <c r="AI118" s="881"/>
      <c r="AJ118" s="882"/>
      <c r="AK118" s="880" t="s">
        <v>284</v>
      </c>
      <c r="AL118" s="881"/>
      <c r="AM118" s="881"/>
      <c r="AN118" s="881"/>
      <c r="AO118" s="882"/>
      <c r="AP118" s="988" t="s">
        <v>400</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428</v>
      </c>
      <c r="BP118" s="992"/>
      <c r="BQ118" s="983">
        <v>84586093</v>
      </c>
      <c r="BR118" s="984"/>
      <c r="BS118" s="984"/>
      <c r="BT118" s="984"/>
      <c r="BU118" s="984"/>
      <c r="BV118" s="984">
        <v>83588664</v>
      </c>
      <c r="BW118" s="984"/>
      <c r="BX118" s="984"/>
      <c r="BY118" s="984"/>
      <c r="BZ118" s="984"/>
      <c r="CA118" s="984">
        <v>83048334</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1707986</v>
      </c>
      <c r="BR119" s="925"/>
      <c r="BS119" s="925"/>
      <c r="BT119" s="925"/>
      <c r="BU119" s="925"/>
      <c r="BV119" s="925">
        <v>2139213</v>
      </c>
      <c r="BW119" s="925"/>
      <c r="BX119" s="925"/>
      <c r="BY119" s="925"/>
      <c r="BZ119" s="925"/>
      <c r="CA119" s="925">
        <v>2624316</v>
      </c>
      <c r="CB119" s="925"/>
      <c r="CC119" s="925"/>
      <c r="CD119" s="925"/>
      <c r="CE119" s="925"/>
      <c r="CF119" s="939">
        <v>12.7</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12157096</v>
      </c>
      <c r="BR120" s="918"/>
      <c r="BS120" s="918"/>
      <c r="BT120" s="918"/>
      <c r="BU120" s="918"/>
      <c r="BV120" s="918">
        <v>11682614</v>
      </c>
      <c r="BW120" s="918"/>
      <c r="BX120" s="918"/>
      <c r="BY120" s="918"/>
      <c r="BZ120" s="918"/>
      <c r="CA120" s="918">
        <v>11643888</v>
      </c>
      <c r="CB120" s="918"/>
      <c r="CC120" s="918"/>
      <c r="CD120" s="918"/>
      <c r="CE120" s="918"/>
      <c r="CF120" s="912">
        <v>56.6</v>
      </c>
      <c r="CG120" s="913"/>
      <c r="CH120" s="913"/>
      <c r="CI120" s="913"/>
      <c r="CJ120" s="913"/>
      <c r="CK120" s="1011" t="s">
        <v>434</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36473897</v>
      </c>
      <c r="DH120" s="925"/>
      <c r="DI120" s="925"/>
      <c r="DJ120" s="925"/>
      <c r="DK120" s="925"/>
      <c r="DL120" s="925">
        <v>35934760</v>
      </c>
      <c r="DM120" s="925"/>
      <c r="DN120" s="925"/>
      <c r="DO120" s="925"/>
      <c r="DP120" s="925"/>
      <c r="DQ120" s="925">
        <v>35546795</v>
      </c>
      <c r="DR120" s="925"/>
      <c r="DS120" s="925"/>
      <c r="DT120" s="925"/>
      <c r="DU120" s="925"/>
      <c r="DV120" s="926">
        <v>172.7</v>
      </c>
      <c r="DW120" s="926"/>
      <c r="DX120" s="926"/>
      <c r="DY120" s="926"/>
      <c r="DZ120" s="927"/>
    </row>
    <row r="121" spans="1:130" s="197" customFormat="1" ht="26.25" customHeight="1">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46219321</v>
      </c>
      <c r="BR121" s="984"/>
      <c r="BS121" s="984"/>
      <c r="BT121" s="984"/>
      <c r="BU121" s="984"/>
      <c r="BV121" s="984">
        <v>46009199</v>
      </c>
      <c r="BW121" s="984"/>
      <c r="BX121" s="984"/>
      <c r="BY121" s="984"/>
      <c r="BZ121" s="984"/>
      <c r="CA121" s="984">
        <v>46635825</v>
      </c>
      <c r="CB121" s="984"/>
      <c r="CC121" s="984"/>
      <c r="CD121" s="984"/>
      <c r="CE121" s="984"/>
      <c r="CF121" s="1022">
        <v>226.5</v>
      </c>
      <c r="CG121" s="1023"/>
      <c r="CH121" s="1023"/>
      <c r="CI121" s="1023"/>
      <c r="CJ121" s="1023"/>
      <c r="CK121" s="1014"/>
      <c r="CL121" s="1015"/>
      <c r="CM121" s="1015"/>
      <c r="CN121" s="1015"/>
      <c r="CO121" s="1016"/>
      <c r="CP121" s="1005" t="s">
        <v>381</v>
      </c>
      <c r="CQ121" s="1006"/>
      <c r="CR121" s="1006"/>
      <c r="CS121" s="1006"/>
      <c r="CT121" s="1006"/>
      <c r="CU121" s="1006"/>
      <c r="CV121" s="1006"/>
      <c r="CW121" s="1006"/>
      <c r="CX121" s="1006"/>
      <c r="CY121" s="1006"/>
      <c r="CZ121" s="1006"/>
      <c r="DA121" s="1006"/>
      <c r="DB121" s="1006"/>
      <c r="DC121" s="1006"/>
      <c r="DD121" s="1006"/>
      <c r="DE121" s="1006"/>
      <c r="DF121" s="1007"/>
      <c r="DG121" s="917">
        <v>8825</v>
      </c>
      <c r="DH121" s="918"/>
      <c r="DI121" s="918"/>
      <c r="DJ121" s="918"/>
      <c r="DK121" s="918"/>
      <c r="DL121" s="918">
        <v>12655</v>
      </c>
      <c r="DM121" s="918"/>
      <c r="DN121" s="918"/>
      <c r="DO121" s="918"/>
      <c r="DP121" s="918"/>
      <c r="DQ121" s="918">
        <v>7614</v>
      </c>
      <c r="DR121" s="918"/>
      <c r="DS121" s="918"/>
      <c r="DT121" s="918"/>
      <c r="DU121" s="918"/>
      <c r="DV121" s="919">
        <v>0</v>
      </c>
      <c r="DW121" s="919"/>
      <c r="DX121" s="919"/>
      <c r="DY121" s="919"/>
      <c r="DZ121" s="920"/>
    </row>
    <row r="122" spans="1:130" s="197" customFormat="1" ht="26.25" customHeight="1">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437</v>
      </c>
      <c r="BP122" s="992"/>
      <c r="BQ122" s="1032">
        <v>60084403</v>
      </c>
      <c r="BR122" s="1033"/>
      <c r="BS122" s="1033"/>
      <c r="BT122" s="1033"/>
      <c r="BU122" s="1033"/>
      <c r="BV122" s="1033">
        <v>59831026</v>
      </c>
      <c r="BW122" s="1033"/>
      <c r="BX122" s="1033"/>
      <c r="BY122" s="1033"/>
      <c r="BZ122" s="1033"/>
      <c r="CA122" s="1033">
        <v>60904029</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120.1</v>
      </c>
      <c r="BR123" s="1025"/>
      <c r="BS123" s="1025"/>
      <c r="BT123" s="1025"/>
      <c r="BU123" s="1025"/>
      <c r="BV123" s="1025">
        <v>117.2</v>
      </c>
      <c r="BW123" s="1025"/>
      <c r="BX123" s="1025"/>
      <c r="BY123" s="1025"/>
      <c r="BZ123" s="1025"/>
      <c r="CA123" s="1025">
        <v>107.5</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v>825280</v>
      </c>
      <c r="DH126" s="918"/>
      <c r="DI126" s="918"/>
      <c r="DJ126" s="918"/>
      <c r="DK126" s="918"/>
      <c r="DL126" s="918">
        <v>805352</v>
      </c>
      <c r="DM126" s="918"/>
      <c r="DN126" s="918"/>
      <c r="DO126" s="918"/>
      <c r="DP126" s="918"/>
      <c r="DQ126" s="918">
        <v>724149</v>
      </c>
      <c r="DR126" s="918"/>
      <c r="DS126" s="918"/>
      <c r="DT126" s="918"/>
      <c r="DU126" s="918"/>
      <c r="DV126" s="919">
        <v>3.5</v>
      </c>
      <c r="DW126" s="919"/>
      <c r="DX126" s="919"/>
      <c r="DY126" s="919"/>
      <c r="DZ126" s="920"/>
    </row>
    <row r="127" spans="1:130" s="197" customFormat="1" ht="26.25" customHeight="1" thickBot="1">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448</v>
      </c>
      <c r="AY127" s="885"/>
      <c r="AZ127" s="885"/>
      <c r="BA127" s="885"/>
      <c r="BB127" s="885"/>
      <c r="BC127" s="885"/>
      <c r="BD127" s="885"/>
      <c r="BE127" s="886"/>
      <c r="BF127" s="1039" t="s">
        <v>111</v>
      </c>
      <c r="BG127" s="1040"/>
      <c r="BH127" s="1040"/>
      <c r="BI127" s="1040"/>
      <c r="BJ127" s="1040"/>
      <c r="BK127" s="1040"/>
      <c r="BL127" s="1049"/>
      <c r="BM127" s="1039">
        <v>12.17</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1095338</v>
      </c>
      <c r="AB128" s="1088"/>
      <c r="AC128" s="1088"/>
      <c r="AD128" s="1088"/>
      <c r="AE128" s="1089"/>
      <c r="AF128" s="1090">
        <v>1058430</v>
      </c>
      <c r="AG128" s="1088"/>
      <c r="AH128" s="1088"/>
      <c r="AI128" s="1088"/>
      <c r="AJ128" s="1089"/>
      <c r="AK128" s="1090">
        <v>1026764</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111</v>
      </c>
      <c r="BG128" s="1065"/>
      <c r="BH128" s="1065"/>
      <c r="BI128" s="1065"/>
      <c r="BJ128" s="1065"/>
      <c r="BK128" s="1065"/>
      <c r="BL128" s="1066"/>
      <c r="BM128" s="1064">
        <v>17.170000000000002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23603486</v>
      </c>
      <c r="AB129" s="957"/>
      <c r="AC129" s="957"/>
      <c r="AD129" s="957"/>
      <c r="AE129" s="958"/>
      <c r="AF129" s="959">
        <v>23519427</v>
      </c>
      <c r="AG129" s="957"/>
      <c r="AH129" s="957"/>
      <c r="AI129" s="957"/>
      <c r="AJ129" s="958"/>
      <c r="AK129" s="959">
        <v>23820548</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10.6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3210614</v>
      </c>
      <c r="AB130" s="957"/>
      <c r="AC130" s="957"/>
      <c r="AD130" s="957"/>
      <c r="AE130" s="958"/>
      <c r="AF130" s="959">
        <v>3254796</v>
      </c>
      <c r="AG130" s="957"/>
      <c r="AH130" s="957"/>
      <c r="AI130" s="957"/>
      <c r="AJ130" s="958"/>
      <c r="AK130" s="959">
        <v>3232934</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v>107.5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20392872</v>
      </c>
      <c r="AB131" s="996"/>
      <c r="AC131" s="996"/>
      <c r="AD131" s="996"/>
      <c r="AE131" s="997"/>
      <c r="AF131" s="998">
        <v>20264631</v>
      </c>
      <c r="AG131" s="996"/>
      <c r="AH131" s="996"/>
      <c r="AI131" s="996"/>
      <c r="AJ131" s="997"/>
      <c r="AK131" s="998">
        <v>20587614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10.15255232</v>
      </c>
      <c r="AB132" s="1102"/>
      <c r="AC132" s="1102"/>
      <c r="AD132" s="1102"/>
      <c r="AE132" s="1103"/>
      <c r="AF132" s="1104">
        <v>10.87375832</v>
      </c>
      <c r="AG132" s="1102"/>
      <c r="AH132" s="1102"/>
      <c r="AI132" s="1102"/>
      <c r="AJ132" s="1103"/>
      <c r="AK132" s="1104">
        <v>11.02985514</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9</v>
      </c>
      <c r="AB133" s="1109"/>
      <c r="AC133" s="1109"/>
      <c r="AD133" s="1109"/>
      <c r="AE133" s="1110"/>
      <c r="AF133" s="1108">
        <v>10.1</v>
      </c>
      <c r="AG133" s="1109"/>
      <c r="AH133" s="1109"/>
      <c r="AI133" s="1109"/>
      <c r="AJ133" s="1110"/>
      <c r="AK133" s="1108">
        <v>10.6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3" zoomScaleNormal="85" zoomScaleSheetLayoutView="55" workbookViewId="0">
      <selection activeCell="AG74" sqref="AG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G22" zoomScaleNormal="40" zoomScaleSheetLayoutView="55" workbookViewId="0">
      <selection activeCell="CH7" sqref="CH7:CL7"/>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5" t="s">
        <v>464</v>
      </c>
      <c r="L7" s="254"/>
      <c r="M7" s="255" t="s">
        <v>465</v>
      </c>
      <c r="N7" s="256"/>
    </row>
    <row r="8" spans="1:16">
      <c r="A8" s="248"/>
      <c r="B8" s="244"/>
      <c r="C8" s="244"/>
      <c r="D8" s="244"/>
      <c r="E8" s="244"/>
      <c r="F8" s="244"/>
      <c r="G8" s="257"/>
      <c r="H8" s="258"/>
      <c r="I8" s="258"/>
      <c r="J8" s="259"/>
      <c r="K8" s="1116"/>
      <c r="L8" s="260" t="s">
        <v>466</v>
      </c>
      <c r="M8" s="261" t="s">
        <v>467</v>
      </c>
      <c r="N8" s="262" t="s">
        <v>468</v>
      </c>
    </row>
    <row r="9" spans="1:16">
      <c r="A9" s="248"/>
      <c r="B9" s="244"/>
      <c r="C9" s="244"/>
      <c r="D9" s="244"/>
      <c r="E9" s="244"/>
      <c r="F9" s="244"/>
      <c r="G9" s="1117" t="s">
        <v>469</v>
      </c>
      <c r="H9" s="1118"/>
      <c r="I9" s="1118"/>
      <c r="J9" s="1119"/>
      <c r="K9" s="263">
        <v>7315901</v>
      </c>
      <c r="L9" s="264">
        <v>59185</v>
      </c>
      <c r="M9" s="265">
        <v>58402</v>
      </c>
      <c r="N9" s="266">
        <v>1.3</v>
      </c>
    </row>
    <row r="10" spans="1:16">
      <c r="A10" s="248"/>
      <c r="B10" s="244"/>
      <c r="C10" s="244"/>
      <c r="D10" s="244"/>
      <c r="E10" s="244"/>
      <c r="F10" s="244"/>
      <c r="G10" s="1117" t="s">
        <v>470</v>
      </c>
      <c r="H10" s="1118"/>
      <c r="I10" s="1118"/>
      <c r="J10" s="1119"/>
      <c r="K10" s="267">
        <v>222595</v>
      </c>
      <c r="L10" s="268">
        <v>1801</v>
      </c>
      <c r="M10" s="269">
        <v>4003</v>
      </c>
      <c r="N10" s="270">
        <v>-55</v>
      </c>
    </row>
    <row r="11" spans="1:16" ht="13.5" customHeight="1">
      <c r="A11" s="248"/>
      <c r="B11" s="244"/>
      <c r="C11" s="244"/>
      <c r="D11" s="244"/>
      <c r="E11" s="244"/>
      <c r="F11" s="244"/>
      <c r="G11" s="1117" t="s">
        <v>471</v>
      </c>
      <c r="H11" s="1118"/>
      <c r="I11" s="1118"/>
      <c r="J11" s="1119"/>
      <c r="K11" s="267">
        <v>129</v>
      </c>
      <c r="L11" s="268">
        <v>1</v>
      </c>
      <c r="M11" s="269">
        <v>3781</v>
      </c>
      <c r="N11" s="270">
        <v>-100</v>
      </c>
    </row>
    <row r="12" spans="1:16" ht="13.5" customHeight="1">
      <c r="A12" s="248"/>
      <c r="B12" s="244"/>
      <c r="C12" s="244"/>
      <c r="D12" s="244"/>
      <c r="E12" s="244"/>
      <c r="F12" s="244"/>
      <c r="G12" s="1117" t="s">
        <v>472</v>
      </c>
      <c r="H12" s="1118"/>
      <c r="I12" s="1118"/>
      <c r="J12" s="1119"/>
      <c r="K12" s="267">
        <v>776</v>
      </c>
      <c r="L12" s="268">
        <v>6</v>
      </c>
      <c r="M12" s="269">
        <v>598</v>
      </c>
      <c r="N12" s="270">
        <v>-99</v>
      </c>
    </row>
    <row r="13" spans="1:16" ht="13.5" customHeight="1">
      <c r="A13" s="248"/>
      <c r="B13" s="244"/>
      <c r="C13" s="244"/>
      <c r="D13" s="244"/>
      <c r="E13" s="244"/>
      <c r="F13" s="244"/>
      <c r="G13" s="1117" t="s">
        <v>473</v>
      </c>
      <c r="H13" s="1118"/>
      <c r="I13" s="1118"/>
      <c r="J13" s="1119"/>
      <c r="K13" s="267" t="s">
        <v>474</v>
      </c>
      <c r="L13" s="268" t="s">
        <v>474</v>
      </c>
      <c r="M13" s="269">
        <v>1</v>
      </c>
      <c r="N13" s="270" t="s">
        <v>474</v>
      </c>
    </row>
    <row r="14" spans="1:16" ht="13.5" customHeight="1">
      <c r="A14" s="248"/>
      <c r="B14" s="244"/>
      <c r="C14" s="244"/>
      <c r="D14" s="244"/>
      <c r="E14" s="244"/>
      <c r="F14" s="244"/>
      <c r="G14" s="1117" t="s">
        <v>475</v>
      </c>
      <c r="H14" s="1118"/>
      <c r="I14" s="1118"/>
      <c r="J14" s="1119"/>
      <c r="K14" s="267">
        <v>321792</v>
      </c>
      <c r="L14" s="268">
        <v>2603</v>
      </c>
      <c r="M14" s="269">
        <v>2386</v>
      </c>
      <c r="N14" s="270">
        <v>9.1</v>
      </c>
    </row>
    <row r="15" spans="1:16" ht="13.5" customHeight="1">
      <c r="A15" s="248"/>
      <c r="B15" s="244"/>
      <c r="C15" s="244"/>
      <c r="D15" s="244"/>
      <c r="E15" s="244"/>
      <c r="F15" s="244"/>
      <c r="G15" s="1117" t="s">
        <v>476</v>
      </c>
      <c r="H15" s="1118"/>
      <c r="I15" s="1118"/>
      <c r="J15" s="1119"/>
      <c r="K15" s="267">
        <v>36885</v>
      </c>
      <c r="L15" s="268">
        <v>298</v>
      </c>
      <c r="M15" s="269">
        <v>1344</v>
      </c>
      <c r="N15" s="270">
        <v>-77.8</v>
      </c>
    </row>
    <row r="16" spans="1:16">
      <c r="A16" s="248"/>
      <c r="B16" s="244"/>
      <c r="C16" s="244"/>
      <c r="D16" s="244"/>
      <c r="E16" s="244"/>
      <c r="F16" s="244"/>
      <c r="G16" s="1120" t="s">
        <v>477</v>
      </c>
      <c r="H16" s="1121"/>
      <c r="I16" s="1121"/>
      <c r="J16" s="1122"/>
      <c r="K16" s="268">
        <v>-858528</v>
      </c>
      <c r="L16" s="268">
        <v>-6945</v>
      </c>
      <c r="M16" s="269">
        <v>-6701</v>
      </c>
      <c r="N16" s="270">
        <v>3.6</v>
      </c>
    </row>
    <row r="17" spans="1:16">
      <c r="A17" s="248"/>
      <c r="B17" s="244"/>
      <c r="C17" s="244"/>
      <c r="D17" s="244"/>
      <c r="E17" s="244"/>
      <c r="F17" s="244"/>
      <c r="G17" s="1120" t="s">
        <v>169</v>
      </c>
      <c r="H17" s="1121"/>
      <c r="I17" s="1121"/>
      <c r="J17" s="1122"/>
      <c r="K17" s="268">
        <v>7039550</v>
      </c>
      <c r="L17" s="268">
        <v>56949</v>
      </c>
      <c r="M17" s="269">
        <v>63814</v>
      </c>
      <c r="N17" s="270">
        <v>-10.8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2" t="s">
        <v>482</v>
      </c>
      <c r="H21" s="1113"/>
      <c r="I21" s="1113"/>
      <c r="J21" s="1114"/>
      <c r="K21" s="280">
        <v>5.73</v>
      </c>
      <c r="L21" s="281">
        <v>6.4</v>
      </c>
      <c r="M21" s="282">
        <v>-0.67</v>
      </c>
      <c r="N21" s="249"/>
      <c r="O21" s="283"/>
      <c r="P21" s="279"/>
    </row>
    <row r="22" spans="1:16" s="284" customFormat="1">
      <c r="A22" s="279"/>
      <c r="B22" s="249"/>
      <c r="C22" s="249"/>
      <c r="D22" s="249"/>
      <c r="E22" s="249"/>
      <c r="F22" s="249"/>
      <c r="G22" s="1112" t="s">
        <v>483</v>
      </c>
      <c r="H22" s="1113"/>
      <c r="I22" s="1113"/>
      <c r="J22" s="1114"/>
      <c r="K22" s="285">
        <v>97.5</v>
      </c>
      <c r="L22" s="286">
        <v>98.9</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5" t="s">
        <v>464</v>
      </c>
      <c r="L30" s="254"/>
      <c r="M30" s="255" t="s">
        <v>465</v>
      </c>
      <c r="N30" s="256"/>
    </row>
    <row r="31" spans="1:16">
      <c r="A31" s="248"/>
      <c r="B31" s="244"/>
      <c r="C31" s="244"/>
      <c r="D31" s="244"/>
      <c r="E31" s="244"/>
      <c r="F31" s="244"/>
      <c r="G31" s="257"/>
      <c r="H31" s="258"/>
      <c r="I31" s="258"/>
      <c r="J31" s="259"/>
      <c r="K31" s="1116"/>
      <c r="L31" s="260" t="s">
        <v>466</v>
      </c>
      <c r="M31" s="261" t="s">
        <v>467</v>
      </c>
      <c r="N31" s="262" t="s">
        <v>468</v>
      </c>
    </row>
    <row r="32" spans="1:16" ht="27" customHeight="1">
      <c r="A32" s="248"/>
      <c r="B32" s="244"/>
      <c r="C32" s="244"/>
      <c r="D32" s="244"/>
      <c r="E32" s="244"/>
      <c r="F32" s="244"/>
      <c r="G32" s="1128" t="s">
        <v>487</v>
      </c>
      <c r="H32" s="1129"/>
      <c r="I32" s="1129"/>
      <c r="J32" s="1130"/>
      <c r="K32" s="294">
        <v>4393062</v>
      </c>
      <c r="L32" s="294">
        <v>35539</v>
      </c>
      <c r="M32" s="295">
        <v>38473</v>
      </c>
      <c r="N32" s="296">
        <v>-7.6</v>
      </c>
    </row>
    <row r="33" spans="1:16" ht="13.5" customHeight="1">
      <c r="A33" s="248"/>
      <c r="B33" s="244"/>
      <c r="C33" s="244"/>
      <c r="D33" s="244"/>
      <c r="E33" s="244"/>
      <c r="F33" s="244"/>
      <c r="G33" s="1128" t="s">
        <v>488</v>
      </c>
      <c r="H33" s="1129"/>
      <c r="I33" s="1129"/>
      <c r="J33" s="1130"/>
      <c r="K33" s="294" t="s">
        <v>474</v>
      </c>
      <c r="L33" s="294" t="s">
        <v>474</v>
      </c>
      <c r="M33" s="295" t="s">
        <v>474</v>
      </c>
      <c r="N33" s="296" t="s">
        <v>474</v>
      </c>
    </row>
    <row r="34" spans="1:16" ht="27" customHeight="1">
      <c r="A34" s="248"/>
      <c r="B34" s="244"/>
      <c r="C34" s="244"/>
      <c r="D34" s="244"/>
      <c r="E34" s="244"/>
      <c r="F34" s="244"/>
      <c r="G34" s="1128" t="s">
        <v>489</v>
      </c>
      <c r="H34" s="1129"/>
      <c r="I34" s="1129"/>
      <c r="J34" s="1130"/>
      <c r="K34" s="294" t="s">
        <v>474</v>
      </c>
      <c r="L34" s="294" t="s">
        <v>474</v>
      </c>
      <c r="M34" s="295">
        <v>31</v>
      </c>
      <c r="N34" s="296" t="s">
        <v>474</v>
      </c>
    </row>
    <row r="35" spans="1:16" ht="27" customHeight="1">
      <c r="A35" s="248"/>
      <c r="B35" s="244"/>
      <c r="C35" s="244"/>
      <c r="D35" s="244"/>
      <c r="E35" s="244"/>
      <c r="F35" s="244"/>
      <c r="G35" s="1128" t="s">
        <v>490</v>
      </c>
      <c r="H35" s="1129"/>
      <c r="I35" s="1129"/>
      <c r="J35" s="1130"/>
      <c r="K35" s="294">
        <v>2135683</v>
      </c>
      <c r="L35" s="294">
        <v>17277</v>
      </c>
      <c r="M35" s="295">
        <v>10015</v>
      </c>
      <c r="N35" s="296">
        <v>72.5</v>
      </c>
    </row>
    <row r="36" spans="1:16" ht="27" customHeight="1">
      <c r="A36" s="248"/>
      <c r="B36" s="244"/>
      <c r="C36" s="244"/>
      <c r="D36" s="244"/>
      <c r="E36" s="244"/>
      <c r="F36" s="244"/>
      <c r="G36" s="1128" t="s">
        <v>491</v>
      </c>
      <c r="H36" s="1129"/>
      <c r="I36" s="1129"/>
      <c r="J36" s="1130"/>
      <c r="K36" s="294" t="s">
        <v>474</v>
      </c>
      <c r="L36" s="294" t="s">
        <v>474</v>
      </c>
      <c r="M36" s="295">
        <v>1507</v>
      </c>
      <c r="N36" s="296" t="s">
        <v>474</v>
      </c>
    </row>
    <row r="37" spans="1:16" ht="13.5" customHeight="1">
      <c r="A37" s="248"/>
      <c r="B37" s="244"/>
      <c r="C37" s="244"/>
      <c r="D37" s="244"/>
      <c r="E37" s="244"/>
      <c r="F37" s="244"/>
      <c r="G37" s="1128" t="s">
        <v>492</v>
      </c>
      <c r="H37" s="1129"/>
      <c r="I37" s="1129"/>
      <c r="J37" s="1130"/>
      <c r="K37" s="294" t="s">
        <v>474</v>
      </c>
      <c r="L37" s="294" t="s">
        <v>474</v>
      </c>
      <c r="M37" s="295">
        <v>1079</v>
      </c>
      <c r="N37" s="296" t="s">
        <v>474</v>
      </c>
    </row>
    <row r="38" spans="1:16" ht="27" customHeight="1">
      <c r="A38" s="248"/>
      <c r="B38" s="244"/>
      <c r="C38" s="244"/>
      <c r="D38" s="244"/>
      <c r="E38" s="244"/>
      <c r="F38" s="244"/>
      <c r="G38" s="1131" t="s">
        <v>493</v>
      </c>
      <c r="H38" s="1132"/>
      <c r="I38" s="1132"/>
      <c r="J38" s="1133"/>
      <c r="K38" s="297">
        <v>1737</v>
      </c>
      <c r="L38" s="297">
        <v>14</v>
      </c>
      <c r="M38" s="298">
        <v>5</v>
      </c>
      <c r="N38" s="299">
        <v>180</v>
      </c>
      <c r="O38" s="293"/>
    </row>
    <row r="39" spans="1:16">
      <c r="A39" s="248"/>
      <c r="B39" s="244"/>
      <c r="C39" s="244"/>
      <c r="D39" s="244"/>
      <c r="E39" s="244"/>
      <c r="F39" s="244"/>
      <c r="G39" s="1131" t="s">
        <v>494</v>
      </c>
      <c r="H39" s="1132"/>
      <c r="I39" s="1132"/>
      <c r="J39" s="1133"/>
      <c r="K39" s="300">
        <v>-1026764</v>
      </c>
      <c r="L39" s="300">
        <v>-8306</v>
      </c>
      <c r="M39" s="301">
        <v>-7129</v>
      </c>
      <c r="N39" s="302">
        <v>16.5</v>
      </c>
      <c r="O39" s="293"/>
    </row>
    <row r="40" spans="1:16" ht="27" customHeight="1">
      <c r="A40" s="248"/>
      <c r="B40" s="244"/>
      <c r="C40" s="244"/>
      <c r="D40" s="244"/>
      <c r="E40" s="244"/>
      <c r="F40" s="244"/>
      <c r="G40" s="1128" t="s">
        <v>495</v>
      </c>
      <c r="H40" s="1129"/>
      <c r="I40" s="1129"/>
      <c r="J40" s="1130"/>
      <c r="K40" s="300">
        <v>-3232934</v>
      </c>
      <c r="L40" s="300">
        <v>-26154</v>
      </c>
      <c r="M40" s="301">
        <v>-30363</v>
      </c>
      <c r="N40" s="302">
        <v>-13.9</v>
      </c>
      <c r="O40" s="293"/>
    </row>
    <row r="41" spans="1:16">
      <c r="A41" s="248"/>
      <c r="B41" s="244"/>
      <c r="C41" s="244"/>
      <c r="D41" s="244"/>
      <c r="E41" s="244"/>
      <c r="F41" s="244"/>
      <c r="G41" s="1134" t="s">
        <v>279</v>
      </c>
      <c r="H41" s="1135"/>
      <c r="I41" s="1135"/>
      <c r="J41" s="1136"/>
      <c r="K41" s="294">
        <v>2270784</v>
      </c>
      <c r="L41" s="300">
        <v>18370</v>
      </c>
      <c r="M41" s="301">
        <v>13618</v>
      </c>
      <c r="N41" s="302">
        <v>34.9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3" t="s">
        <v>464</v>
      </c>
      <c r="J49" s="1125" t="s">
        <v>499</v>
      </c>
      <c r="K49" s="1126"/>
      <c r="L49" s="1126"/>
      <c r="M49" s="1126"/>
      <c r="N49" s="1127"/>
    </row>
    <row r="50" spans="1:14">
      <c r="A50" s="248"/>
      <c r="B50" s="244"/>
      <c r="C50" s="244"/>
      <c r="D50" s="244"/>
      <c r="E50" s="244"/>
      <c r="F50" s="244"/>
      <c r="G50" s="312"/>
      <c r="H50" s="313"/>
      <c r="I50" s="1124"/>
      <c r="J50" s="314" t="s">
        <v>500</v>
      </c>
      <c r="K50" s="315" t="s">
        <v>501</v>
      </c>
      <c r="L50" s="316" t="s">
        <v>502</v>
      </c>
      <c r="M50" s="317" t="s">
        <v>503</v>
      </c>
      <c r="N50" s="318" t="s">
        <v>504</v>
      </c>
    </row>
    <row r="51" spans="1:14">
      <c r="A51" s="248"/>
      <c r="B51" s="244"/>
      <c r="C51" s="244"/>
      <c r="D51" s="244"/>
      <c r="E51" s="244"/>
      <c r="F51" s="244"/>
      <c r="G51" s="310" t="s">
        <v>505</v>
      </c>
      <c r="H51" s="311"/>
      <c r="I51" s="319">
        <v>2264596</v>
      </c>
      <c r="J51" s="320">
        <v>18113</v>
      </c>
      <c r="K51" s="321">
        <v>-0.1</v>
      </c>
      <c r="L51" s="322">
        <v>34366</v>
      </c>
      <c r="M51" s="323">
        <v>2.2000000000000002</v>
      </c>
      <c r="N51" s="324">
        <v>-2.2999999999999998</v>
      </c>
    </row>
    <row r="52" spans="1:14">
      <c r="A52" s="248"/>
      <c r="B52" s="244"/>
      <c r="C52" s="244"/>
      <c r="D52" s="244"/>
      <c r="E52" s="244"/>
      <c r="F52" s="244"/>
      <c r="G52" s="325"/>
      <c r="H52" s="326" t="s">
        <v>506</v>
      </c>
      <c r="I52" s="327">
        <v>897805</v>
      </c>
      <c r="J52" s="328">
        <v>7181</v>
      </c>
      <c r="K52" s="329">
        <v>22.5</v>
      </c>
      <c r="L52" s="330">
        <v>19822</v>
      </c>
      <c r="M52" s="331">
        <v>5.0999999999999996</v>
      </c>
      <c r="N52" s="332">
        <v>17.399999999999999</v>
      </c>
    </row>
    <row r="53" spans="1:14">
      <c r="A53" s="248"/>
      <c r="B53" s="244"/>
      <c r="C53" s="244"/>
      <c r="D53" s="244"/>
      <c r="E53" s="244"/>
      <c r="F53" s="244"/>
      <c r="G53" s="310" t="s">
        <v>507</v>
      </c>
      <c r="H53" s="311"/>
      <c r="I53" s="319">
        <v>1978947</v>
      </c>
      <c r="J53" s="320">
        <v>15908</v>
      </c>
      <c r="K53" s="321">
        <v>-12.2</v>
      </c>
      <c r="L53" s="322">
        <v>35965</v>
      </c>
      <c r="M53" s="323">
        <v>4.7</v>
      </c>
      <c r="N53" s="324">
        <v>-16.899999999999999</v>
      </c>
    </row>
    <row r="54" spans="1:14">
      <c r="A54" s="248"/>
      <c r="B54" s="244"/>
      <c r="C54" s="244"/>
      <c r="D54" s="244"/>
      <c r="E54" s="244"/>
      <c r="F54" s="244"/>
      <c r="G54" s="325"/>
      <c r="H54" s="326" t="s">
        <v>506</v>
      </c>
      <c r="I54" s="327">
        <v>539203</v>
      </c>
      <c r="J54" s="328">
        <v>4334</v>
      </c>
      <c r="K54" s="329">
        <v>-39.6</v>
      </c>
      <c r="L54" s="330">
        <v>20136</v>
      </c>
      <c r="M54" s="331">
        <v>1.6</v>
      </c>
      <c r="N54" s="332">
        <v>-41.2</v>
      </c>
    </row>
    <row r="55" spans="1:14">
      <c r="A55" s="248"/>
      <c r="B55" s="244"/>
      <c r="C55" s="244"/>
      <c r="D55" s="244"/>
      <c r="E55" s="244"/>
      <c r="F55" s="244"/>
      <c r="G55" s="310" t="s">
        <v>508</v>
      </c>
      <c r="H55" s="311"/>
      <c r="I55" s="319">
        <v>3139488</v>
      </c>
      <c r="J55" s="320">
        <v>25399</v>
      </c>
      <c r="K55" s="321">
        <v>59.7</v>
      </c>
      <c r="L55" s="322">
        <v>41433</v>
      </c>
      <c r="M55" s="323">
        <v>15.2</v>
      </c>
      <c r="N55" s="324">
        <v>44.5</v>
      </c>
    </row>
    <row r="56" spans="1:14">
      <c r="A56" s="248"/>
      <c r="B56" s="244"/>
      <c r="C56" s="244"/>
      <c r="D56" s="244"/>
      <c r="E56" s="244"/>
      <c r="F56" s="244"/>
      <c r="G56" s="325"/>
      <c r="H56" s="326" t="s">
        <v>506</v>
      </c>
      <c r="I56" s="327">
        <v>1770380</v>
      </c>
      <c r="J56" s="328">
        <v>14322</v>
      </c>
      <c r="K56" s="329">
        <v>230.5</v>
      </c>
      <c r="L56" s="330">
        <v>22351</v>
      </c>
      <c r="M56" s="331">
        <v>11</v>
      </c>
      <c r="N56" s="332">
        <v>219.5</v>
      </c>
    </row>
    <row r="57" spans="1:14">
      <c r="A57" s="248"/>
      <c r="B57" s="244"/>
      <c r="C57" s="244"/>
      <c r="D57" s="244"/>
      <c r="E57" s="244"/>
      <c r="F57" s="244"/>
      <c r="G57" s="310" t="s">
        <v>509</v>
      </c>
      <c r="H57" s="311"/>
      <c r="I57" s="319">
        <v>1933188</v>
      </c>
      <c r="J57" s="320">
        <v>15591</v>
      </c>
      <c r="K57" s="321">
        <v>-38.6</v>
      </c>
      <c r="L57" s="322">
        <v>43493</v>
      </c>
      <c r="M57" s="323">
        <v>5</v>
      </c>
      <c r="N57" s="324">
        <v>-43.6</v>
      </c>
    </row>
    <row r="58" spans="1:14">
      <c r="A58" s="248"/>
      <c r="B58" s="244"/>
      <c r="C58" s="244"/>
      <c r="D58" s="244"/>
      <c r="E58" s="244"/>
      <c r="F58" s="244"/>
      <c r="G58" s="325"/>
      <c r="H58" s="326" t="s">
        <v>506</v>
      </c>
      <c r="I58" s="327">
        <v>849335</v>
      </c>
      <c r="J58" s="328">
        <v>6850</v>
      </c>
      <c r="K58" s="329">
        <v>-52.2</v>
      </c>
      <c r="L58" s="330">
        <v>23254</v>
      </c>
      <c r="M58" s="331">
        <v>4</v>
      </c>
      <c r="N58" s="332">
        <v>-56.2</v>
      </c>
    </row>
    <row r="59" spans="1:14">
      <c r="A59" s="248"/>
      <c r="B59" s="244"/>
      <c r="C59" s="244"/>
      <c r="D59" s="244"/>
      <c r="E59" s="244"/>
      <c r="F59" s="244"/>
      <c r="G59" s="310" t="s">
        <v>510</v>
      </c>
      <c r="H59" s="311"/>
      <c r="I59" s="319">
        <v>3348534</v>
      </c>
      <c r="J59" s="320">
        <v>27089</v>
      </c>
      <c r="K59" s="321">
        <v>73.7</v>
      </c>
      <c r="L59" s="322">
        <v>50840</v>
      </c>
      <c r="M59" s="323">
        <v>16.899999999999999</v>
      </c>
      <c r="N59" s="324">
        <v>56.8</v>
      </c>
    </row>
    <row r="60" spans="1:14">
      <c r="A60" s="248"/>
      <c r="B60" s="244"/>
      <c r="C60" s="244"/>
      <c r="D60" s="244"/>
      <c r="E60" s="244"/>
      <c r="F60" s="244"/>
      <c r="G60" s="325"/>
      <c r="H60" s="326" t="s">
        <v>506</v>
      </c>
      <c r="I60" s="333">
        <v>1269112</v>
      </c>
      <c r="J60" s="328">
        <v>10267</v>
      </c>
      <c r="K60" s="329">
        <v>49.9</v>
      </c>
      <c r="L60" s="330">
        <v>25367</v>
      </c>
      <c r="M60" s="331">
        <v>9.1</v>
      </c>
      <c r="N60" s="332">
        <v>40.799999999999997</v>
      </c>
    </row>
    <row r="61" spans="1:14">
      <c r="A61" s="248"/>
      <c r="B61" s="244"/>
      <c r="C61" s="244"/>
      <c r="D61" s="244"/>
      <c r="E61" s="244"/>
      <c r="F61" s="244"/>
      <c r="G61" s="310" t="s">
        <v>511</v>
      </c>
      <c r="H61" s="334"/>
      <c r="I61" s="335">
        <v>2532951</v>
      </c>
      <c r="J61" s="336">
        <v>20420</v>
      </c>
      <c r="K61" s="337">
        <v>16.5</v>
      </c>
      <c r="L61" s="338">
        <v>41219</v>
      </c>
      <c r="M61" s="339">
        <v>8.8000000000000007</v>
      </c>
      <c r="N61" s="324">
        <v>7.7</v>
      </c>
    </row>
    <row r="62" spans="1:14">
      <c r="A62" s="248"/>
      <c r="B62" s="244"/>
      <c r="C62" s="244"/>
      <c r="D62" s="244"/>
      <c r="E62" s="244"/>
      <c r="F62" s="244"/>
      <c r="G62" s="325"/>
      <c r="H62" s="326" t="s">
        <v>506</v>
      </c>
      <c r="I62" s="327">
        <v>1065167</v>
      </c>
      <c r="J62" s="328">
        <v>8591</v>
      </c>
      <c r="K62" s="329">
        <v>42.2</v>
      </c>
      <c r="L62" s="330">
        <v>22186</v>
      </c>
      <c r="M62" s="331">
        <v>6.2</v>
      </c>
      <c r="N62" s="332">
        <v>36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1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1.07</v>
      </c>
      <c r="G47" s="12">
        <v>1.7</v>
      </c>
      <c r="H47" s="12">
        <v>3.26</v>
      </c>
      <c r="I47" s="12">
        <v>4.9800000000000004</v>
      </c>
      <c r="J47" s="13">
        <v>6.68</v>
      </c>
    </row>
    <row r="48" spans="2:10" ht="57.75" customHeight="1">
      <c r="B48" s="14"/>
      <c r="C48" s="1139" t="s">
        <v>4</v>
      </c>
      <c r="D48" s="1139"/>
      <c r="E48" s="1140"/>
      <c r="F48" s="15">
        <v>0.66</v>
      </c>
      <c r="G48" s="16">
        <v>3.04</v>
      </c>
      <c r="H48" s="16">
        <v>1.37</v>
      </c>
      <c r="I48" s="16">
        <v>1.4</v>
      </c>
      <c r="J48" s="17">
        <v>1.28</v>
      </c>
    </row>
    <row r="49" spans="2:10" ht="57.75" customHeight="1" thickBot="1">
      <c r="B49" s="18"/>
      <c r="C49" s="1141" t="s">
        <v>5</v>
      </c>
      <c r="D49" s="1141"/>
      <c r="E49" s="1142"/>
      <c r="F49" s="19">
        <v>0.18</v>
      </c>
      <c r="G49" s="20">
        <v>3.05</v>
      </c>
      <c r="H49" s="20" t="s">
        <v>518</v>
      </c>
      <c r="I49" s="20">
        <v>1.73</v>
      </c>
      <c r="J49" s="21">
        <v>1.66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85" zoomScaleNormal="85" zoomScaleSheetLayoutView="100" workbookViewId="0">
      <selection activeCell="K32" sqref="K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519</v>
      </c>
      <c r="D34" s="1149"/>
      <c r="E34" s="1150"/>
      <c r="F34" s="32" t="s">
        <v>520</v>
      </c>
      <c r="G34" s="33" t="s">
        <v>521</v>
      </c>
      <c r="H34" s="33" t="s">
        <v>522</v>
      </c>
      <c r="I34" s="33" t="s">
        <v>523</v>
      </c>
      <c r="J34" s="34" t="s">
        <v>524</v>
      </c>
      <c r="K34" s="22"/>
      <c r="L34" s="22"/>
      <c r="M34" s="22"/>
      <c r="N34" s="22"/>
      <c r="O34" s="22"/>
      <c r="P34" s="22"/>
    </row>
    <row r="35" spans="1:16" ht="39" customHeight="1">
      <c r="A35" s="22"/>
      <c r="B35" s="35"/>
      <c r="C35" s="1143" t="s">
        <v>525</v>
      </c>
      <c r="D35" s="1144"/>
      <c r="E35" s="1145"/>
      <c r="F35" s="36">
        <v>12.47</v>
      </c>
      <c r="G35" s="37">
        <v>13.87</v>
      </c>
      <c r="H35" s="37">
        <v>14.87</v>
      </c>
      <c r="I35" s="37">
        <v>16.54</v>
      </c>
      <c r="J35" s="38">
        <v>17.62</v>
      </c>
      <c r="K35" s="22"/>
      <c r="L35" s="22"/>
      <c r="M35" s="22"/>
      <c r="N35" s="22"/>
      <c r="O35" s="22"/>
      <c r="P35" s="22"/>
    </row>
    <row r="36" spans="1:16" ht="39" customHeight="1">
      <c r="A36" s="22"/>
      <c r="B36" s="35"/>
      <c r="C36" s="1143" t="s">
        <v>526</v>
      </c>
      <c r="D36" s="1144"/>
      <c r="E36" s="1145"/>
      <c r="F36" s="36">
        <v>0.5</v>
      </c>
      <c r="G36" s="37">
        <v>2.89</v>
      </c>
      <c r="H36" s="37">
        <v>1.22</v>
      </c>
      <c r="I36" s="37">
        <v>1.24</v>
      </c>
      <c r="J36" s="38">
        <v>1.1200000000000001</v>
      </c>
      <c r="K36" s="22"/>
      <c r="L36" s="22"/>
      <c r="M36" s="22"/>
      <c r="N36" s="22"/>
      <c r="O36" s="22"/>
      <c r="P36" s="22"/>
    </row>
    <row r="37" spans="1:16" ht="39" customHeight="1">
      <c r="A37" s="22"/>
      <c r="B37" s="35"/>
      <c r="C37" s="1143" t="s">
        <v>527</v>
      </c>
      <c r="D37" s="1144"/>
      <c r="E37" s="1145"/>
      <c r="F37" s="36">
        <v>0.34</v>
      </c>
      <c r="G37" s="37">
        <v>0.1</v>
      </c>
      <c r="H37" s="37">
        <v>0.05</v>
      </c>
      <c r="I37" s="37">
        <v>0.23</v>
      </c>
      <c r="J37" s="38">
        <v>0.42</v>
      </c>
      <c r="K37" s="22"/>
      <c r="L37" s="22"/>
      <c r="M37" s="22"/>
      <c r="N37" s="22"/>
      <c r="O37" s="22"/>
      <c r="P37" s="22"/>
    </row>
    <row r="38" spans="1:16" ht="39" customHeight="1">
      <c r="A38" s="22"/>
      <c r="B38" s="35"/>
      <c r="C38" s="1143" t="s">
        <v>528</v>
      </c>
      <c r="D38" s="1144"/>
      <c r="E38" s="1145"/>
      <c r="F38" s="36">
        <v>0.11</v>
      </c>
      <c r="G38" s="37">
        <v>0.11</v>
      </c>
      <c r="H38" s="37">
        <v>0.11</v>
      </c>
      <c r="I38" s="37">
        <v>0.13</v>
      </c>
      <c r="J38" s="38">
        <v>0.11</v>
      </c>
      <c r="K38" s="22"/>
      <c r="L38" s="22"/>
      <c r="M38" s="22"/>
      <c r="N38" s="22"/>
      <c r="O38" s="22"/>
      <c r="P38" s="22"/>
    </row>
    <row r="39" spans="1:16" ht="39" customHeight="1">
      <c r="A39" s="22"/>
      <c r="B39" s="35"/>
      <c r="C39" s="1143" t="s">
        <v>529</v>
      </c>
      <c r="D39" s="1144"/>
      <c r="E39" s="1145"/>
      <c r="F39" s="36">
        <v>0</v>
      </c>
      <c r="G39" s="37">
        <v>0</v>
      </c>
      <c r="H39" s="37">
        <v>0</v>
      </c>
      <c r="I39" s="37">
        <v>0</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530</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531</v>
      </c>
      <c r="D43" s="1147"/>
      <c r="E43" s="1148"/>
      <c r="F43" s="41">
        <v>0.01</v>
      </c>
      <c r="G43" s="42">
        <v>0</v>
      </c>
      <c r="H43" s="42" t="s">
        <v>474</v>
      </c>
      <c r="I43" s="42" t="s">
        <v>474</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10</v>
      </c>
      <c r="C45" s="1160"/>
      <c r="D45" s="58"/>
      <c r="E45" s="1165" t="s">
        <v>11</v>
      </c>
      <c r="F45" s="1165"/>
      <c r="G45" s="1165"/>
      <c r="H45" s="1165"/>
      <c r="I45" s="1165"/>
      <c r="J45" s="1166"/>
      <c r="K45" s="59">
        <v>4049</v>
      </c>
      <c r="L45" s="60">
        <v>4122</v>
      </c>
      <c r="M45" s="60">
        <v>4124</v>
      </c>
      <c r="N45" s="60">
        <v>4307</v>
      </c>
      <c r="O45" s="61">
        <v>4393</v>
      </c>
      <c r="P45" s="48"/>
      <c r="Q45" s="48"/>
      <c r="R45" s="48"/>
      <c r="S45" s="48"/>
      <c r="T45" s="48"/>
      <c r="U45" s="48"/>
    </row>
    <row r="46" spans="1:21" ht="30.75" customHeight="1">
      <c r="A46" s="48"/>
      <c r="B46" s="1161"/>
      <c r="C46" s="1162"/>
      <c r="D46" s="62"/>
      <c r="E46" s="1153" t="s">
        <v>12</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13</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14</v>
      </c>
      <c r="F48" s="1153"/>
      <c r="G48" s="1153"/>
      <c r="H48" s="1153"/>
      <c r="I48" s="1153"/>
      <c r="J48" s="1154"/>
      <c r="K48" s="63">
        <v>2401</v>
      </c>
      <c r="L48" s="64">
        <v>2207</v>
      </c>
      <c r="M48" s="64">
        <v>2250</v>
      </c>
      <c r="N48" s="64">
        <v>2208</v>
      </c>
      <c r="O48" s="65">
        <v>2136</v>
      </c>
      <c r="P48" s="48"/>
      <c r="Q48" s="48"/>
      <c r="R48" s="48"/>
      <c r="S48" s="48"/>
      <c r="T48" s="48"/>
      <c r="U48" s="48"/>
    </row>
    <row r="49" spans="1:21" ht="30.75" customHeight="1">
      <c r="A49" s="48"/>
      <c r="B49" s="1161"/>
      <c r="C49" s="1162"/>
      <c r="D49" s="62"/>
      <c r="E49" s="1153" t="s">
        <v>15</v>
      </c>
      <c r="F49" s="1153"/>
      <c r="G49" s="1153"/>
      <c r="H49" s="1153"/>
      <c r="I49" s="1153"/>
      <c r="J49" s="1154"/>
      <c r="K49" s="63" t="s">
        <v>474</v>
      </c>
      <c r="L49" s="64" t="s">
        <v>474</v>
      </c>
      <c r="M49" s="64" t="s">
        <v>474</v>
      </c>
      <c r="N49" s="64" t="s">
        <v>474</v>
      </c>
      <c r="O49" s="65" t="s">
        <v>474</v>
      </c>
      <c r="P49" s="48"/>
      <c r="Q49" s="48"/>
      <c r="R49" s="48"/>
      <c r="S49" s="48"/>
      <c r="T49" s="48"/>
      <c r="U49" s="48"/>
    </row>
    <row r="50" spans="1:21" ht="30.75" customHeight="1">
      <c r="A50" s="48"/>
      <c r="B50" s="1161"/>
      <c r="C50" s="1162"/>
      <c r="D50" s="62"/>
      <c r="E50" s="1153" t="s">
        <v>16</v>
      </c>
      <c r="F50" s="1153"/>
      <c r="G50" s="1153"/>
      <c r="H50" s="1153"/>
      <c r="I50" s="1153"/>
      <c r="J50" s="1154"/>
      <c r="K50" s="63" t="s">
        <v>474</v>
      </c>
      <c r="L50" s="64" t="s">
        <v>474</v>
      </c>
      <c r="M50" s="64" t="s">
        <v>474</v>
      </c>
      <c r="N50" s="64" t="s">
        <v>474</v>
      </c>
      <c r="O50" s="65" t="s">
        <v>474</v>
      </c>
      <c r="P50" s="48"/>
      <c r="Q50" s="48"/>
      <c r="R50" s="48"/>
      <c r="S50" s="48"/>
      <c r="T50" s="48"/>
      <c r="U50" s="48"/>
    </row>
    <row r="51" spans="1:21" ht="30.75" customHeight="1">
      <c r="A51" s="48"/>
      <c r="B51" s="1163"/>
      <c r="C51" s="1164"/>
      <c r="D51" s="66"/>
      <c r="E51" s="1153" t="s">
        <v>17</v>
      </c>
      <c r="F51" s="1153"/>
      <c r="G51" s="1153"/>
      <c r="H51" s="1153"/>
      <c r="I51" s="1153"/>
      <c r="J51" s="1154"/>
      <c r="K51" s="63">
        <v>3</v>
      </c>
      <c r="L51" s="64">
        <v>2</v>
      </c>
      <c r="M51" s="64">
        <v>3</v>
      </c>
      <c r="N51" s="64">
        <v>2</v>
      </c>
      <c r="O51" s="65">
        <v>2</v>
      </c>
      <c r="P51" s="48"/>
      <c r="Q51" s="48"/>
      <c r="R51" s="48"/>
      <c r="S51" s="48"/>
      <c r="T51" s="48"/>
      <c r="U51" s="48"/>
    </row>
    <row r="52" spans="1:21" ht="30.75" customHeight="1">
      <c r="A52" s="48"/>
      <c r="B52" s="1151" t="s">
        <v>18</v>
      </c>
      <c r="C52" s="1152"/>
      <c r="D52" s="66"/>
      <c r="E52" s="1153" t="s">
        <v>19</v>
      </c>
      <c r="F52" s="1153"/>
      <c r="G52" s="1153"/>
      <c r="H52" s="1153"/>
      <c r="I52" s="1153"/>
      <c r="J52" s="1154"/>
      <c r="K52" s="63">
        <v>4898</v>
      </c>
      <c r="L52" s="64">
        <v>4416</v>
      </c>
      <c r="M52" s="64">
        <v>4305</v>
      </c>
      <c r="N52" s="64">
        <v>4313</v>
      </c>
      <c r="O52" s="65">
        <v>4260</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1555</v>
      </c>
      <c r="L53" s="69">
        <v>1915</v>
      </c>
      <c r="M53" s="69">
        <v>2072</v>
      </c>
      <c r="N53" s="69">
        <v>2204</v>
      </c>
      <c r="O53" s="70">
        <v>2271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2015-05-01T06:24:35Z</cp:lastPrinted>
  <dcterms:created xsi:type="dcterms:W3CDTF">2015-02-17T07:11:39Z</dcterms:created>
  <dcterms:modified xsi:type="dcterms:W3CDTF">2015-05-08T06:42:05Z</dcterms:modified>
</cp:coreProperties>
</file>