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U37" i="9"/>
  <c r="C37" i="9"/>
  <c r="CO36" i="9"/>
  <c r="CO37" i="9" s="1"/>
  <c r="CO38" i="9" s="1"/>
  <c r="BE36" i="9"/>
  <c r="C36" i="9"/>
  <c r="CO35" i="9"/>
  <c r="BE35" i="9"/>
  <c r="C35" i="9"/>
  <c r="CO34" i="9"/>
  <c r="BW34" i="9"/>
  <c r="BW35" i="9" s="1"/>
  <c r="BW36" i="9" s="1"/>
  <c r="BW37" i="9" s="1"/>
  <c r="BW38"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<sst xmlns="http://schemas.openxmlformats.org/spreadsheetml/2006/main" count="1002" uniqueCount="557">
  <si>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</si>
  <si>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</si>
  <si>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</si>
  <si>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</si>
  <si>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</si>
  <si>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</si>
  <si>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</si>
  <si>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</si>
  <si>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</si>
  <si>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</si>
  <si>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</si>
  <si>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</si>
  <si>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</si>
  <si>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</si>
  <si>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</si>
  <si>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</si>
  <si>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</si>
  <si>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</si>
  <si>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</si>
  <si>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</si>
  <si>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</si>
  <si>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</si>
  <si>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</si>
  <si>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</si>
  <si>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</si>
  <si>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</si>
  <si>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</si>
  <si>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</si>
  <si>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</si>
  <si>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</si>
  <si>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</si>
  <si>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</si>
  <si>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</si>
  <si>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</si>
  <si>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</si>
  <si>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</si>
  <si>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</si>
  <si>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</si>
  <si>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</si>
  <si>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</si>
  <si>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</si>
  <si>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</si>
  <si>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</si>
  <si>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</si>
  <si>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</si>
  <si>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</si>
  <si>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</si>
  <si>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</si>
  <si>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</si>
  <si>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</si>
  <si>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</si>
  <si>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</si>
  <si>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</si>
  <si>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</si>
  <si>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</si>
  <si>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</si>
  <si>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</si>
  <si>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</si>
  <si>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</si>
  <si>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</si>
  <si>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</si>
  <si>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</si>
  <si>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</si>
  <si>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</si>
  <si>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</si>
  <si>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</si>
  <si>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</si>
  <si>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</si>
  <si>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</si>
  <si>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</si>
  <si>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</si>
  <si>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</si>
  <si>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</si>
  <si>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</si>
  <si>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</si>
  <si>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</si>
  <si>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</si>
  <si>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</si>
  <si>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</si>
  <si>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</si>
  <si>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</si>
  <si>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</si>
  <si>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</si>
  <si>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</si>
  <si>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</si>
  <si>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</si>
  <si>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</si>
  <si>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</si>
  <si>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</si>
  <si>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</si>
  <si>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</si>
  <si>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</si>
  <si>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</si>
  <si>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</si>
  <si>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</si>
  <si>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</si>
  <si>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</si>
  <si>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</si>
  <si>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</si>
  <si>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</si>
  <si>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</si>
  <si>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</si>
  <si>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</si>
  <si>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</si>
  <si>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</si>
  <si>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</si>
  <si>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</si>
  <si>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</si>
  <si>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</si>
  <si>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</si>
  <si>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</si>
  <si>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</si>
  <si>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</si>
  <si>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</si>
  <si>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</si>
  <si>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</si>
  <si>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</si>
  <si>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</si>
  <si>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</si>
  <si>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</si>
  <si>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</si>
  <si>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</si>
  <si>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</si>
  <si>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</si>
  <si>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</si>
  <si>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</si>
  <si>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</si>
  <si>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</si>
  <si>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</si>
  <si>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</si>
  <si>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</si>
  <si>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</si>
  <si>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</si>
  <si>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</si>
  <si>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</si>
  <si>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</si>
  <si>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</si>
  <si>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</si>
  <si>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</si>
  <si>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</si>
  <si>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</si>
  <si>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</si>
  <si>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</si>
  <si>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</si>
  <si>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</si>
  <si>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</si>
  <si>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</si>
  <si>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</si>
  <si>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</si>
  <si>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</si>
  <si>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</si>
  <si>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</si>
  <si>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</si>
  <si>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</si>
  <si>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</si>
  <si>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</si>
  <si>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</si>
  <si>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</si>
  <si>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</si>
  <si>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</si>
  <si>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</si>
  <si>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</si>
  <si>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</si>
  <si>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</si>
  <si>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</si>
  <si>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</si>
  <si>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</si>
  <si>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</si>
  <si>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</si>
  <si>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</si>
  <si>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</si>
  <si>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</si>
  <si>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</si>
  <si>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</si>
  <si>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</si>
  <si>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</si>
  <si>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</si>
  <si>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</si>
  <si>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</si>
  <si>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</si>
  <si>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</si>
  <si>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</si>
  <si>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</si>
  <si>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</si>
  <si>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</si>
  <si>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</si>
  <si>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</si>
  <si>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</si>
  <si>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</si>
  <si>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</si>
  <si>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</si>
  <si>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</si>
  <si>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</si>
  <si>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</si>
  <si>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</si>
  <si>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大阪府池田市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</si>
  <si>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</si>
  <si>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</si>
  <si>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</si>
  <si>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</si>
  <si>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</si>
  <si>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</si>
  <si>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</si>
  <si>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</si>
  <si>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</si>
  <si>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</si>
  <si>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</si>
  <si>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</si>
  <si>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</si>
  <si>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</si>
  <si>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</si>
  <si>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</si>
  <si>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</si>
  <si>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</si>
  <si>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</si>
  <si>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</si>
  <si>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</si>
  <si>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</si>
  <si>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</si>
  <si>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</si>
  <si>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</si>
  <si>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</si>
  <si>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</si>
  <si>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</si>
  <si>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</si>
  <si>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</si>
  <si>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</si>
  <si>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</si>
  <si>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</si>
  <si>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</si>
  <si>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</si>
  <si>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</si>
  <si>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</si>
  <si>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</si>
  <si>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</si>
  <si>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</si>
  <si>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</si>
  <si>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</si>
  <si>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</si>
  <si>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</si>
  <si>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</si>
  <si>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</si>
  <si>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</si>
  <si>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</si>
  <si>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</si>
  <si>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</si>
  <si>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</si>
  <si>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</si>
  <si>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</si>
  <si>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</si>
  <si>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</si>
  <si>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</si>
  <si>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</si>
  <si>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</si>
  <si>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</si>
  <si>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</si>
  <si>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</si>
  <si>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</si>
  <si>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</si>
  <si>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</si>
  <si>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</si>
  <si>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</si>
  <si>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</si>
  <si>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</si>
  <si>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</si>
  <si>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</si>
  <si>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</si>
  <si>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</si>
  <si>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</si>
  <si>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</si>
  <si>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</si>
  <si>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</si>
  <si>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</si>
  <si>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</si>
  <si>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</si>
  <si>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</si>
  <si>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</si>
  <si>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</si>
  <si>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</si>
  <si>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</si>
  <si>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</si>
  <si>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</si>
  <si>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</si>
  <si>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</si>
  <si>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</si>
  <si>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</si>
  <si>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</si>
  <si>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</si>
  <si>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</si>
  <si>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</si>
  <si>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</si>
  <si>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</si>
  <si>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</si>
  <si>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</si>
  <si>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</si>
  <si>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</si>
  <si>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</si>
  <si>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</si>
  <si>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</si>
  <si>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</si>
  <si>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</si>
  <si>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</si>
  <si>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</si>
  <si>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</si>
  <si>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</si>
  <si>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</si>
  <si>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</si>
  <si>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</si>
  <si>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</si>
  <si>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</si>
  <si>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</si>
  <si>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</si>
  <si>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</si>
  <si>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</si>
  <si>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</si>
  <si>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</si>
  <si>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</si>
  <si>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</si>
  <si>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</si>
  <si>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</si>
  <si>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</si>
  <si>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</si>
  <si>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</si>
  <si>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</si>
  <si>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</si>
  <si>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</si>
  <si>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</si>
  <si>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</si>
  <si>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</si>
  <si>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</si>
  <si>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</si>
  <si>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</si>
  <si>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</si>
  <si>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</si>
  <si>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</si>
  <si>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</si>
  <si>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</si>
  <si>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</si>
  <si>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</si>
  <si>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</si>
  <si>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</si>
  <si>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</si>
  <si>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</si>
  <si>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</si>
  <si>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</si>
  <si>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</si>
  <si>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大阪府池田市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</si>
  <si>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</si>
  <si>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</si>
  <si>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</si>
  <si>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</si>
  <si>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</si>
  <si>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</si>
  <si>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</si>
  <si>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</si>
  <si>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</si>
  <si>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</si>
  <si>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</si>
  <si>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</si>
  <si>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</si>
  <si>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</si>
  <si>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</si>
  <si>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</si>
  <si>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</si>
  <si>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</si>
  <si>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</si>
  <si>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</si>
  <si>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</si>
  <si>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</si>
  <si>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</si>
  <si>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</si>
  <si>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</si>
  <si>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</si>
  <si>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</si>
  <si>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</si>
  <si>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</si>
  <si>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</si>
  <si>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</si>
  <si>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</si>
  <si>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</si>
  <si>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</si>
  <si>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</si>
  <si>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</si>
  <si>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</si>
  <si>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</si>
  <si>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</si>
  <si>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</si>
  <si>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</si>
  <si>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</si>
  <si>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</si>
  <si>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</si>
  <si>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</si>
  <si>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</si>
  <si>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</si>
  <si>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</si>
  <si>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</si>
  <si>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</si>
  <si>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</si>
  <si>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</si>
  <si>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</si>
  <si>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</si>
  <si>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</si>
  <si>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</si>
  <si>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</si>
  <si>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</si>
  <si>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</si>
  <si>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</si>
  <si>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</si>
  <si>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</si>
  <si>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</si>
  <si>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</si>
  <si>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</si>
  <si>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</si>
  <si>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</si>
  <si>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</si>
  <si>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</si>
  <si>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</si>
  <si>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</si>
  <si>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</si>
  <si>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</si>
  <si>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</si>
  <si>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</si>
  <si>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</si>
  <si>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</si>
  <si>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</si>
  <si>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</si>
  <si>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</si>
  <si>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</si>
  <si>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</si>
  <si>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</si>
  <si>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</si>
  <si>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</si>
  <si>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</si>
  <si>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</si>
  <si>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</si>
  <si>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</si>
  <si>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</si>
  <si>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</si>
  <si>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</si>
  <si>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</si>
  <si>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</si>
  <si>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</si>
  <si>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</si>
  <si>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</si>
  <si>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</si>
  <si>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</si>
  <si>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</si>
  <si>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</si>
  <si>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</si>
  <si>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</si>
  <si>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</si>
  <si>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</si>
  <si>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</si>
  <si>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</si>
  <si>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</si>
  <si>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</si>
  <si>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</si>
  <si>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</si>
  <si>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</si>
  <si>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</si>
  <si>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</si>
  <si>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</si>
  <si>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</si>
  <si>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</si>
  <si>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</si>
  <si>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</si>
  <si>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</si>
  <si>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</si>
  <si>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</si>
  <si>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</si>
  <si>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</si>
  <si>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</si>
  <si>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</si>
  <si>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</si>
  <si>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</si>
  <si>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</si>
  <si>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</si>
  <si>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</si>
  <si>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</si>
  <si>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</si>
  <si>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</si>
  <si>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</si>
  <si>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</si>
  <si>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</si>
  <si>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</si>
  <si>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</si>
  <si>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</si>
  <si>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</si>
  <si>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</si>
  <si>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</si>
  <si>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</si>
  <si>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</si>
  <si>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</si>
  <si>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</si>
  <si>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</si>
  <si>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</si>
  <si>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</si>
  <si>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</si>
  <si>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</si>
  <si>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</si>
  <si>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</si>
  <si>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</si>
  <si>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</si>
  <si>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</si>
  <si>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</si>
  <si>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</si>
  <si>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</si>
  <si>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</si>
  <si>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</si>
  <si>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</si>
  <si>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</si>
  <si>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</si>
  <si>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</si>
  <si>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</si>
  <si>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</si>
  <si>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</si>
  <si>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</si>
  <si>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</si>
  <si>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</si>
  <si>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</si>
  <si>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0.79</t>
  </si>
  <si>
    <t>▲ 9.65</t>
  </si>
  <si>
    <t>▲ 5.86</t>
  </si>
  <si>
    <t>国民健康保険特別会計</t>
  </si>
  <si>
    <t>▲ 3.77</t>
  </si>
  <si>
    <t>▲ 3.27</t>
  </si>
  <si>
    <t>▲ 2.41</t>
  </si>
  <si>
    <t>▲ 2.81</t>
  </si>
  <si>
    <t>▲ 3.06</t>
  </si>
  <si>
    <t>水道事業会計</t>
  </si>
  <si>
    <t>病院事業会計</t>
  </si>
  <si>
    <t>▲ 2.36</t>
  </si>
  <si>
    <t>▲ 1.19</t>
  </si>
  <si>
    <t>公共下水道事業会計</t>
  </si>
  <si>
    <t>一般会計</t>
  </si>
  <si>
    <t>介護保険事業特別会計</t>
  </si>
  <si>
    <t>後期高齢者医療事業特別会計</t>
  </si>
  <si>
    <t>その他会計（赤字）</t>
  </si>
  <si>
    <t>その他会計（黒字）</t>
  </si>
  <si>
    <t>-</t>
    <phoneticPr fontId="2"/>
  </si>
  <si>
    <t>-</t>
    <phoneticPr fontId="2"/>
  </si>
  <si>
    <t>大阪府都市競艇組合</t>
    <rPh sb="0" eb="3">
      <t>オオサカフ</t>
    </rPh>
    <rPh sb="3" eb="5">
      <t>トシ</t>
    </rPh>
    <rPh sb="5" eb="7">
      <t>キョウテイ</t>
    </rPh>
    <rPh sb="7" eb="9">
      <t>クミアイ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</si>
  <si>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</si>
  <si>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</si>
  <si>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</si>
  <si>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</si>
  <si>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池田市公共施設管理公社</t>
    <rPh sb="0" eb="2">
      <t>イケダ</t>
    </rPh>
    <rPh sb="2" eb="3">
      <t>シ</t>
    </rPh>
    <rPh sb="3" eb="5">
      <t>コウキョウ</t>
    </rPh>
    <rPh sb="5" eb="7">
      <t>シセツ</t>
    </rPh>
    <rPh sb="7" eb="9">
      <t>カンリ</t>
    </rPh>
    <rPh sb="9" eb="11">
      <t>コウシャ</t>
    </rPh>
    <phoneticPr fontId="24"/>
  </si>
  <si>
    <t>池田市再開発ビル</t>
    <rPh sb="0" eb="2">
      <t>イケダ</t>
    </rPh>
    <rPh sb="2" eb="3">
      <t>シ</t>
    </rPh>
    <rPh sb="3" eb="4">
      <t>サイ</t>
    </rPh>
    <rPh sb="4" eb="6">
      <t>カイハツ</t>
    </rPh>
    <phoneticPr fontId="24"/>
  </si>
  <si>
    <t>いけだ市民文化振興財団</t>
    <rPh sb="3" eb="4">
      <t>シ</t>
    </rPh>
    <rPh sb="4" eb="5">
      <t>ミン</t>
    </rPh>
    <rPh sb="5" eb="7">
      <t>ブンカ</t>
    </rPh>
    <rPh sb="7" eb="9">
      <t>シンコウ</t>
    </rPh>
    <rPh sb="9" eb="11">
      <t>ザイダン</t>
    </rPh>
    <phoneticPr fontId="24"/>
  </si>
  <si>
    <t>いけだサンシー</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</si>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</sst>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15121</c:v>
                </c:pt>
                <c:pt idx="1">
                  <c:v>13161</c:v>
                </c:pt>
                <c:pt idx="2">
                  <c:v>20868</c:v>
                </c:pt>
                <c:pt idx="3">
                  <c:v>16603</c:v>
                </c:pt>
                <c:pt idx="4">
                  <c:v>33337</c:v>
                </c:pt>
              </c:numCache>
            </c:numRef>
          </c:val>
          <c:smooth val="0"/>
        </c:ser>
        <c:dLbls>
          <c:showLegendKey val="0"/>
          <c:showVal val="0"/>
          <c:showCatName val="0"/>
          <c:showSerName val="0"/>
          <c:showPercent val="0"/>
          <c:showBubbleSize val="0"/>
        </c:dLbls>
        <c:marker val="1"/>
        <c:smooth val="0"/>
        <c:axId val="129018880"/>
        <c:axId val="129021056"/>
      </c:lineChart>
      <c:catAx>
        <c:axId val="129018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21056"/>
        <c:crosses val="autoZero"/>
        <c:auto val="1"/>
        <c:lblAlgn val="ctr"/>
        <c:lblOffset val="100"/>
        <c:tickLblSkip val="1"/>
        <c:tickMarkSkip val="1"/>
        <c:noMultiLvlLbl val="0"/>
      </c:catAx>
      <c:valAx>
        <c:axId val="129021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1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4.0999999999999996</c:v>
                </c:pt>
                <c:pt idx="1">
                  <c:v>6.88</c:v>
                </c:pt>
                <c:pt idx="2">
                  <c:v>0.1</c:v>
                </c:pt>
                <c:pt idx="3">
                  <c:v>4.68</c:v>
                </c:pt>
                <c:pt idx="4">
                  <c:v>0.92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12.67</c:v>
                </c:pt>
                <c:pt idx="1">
                  <c:v>16.510000000000002</c:v>
                </c:pt>
                <c:pt idx="2">
                  <c:v>15.78</c:v>
                </c:pt>
                <c:pt idx="3">
                  <c:v>22.59</c:v>
                </c:pt>
                <c:pt idx="4">
                  <c:v>21.49</c:v>
                </c:pt>
              </c:numCache>
            </c:numRef>
          </c:val>
        </c:ser>
        <c:dLbls>
          <c:showLegendKey val="0"/>
          <c:showVal val="0"/>
          <c:showCatName val="0"/>
          <c:showSerName val="0"/>
          <c:showPercent val="0"/>
          <c:showBubbleSize val="0"/>
        </c:dLbls>
        <c:gapWidth val="250"/>
        <c:overlap val="100"/>
        <c:axId val="147280256"/>
        <c:axId val="1472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-0.79</c:v>
                </c:pt>
                <c:pt idx="1">
                  <c:v>4.8899999999999997</c:v>
                </c:pt>
                <c:pt idx="2">
                  <c:v>-9.65</c:v>
                </c:pt>
                <c:pt idx="3">
                  <c:v>11.26</c:v>
                </c:pt>
                <c:pt idx="4">
                  <c:v>-5.86</c:v>
                </c:pt>
              </c:numCache>
            </c:numRef>
          </c:val>
          <c:smooth val="0"/>
        </c:ser>
        <c:dLbls>
          <c:showLegendKey val="0"/>
          <c:showVal val="0"/>
          <c:showCatName val="0"/>
          <c:showSerName val="0"/>
          <c:showPercent val="0"/>
          <c:showBubbleSize val="0"/>
        </c:dLbls>
        <c:marker val="1"/>
        <c:smooth val="0"/>
        <c:axId val="147280256"/>
        <c:axId val="147282176"/>
      </c:lineChart>
      <c:catAx>
        <c:axId val="147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282176"/>
        <c:crosses val="autoZero"/>
        <c:auto val="1"/>
        <c:lblAlgn val="ctr"/>
        <c:lblOffset val="100"/>
        <c:tickLblSkip val="1"/>
        <c:tickMarkSkip val="1"/>
        <c:noMultiLvlLbl val="0"/>
      </c:catAx>
      <c:valAx>
        <c:axId val="1472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0.05</c:v>
                </c:pt>
                <c:pt idx="4">
                  <c:v>#N/A</c:v>
                </c:pt>
                <c:pt idx="5">
                  <c:v>0.2</c:v>
                </c:pt>
                <c:pt idx="6">
                  <c:v>#N/A</c:v>
                </c:pt>
                <c:pt idx="7">
                  <c:v>0.25</c:v>
                </c:pt>
                <c:pt idx="8">
                  <c:v>#N/A</c:v>
                </c:pt>
                <c:pt idx="9">
                  <c:v>0.05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0.17</c:v>
                </c:pt>
                <c:pt idx="4">
                  <c:v>#N/A</c:v>
                </c:pt>
                <c:pt idx="5">
                  <c:v>0.13</c:v>
                </c:pt>
                <c:pt idx="6">
                  <c:v>#N/A</c:v>
                </c:pt>
                <c:pt idx="7">
                  <c:v>0.23</c:v>
                </c:pt>
                <c:pt idx="8">
                  <c:v>#N/A</c:v>
                </c:pt>
                <c:pt idx="9">
                  <c:v>0.12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4.0999999999999996</c:v>
                </c:pt>
                <c:pt idx="2">
                  <c:v>#N/A</c:v>
                </c:pt>
                <c:pt idx="3">
                  <c:v>6.88</c:v>
                </c:pt>
                <c:pt idx="4">
                  <c:v>#N/A</c:v>
                </c:pt>
                <c:pt idx="5">
                  <c:v>0.1</c:v>
                </c:pt>
                <c:pt idx="6">
                  <c:v>#N/A</c:v>
                </c:pt>
                <c:pt idx="7">
                  <c:v>4.68</c:v>
                </c:pt>
                <c:pt idx="8">
                  <c:v>#N/A</c:v>
                </c:pt>
                <c:pt idx="9">
                  <c:v>0.92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1.3</c:v>
                </c:pt>
                <c:pt idx="4">
                  <c:v>#N/A</c:v>
                </c:pt>
                <c:pt idx="5">
                  <c:v>1.1599999999999999</c:v>
                </c:pt>
                <c:pt idx="6">
                  <c:v>#N/A</c:v>
                </c:pt>
                <c:pt idx="7">
                  <c:v>1.37</c:v>
                </c:pt>
                <c:pt idx="8">
                  <c:v>#N/A</c:v>
                </c:pt>
                <c:pt idx="9">
                  <c:v>1.96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2.36</c:v>
                </c:pt>
                <c:pt idx="1">
                  <c:v>#N/A</c:v>
                </c:pt>
                <c:pt idx="2">
                  <c:v>1.19</c:v>
                </c:pt>
                <c:pt idx="3">
                  <c:v>#N/A</c:v>
                </c:pt>
                <c:pt idx="4">
                  <c:v>#N/A</c:v>
                </c:pt>
                <c:pt idx="5">
                  <c:v>1.69</c:v>
                </c:pt>
                <c:pt idx="6">
                  <c:v>#N/A</c:v>
                </c:pt>
                <c:pt idx="7">
                  <c:v>3.34</c:v>
                </c:pt>
                <c:pt idx="8">
                  <c:v>#N/A</c:v>
                </c:pt>
                <c:pt idx="9">
                  <c:v>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6.62</c:v>
                </c:pt>
                <c:pt idx="2">
                  <c:v>#N/A</c:v>
                </c:pt>
                <c:pt idx="3">
                  <c:v>9.0500000000000007</c:v>
                </c:pt>
                <c:pt idx="4">
                  <c:v>#N/A</c:v>
                </c:pt>
                <c:pt idx="5">
                  <c:v>10.1</c:v>
                </c:pt>
                <c:pt idx="6">
                  <c:v>#N/A</c:v>
                </c:pt>
                <c:pt idx="7">
                  <c:v>11.45</c:v>
                </c:pt>
                <c:pt idx="8">
                  <c:v>#N/A</c:v>
                </c:pt>
                <c:pt idx="9">
                  <c:v>11.8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3.77</c:v>
                </c:pt>
                <c:pt idx="1">
                  <c:v>#N/A</c:v>
                </c:pt>
                <c:pt idx="2">
                  <c:v>3.27</c:v>
                </c:pt>
                <c:pt idx="3">
                  <c:v>#N/A</c:v>
                </c:pt>
                <c:pt idx="4">
                  <c:v>2.41</c:v>
                </c:pt>
                <c:pt idx="5">
                  <c:v>#N/A</c:v>
                </c:pt>
                <c:pt idx="6">
                  <c:v>2.81</c:v>
                </c:pt>
                <c:pt idx="7">
                  <c:v>#N/A</c:v>
                </c:pt>
                <c:pt idx="8">
                  <c:v>3.06</c:v>
                </c:pt>
                <c:pt idx="9">
                  <c:v>#N/A</c:v>
                </c:pt>
              </c:numCache>
            </c:numRef>
          </c:val>
        </c:ser>
        <c:dLbls>
          <c:showLegendKey val="0"/>
          <c:showVal val="0"/>
          <c:showCatName val="0"/>
          <c:showSerName val="0"/>
          <c:showPercent val="0"/>
          <c:showBubbleSize val="0"/>
        </c:dLbls>
        <c:gapWidth val="150"/>
        <c:overlap val="100"/>
        <c:axId val="147761408"/>
        <c:axId val="147763200"/>
      </c:barChart>
      <c:catAx>
        <c:axId val="1477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763200"/>
        <c:crosses val="autoZero"/>
        <c:auto val="1"/>
        <c:lblAlgn val="ctr"/>
        <c:lblOffset val="100"/>
        <c:tickLblSkip val="1"/>
        <c:tickMarkSkip val="1"/>
        <c:noMultiLvlLbl val="0"/>
      </c:catAx>
      <c:valAx>
        <c:axId val="14776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6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3594</c:v>
                </c:pt>
                <c:pt idx="5">
                  <c:v>3636</c:v>
                </c:pt>
                <c:pt idx="8">
                  <c:v>3622</c:v>
                </c:pt>
                <c:pt idx="11">
                  <c:v>3712</c:v>
                </c:pt>
                <c:pt idx="14">
                  <c:v>3831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1071</c:v>
                </c:pt>
                <c:pt idx="3">
                  <c:v>977</c:v>
                </c:pt>
                <c:pt idx="6">
                  <c:v>1176</c:v>
                </c:pt>
                <c:pt idx="9">
                  <c:v>990</c:v>
                </c:pt>
                <c:pt idx="12">
                  <c:v>826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3740</c:v>
                </c:pt>
                <c:pt idx="3">
                  <c:v>3814</c:v>
                </c:pt>
                <c:pt idx="6">
                  <c:v>3866</c:v>
                </c:pt>
                <c:pt idx="9">
                  <c:v>3766</c:v>
                </c:pt>
                <c:pt idx="12">
                  <c:v>3787</c:v>
                </c:pt>
              </c:numCache>
            </c:numRef>
          </c:val>
        </c:ser>
        <c:dLbls>
          <c:showLegendKey val="0"/>
          <c:showVal val="0"/>
          <c:showCatName val="0"/>
          <c:showSerName val="0"/>
          <c:showPercent val="0"/>
          <c:showBubbleSize val="0"/>
        </c:dLbls>
        <c:gapWidth val="100"/>
        <c:overlap val="100"/>
        <c:axId val="147584512"/>
        <c:axId val="14758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1229</c:v>
                </c:pt>
                <c:pt idx="2">
                  <c:v>#N/A</c:v>
                </c:pt>
                <c:pt idx="3">
                  <c:v>#N/A</c:v>
                </c:pt>
                <c:pt idx="4">
                  <c:v>1167</c:v>
                </c:pt>
                <c:pt idx="5">
                  <c:v>#N/A</c:v>
                </c:pt>
                <c:pt idx="6">
                  <c:v>#N/A</c:v>
                </c:pt>
                <c:pt idx="7">
                  <c:v>1431</c:v>
                </c:pt>
                <c:pt idx="8">
                  <c:v>#N/A</c:v>
                </c:pt>
                <c:pt idx="9">
                  <c:v>#N/A</c:v>
                </c:pt>
                <c:pt idx="10">
                  <c:v>1055</c:v>
                </c:pt>
                <c:pt idx="11">
                  <c:v>#N/A</c:v>
                </c:pt>
                <c:pt idx="12">
                  <c:v>#N/A</c:v>
                </c:pt>
                <c:pt idx="13">
                  <c:v>793</c:v>
                </c:pt>
                <c:pt idx="14">
                  <c:v>#N/A</c:v>
                </c:pt>
              </c:numCache>
            </c:numRef>
          </c:val>
          <c:smooth val="0"/>
        </c:ser>
        <c:dLbls>
          <c:showLegendKey val="0"/>
          <c:showVal val="0"/>
          <c:showCatName val="0"/>
          <c:showSerName val="0"/>
          <c:showPercent val="0"/>
          <c:showBubbleSize val="0"/>
        </c:dLbls>
        <c:marker val="1"/>
        <c:smooth val="0"/>
        <c:axId val="147584512"/>
        <c:axId val="147586432"/>
      </c:lineChart>
      <c:catAx>
        <c:axId val="1475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86432"/>
        <c:crosses val="autoZero"/>
        <c:auto val="1"/>
        <c:lblAlgn val="ctr"/>
        <c:lblOffset val="100"/>
        <c:tickLblSkip val="1"/>
        <c:tickMarkSkip val="1"/>
        <c:noMultiLvlLbl val="0"/>
      </c:catAx>
      <c:valAx>
        <c:axId val="14758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27124</c:v>
                </c:pt>
                <c:pt idx="5">
                  <c:v>28219</c:v>
                </c:pt>
                <c:pt idx="8">
                  <c:v>28456</c:v>
                </c:pt>
                <c:pt idx="11">
                  <c:v>29269</c:v>
                </c:pt>
                <c:pt idx="14">
                  <c:v>29481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9514</c:v>
                </c:pt>
                <c:pt idx="5">
                  <c:v>10037</c:v>
                </c:pt>
                <c:pt idx="8">
                  <c:v>10639</c:v>
                </c:pt>
                <c:pt idx="11">
                  <c:v>10882</c:v>
                </c:pt>
                <c:pt idx="14">
                  <c:v>11057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4638</c:v>
                </c:pt>
                <c:pt idx="5">
                  <c:v>5914</c:v>
                </c:pt>
                <c:pt idx="8">
                  <c:v>5735</c:v>
                </c:pt>
                <c:pt idx="11">
                  <c:v>7410</c:v>
                </c:pt>
                <c:pt idx="14">
                  <c:v>7221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3463</c:v>
                </c:pt>
                <c:pt idx="3">
                  <c:v>3465</c:v>
                </c:pt>
                <c:pt idx="6">
                  <c:v>3467</c:v>
                </c:pt>
                <c:pt idx="9">
                  <c:v>3463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7359</c:v>
                </c:pt>
                <c:pt idx="3">
                  <c:v>7182</c:v>
                </c:pt>
                <c:pt idx="6">
                  <c:v>6716</c:v>
                </c:pt>
                <c:pt idx="9">
                  <c:v>5959</c:v>
                </c:pt>
                <c:pt idx="12">
                  <c:v>5127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15165</c:v>
                </c:pt>
                <c:pt idx="3">
                  <c:v>14965</c:v>
                </c:pt>
                <c:pt idx="6">
                  <c:v>15252</c:v>
                </c:pt>
                <c:pt idx="9">
                  <c:v>15398</c:v>
                </c:pt>
                <c:pt idx="12">
                  <c:v>15439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c:v>
                </c:pt>
                <c:pt idx="3">
                  <c:v>34</c:v>
                </c:pt>
                <c:pt idx="6">
                  <c:v>22</c:v>
                </c:pt>
                <c:pt idx="9">
                  <c:v>11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35635</c:v>
                </c:pt>
                <c:pt idx="3">
                  <c:v>34791</c:v>
                </c:pt>
                <c:pt idx="6">
                  <c:v>34072</c:v>
                </c:pt>
                <c:pt idx="9">
                  <c:v>33632</c:v>
                </c:pt>
                <c:pt idx="12">
                  <c:v>35483</c:v>
                </c:pt>
              </c:numCache>
            </c:numRef>
          </c:val>
        </c:ser>
        <c:dLbls>
          <c:showLegendKey val="0"/>
          <c:showVal val="0"/>
          <c:showCatName val="0"/>
          <c:showSerName val="0"/>
          <c:showPercent val="0"/>
          <c:showBubbleSize val="0"/>
        </c:dLbls>
        <c:gapWidth val="100"/>
        <c:overlap val="100"/>
        <c:axId val="145380480"/>
        <c:axId val="14538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20391</c:v>
                </c:pt>
                <c:pt idx="2">
                  <c:v>#N/A</c:v>
                </c:pt>
                <c:pt idx="3">
                  <c:v>#N/A</c:v>
                </c:pt>
                <c:pt idx="4">
                  <c:v>16267</c:v>
                </c:pt>
                <c:pt idx="5">
                  <c:v>#N/A</c:v>
                </c:pt>
                <c:pt idx="6">
                  <c:v>#N/A</c:v>
                </c:pt>
                <c:pt idx="7">
                  <c:v>14701</c:v>
                </c:pt>
                <c:pt idx="8">
                  <c:v>#N/A</c:v>
                </c:pt>
                <c:pt idx="9">
                  <c:v>#N/A</c:v>
                </c:pt>
                <c:pt idx="10">
                  <c:v>10902</c:v>
                </c:pt>
                <c:pt idx="11">
                  <c:v>#N/A</c:v>
                </c:pt>
                <c:pt idx="12">
                  <c:v>#N/A</c:v>
                </c:pt>
                <c:pt idx="13">
                  <c:v>8290</c:v>
                </c:pt>
                <c:pt idx="14">
                  <c:v>#N/A</c:v>
                </c:pt>
              </c:numCache>
            </c:numRef>
          </c:val>
          <c:smooth val="0"/>
        </c:ser>
        <c:dLbls>
          <c:showLegendKey val="0"/>
          <c:showVal val="0"/>
          <c:showCatName val="0"/>
          <c:showSerName val="0"/>
          <c:showPercent val="0"/>
          <c:showBubbleSize val="0"/>
        </c:dLbls>
        <c:marker val="1"/>
        <c:smooth val="0"/>
        <c:axId val="145380480"/>
        <c:axId val="145382400"/>
      </c:lineChart>
      <c:catAx>
        <c:axId val="1453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382400"/>
        <c:crosses val="autoZero"/>
        <c:auto val="1"/>
        <c:lblAlgn val="ctr"/>
        <c:lblOffset val="100"/>
        <c:tickLblSkip val="1"/>
        <c:tickMarkSkip val="1"/>
        <c:noMultiLvlLbl val="0"/>
      </c:catAx>
      <c:valAx>
        <c:axId val="14538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102,964
101,575
22.09
36,935,446
36,475,723
197,072
21,430,642
35,483,130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長期にわたる景気低迷のために市税収入の落ち込みが続き、年々低下傾向にある財政力指数だが、平成</a:t>
          </a:r>
          <a:r>
            <a:rPr kumimoji="1" lang="en-US" altLang="ja-JP" sz="1300">
              <a:latin typeface="ＭＳ Ｐゴシック"/>
            </a:rPr>
            <a:t>25</a:t>
          </a:r>
          <a:r>
            <a:rPr kumimoji="1" lang="ja-JP" altLang="en-US" sz="1300">
              <a:latin typeface="ＭＳ Ｐゴシック"/>
            </a:rPr>
            <a:t>年度は前年度と比べてわずかながら増加となり、類似団体平均を上回る水準を維持した。</a:t>
          </a:r>
        </a:p>
        <a:p>
          <a:r>
            <a:rPr kumimoji="1" lang="ja-JP" altLang="en-US" sz="1300">
              <a:latin typeface="ＭＳ Ｐゴシック"/>
            </a:rPr>
            <a:t>　しかしながら、今後も市税収入の大幅な増加は見込めない中で公共施設の更新や学校の耐震化を進めなければならず、投資的経費の抑制など歳出の徹底的な見直しを実施するとともに、徴収体制の強化などにより一層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76200</xdr:rowOff>
    </xdr:to>
    <xdr:cxnSp macro="">
      <xdr:nvCxnSpPr>
        <xdr:cNvPr id="70" name="直線コネクタ 69"/>
        <xdr:cNvCxnSpPr/>
      </xdr:nvCxnSpPr>
      <xdr:spPr>
        <a:xfrm flipV="1">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76200</xdr:rowOff>
    </xdr:to>
    <xdr:cxnSp macro="">
      <xdr:nvCxnSpPr>
        <xdr:cNvPr id="73" name="直線コネクタ 72"/>
        <xdr:cNvCxnSpPr/>
      </xdr:nvCxnSpPr>
      <xdr:spPr>
        <a:xfrm>
          <a:off x="3225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41</xdr:row>
      <xdr:rowOff>24493</xdr:rowOff>
    </xdr:to>
    <xdr:cxnSp macro="">
      <xdr:nvCxnSpPr>
        <xdr:cNvPr id="76" name="直線コネクタ 75"/>
        <xdr:cNvCxnSpPr/>
      </xdr:nvCxnSpPr>
      <xdr:spPr>
        <a:xfrm>
          <a:off x="2336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144235</xdr:rowOff>
    </xdr:to>
    <xdr:cxnSp macro="">
      <xdr:nvCxnSpPr>
        <xdr:cNvPr id="79" name="直線コネクタ 78"/>
        <xdr:cNvCxnSpPr/>
      </xdr:nvCxnSpPr>
      <xdr:spPr>
        <a:xfrm>
          <a:off x="1447800" y="69332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9" name="円/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1" name="円/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21</a:t>
          </a:r>
          <a:r>
            <a:rPr kumimoji="1" lang="ja-JP" altLang="en-US" sz="1300">
              <a:latin typeface="ＭＳ Ｐゴシック"/>
            </a:rPr>
            <a:t>年ぶりの</a:t>
          </a:r>
          <a:r>
            <a:rPr kumimoji="1" lang="en-US" altLang="ja-JP" sz="1300">
              <a:latin typeface="ＭＳ Ｐゴシック"/>
            </a:rPr>
            <a:t>80</a:t>
          </a:r>
          <a:r>
            <a:rPr kumimoji="1" lang="ja-JP" altLang="en-US" sz="1300">
              <a:latin typeface="ＭＳ Ｐゴシック"/>
            </a:rPr>
            <a:t>％台となり、一時的に類似団体平均を下回る経常収支比率となったが、平成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90</a:t>
          </a:r>
          <a:r>
            <a:rPr kumimoji="1" lang="ja-JP" altLang="en-US" sz="1300">
              <a:latin typeface="ＭＳ Ｐゴシック"/>
            </a:rPr>
            <a:t>％台後半まで上昇し、類似団体平均を大きく上回る結果となった。</a:t>
          </a:r>
        </a:p>
        <a:p>
          <a:r>
            <a:rPr kumimoji="1" lang="ja-JP" altLang="en-US" sz="1300">
              <a:latin typeface="ＭＳ Ｐゴシック"/>
            </a:rPr>
            <a:t>　主な要因は市税などの一般財源、とくに法人市民税の大幅な減少によるものだが、市税収入は今後も大幅な増加は見込めないため、継続して行財政改革に取り組み、財政構造の弾力性の確保に努める。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65</xdr:row>
      <xdr:rowOff>109220</xdr:rowOff>
    </xdr:to>
    <xdr:cxnSp macro="">
      <xdr:nvCxnSpPr>
        <xdr:cNvPr id="129" name="直線コネクタ 128"/>
        <xdr:cNvCxnSpPr/>
      </xdr:nvCxnSpPr>
      <xdr:spPr>
        <a:xfrm>
          <a:off x="4114800" y="10734675"/>
          <a:ext cx="8382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66</xdr:row>
      <xdr:rowOff>167005</xdr:rowOff>
    </xdr:to>
    <xdr:cxnSp macro="">
      <xdr:nvCxnSpPr>
        <xdr:cNvPr id="132" name="直線コネクタ 131"/>
        <xdr:cNvCxnSpPr/>
      </xdr:nvCxnSpPr>
      <xdr:spPr>
        <a:xfrm flipV="1">
          <a:off x="3225800" y="10734675"/>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9207</xdr:rowOff>
    </xdr:from>
    <xdr:to>
      <xdr:col>4</xdr:col>
      <xdr:colOff>482600</xdr:colOff>
      <xdr:row>66</xdr:row>
      <xdr:rowOff>167005</xdr:rowOff>
    </xdr:to>
    <xdr:cxnSp macro="">
      <xdr:nvCxnSpPr>
        <xdr:cNvPr id="135" name="直線コネクタ 134"/>
        <xdr:cNvCxnSpPr/>
      </xdr:nvCxnSpPr>
      <xdr:spPr>
        <a:xfrm>
          <a:off x="2336800" y="10982007"/>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9207</xdr:rowOff>
    </xdr:from>
    <xdr:to>
      <xdr:col>3</xdr:col>
      <xdr:colOff>279400</xdr:colOff>
      <xdr:row>65</xdr:row>
      <xdr:rowOff>163513</xdr:rowOff>
    </xdr:to>
    <xdr:cxnSp macro="">
      <xdr:nvCxnSpPr>
        <xdr:cNvPr id="138" name="直線コネクタ 137"/>
        <xdr:cNvCxnSpPr/>
      </xdr:nvCxnSpPr>
      <xdr:spPr>
        <a:xfrm flipV="1">
          <a:off x="1447800" y="10982007"/>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0" name="円/楕円 149"/>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165752</xdr:rowOff>
    </xdr:from>
    <xdr:ext cx="736600" cy="259045"/>
    <xdr:sp macro="" textlink="">
      <xdr:nvSpPr>
        <xdr:cNvPr id="151" name="テキスト ボックス 150"/>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116205</xdr:rowOff>
    </xdr:from>
    <xdr:to>
      <xdr:col>4</xdr:col>
      <xdr:colOff>533400</xdr:colOff>
      <xdr:row>67</xdr:row>
      <xdr:rowOff>46355</xdr:rowOff>
    </xdr:to>
    <xdr:sp macro="" textlink="">
      <xdr:nvSpPr>
        <xdr:cNvPr id="152" name="円/楕円 151"/>
        <xdr:cNvSpPr/>
      </xdr:nvSpPr>
      <xdr:spPr>
        <a:xfrm>
          <a:off x="3175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31132</xdr:rowOff>
    </xdr:from>
    <xdr:ext cx="762000" cy="259045"/>
    <xdr:sp macro="" textlink="">
      <xdr:nvSpPr>
        <xdr:cNvPr id="153" name="テキスト ボックス 152"/>
        <xdr:cNvSpPr txBox="1"/>
      </xdr:nvSpPr>
      <xdr:spPr>
        <a:xfrm>
          <a:off x="2844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129857</xdr:rowOff>
    </xdr:from>
    <xdr:to>
      <xdr:col>3</xdr:col>
      <xdr:colOff>330200</xdr:colOff>
      <xdr:row>64</xdr:row>
      <xdr:rowOff>60007</xdr:rowOff>
    </xdr:to>
    <xdr:sp macro="" textlink="">
      <xdr:nvSpPr>
        <xdr:cNvPr id="154" name="円/楕円 153"/>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44784</xdr:rowOff>
    </xdr:from>
    <xdr:ext cx="762000" cy="259045"/>
    <xdr:sp macro="" textlink="">
      <xdr:nvSpPr>
        <xdr:cNvPr id="155" name="テキスト ボックス 154"/>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112713</xdr:rowOff>
    </xdr:from>
    <xdr:to>
      <xdr:col>2</xdr:col>
      <xdr:colOff>127000</xdr:colOff>
      <xdr:row>66</xdr:row>
      <xdr:rowOff>42863</xdr:rowOff>
    </xdr:to>
    <xdr:sp macro="" textlink="">
      <xdr:nvSpPr>
        <xdr:cNvPr id="156" name="円/楕円 155"/>
        <xdr:cNvSpPr/>
      </xdr:nvSpPr>
      <xdr:spPr>
        <a:xfrm>
          <a:off x="1397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27640</xdr:rowOff>
    </xdr:from>
    <xdr:ext cx="762000" cy="259045"/>
    <xdr:sp macro="" textlink="">
      <xdr:nvSpPr>
        <xdr:cNvPr id="157" name="テキスト ボックス 156"/>
        <xdr:cNvSpPr txBox="1"/>
      </xdr:nvSpPr>
      <xdr:spPr>
        <a:xfrm>
          <a:off x="1066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人件費・物件費等決算額の合計においては、業務の委託化を推進していることにより、人件費から物件費へシフトしながら緩やかな低下傾向にある。</a:t>
          </a:r>
        </a:p>
        <a:p>
          <a:r>
            <a:rPr kumimoji="1" lang="ja-JP" altLang="en-US" sz="1300">
              <a:latin typeface="ＭＳ Ｐゴシック"/>
            </a:rPr>
            <a:t>　類似団体平均や大阪府平均に比べて高い数値となる主な要因としては、技能労務職の平均年齢および給与が高いことが挙げられる。</a:t>
          </a:r>
          <a:endParaRPr kumimoji="1" lang="en-US" altLang="ja-JP" sz="1300">
            <a:latin typeface="ＭＳ Ｐゴシック"/>
          </a:endParaRPr>
        </a:p>
        <a:p>
          <a:r>
            <a:rPr kumimoji="1" lang="ja-JP" altLang="en-US" sz="1300">
              <a:latin typeface="ＭＳ Ｐゴシック"/>
            </a:rPr>
            <a:t>　今後も業務委託化によるコスト削減を含めた適切な人員配置を進めることにより、類似団体平均の水準を目指す。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36663</xdr:rowOff>
    </xdr:from>
    <xdr:to>
      <xdr:col>7</xdr:col>
      <xdr:colOff>152400</xdr:colOff>
      <xdr:row>85</xdr:row>
      <xdr:rowOff>81355</xdr:rowOff>
    </xdr:to>
    <xdr:cxnSp macro="">
      <xdr:nvCxnSpPr>
        <xdr:cNvPr id="194" name="直線コネクタ 193"/>
        <xdr:cNvCxnSpPr/>
      </xdr:nvCxnSpPr>
      <xdr:spPr>
        <a:xfrm flipV="1">
          <a:off x="4114800" y="14609913"/>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81355</xdr:rowOff>
    </xdr:from>
    <xdr:to>
      <xdr:col>6</xdr:col>
      <xdr:colOff>0</xdr:colOff>
      <xdr:row>86</xdr:row>
      <xdr:rowOff>23315</xdr:rowOff>
    </xdr:to>
    <xdr:cxnSp macro="">
      <xdr:nvCxnSpPr>
        <xdr:cNvPr id="197" name="直線コネクタ 196"/>
        <xdr:cNvCxnSpPr/>
      </xdr:nvCxnSpPr>
      <xdr:spPr>
        <a:xfrm flipV="1">
          <a:off x="3225800" y="14654605"/>
          <a:ext cx="889000" cy="1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105381</xdr:rowOff>
    </xdr:from>
    <xdr:to>
      <xdr:col>4</xdr:col>
      <xdr:colOff>482600</xdr:colOff>
      <xdr:row>86</xdr:row>
      <xdr:rowOff>23315</xdr:rowOff>
    </xdr:to>
    <xdr:cxnSp macro="">
      <xdr:nvCxnSpPr>
        <xdr:cNvPr id="200" name="直線コネクタ 199"/>
        <xdr:cNvCxnSpPr/>
      </xdr:nvCxnSpPr>
      <xdr:spPr>
        <a:xfrm>
          <a:off x="2336800" y="14678631"/>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105381</xdr:rowOff>
    </xdr:from>
    <xdr:to>
      <xdr:col>3</xdr:col>
      <xdr:colOff>279400</xdr:colOff>
      <xdr:row>85</xdr:row>
      <xdr:rowOff>151555</xdr:rowOff>
    </xdr:to>
    <xdr:cxnSp macro="">
      <xdr:nvCxnSpPr>
        <xdr:cNvPr id="203" name="直線コネクタ 202"/>
        <xdr:cNvCxnSpPr/>
      </xdr:nvCxnSpPr>
      <xdr:spPr>
        <a:xfrm flipV="1">
          <a:off x="1447800" y="14678631"/>
          <a:ext cx="8890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155472</xdr:rowOff>
    </xdr:from>
    <xdr:ext cx="762000" cy="259045"/>
    <xdr:sp macro="" textlink="">
      <xdr:nvSpPr>
        <xdr:cNvPr id="205" name="テキスト ボックス 204"/>
        <xdr:cNvSpPr txBox="1"/>
      </xdr:nvSpPr>
      <xdr:spPr>
        <a:xfrm>
          <a:off x="1955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7962</xdr:rowOff>
    </xdr:from>
    <xdr:ext cx="762000" cy="259045"/>
    <xdr:sp macro="" textlink="">
      <xdr:nvSpPr>
        <xdr:cNvPr id="207" name="テキスト ボックス 206"/>
        <xdr:cNvSpPr txBox="1"/>
      </xdr:nvSpPr>
      <xdr:spPr>
        <a:xfrm>
          <a:off x="1066800" y="142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157313</xdr:rowOff>
    </xdr:from>
    <xdr:to>
      <xdr:col>7</xdr:col>
      <xdr:colOff>203200</xdr:colOff>
      <xdr:row>85</xdr:row>
      <xdr:rowOff>87463</xdr:rowOff>
    </xdr:to>
    <xdr:sp macro="" textlink="">
      <xdr:nvSpPr>
        <xdr:cNvPr id="213" name="円/楕円 212"/>
        <xdr:cNvSpPr/>
      </xdr:nvSpPr>
      <xdr:spPr>
        <a:xfrm>
          <a:off x="4902200" y="145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129390</xdr:rowOff>
    </xdr:from>
    <xdr:ext cx="762000" cy="259045"/>
    <xdr:sp macro="" textlink="">
      <xdr:nvSpPr>
        <xdr:cNvPr id="214" name="人件費・物件費等の状況該当値テキスト"/>
        <xdr:cNvSpPr txBox="1"/>
      </xdr:nvSpPr>
      <xdr:spPr>
        <a:xfrm>
          <a:off x="5041900" y="1453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30555</xdr:rowOff>
    </xdr:from>
    <xdr:to>
      <xdr:col>6</xdr:col>
      <xdr:colOff>50800</xdr:colOff>
      <xdr:row>85</xdr:row>
      <xdr:rowOff>132155</xdr:rowOff>
    </xdr:to>
    <xdr:sp macro="" textlink="">
      <xdr:nvSpPr>
        <xdr:cNvPr id="215" name="円/楕円 214"/>
        <xdr:cNvSpPr/>
      </xdr:nvSpPr>
      <xdr:spPr>
        <a:xfrm>
          <a:off x="4064000" y="146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116932</xdr:rowOff>
    </xdr:from>
    <xdr:ext cx="736600" cy="259045"/>
    <xdr:sp macro="" textlink="">
      <xdr:nvSpPr>
        <xdr:cNvPr id="216" name="テキスト ボックス 215"/>
        <xdr:cNvSpPr txBox="1"/>
      </xdr:nvSpPr>
      <xdr:spPr>
        <a:xfrm>
          <a:off x="3733800" y="14690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143965</xdr:rowOff>
    </xdr:from>
    <xdr:to>
      <xdr:col>4</xdr:col>
      <xdr:colOff>533400</xdr:colOff>
      <xdr:row>86</xdr:row>
      <xdr:rowOff>74115</xdr:rowOff>
    </xdr:to>
    <xdr:sp macro="" textlink="">
      <xdr:nvSpPr>
        <xdr:cNvPr id="217" name="円/楕円 216"/>
        <xdr:cNvSpPr/>
      </xdr:nvSpPr>
      <xdr:spPr>
        <a:xfrm>
          <a:off x="3175000" y="147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58892</xdr:rowOff>
    </xdr:from>
    <xdr:ext cx="762000" cy="259045"/>
    <xdr:sp macro="" textlink="">
      <xdr:nvSpPr>
        <xdr:cNvPr id="218" name="テキスト ボックス 217"/>
        <xdr:cNvSpPr txBox="1"/>
      </xdr:nvSpPr>
      <xdr:spPr>
        <a:xfrm>
          <a:off x="2844800" y="148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119,458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54581</xdr:rowOff>
    </xdr:from>
    <xdr:to>
      <xdr:col>3</xdr:col>
      <xdr:colOff>330200</xdr:colOff>
      <xdr:row>85</xdr:row>
      <xdr:rowOff>156181</xdr:rowOff>
    </xdr:to>
    <xdr:sp macro="" textlink="">
      <xdr:nvSpPr>
        <xdr:cNvPr id="219" name="円/楕円 218"/>
        <xdr:cNvSpPr/>
      </xdr:nvSpPr>
      <xdr:spPr>
        <a:xfrm>
          <a:off x="2286000" y="146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140958</xdr:rowOff>
    </xdr:from>
    <xdr:ext cx="762000" cy="259045"/>
    <xdr:sp macro="" textlink="">
      <xdr:nvSpPr>
        <xdr:cNvPr id="220" name="テキスト ボックス 219"/>
        <xdr:cNvSpPr txBox="1"/>
      </xdr:nvSpPr>
      <xdr:spPr>
        <a:xfrm>
          <a:off x="1955800" y="147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100755</xdr:rowOff>
    </xdr:from>
    <xdr:to>
      <xdr:col>2</xdr:col>
      <xdr:colOff>127000</xdr:colOff>
      <xdr:row>86</xdr:row>
      <xdr:rowOff>30905</xdr:rowOff>
    </xdr:to>
    <xdr:sp macro="" textlink="">
      <xdr:nvSpPr>
        <xdr:cNvPr id="221" name="円/楕円 220"/>
        <xdr:cNvSpPr/>
      </xdr:nvSpPr>
      <xdr:spPr>
        <a:xfrm>
          <a:off x="1397000" y="146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15682</xdr:rowOff>
    </xdr:from>
    <xdr:ext cx="762000" cy="259045"/>
    <xdr:sp macro="" textlink="">
      <xdr:nvSpPr>
        <xdr:cNvPr id="222" name="テキスト ボックス 221"/>
        <xdr:cNvSpPr txBox="1"/>
      </xdr:nvSpPr>
      <xdr:spPr>
        <a:xfrm>
          <a:off x="1066800" y="147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国家公務員と同様、平成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月以降職員の給料カットを実施しないこととなったため、ラスパイレス指数は</a:t>
          </a:r>
          <a:r>
            <a:rPr kumimoji="1" lang="en-US" altLang="ja-JP" sz="1300">
              <a:latin typeface="ＭＳ Ｐゴシック"/>
            </a:rPr>
            <a:t>100</a:t>
          </a:r>
          <a:r>
            <a:rPr kumimoji="1" lang="ja-JP" altLang="en-US" sz="1300">
              <a:latin typeface="ＭＳ Ｐゴシック"/>
            </a:rPr>
            <a:t>を下回ったものの類似団体平均値より若干高い値となった。</a:t>
          </a:r>
        </a:p>
        <a:p>
          <a:r>
            <a:rPr kumimoji="1" lang="ja-JP" altLang="en-US" sz="1300">
              <a:latin typeface="ＭＳ Ｐゴシック"/>
            </a:rPr>
            <a:t>　なお、本市の給料カットは平成</a:t>
          </a:r>
          <a:r>
            <a:rPr kumimoji="1" lang="en-US" altLang="ja-JP" sz="1300">
              <a:latin typeface="ＭＳ Ｐゴシック"/>
            </a:rPr>
            <a:t>15</a:t>
          </a:r>
          <a:r>
            <a:rPr kumimoji="1" lang="ja-JP" altLang="en-US" sz="1300">
              <a:latin typeface="ＭＳ Ｐゴシック"/>
            </a:rPr>
            <a:t>年度から長期にわたり継続的に実施してきたところであり、一定の財政効果を得たところである。今後は給料表の見直しを行うなど給与水準の適正化に努める。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87</xdr:row>
      <xdr:rowOff>164556</xdr:rowOff>
    </xdr:to>
    <xdr:cxnSp macro="">
      <xdr:nvCxnSpPr>
        <xdr:cNvPr id="258" name="直線コネクタ 257"/>
        <xdr:cNvCxnSpPr/>
      </xdr:nvCxnSpPr>
      <xdr:spPr>
        <a:xfrm flipV="1">
          <a:off x="16179800" y="14749780"/>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164556</xdr:rowOff>
    </xdr:from>
    <xdr:to>
      <xdr:col>23</xdr:col>
      <xdr:colOff>406400</xdr:colOff>
      <xdr:row>88</xdr:row>
      <xdr:rowOff>13788</xdr:rowOff>
    </xdr:to>
    <xdr:cxnSp macro="">
      <xdr:nvCxnSpPr>
        <xdr:cNvPr id="261" name="直線コネクタ 260"/>
        <xdr:cNvCxnSpPr/>
      </xdr:nvCxnSpPr>
      <xdr:spPr>
        <a:xfrm flipV="1">
          <a:off x="15290800" y="150807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135164</xdr:rowOff>
    </xdr:from>
    <xdr:to>
      <xdr:col>22</xdr:col>
      <xdr:colOff>203200</xdr:colOff>
      <xdr:row>88</xdr:row>
      <xdr:rowOff>13788</xdr:rowOff>
    </xdr:to>
    <xdr:cxnSp macro="">
      <xdr:nvCxnSpPr>
        <xdr:cNvPr id="264" name="直線コネクタ 263"/>
        <xdr:cNvCxnSpPr/>
      </xdr:nvCxnSpPr>
      <xdr:spPr>
        <a:xfrm>
          <a:off x="14401800" y="14708414"/>
          <a:ext cx="8890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113574</xdr:rowOff>
    </xdr:from>
    <xdr:to>
      <xdr:col>21</xdr:col>
      <xdr:colOff>0</xdr:colOff>
      <xdr:row>85</xdr:row>
      <xdr:rowOff>135164</xdr:rowOff>
    </xdr:to>
    <xdr:cxnSp macro="">
      <xdr:nvCxnSpPr>
        <xdr:cNvPr id="267" name="直線コネクタ 266"/>
        <xdr:cNvCxnSpPr/>
      </xdr:nvCxnSpPr>
      <xdr:spPr>
        <a:xfrm>
          <a:off x="13512800" y="145153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7" name="円/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8"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113756</xdr:rowOff>
    </xdr:from>
    <xdr:to>
      <xdr:col>23</xdr:col>
      <xdr:colOff>457200</xdr:colOff>
      <xdr:row>88</xdr:row>
      <xdr:rowOff>43906</xdr:rowOff>
    </xdr:to>
    <xdr:sp macro="" textlink="">
      <xdr:nvSpPr>
        <xdr:cNvPr id="279" name="円/楕円 278"/>
        <xdr:cNvSpPr/>
      </xdr:nvSpPr>
      <xdr:spPr>
        <a:xfrm>
          <a:off x="16129000" y="150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54083</xdr:rowOff>
    </xdr:from>
    <xdr:ext cx="736600" cy="259045"/>
    <xdr:sp macro="" textlink="">
      <xdr:nvSpPr>
        <xdr:cNvPr id="280" name="テキスト ボックス 279"/>
        <xdr:cNvSpPr txBox="1"/>
      </xdr:nvSpPr>
      <xdr:spPr>
        <a:xfrm>
          <a:off x="15798800" y="1479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134438</xdr:rowOff>
    </xdr:from>
    <xdr:to>
      <xdr:col>22</xdr:col>
      <xdr:colOff>254000</xdr:colOff>
      <xdr:row>88</xdr:row>
      <xdr:rowOff>64588</xdr:rowOff>
    </xdr:to>
    <xdr:sp macro="" textlink="">
      <xdr:nvSpPr>
        <xdr:cNvPr id="281" name="円/楕円 280"/>
        <xdr:cNvSpPr/>
      </xdr:nvSpPr>
      <xdr:spPr>
        <a:xfrm>
          <a:off x="15240000" y="150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74765</xdr:rowOff>
    </xdr:from>
    <xdr:ext cx="762000" cy="259045"/>
    <xdr:sp macro="" textlink="">
      <xdr:nvSpPr>
        <xdr:cNvPr id="282" name="テキスト ボックス 281"/>
        <xdr:cNvSpPr txBox="1"/>
      </xdr:nvSpPr>
      <xdr:spPr>
        <a:xfrm>
          <a:off x="14909800" y="1481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83" name="円/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62774</xdr:rowOff>
    </xdr:from>
    <xdr:to>
      <xdr:col>19</xdr:col>
      <xdr:colOff>533400</xdr:colOff>
      <xdr:row>84</xdr:row>
      <xdr:rowOff>164374</xdr:rowOff>
    </xdr:to>
    <xdr:sp macro="" textlink="">
      <xdr:nvSpPr>
        <xdr:cNvPr id="285" name="円/楕円 284"/>
        <xdr:cNvSpPr/>
      </xdr:nvSpPr>
      <xdr:spPr>
        <a:xfrm>
          <a:off x="13462000" y="144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3101</xdr:rowOff>
    </xdr:from>
    <xdr:ext cx="762000" cy="259045"/>
    <xdr:sp macro="" textlink="">
      <xdr:nvSpPr>
        <xdr:cNvPr id="286" name="テキスト ボックス 285"/>
        <xdr:cNvSpPr txBox="1"/>
      </xdr:nvSpPr>
      <xdr:spPr>
        <a:xfrm>
          <a:off x="13131800" y="1423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業務の委託化など、様々な分野で行政のスリム化を進めており、平成</a:t>
          </a:r>
          <a:r>
            <a:rPr kumimoji="1" lang="en-US" altLang="ja-JP" sz="1300">
              <a:latin typeface="ＭＳ Ｐゴシック"/>
            </a:rPr>
            <a:t>23</a:t>
          </a:r>
          <a:r>
            <a:rPr kumimoji="1" lang="ja-JP" altLang="en-US" sz="1300">
              <a:latin typeface="ＭＳ Ｐゴシック"/>
            </a:rPr>
            <a:t>年度より類似団体平均を下回る職員数となっている。</a:t>
          </a:r>
        </a:p>
        <a:p>
          <a:r>
            <a:rPr kumimoji="1" lang="ja-JP" altLang="en-US" sz="1300">
              <a:latin typeface="ＭＳ Ｐゴシック"/>
            </a:rPr>
            <a:t>　今後も「行財政改革推進プラン」に基づき、安定的な財政構造を確立し、行政サービスの質を維持しつつ引き続き適正な定員管理に努める。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98697</xdr:rowOff>
    </xdr:from>
    <xdr:to>
      <xdr:col>24</xdr:col>
      <xdr:colOff>558800</xdr:colOff>
      <xdr:row>61</xdr:row>
      <xdr:rowOff>105591</xdr:rowOff>
    </xdr:to>
    <xdr:cxnSp macro="">
      <xdr:nvCxnSpPr>
        <xdr:cNvPr id="323" name="直線コネクタ 322"/>
        <xdr:cNvCxnSpPr/>
      </xdr:nvCxnSpPr>
      <xdr:spPr>
        <a:xfrm flipV="1">
          <a:off x="16179800" y="1055714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105591</xdr:rowOff>
    </xdr:from>
    <xdr:to>
      <xdr:col>23</xdr:col>
      <xdr:colOff>406400</xdr:colOff>
      <xdr:row>62</xdr:row>
      <xdr:rowOff>13426</xdr:rowOff>
    </xdr:to>
    <xdr:cxnSp macro="">
      <xdr:nvCxnSpPr>
        <xdr:cNvPr id="326" name="直線コネクタ 325"/>
        <xdr:cNvCxnSpPr/>
      </xdr:nvCxnSpPr>
      <xdr:spPr>
        <a:xfrm flipV="1">
          <a:off x="15290800" y="1056404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13426</xdr:rowOff>
    </xdr:from>
    <xdr:to>
      <xdr:col>22</xdr:col>
      <xdr:colOff>203200</xdr:colOff>
      <xdr:row>62</xdr:row>
      <xdr:rowOff>103051</xdr:rowOff>
    </xdr:to>
    <xdr:cxnSp macro="">
      <xdr:nvCxnSpPr>
        <xdr:cNvPr id="329" name="直線コネクタ 328"/>
        <xdr:cNvCxnSpPr/>
      </xdr:nvCxnSpPr>
      <xdr:spPr>
        <a:xfrm flipV="1">
          <a:off x="14401800" y="1064332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62</xdr:row>
      <xdr:rowOff>161653</xdr:rowOff>
    </xdr:to>
    <xdr:cxnSp macro="">
      <xdr:nvCxnSpPr>
        <xdr:cNvPr id="332" name="直線コネクタ 331"/>
        <xdr:cNvCxnSpPr/>
      </xdr:nvCxnSpPr>
      <xdr:spPr>
        <a:xfrm flipV="1">
          <a:off x="13512800" y="1073295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47897</xdr:rowOff>
    </xdr:from>
    <xdr:to>
      <xdr:col>24</xdr:col>
      <xdr:colOff>609600</xdr:colOff>
      <xdr:row>61</xdr:row>
      <xdr:rowOff>149497</xdr:rowOff>
    </xdr:to>
    <xdr:sp macro="" textlink="">
      <xdr:nvSpPr>
        <xdr:cNvPr id="342" name="円/楕円 341"/>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64424</xdr:rowOff>
    </xdr:from>
    <xdr:ext cx="762000" cy="259045"/>
    <xdr:sp macro="" textlink="">
      <xdr:nvSpPr>
        <xdr:cNvPr id="343"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54791</xdr:rowOff>
    </xdr:from>
    <xdr:to>
      <xdr:col>23</xdr:col>
      <xdr:colOff>457200</xdr:colOff>
      <xdr:row>61</xdr:row>
      <xdr:rowOff>156391</xdr:rowOff>
    </xdr:to>
    <xdr:sp macro="" textlink="">
      <xdr:nvSpPr>
        <xdr:cNvPr id="344" name="円/楕円 343"/>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166568</xdr:rowOff>
    </xdr:from>
    <xdr:ext cx="736600" cy="259045"/>
    <xdr:sp macro="" textlink="">
      <xdr:nvSpPr>
        <xdr:cNvPr id="345" name="テキスト ボックス 344"/>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134076</xdr:rowOff>
    </xdr:from>
    <xdr:to>
      <xdr:col>22</xdr:col>
      <xdr:colOff>254000</xdr:colOff>
      <xdr:row>62</xdr:row>
      <xdr:rowOff>64226</xdr:rowOff>
    </xdr:to>
    <xdr:sp macro="" textlink="">
      <xdr:nvSpPr>
        <xdr:cNvPr id="346" name="円/楕円 345"/>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74403</xdr:rowOff>
    </xdr:from>
    <xdr:ext cx="762000" cy="259045"/>
    <xdr:sp macro="" textlink="">
      <xdr:nvSpPr>
        <xdr:cNvPr id="347" name="テキスト ボックス 346"/>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8" name="円/楕円 347"/>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9" name="テキスト ボックス 348"/>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110853</xdr:rowOff>
    </xdr:from>
    <xdr:to>
      <xdr:col>19</xdr:col>
      <xdr:colOff>533400</xdr:colOff>
      <xdr:row>63</xdr:row>
      <xdr:rowOff>41003</xdr:rowOff>
    </xdr:to>
    <xdr:sp macro="" textlink="">
      <xdr:nvSpPr>
        <xdr:cNvPr id="350" name="円/楕円 349"/>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25780</xdr:rowOff>
    </xdr:from>
    <xdr:ext cx="762000" cy="259045"/>
    <xdr:sp macro="" textlink="">
      <xdr:nvSpPr>
        <xdr:cNvPr id="351" name="テキスト ボックス 350"/>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年度は前年度より</a:t>
          </a:r>
          <a:r>
            <a:rPr kumimoji="1" lang="en-US" altLang="ja-JP" sz="1300">
              <a:latin typeface="ＭＳ Ｐゴシック"/>
            </a:rPr>
            <a:t>0.8</a:t>
          </a:r>
          <a:r>
            <a:rPr kumimoji="1" lang="ja-JP" altLang="en-US" sz="1300">
              <a:latin typeface="ＭＳ Ｐゴシック"/>
            </a:rPr>
            <a:t>ポイント減少となり、前年度に引き続き、類似団体平均を下回る水準となっている。病院や下水道事業等の元利償還金に対する一般会計からの繰出金は毎年縮減を図っており、平成</a:t>
          </a:r>
          <a:r>
            <a:rPr kumimoji="1" lang="en-US" altLang="ja-JP" sz="1300">
              <a:latin typeface="ＭＳ Ｐゴシック"/>
            </a:rPr>
            <a:t>23</a:t>
          </a:r>
          <a:r>
            <a:rPr kumimoji="1" lang="ja-JP" altLang="en-US" sz="1300">
              <a:latin typeface="ＭＳ Ｐゴシック"/>
            </a:rPr>
            <a:t>年度に病院の資金不足解消目的で多額の繰出しを行ったのを除いて、準元利償還金の減少が続いているためである。</a:t>
          </a:r>
        </a:p>
        <a:p>
          <a:r>
            <a:rPr kumimoji="1" lang="ja-JP" altLang="en-US" sz="1300">
              <a:latin typeface="ＭＳ Ｐゴシック"/>
            </a:rPr>
            <a:t>　また、近年は投資的事業の精査により建設事業債の発行を抑制しており、今後の地方債発行にあたっても交付税措置率の高い地方債の利用を図るなど、実質公債費比率の適正な管理に努める。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74168</xdr:rowOff>
    </xdr:to>
    <xdr:cxnSp macro="">
      <xdr:nvCxnSpPr>
        <xdr:cNvPr id="383" name="直線コネクタ 382"/>
        <xdr:cNvCxnSpPr/>
      </xdr:nvCxnSpPr>
      <xdr:spPr>
        <a:xfrm flipV="1">
          <a:off x="16179800" y="65506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38</xdr:row>
      <xdr:rowOff>93472</xdr:rowOff>
    </xdr:to>
    <xdr:cxnSp macro="">
      <xdr:nvCxnSpPr>
        <xdr:cNvPr id="386" name="直線コネクタ 385"/>
        <xdr:cNvCxnSpPr/>
      </xdr:nvCxnSpPr>
      <xdr:spPr>
        <a:xfrm flipV="1">
          <a:off x="15290800" y="65892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78994</xdr:rowOff>
    </xdr:from>
    <xdr:to>
      <xdr:col>22</xdr:col>
      <xdr:colOff>203200</xdr:colOff>
      <xdr:row>38</xdr:row>
      <xdr:rowOff>93472</xdr:rowOff>
    </xdr:to>
    <xdr:cxnSp macro="">
      <xdr:nvCxnSpPr>
        <xdr:cNvPr id="389" name="直線コネクタ 388"/>
        <xdr:cNvCxnSpPr/>
      </xdr:nvCxnSpPr>
      <xdr:spPr>
        <a:xfrm>
          <a:off x="14401800" y="65940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78994</xdr:rowOff>
    </xdr:from>
    <xdr:to>
      <xdr:col>21</xdr:col>
      <xdr:colOff>0</xdr:colOff>
      <xdr:row>38</xdr:row>
      <xdr:rowOff>107950</xdr:rowOff>
    </xdr:to>
    <xdr:cxnSp macro="">
      <xdr:nvCxnSpPr>
        <xdr:cNvPr id="392" name="直線コネクタ 391"/>
        <xdr:cNvCxnSpPr/>
      </xdr:nvCxnSpPr>
      <xdr:spPr>
        <a:xfrm flipV="1">
          <a:off x="13512800" y="65940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2" name="円/楕円 40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40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404" name="円/楕円 403"/>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135145</xdr:rowOff>
    </xdr:from>
    <xdr:ext cx="736600" cy="259045"/>
    <xdr:sp macro="" textlink="">
      <xdr:nvSpPr>
        <xdr:cNvPr id="405" name="テキスト ボックス 404"/>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6" name="円/楕円 405"/>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7" name="テキスト ボックス 406"/>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28194</xdr:rowOff>
    </xdr:from>
    <xdr:to>
      <xdr:col>21</xdr:col>
      <xdr:colOff>50800</xdr:colOff>
      <xdr:row>38</xdr:row>
      <xdr:rowOff>129794</xdr:rowOff>
    </xdr:to>
    <xdr:sp macro="" textlink="">
      <xdr:nvSpPr>
        <xdr:cNvPr id="408" name="円/楕円 407"/>
        <xdr:cNvSpPr/>
      </xdr:nvSpPr>
      <xdr:spPr>
        <a:xfrm>
          <a:off x="14351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409" name="テキスト ボックス 408"/>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410" name="円/楕円 409"/>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143527</xdr:rowOff>
    </xdr:from>
    <xdr:ext cx="762000" cy="259045"/>
    <xdr:sp macro="" textlink="">
      <xdr:nvSpPr>
        <xdr:cNvPr id="411" name="テキスト ボックス 410"/>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将来負担比率は年々減少傾向で、類似団体平均と同程度の水準に届きつつある。平成</a:t>
          </a:r>
          <a:r>
            <a:rPr kumimoji="1" lang="en-US" altLang="ja-JP" sz="1300">
              <a:latin typeface="ＭＳ Ｐゴシック"/>
            </a:rPr>
            <a:t>25</a:t>
          </a:r>
          <a:r>
            <a:rPr kumimoji="1" lang="ja-JP" altLang="en-US" sz="1300">
              <a:latin typeface="ＭＳ Ｐゴシック"/>
            </a:rPr>
            <a:t>年度に大幅に改善した主な要因は、土地開発公社が解散したため、負債額等負担見込額が減少したことによる。</a:t>
          </a:r>
          <a:endParaRPr kumimoji="1" lang="en-US" altLang="ja-JP" sz="1300">
            <a:latin typeface="ＭＳ Ｐゴシック"/>
          </a:endParaRPr>
        </a:p>
        <a:p>
          <a:r>
            <a:rPr kumimoji="1" lang="ja-JP" altLang="en-US" sz="1300">
              <a:latin typeface="ＭＳ Ｐゴシック"/>
            </a:rPr>
            <a:t>　今後、老朽化した公共施設の更新に取り組まなければならないため、「公共施設等総合管理計画」などの中長期的計画のもと、将来への負担を少しでも軽減できるよう適正な公債管理に努める。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92659</xdr:rowOff>
    </xdr:from>
    <xdr:to>
      <xdr:col>24</xdr:col>
      <xdr:colOff>558800</xdr:colOff>
      <xdr:row>16</xdr:row>
      <xdr:rowOff>3734</xdr:rowOff>
    </xdr:to>
    <xdr:cxnSp macro="">
      <xdr:nvCxnSpPr>
        <xdr:cNvPr id="443" name="直線コネクタ 442"/>
        <xdr:cNvCxnSpPr/>
      </xdr:nvCxnSpPr>
      <xdr:spPr>
        <a:xfrm flipV="1">
          <a:off x="16179800" y="2664409"/>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3734</xdr:rowOff>
    </xdr:from>
    <xdr:to>
      <xdr:col>23</xdr:col>
      <xdr:colOff>406400</xdr:colOff>
      <xdr:row>16</xdr:row>
      <xdr:rowOff>104115</xdr:rowOff>
    </xdr:to>
    <xdr:cxnSp macro="">
      <xdr:nvCxnSpPr>
        <xdr:cNvPr id="446" name="直線コネクタ 445"/>
        <xdr:cNvCxnSpPr/>
      </xdr:nvCxnSpPr>
      <xdr:spPr>
        <a:xfrm flipV="1">
          <a:off x="15290800" y="2746934"/>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104115</xdr:rowOff>
    </xdr:from>
    <xdr:to>
      <xdr:col>22</xdr:col>
      <xdr:colOff>203200</xdr:colOff>
      <xdr:row>16</xdr:row>
      <xdr:rowOff>158166</xdr:rowOff>
    </xdr:to>
    <xdr:cxnSp macro="">
      <xdr:nvCxnSpPr>
        <xdr:cNvPr id="449" name="直線コネクタ 448"/>
        <xdr:cNvCxnSpPr/>
      </xdr:nvCxnSpPr>
      <xdr:spPr>
        <a:xfrm flipV="1">
          <a:off x="14401800" y="284731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158166</xdr:rowOff>
    </xdr:from>
    <xdr:to>
      <xdr:col>21</xdr:col>
      <xdr:colOff>0</xdr:colOff>
      <xdr:row>17</xdr:row>
      <xdr:rowOff>98196</xdr:rowOff>
    </xdr:to>
    <xdr:cxnSp macro="">
      <xdr:nvCxnSpPr>
        <xdr:cNvPr id="452" name="直線コネクタ 451"/>
        <xdr:cNvCxnSpPr/>
      </xdr:nvCxnSpPr>
      <xdr:spPr>
        <a:xfrm flipV="1">
          <a:off x="13512800" y="2901366"/>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41859</xdr:rowOff>
    </xdr:from>
    <xdr:to>
      <xdr:col>24</xdr:col>
      <xdr:colOff>609600</xdr:colOff>
      <xdr:row>15</xdr:row>
      <xdr:rowOff>143459</xdr:rowOff>
    </xdr:to>
    <xdr:sp macro="" textlink="">
      <xdr:nvSpPr>
        <xdr:cNvPr id="462" name="円/楕円 461"/>
        <xdr:cNvSpPr/>
      </xdr:nvSpPr>
      <xdr:spPr>
        <a:xfrm>
          <a:off x="16967200" y="2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13936</xdr:rowOff>
    </xdr:from>
    <xdr:ext cx="762000" cy="259045"/>
    <xdr:sp macro="" textlink="">
      <xdr:nvSpPr>
        <xdr:cNvPr id="463" name="将来負担の状況該当値テキスト"/>
        <xdr:cNvSpPr txBox="1"/>
      </xdr:nvSpPr>
      <xdr:spPr>
        <a:xfrm>
          <a:off x="17106900" y="258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124384</xdr:rowOff>
    </xdr:from>
    <xdr:to>
      <xdr:col>23</xdr:col>
      <xdr:colOff>457200</xdr:colOff>
      <xdr:row>16</xdr:row>
      <xdr:rowOff>54534</xdr:rowOff>
    </xdr:to>
    <xdr:sp macro="" textlink="">
      <xdr:nvSpPr>
        <xdr:cNvPr id="464" name="円/楕円 463"/>
        <xdr:cNvSpPr/>
      </xdr:nvSpPr>
      <xdr:spPr>
        <a:xfrm>
          <a:off x="161290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65" name="テキスト ボックス 464"/>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53315</xdr:rowOff>
    </xdr:from>
    <xdr:to>
      <xdr:col>22</xdr:col>
      <xdr:colOff>254000</xdr:colOff>
      <xdr:row>16</xdr:row>
      <xdr:rowOff>154915</xdr:rowOff>
    </xdr:to>
    <xdr:sp macro="" textlink="">
      <xdr:nvSpPr>
        <xdr:cNvPr id="466" name="円/楕円 465"/>
        <xdr:cNvSpPr/>
      </xdr:nvSpPr>
      <xdr:spPr>
        <a:xfrm>
          <a:off x="15240000" y="27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139692</xdr:rowOff>
    </xdr:from>
    <xdr:ext cx="762000" cy="259045"/>
    <xdr:sp macro="" textlink="">
      <xdr:nvSpPr>
        <xdr:cNvPr id="467" name="テキスト ボックス 466"/>
        <xdr:cNvSpPr txBox="1"/>
      </xdr:nvSpPr>
      <xdr:spPr>
        <a:xfrm>
          <a:off x="14909800" y="2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107366</xdr:rowOff>
    </xdr:from>
    <xdr:to>
      <xdr:col>21</xdr:col>
      <xdr:colOff>50800</xdr:colOff>
      <xdr:row>17</xdr:row>
      <xdr:rowOff>37516</xdr:rowOff>
    </xdr:to>
    <xdr:sp macro="" textlink="">
      <xdr:nvSpPr>
        <xdr:cNvPr id="468" name="円/楕円 467"/>
        <xdr:cNvSpPr/>
      </xdr:nvSpPr>
      <xdr:spPr>
        <a:xfrm>
          <a:off x="14351000" y="28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22293</xdr:rowOff>
    </xdr:from>
    <xdr:ext cx="762000" cy="259045"/>
    <xdr:sp macro="" textlink="">
      <xdr:nvSpPr>
        <xdr:cNvPr id="469" name="テキスト ボックス 468"/>
        <xdr:cNvSpPr txBox="1"/>
      </xdr:nvSpPr>
      <xdr:spPr>
        <a:xfrm>
          <a:off x="14020800" y="293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47396</xdr:rowOff>
    </xdr:from>
    <xdr:to>
      <xdr:col>19</xdr:col>
      <xdr:colOff>533400</xdr:colOff>
      <xdr:row>17</xdr:row>
      <xdr:rowOff>148996</xdr:rowOff>
    </xdr:to>
    <xdr:sp macro="" textlink="">
      <xdr:nvSpPr>
        <xdr:cNvPr id="470" name="円/楕円 469"/>
        <xdr:cNvSpPr/>
      </xdr:nvSpPr>
      <xdr:spPr>
        <a:xfrm>
          <a:off x="13462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133773</xdr:rowOff>
    </xdr:from>
    <xdr:ext cx="762000" cy="259045"/>
    <xdr:sp macro="" textlink="">
      <xdr:nvSpPr>
        <xdr:cNvPr id="471" name="テキスト ボックス 470"/>
        <xdr:cNvSpPr txBox="1"/>
      </xdr:nvSpPr>
      <xdr:spPr>
        <a:xfrm>
          <a:off x="13131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102,964
101,575
22.09
36,935,446
36,475,723
197,072
21,430,642
35,483,130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給料カットの実施（平成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月：課長以上</a:t>
          </a:r>
          <a:r>
            <a:rPr kumimoji="1" lang="en-US" altLang="ja-JP" sz="1300">
              <a:latin typeface="ＭＳ Ｐゴシック"/>
            </a:rPr>
            <a:t>2.5</a:t>
          </a:r>
          <a:r>
            <a:rPr kumimoji="1" lang="ja-JP" altLang="en-US" sz="1300">
              <a:latin typeface="ＭＳ Ｐゴシック"/>
            </a:rPr>
            <a:t>％・その他</a:t>
          </a:r>
          <a:r>
            <a:rPr kumimoji="1" lang="en-US" altLang="ja-JP" sz="1300">
              <a:latin typeface="ＭＳ Ｐゴシック"/>
            </a:rPr>
            <a:t>2</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月：課長以上</a:t>
          </a:r>
          <a:r>
            <a:rPr kumimoji="1" lang="en-US" altLang="ja-JP" sz="1300">
              <a:latin typeface="ＭＳ Ｐゴシック"/>
            </a:rPr>
            <a:t>9.77</a:t>
          </a:r>
          <a:r>
            <a:rPr kumimoji="1" lang="ja-JP" altLang="en-US" sz="1300">
              <a:latin typeface="ＭＳ Ｐゴシック"/>
            </a:rPr>
            <a:t>％・課長代理～主査</a:t>
          </a:r>
          <a:r>
            <a:rPr kumimoji="1" lang="en-US" altLang="ja-JP" sz="1300">
              <a:latin typeface="ＭＳ Ｐゴシック"/>
            </a:rPr>
            <a:t>7.65</a:t>
          </a:r>
          <a:r>
            <a:rPr kumimoji="1" lang="ja-JP" altLang="en-US" sz="1300">
              <a:latin typeface="ＭＳ Ｐゴシック"/>
            </a:rPr>
            <a:t>％・その他</a:t>
          </a:r>
          <a:r>
            <a:rPr kumimoji="1" lang="en-US" altLang="ja-JP" sz="1300">
              <a:latin typeface="ＭＳ Ｐゴシック"/>
            </a:rPr>
            <a:t>4.65</a:t>
          </a:r>
          <a:r>
            <a:rPr kumimoji="1" lang="ja-JP" altLang="en-US" sz="1300">
              <a:latin typeface="ＭＳ Ｐゴシック"/>
            </a:rPr>
            <a:t>％）などにより、平成</a:t>
          </a:r>
          <a:r>
            <a:rPr kumimoji="1" lang="en-US" altLang="ja-JP" sz="1300">
              <a:latin typeface="ＭＳ Ｐゴシック"/>
            </a:rPr>
            <a:t>25</a:t>
          </a:r>
          <a:r>
            <a:rPr kumimoji="1" lang="ja-JP" altLang="en-US" sz="1300">
              <a:latin typeface="ＭＳ Ｐゴシック"/>
            </a:rPr>
            <a:t>年度の決算額は前年度と比較して約</a:t>
          </a:r>
          <a:r>
            <a:rPr kumimoji="1" lang="en-US" altLang="ja-JP" sz="1300">
              <a:latin typeface="ＭＳ Ｐゴシック"/>
            </a:rPr>
            <a:t>3</a:t>
          </a:r>
          <a:r>
            <a:rPr kumimoji="1" lang="ja-JP" altLang="en-US" sz="1300">
              <a:latin typeface="ＭＳ Ｐゴシック"/>
            </a:rPr>
            <a:t>億円削減できたものの、経常一般財源総額の減少幅の方が大きかったため、人件費に係る経常収支比率は増加となった。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39</xdr:row>
      <xdr:rowOff>31750</xdr:rowOff>
    </xdr:to>
    <xdr:cxnSp macro="">
      <xdr:nvCxnSpPr>
        <xdr:cNvPr id="65" name="直線コネクタ 64"/>
        <xdr:cNvCxnSpPr/>
      </xdr:nvCxnSpPr>
      <xdr:spPr>
        <a:xfrm>
          <a:off x="3987800" y="656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40</xdr:row>
      <xdr:rowOff>157480</xdr:rowOff>
    </xdr:to>
    <xdr:cxnSp macro="">
      <xdr:nvCxnSpPr>
        <xdr:cNvPr id="68" name="直線コネクタ 67"/>
        <xdr:cNvCxnSpPr/>
      </xdr:nvCxnSpPr>
      <xdr:spPr>
        <a:xfrm flipV="1">
          <a:off x="3098800" y="6565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40</xdr:row>
      <xdr:rowOff>157480</xdr:rowOff>
    </xdr:to>
    <xdr:cxnSp macro="">
      <xdr:nvCxnSpPr>
        <xdr:cNvPr id="71" name="直線コネクタ 70"/>
        <xdr:cNvCxnSpPr/>
      </xdr:nvCxnSpPr>
      <xdr:spPr>
        <a:xfrm>
          <a:off x="2209800" y="67716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41</xdr:row>
      <xdr:rowOff>1270</xdr:rowOff>
    </xdr:to>
    <xdr:cxnSp macro="">
      <xdr:nvCxnSpPr>
        <xdr:cNvPr id="74" name="直線コネクタ 73"/>
        <xdr:cNvCxnSpPr/>
      </xdr:nvCxnSpPr>
      <xdr:spPr>
        <a:xfrm flipV="1">
          <a:off x="1320800" y="67716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157497</xdr:rowOff>
    </xdr:from>
    <xdr:ext cx="762000" cy="259045"/>
    <xdr:sp macro="" textlink="">
      <xdr:nvSpPr>
        <xdr:cNvPr id="76" name="テキスト ボックス 75"/>
        <xdr:cNvSpPr txBox="1"/>
      </xdr:nvSpPr>
      <xdr:spPr>
        <a:xfrm>
          <a:off x="1828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123207</xdr:rowOff>
    </xdr:from>
    <xdr:ext cx="762000" cy="259045"/>
    <xdr:sp macro="" textlink="">
      <xdr:nvSpPr>
        <xdr:cNvPr id="78" name="テキスト ボックス 77"/>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4" name="円/楕円 83"/>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5"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6" name="円/楕円 85"/>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7" name="テキスト ボックス 86"/>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106680</xdr:rowOff>
    </xdr:from>
    <xdr:to>
      <xdr:col>4</xdr:col>
      <xdr:colOff>396875</xdr:colOff>
      <xdr:row>41</xdr:row>
      <xdr:rowOff>36830</xdr:rowOff>
    </xdr:to>
    <xdr:sp macro="" textlink="">
      <xdr:nvSpPr>
        <xdr:cNvPr id="88" name="円/楕円 87"/>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21607</xdr:rowOff>
    </xdr:from>
    <xdr:ext cx="762000" cy="259045"/>
    <xdr:sp macro="" textlink="">
      <xdr:nvSpPr>
        <xdr:cNvPr id="89" name="テキスト ボックス 88"/>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0" name="円/楕円 89"/>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1" name="テキスト ボックス 90"/>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2" name="円/楕円 91"/>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3" name="テキスト ボックス 92"/>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物件費に係る経常収支比率は、類似団体平均及び全国平均、大阪府内市町村平均のいずれと比べても高い水準にある。</a:t>
          </a:r>
          <a:endParaRPr kumimoji="1" lang="en-US" altLang="ja-JP" sz="1300">
            <a:latin typeface="ＭＳ Ｐゴシック"/>
          </a:endParaRPr>
        </a:p>
        <a:p>
          <a:r>
            <a:rPr kumimoji="1" lang="ja-JP" altLang="en-US" sz="1300">
              <a:latin typeface="ＭＳ Ｐゴシック"/>
            </a:rPr>
            <a:t>　業務の委託化による人件費から物件費へのシフトは継続していくため、行政のスリム化により委託料以外の物件費の縮減に努めるとともに、委託料についても民間活力による効率化や競争に伴うコスト削減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165100</xdr:rowOff>
    </xdr:to>
    <xdr:cxnSp macro="">
      <xdr:nvCxnSpPr>
        <xdr:cNvPr id="126" name="直線コネクタ 125"/>
        <xdr:cNvCxnSpPr/>
      </xdr:nvCxnSpPr>
      <xdr:spPr>
        <a:xfrm>
          <a:off x="15671800" y="27406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119380</xdr:rowOff>
    </xdr:to>
    <xdr:cxnSp macro="">
      <xdr:nvCxnSpPr>
        <xdr:cNvPr id="129" name="直線コネクタ 128"/>
        <xdr:cNvCxnSpPr/>
      </xdr:nvCxnSpPr>
      <xdr:spPr>
        <a:xfrm flipV="1">
          <a:off x="14782800" y="2740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119380</xdr:rowOff>
    </xdr:to>
    <xdr:cxnSp macro="">
      <xdr:nvCxnSpPr>
        <xdr:cNvPr id="132" name="直線コネクタ 131"/>
        <xdr:cNvCxnSpPr/>
      </xdr:nvCxnSpPr>
      <xdr:spPr>
        <a:xfrm>
          <a:off x="13893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81280</xdr:rowOff>
    </xdr:to>
    <xdr:cxnSp macro="">
      <xdr:nvCxnSpPr>
        <xdr:cNvPr id="135" name="直線コネクタ 134"/>
        <xdr:cNvCxnSpPr/>
      </xdr:nvCxnSpPr>
      <xdr:spPr>
        <a:xfrm flipV="1">
          <a:off x="13004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5" name="円/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6"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7" name="円/楕円 146"/>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8" name="テキスト ボックス 147"/>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9" name="円/楕円 148"/>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50" name="テキスト ボックス 149"/>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1" name="円/楕円 150"/>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52" name="テキスト ボックス 151"/>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3" name="円/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4" name="テキスト ボックス 15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年度は前年度と比べて</a:t>
          </a:r>
          <a:r>
            <a:rPr kumimoji="1" lang="en-US" altLang="ja-JP" sz="1300">
              <a:latin typeface="ＭＳ Ｐゴシック"/>
            </a:rPr>
            <a:t>0.8</a:t>
          </a:r>
          <a:r>
            <a:rPr kumimoji="1" lang="ja-JP" altLang="en-US" sz="1300">
              <a:latin typeface="ＭＳ Ｐゴシック"/>
            </a:rPr>
            <a:t>ポイント増加したものの、類似団体平均の水準は下回っている。その要因として、生活保護率が類似団体平均と比べて低いことが挙げられる。</a:t>
          </a:r>
          <a:endParaRPr kumimoji="1" lang="en-US" altLang="ja-JP" sz="1300">
            <a:latin typeface="ＭＳ Ｐゴシック"/>
          </a:endParaRPr>
        </a:p>
        <a:p>
          <a:r>
            <a:rPr kumimoji="1" lang="ja-JP" altLang="en-US" sz="1300">
              <a:latin typeface="ＭＳ Ｐゴシック"/>
            </a:rPr>
            <a:t>　決算額については、生活保護関連経費は前年度より減少となっている。その一方で、障害福祉関連経費は急激に膨らんでおり、扶助費に係る経常収支比率は上昇傾向が続いている。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9978</xdr:rowOff>
    </xdr:to>
    <xdr:cxnSp macro="">
      <xdr:nvCxnSpPr>
        <xdr:cNvPr id="189" name="直線コネクタ 188"/>
        <xdr:cNvCxnSpPr/>
      </xdr:nvCxnSpPr>
      <xdr:spPr>
        <a:xfrm>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116115</xdr:rowOff>
    </xdr:to>
    <xdr:cxnSp macro="">
      <xdr:nvCxnSpPr>
        <xdr:cNvPr id="192" name="直線コネクタ 191"/>
        <xdr:cNvCxnSpPr/>
      </xdr:nvCxnSpPr>
      <xdr:spPr>
        <a:xfrm flipV="1">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116115</xdr:rowOff>
    </xdr:to>
    <xdr:cxnSp macro="">
      <xdr:nvCxnSpPr>
        <xdr:cNvPr id="195" name="直線コネクタ 194"/>
        <xdr:cNvCxnSpPr/>
      </xdr:nvCxnSpPr>
      <xdr:spPr>
        <a:xfrm>
          <a:off x="2209800" y="9287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29028</xdr:rowOff>
    </xdr:to>
    <xdr:cxnSp macro="">
      <xdr:nvCxnSpPr>
        <xdr:cNvPr id="198" name="直線コネクタ 197"/>
        <xdr:cNvCxnSpPr/>
      </xdr:nvCxnSpPr>
      <xdr:spPr>
        <a:xfrm>
          <a:off x="1320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8" name="円/楕円 207"/>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9"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0" name="円/楕円 209"/>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1" name="テキスト ボックス 210"/>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2" name="円/楕円 211"/>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3" name="テキスト ボックス 212"/>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4" name="円/楕円 213"/>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5" name="テキスト ボックス 214"/>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6" name="円/楕円 215"/>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7" name="テキスト ボックス 216"/>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年度の公共下水道事業の法適化により普通会計決算上の繰出金から補助費にシフトしたため、類似団体平均を下回るか同程度の水準が続いている。</a:t>
          </a:r>
        </a:p>
        <a:p>
          <a:r>
            <a:rPr kumimoji="1" lang="ja-JP" altLang="en-US" sz="1300">
              <a:latin typeface="ＭＳ Ｐゴシック"/>
            </a:rPr>
            <a:t>　しかしながら、高齢化の影響などにより医療関係の特別会計への繰出金が増加傾向にあるので、今後も特別会計の健全化を図り、繰出金の適正化に努める。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57</xdr:row>
      <xdr:rowOff>102507</xdr:rowOff>
    </xdr:to>
    <xdr:cxnSp macro="">
      <xdr:nvCxnSpPr>
        <xdr:cNvPr id="252" name="直線コネクタ 251"/>
        <xdr:cNvCxnSpPr/>
      </xdr:nvCxnSpPr>
      <xdr:spPr>
        <a:xfrm>
          <a:off x="15671800" y="96683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57</xdr:row>
      <xdr:rowOff>69850</xdr:rowOff>
    </xdr:to>
    <xdr:cxnSp macro="">
      <xdr:nvCxnSpPr>
        <xdr:cNvPr id="255" name="直線コネクタ 254"/>
        <xdr:cNvCxnSpPr/>
      </xdr:nvCxnSpPr>
      <xdr:spPr>
        <a:xfrm flipV="1">
          <a:off x="14782800" y="966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23585</xdr:rowOff>
    </xdr:from>
    <xdr:to>
      <xdr:col>21</xdr:col>
      <xdr:colOff>361950</xdr:colOff>
      <xdr:row>57</xdr:row>
      <xdr:rowOff>69850</xdr:rowOff>
    </xdr:to>
    <xdr:cxnSp macro="">
      <xdr:nvCxnSpPr>
        <xdr:cNvPr id="258" name="直線コネクタ 257"/>
        <xdr:cNvCxnSpPr/>
      </xdr:nvCxnSpPr>
      <xdr:spPr>
        <a:xfrm>
          <a:off x="13893800" y="96247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23585</xdr:rowOff>
    </xdr:from>
    <xdr:to>
      <xdr:col>20</xdr:col>
      <xdr:colOff>158750</xdr:colOff>
      <xdr:row>56</xdr:row>
      <xdr:rowOff>34472</xdr:rowOff>
    </xdr:to>
    <xdr:cxnSp macro="">
      <xdr:nvCxnSpPr>
        <xdr:cNvPr id="261" name="直線コネクタ 260"/>
        <xdr:cNvCxnSpPr/>
      </xdr:nvCxnSpPr>
      <xdr:spPr>
        <a:xfrm flipV="1">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1" name="円/楕円 270"/>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23784</xdr:rowOff>
    </xdr:from>
    <xdr:ext cx="762000" cy="259045"/>
    <xdr:sp macro="" textlink="">
      <xdr:nvSpPr>
        <xdr:cNvPr id="272"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5" name="円/楕円 27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6" name="テキスト ボックス 27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144235</xdr:rowOff>
    </xdr:from>
    <xdr:to>
      <xdr:col>20</xdr:col>
      <xdr:colOff>209550</xdr:colOff>
      <xdr:row>56</xdr:row>
      <xdr:rowOff>74385</xdr:rowOff>
    </xdr:to>
    <xdr:sp macro="" textlink="">
      <xdr:nvSpPr>
        <xdr:cNvPr id="277" name="円/楕円 276"/>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84562</xdr:rowOff>
    </xdr:from>
    <xdr:ext cx="762000" cy="259045"/>
    <xdr:sp macro="" textlink="">
      <xdr:nvSpPr>
        <xdr:cNvPr id="278" name="テキスト ボックス 277"/>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79" name="円/楕円 278"/>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0" name="テキスト ボックス 279"/>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補助費全体の抑制により近年は緩やかな低下傾向にあり、類似団体平均よりも低い水準を維持している。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年度決算では下水道事業への繰出金がやや増加しており、今後も引き続き公営企業の健全化、また補助費全体の適正な管理に努める。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73660</xdr:rowOff>
    </xdr:to>
    <xdr:cxnSp macro="">
      <xdr:nvCxnSpPr>
        <xdr:cNvPr id="312" name="直線コネクタ 311"/>
        <xdr:cNvCxnSpPr/>
      </xdr:nvCxnSpPr>
      <xdr:spPr>
        <a:xfrm flipV="1">
          <a:off x="15671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119380</xdr:rowOff>
    </xdr:to>
    <xdr:cxnSp macro="">
      <xdr:nvCxnSpPr>
        <xdr:cNvPr id="315" name="直線コネクタ 314"/>
        <xdr:cNvCxnSpPr/>
      </xdr:nvCxnSpPr>
      <xdr:spPr>
        <a:xfrm flipV="1">
          <a:off x="14782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111760</xdr:rowOff>
    </xdr:from>
    <xdr:to>
      <xdr:col>21</xdr:col>
      <xdr:colOff>361950</xdr:colOff>
      <xdr:row>36</xdr:row>
      <xdr:rowOff>119380</xdr:rowOff>
    </xdr:to>
    <xdr:cxnSp macro="">
      <xdr:nvCxnSpPr>
        <xdr:cNvPr id="318" name="直線コネクタ 317"/>
        <xdr:cNvCxnSpPr/>
      </xdr:nvCxnSpPr>
      <xdr:spPr>
        <a:xfrm>
          <a:off x="13893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37</xdr:row>
      <xdr:rowOff>31750</xdr:rowOff>
    </xdr:to>
    <xdr:cxnSp macro="">
      <xdr:nvCxnSpPr>
        <xdr:cNvPr id="321" name="直線コネクタ 320"/>
        <xdr:cNvCxnSpPr/>
      </xdr:nvCxnSpPr>
      <xdr:spPr>
        <a:xfrm flipV="1">
          <a:off x="13004800" y="628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1" name="円/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33" name="円/楕円 332"/>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34" name="テキスト ボックス 333"/>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68580</xdr:rowOff>
    </xdr:from>
    <xdr:to>
      <xdr:col>21</xdr:col>
      <xdr:colOff>412750</xdr:colOff>
      <xdr:row>36</xdr:row>
      <xdr:rowOff>170180</xdr:rowOff>
    </xdr:to>
    <xdr:sp macro="" textlink="">
      <xdr:nvSpPr>
        <xdr:cNvPr id="335" name="円/楕円 334"/>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8907</xdr:rowOff>
    </xdr:from>
    <xdr:ext cx="762000" cy="259045"/>
    <xdr:sp macro="" textlink="">
      <xdr:nvSpPr>
        <xdr:cNvPr id="336" name="テキスト ボックス 335"/>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337" name="円/楕円 336"/>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38" name="テキスト ボックス 337"/>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公債費に係る経常収支比率について、近年はほぼ横ばいで推移している。</a:t>
          </a:r>
          <a:endParaRPr kumimoji="1" lang="en-US" altLang="ja-JP" sz="1300">
            <a:latin typeface="ＭＳ Ｐゴシック"/>
          </a:endParaRPr>
        </a:p>
        <a:p>
          <a:r>
            <a:rPr kumimoji="1" lang="ja-JP" altLang="en-US" sz="1300">
              <a:latin typeface="ＭＳ Ｐゴシック"/>
            </a:rPr>
            <a:t>　建設事業債の発行抑制が続いているものの、臨時財政対策債の償還が増加している。今後も公共施設の更新や学校の耐震化などの課題を抱えているため、適正な公債管理に努める必要がある。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53848</xdr:rowOff>
    </xdr:to>
    <xdr:cxnSp macro="">
      <xdr:nvCxnSpPr>
        <xdr:cNvPr id="370" name="直線コネクタ 369"/>
        <xdr:cNvCxnSpPr/>
      </xdr:nvCxnSpPr>
      <xdr:spPr>
        <a:xfrm>
          <a:off x="3987800" y="13340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81280</xdr:rowOff>
    </xdr:to>
    <xdr:cxnSp macro="">
      <xdr:nvCxnSpPr>
        <xdr:cNvPr id="373" name="直線コネクタ 372"/>
        <xdr:cNvCxnSpPr/>
      </xdr:nvCxnSpPr>
      <xdr:spPr>
        <a:xfrm flipV="1">
          <a:off x="3098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81280</xdr:rowOff>
    </xdr:to>
    <xdr:cxnSp macro="">
      <xdr:nvCxnSpPr>
        <xdr:cNvPr id="376" name="直線コネクタ 375"/>
        <xdr:cNvCxnSpPr/>
      </xdr:nvCxnSpPr>
      <xdr:spPr>
        <a:xfrm>
          <a:off x="2209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53848</xdr:rowOff>
    </xdr:to>
    <xdr:cxnSp macro="">
      <xdr:nvCxnSpPr>
        <xdr:cNvPr id="379" name="直線コネクタ 378"/>
        <xdr:cNvCxnSpPr/>
      </xdr:nvCxnSpPr>
      <xdr:spPr>
        <a:xfrm flipV="1">
          <a:off x="1320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9" name="円/楕円 388"/>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90"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1" name="円/楕円 39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2" name="テキスト ボックス 391"/>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3" name="円/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7" name="円/楕円 396"/>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8" name="テキスト ボックス 397"/>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年度は類似団体平均程度の水準まで減少したが、一時的な市税収入の大幅増や職員の給与削減によるところが大きく、平成</a:t>
          </a:r>
          <a:r>
            <a:rPr kumimoji="1" lang="en-US" altLang="ja-JP" sz="1300">
              <a:latin typeface="ＭＳ Ｐゴシック"/>
            </a:rPr>
            <a:t>25</a:t>
          </a:r>
          <a:r>
            <a:rPr kumimoji="1" lang="ja-JP" altLang="en-US" sz="1300">
              <a:latin typeface="ＭＳ Ｐゴシック"/>
            </a:rPr>
            <a:t>年度は再び類似団体平均を大きく上回った。</a:t>
          </a:r>
          <a:endParaRPr kumimoji="1" lang="en-US" altLang="ja-JP" sz="1300">
            <a:latin typeface="ＭＳ Ｐゴシック"/>
          </a:endParaRPr>
        </a:p>
        <a:p>
          <a:r>
            <a:rPr kumimoji="1" lang="ja-JP" altLang="en-US" sz="1300">
              <a:latin typeface="ＭＳ Ｐゴシック"/>
            </a:rPr>
            <a:t>　物件費や扶助費に係る経常収支比率は今後も上昇傾向が見込まれるため、行財政改革推進プラン等に基づいた事務事業の見直しやコストの削減、また歳入の確保に努めることで、経常収支比率の上昇を抑え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78</xdr:row>
      <xdr:rowOff>90424</xdr:rowOff>
    </xdr:to>
    <xdr:cxnSp macro="">
      <xdr:nvCxnSpPr>
        <xdr:cNvPr id="429" name="直線コネクタ 428"/>
        <xdr:cNvCxnSpPr/>
      </xdr:nvCxnSpPr>
      <xdr:spPr>
        <a:xfrm>
          <a:off x="15671800" y="1315720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79</xdr:row>
      <xdr:rowOff>65278</xdr:rowOff>
    </xdr:to>
    <xdr:cxnSp macro="">
      <xdr:nvCxnSpPr>
        <xdr:cNvPr id="432" name="直線コネクタ 431"/>
        <xdr:cNvCxnSpPr/>
      </xdr:nvCxnSpPr>
      <xdr:spPr>
        <a:xfrm flipV="1">
          <a:off x="14782800" y="13157200"/>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79</xdr:row>
      <xdr:rowOff>65278</xdr:rowOff>
    </xdr:to>
    <xdr:cxnSp macro="">
      <xdr:nvCxnSpPr>
        <xdr:cNvPr id="435" name="直線コネクタ 434"/>
        <xdr:cNvCxnSpPr/>
      </xdr:nvCxnSpPr>
      <xdr:spPr>
        <a:xfrm>
          <a:off x="13893800" y="1327607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78</xdr:row>
      <xdr:rowOff>131572</xdr:rowOff>
    </xdr:to>
    <xdr:cxnSp macro="">
      <xdr:nvCxnSpPr>
        <xdr:cNvPr id="438" name="直線コネクタ 437"/>
        <xdr:cNvCxnSpPr/>
      </xdr:nvCxnSpPr>
      <xdr:spPr>
        <a:xfrm flipV="1">
          <a:off x="13004800" y="132760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48" name="円/楕円 447"/>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11701</xdr:rowOff>
    </xdr:from>
    <xdr:ext cx="762000" cy="259045"/>
    <xdr:sp macro="" textlink="">
      <xdr:nvSpPr>
        <xdr:cNvPr id="449"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0" name="円/楕円 449"/>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1" name="テキスト ボックス 450"/>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xdr:rowOff>
    </xdr:from>
    <xdr:to>
      <xdr:col>21</xdr:col>
      <xdr:colOff>412750</xdr:colOff>
      <xdr:row>79</xdr:row>
      <xdr:rowOff>116078</xdr:rowOff>
    </xdr:to>
    <xdr:sp macro="" textlink="">
      <xdr:nvSpPr>
        <xdr:cNvPr id="452" name="円/楕円 451"/>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100855</xdr:rowOff>
    </xdr:from>
    <xdr:ext cx="762000" cy="259045"/>
    <xdr:sp macro="" textlink="">
      <xdr:nvSpPr>
        <xdr:cNvPr id="453" name="テキスト ボックス 45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4" name="円/楕円 453"/>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135399</xdr:rowOff>
    </xdr:from>
    <xdr:ext cx="762000" cy="259045"/>
    <xdr:sp macro="" textlink="">
      <xdr:nvSpPr>
        <xdr:cNvPr id="455" name="テキスト ボックス 454"/>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80772</xdr:rowOff>
    </xdr:from>
    <xdr:to>
      <xdr:col>19</xdr:col>
      <xdr:colOff>6350</xdr:colOff>
      <xdr:row>79</xdr:row>
      <xdr:rowOff>10922</xdr:rowOff>
    </xdr:to>
    <xdr:sp macro="" textlink="">
      <xdr:nvSpPr>
        <xdr:cNvPr id="456" name="円/楕円 455"/>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167149</xdr:rowOff>
    </xdr:from>
    <xdr:ext cx="762000" cy="259045"/>
    <xdr:sp macro="" textlink="">
      <xdr:nvSpPr>
        <xdr:cNvPr id="457" name="テキスト ボックス 456"/>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大阪府池田市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110519</xdr:rowOff>
    </xdr:from>
    <xdr:to>
      <xdr:col>4</xdr:col>
      <xdr:colOff>1117600</xdr:colOff>
      <xdr:row>16</xdr:row>
      <xdr:rowOff>48470</xdr:rowOff>
    </xdr:to>
    <xdr:cxnSp macro="">
      <xdr:nvCxnSpPr>
        <xdr:cNvPr id="52" name="直線コネクタ 51"/>
        <xdr:cNvCxnSpPr/>
      </xdr:nvCxnSpPr>
      <xdr:spPr bwMode="auto">
        <a:xfrm>
          <a:off x="5003800" y="2729894"/>
          <a:ext cx="647700" cy="10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101930</xdr:rowOff>
    </xdr:from>
    <xdr:to>
      <xdr:col>4</xdr:col>
      <xdr:colOff>469900</xdr:colOff>
      <xdr:row>15</xdr:row>
      <xdr:rowOff>110519</xdr:rowOff>
    </xdr:to>
    <xdr:cxnSp macro="">
      <xdr:nvCxnSpPr>
        <xdr:cNvPr id="55" name="直線コネクタ 54"/>
        <xdr:cNvCxnSpPr/>
      </xdr:nvCxnSpPr>
      <xdr:spPr bwMode="auto">
        <a:xfrm>
          <a:off x="4305300" y="2549855"/>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101930</xdr:rowOff>
    </xdr:from>
    <xdr:to>
      <xdr:col>3</xdr:col>
      <xdr:colOff>904875</xdr:colOff>
      <xdr:row>15</xdr:row>
      <xdr:rowOff>5885</xdr:rowOff>
    </xdr:to>
    <xdr:cxnSp macro="">
      <xdr:nvCxnSpPr>
        <xdr:cNvPr id="58" name="直線コネクタ 57"/>
        <xdr:cNvCxnSpPr/>
      </xdr:nvCxnSpPr>
      <xdr:spPr bwMode="auto">
        <a:xfrm flipV="1">
          <a:off x="3606800" y="2549855"/>
          <a:ext cx="698500" cy="7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77372</xdr:rowOff>
    </xdr:from>
    <xdr:to>
      <xdr:col>3</xdr:col>
      <xdr:colOff>206375</xdr:colOff>
      <xdr:row>15</xdr:row>
      <xdr:rowOff>5885</xdr:rowOff>
    </xdr:to>
    <xdr:cxnSp macro="">
      <xdr:nvCxnSpPr>
        <xdr:cNvPr id="61" name="直線コネクタ 60"/>
        <xdr:cNvCxnSpPr/>
      </xdr:nvCxnSpPr>
      <xdr:spPr bwMode="auto">
        <a:xfrm>
          <a:off x="2908300" y="2525297"/>
          <a:ext cx="698500" cy="9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169120</xdr:rowOff>
    </xdr:from>
    <xdr:to>
      <xdr:col>5</xdr:col>
      <xdr:colOff>34925</xdr:colOff>
      <xdr:row>16</xdr:row>
      <xdr:rowOff>99270</xdr:rowOff>
    </xdr:to>
    <xdr:sp macro="" textlink="">
      <xdr:nvSpPr>
        <xdr:cNvPr id="71" name="円/楕円 70"/>
        <xdr:cNvSpPr/>
      </xdr:nvSpPr>
      <xdr:spPr bwMode="auto">
        <a:xfrm>
          <a:off x="5600700" y="27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141197</xdr:rowOff>
    </xdr:from>
    <xdr:ext cx="762000" cy="259045"/>
    <xdr:sp macro="" textlink="">
      <xdr:nvSpPr>
        <xdr:cNvPr id="72" name="人口1人当たり決算額の推移該当値テキスト130"/>
        <xdr:cNvSpPr txBox="1"/>
      </xdr:nvSpPr>
      <xdr:spPr>
        <a:xfrm>
          <a:off x="57404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59719</xdr:rowOff>
    </xdr:from>
    <xdr:to>
      <xdr:col>4</xdr:col>
      <xdr:colOff>520700</xdr:colOff>
      <xdr:row>15</xdr:row>
      <xdr:rowOff>161319</xdr:rowOff>
    </xdr:to>
    <xdr:sp macro="" textlink="">
      <xdr:nvSpPr>
        <xdr:cNvPr id="73" name="円/楕円 72"/>
        <xdr:cNvSpPr/>
      </xdr:nvSpPr>
      <xdr:spPr bwMode="auto">
        <a:xfrm>
          <a:off x="49530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xdr:rowOff>
    </xdr:from>
    <xdr:ext cx="736600" cy="259045"/>
    <xdr:sp macro="" textlink="">
      <xdr:nvSpPr>
        <xdr:cNvPr id="74" name="テキスト ボックス 73"/>
        <xdr:cNvSpPr txBox="1"/>
      </xdr:nvSpPr>
      <xdr:spPr>
        <a:xfrm>
          <a:off x="4622800" y="244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51130</xdr:rowOff>
    </xdr:from>
    <xdr:to>
      <xdr:col>3</xdr:col>
      <xdr:colOff>955675</xdr:colOff>
      <xdr:row>14</xdr:row>
      <xdr:rowOff>152730</xdr:rowOff>
    </xdr:to>
    <xdr:sp macro="" textlink="">
      <xdr:nvSpPr>
        <xdr:cNvPr id="75" name="円/楕円 74"/>
        <xdr:cNvSpPr/>
      </xdr:nvSpPr>
      <xdr:spPr bwMode="auto">
        <a:xfrm>
          <a:off x="4254500" y="249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162907</xdr:rowOff>
    </xdr:from>
    <xdr:ext cx="762000" cy="259045"/>
    <xdr:sp macro="" textlink="">
      <xdr:nvSpPr>
        <xdr:cNvPr id="76" name="テキスト ボックス 75"/>
        <xdr:cNvSpPr txBox="1"/>
      </xdr:nvSpPr>
      <xdr:spPr>
        <a:xfrm>
          <a:off x="3924300" y="22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126535</xdr:rowOff>
    </xdr:from>
    <xdr:to>
      <xdr:col>3</xdr:col>
      <xdr:colOff>257175</xdr:colOff>
      <xdr:row>15</xdr:row>
      <xdr:rowOff>56685</xdr:rowOff>
    </xdr:to>
    <xdr:sp macro="" textlink="">
      <xdr:nvSpPr>
        <xdr:cNvPr id="77" name="円/楕円 76"/>
        <xdr:cNvSpPr/>
      </xdr:nvSpPr>
      <xdr:spPr bwMode="auto">
        <a:xfrm>
          <a:off x="3556000" y="257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66862</xdr:rowOff>
    </xdr:from>
    <xdr:ext cx="762000" cy="259045"/>
    <xdr:sp macro="" textlink="">
      <xdr:nvSpPr>
        <xdr:cNvPr id="78" name="テキスト ボックス 77"/>
        <xdr:cNvSpPr txBox="1"/>
      </xdr:nvSpPr>
      <xdr:spPr>
        <a:xfrm>
          <a:off x="3225800" y="23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26572</xdr:rowOff>
    </xdr:from>
    <xdr:to>
      <xdr:col>2</xdr:col>
      <xdr:colOff>692150</xdr:colOff>
      <xdr:row>14</xdr:row>
      <xdr:rowOff>128172</xdr:rowOff>
    </xdr:to>
    <xdr:sp macro="" textlink="">
      <xdr:nvSpPr>
        <xdr:cNvPr id="79" name="円/楕円 78"/>
        <xdr:cNvSpPr/>
      </xdr:nvSpPr>
      <xdr:spPr bwMode="auto">
        <a:xfrm>
          <a:off x="2857500" y="247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138349</xdr:rowOff>
    </xdr:from>
    <xdr:ext cx="762000" cy="259045"/>
    <xdr:sp macro="" textlink="">
      <xdr:nvSpPr>
        <xdr:cNvPr id="80" name="テキスト ボックス 79"/>
        <xdr:cNvSpPr txBox="1"/>
      </xdr:nvSpPr>
      <xdr:spPr>
        <a:xfrm>
          <a:off x="2527300" y="224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151722</xdr:rowOff>
    </xdr:from>
    <xdr:to>
      <xdr:col>4</xdr:col>
      <xdr:colOff>1117600</xdr:colOff>
      <xdr:row>37</xdr:row>
      <xdr:rowOff>234638</xdr:rowOff>
    </xdr:to>
    <xdr:cxnSp macro="">
      <xdr:nvCxnSpPr>
        <xdr:cNvPr id="116" name="直線コネクタ 115"/>
        <xdr:cNvCxnSpPr/>
      </xdr:nvCxnSpPr>
      <xdr:spPr bwMode="auto">
        <a:xfrm>
          <a:off x="5003800" y="7276422"/>
          <a:ext cx="647700" cy="8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27591</xdr:rowOff>
    </xdr:from>
    <xdr:to>
      <xdr:col>4</xdr:col>
      <xdr:colOff>469900</xdr:colOff>
      <xdr:row>37</xdr:row>
      <xdr:rowOff>151722</xdr:rowOff>
    </xdr:to>
    <xdr:cxnSp macro="">
      <xdr:nvCxnSpPr>
        <xdr:cNvPr id="119" name="直線コネクタ 118"/>
        <xdr:cNvCxnSpPr/>
      </xdr:nvCxnSpPr>
      <xdr:spPr bwMode="auto">
        <a:xfrm>
          <a:off x="4305300" y="7152291"/>
          <a:ext cx="698500" cy="12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27591</xdr:rowOff>
    </xdr:from>
    <xdr:to>
      <xdr:col>3</xdr:col>
      <xdr:colOff>904875</xdr:colOff>
      <xdr:row>37</xdr:row>
      <xdr:rowOff>113937</xdr:rowOff>
    </xdr:to>
    <xdr:cxnSp macro="">
      <xdr:nvCxnSpPr>
        <xdr:cNvPr id="122" name="直線コネクタ 121"/>
        <xdr:cNvCxnSpPr/>
      </xdr:nvCxnSpPr>
      <xdr:spPr bwMode="auto">
        <a:xfrm flipV="1">
          <a:off x="3606800" y="7152291"/>
          <a:ext cx="698500" cy="8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94931</xdr:rowOff>
    </xdr:from>
    <xdr:to>
      <xdr:col>3</xdr:col>
      <xdr:colOff>206375</xdr:colOff>
      <xdr:row>37</xdr:row>
      <xdr:rowOff>113937</xdr:rowOff>
    </xdr:to>
    <xdr:cxnSp macro="">
      <xdr:nvCxnSpPr>
        <xdr:cNvPr id="125" name="直線コネクタ 124"/>
        <xdr:cNvCxnSpPr/>
      </xdr:nvCxnSpPr>
      <xdr:spPr bwMode="auto">
        <a:xfrm>
          <a:off x="2908300" y="7219631"/>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183838</xdr:rowOff>
    </xdr:from>
    <xdr:to>
      <xdr:col>5</xdr:col>
      <xdr:colOff>34925</xdr:colOff>
      <xdr:row>37</xdr:row>
      <xdr:rowOff>285438</xdr:rowOff>
    </xdr:to>
    <xdr:sp macro="" textlink="">
      <xdr:nvSpPr>
        <xdr:cNvPr id="135" name="円/楕円 134"/>
        <xdr:cNvSpPr/>
      </xdr:nvSpPr>
      <xdr:spPr bwMode="auto">
        <a:xfrm>
          <a:off x="5600700" y="730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155915</xdr:rowOff>
    </xdr:from>
    <xdr:ext cx="762000" cy="259045"/>
    <xdr:sp macro="" textlink="">
      <xdr:nvSpPr>
        <xdr:cNvPr id="136" name="人口1人当たり決算額の推移該当値テキスト445"/>
        <xdr:cNvSpPr txBox="1"/>
      </xdr:nvSpPr>
      <xdr:spPr>
        <a:xfrm>
          <a:off x="5740400" y="728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100922</xdr:rowOff>
    </xdr:from>
    <xdr:to>
      <xdr:col>4</xdr:col>
      <xdr:colOff>520700</xdr:colOff>
      <xdr:row>37</xdr:row>
      <xdr:rowOff>202522</xdr:rowOff>
    </xdr:to>
    <xdr:sp macro="" textlink="">
      <xdr:nvSpPr>
        <xdr:cNvPr id="137" name="円/楕円 136"/>
        <xdr:cNvSpPr/>
      </xdr:nvSpPr>
      <xdr:spPr bwMode="auto">
        <a:xfrm>
          <a:off x="4953000" y="722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187299</xdr:rowOff>
    </xdr:from>
    <xdr:ext cx="736600" cy="259045"/>
    <xdr:sp macro="" textlink="">
      <xdr:nvSpPr>
        <xdr:cNvPr id="138" name="テキスト ボックス 137"/>
        <xdr:cNvSpPr txBox="1"/>
      </xdr:nvSpPr>
      <xdr:spPr>
        <a:xfrm>
          <a:off x="4622800" y="731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148241</xdr:rowOff>
    </xdr:from>
    <xdr:to>
      <xdr:col>3</xdr:col>
      <xdr:colOff>955675</xdr:colOff>
      <xdr:row>37</xdr:row>
      <xdr:rowOff>78391</xdr:rowOff>
    </xdr:to>
    <xdr:sp macro="" textlink="">
      <xdr:nvSpPr>
        <xdr:cNvPr id="139" name="円/楕円 138"/>
        <xdr:cNvSpPr/>
      </xdr:nvSpPr>
      <xdr:spPr bwMode="auto">
        <a:xfrm>
          <a:off x="4254500" y="710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63168</xdr:rowOff>
    </xdr:from>
    <xdr:ext cx="762000" cy="259045"/>
    <xdr:sp macro="" textlink="">
      <xdr:nvSpPr>
        <xdr:cNvPr id="140" name="テキスト ボックス 139"/>
        <xdr:cNvSpPr txBox="1"/>
      </xdr:nvSpPr>
      <xdr:spPr>
        <a:xfrm>
          <a:off x="3924300" y="7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63137</xdr:rowOff>
    </xdr:from>
    <xdr:to>
      <xdr:col>3</xdr:col>
      <xdr:colOff>257175</xdr:colOff>
      <xdr:row>37</xdr:row>
      <xdr:rowOff>164737</xdr:rowOff>
    </xdr:to>
    <xdr:sp macro="" textlink="">
      <xdr:nvSpPr>
        <xdr:cNvPr id="141" name="円/楕円 140"/>
        <xdr:cNvSpPr/>
      </xdr:nvSpPr>
      <xdr:spPr bwMode="auto">
        <a:xfrm>
          <a:off x="3556000" y="718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3464</xdr:rowOff>
    </xdr:from>
    <xdr:ext cx="762000" cy="259045"/>
    <xdr:sp macro="" textlink="">
      <xdr:nvSpPr>
        <xdr:cNvPr id="142" name="テキスト ボックス 141"/>
        <xdr:cNvSpPr txBox="1"/>
      </xdr:nvSpPr>
      <xdr:spPr>
        <a:xfrm>
          <a:off x="3225800" y="695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44131</xdr:rowOff>
    </xdr:from>
    <xdr:to>
      <xdr:col>2</xdr:col>
      <xdr:colOff>692150</xdr:colOff>
      <xdr:row>37</xdr:row>
      <xdr:rowOff>145731</xdr:rowOff>
    </xdr:to>
    <xdr:sp macro="" textlink="">
      <xdr:nvSpPr>
        <xdr:cNvPr id="143" name="円/楕円 142"/>
        <xdr:cNvSpPr/>
      </xdr:nvSpPr>
      <xdr:spPr bwMode="auto">
        <a:xfrm>
          <a:off x="2857500" y="716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327358</xdr:rowOff>
    </xdr:from>
    <xdr:ext cx="762000" cy="259045"/>
    <xdr:sp macro="" textlink="">
      <xdr:nvSpPr>
        <xdr:cNvPr id="144" name="テキスト ボックス 143"/>
        <xdr:cNvSpPr txBox="1"/>
      </xdr:nvSpPr>
      <xdr:spPr>
        <a:xfrm>
          <a:off x="2527300" y="69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年度決算の実質収支は、市税収入が大幅に落ち込んだことに加え、前年度の市税収入が大幅増であったことの反動で平成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年度普通交付税が減少したことで、前年度決算を大きく下回った。そのため、実質収支では黒字決算とはなったものの、実質単年度収支では大幅な赤字に転換した。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年度に多額の積み立てを行っているため、平成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億円の取り崩しを行っているものの、標準財政規模比において</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％を超える基金残高を保っている。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年度決算での赤字転落以来、赤字額の拡大が続いていたが、保険給付費の伸びの鈍化等により平成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年度決算では改善し、</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億円台の赤字額となった。しかし平成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年度決算では保険給付費の増加や保険料収入の減少により赤字額は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億円台に増加、更に平成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年度決算では保険給付費の急増などにより</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億円台にまで増加した。</a:t>
          </a:r>
          <a:endParaRPr kumimoji="1" lang="en-US" altLang="ja-JP" sz="12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水需要の低迷により給水収益が減少しているものの、口径別納付金の増加により引き続き純利益を確保。資金剰余額は増加傾向にあり、平成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年度決算では</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億円台まで増加した。</a:t>
          </a:r>
        </a:p>
        <a:p>
          <a:endParaRPr kumimoji="1" lang="en-US" altLang="ja-JP" sz="8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病院事業会計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新入院患者数や手術件数、救急受入数の増など入院・外来収益は増加したものの、職員数や法定福利費負担金の増により病院事業費用は増加し、資金剰余額は減少した。</a:t>
          </a:r>
        </a:p>
        <a:p>
          <a:endParaRPr kumimoji="1" lang="en-US" altLang="ja-JP" sz="8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公共下水道事業会計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年度の下水道使用料改定（平成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月）により収益が改善。引き続き純損失を計上しているものの、資金剰余額は増加傾向にあり、平成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年度決算では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億円台まで増加した。</a:t>
          </a:r>
        </a:p>
        <a:p>
          <a:endParaRPr kumimoji="1" lang="en-US" altLang="ja-JP" sz="8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後期高齢者医療事業特別会計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年度の制度創設以来、額は小さいものの黒字決算が続いている。</a:t>
          </a:r>
          <a:endParaRPr kumimoji="1" lang="en-US" altLang="ja-JP" sz="1200">
            <a:latin typeface="ＭＳ ゴシック" pitchFamily="49" charset="-128"/>
            <a:ea typeface="ＭＳ ゴシック" pitchFamily="49" charset="-128"/>
          </a:endParaRPr>
        </a:p>
        <a:p>
          <a:endParaRPr kumimoji="1" lang="ja-JP" altLang="en-US" sz="8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介護保険事業特別会計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年度の制度創設以来、黒字決算が続いている。黒字額は年々減少傾向にあり、平成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年度決算では一時的に増加したが、平成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年度決算では再び減少した。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一般会計が発行した地方債の元利償還金は、借換を除くとほぼ横ばいで推移している。</a:t>
          </a:r>
        </a:p>
        <a:p>
          <a:r>
            <a:rPr kumimoji="1" lang="ja-JP" altLang="en-US" sz="1100">
              <a:latin typeface="ＭＳ ゴシック" pitchFamily="49" charset="-128"/>
              <a:ea typeface="ＭＳ ゴシック" pitchFamily="49" charset="-128"/>
            </a:rPr>
            <a:t>　病院や下水道事業等が発行した企業債の元利償還金に充当したと認められる一般会計からの繰入金においては、毎年縮減を図っていることから、病院事業の資金不足解消のために大幅な増加となった平成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年度を除くと減少傾向が続いている。</a:t>
          </a:r>
        </a:p>
        <a:p>
          <a:r>
            <a:rPr kumimoji="1" lang="ja-JP" altLang="en-US" sz="1100">
              <a:latin typeface="ＭＳ ゴシック" pitchFamily="49" charset="-128"/>
              <a:ea typeface="ＭＳ ゴシック" pitchFamily="49" charset="-128"/>
            </a:rPr>
            <a:t>　一方、元利償還金等から控除されるものとして、都市計画事業のために発行した地方債等の元利償還金に充当した都市計画税や普通交付税の基準財政需要額に算入された地方債等の元利償還金は増加傾向にある。</a:t>
          </a:r>
        </a:p>
        <a:p>
          <a:r>
            <a:rPr kumimoji="1" lang="ja-JP" altLang="en-US" sz="1100">
              <a:latin typeface="ＭＳ ゴシック" pitchFamily="49" charset="-128"/>
              <a:ea typeface="ＭＳ ゴシック" pitchFamily="49" charset="-128"/>
            </a:rPr>
            <a:t>　これらの結果、平成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年度決算で大幅に増加した実質公債費比率の分子は、平成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年度決算では</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億円を下回るまでに減少しており、実質公債費比率についてもゆるやかに低下が続いている。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将来負担額のうち一般会計の地方債現在高は、平成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年度末の約</a:t>
          </a:r>
          <a:r>
            <a:rPr kumimoji="1" lang="en-US" altLang="ja-JP" sz="1100">
              <a:latin typeface="ＭＳ ゴシック" pitchFamily="49" charset="-128"/>
              <a:ea typeface="ＭＳ ゴシック" pitchFamily="49" charset="-128"/>
            </a:rPr>
            <a:t>357</a:t>
          </a:r>
          <a:r>
            <a:rPr kumimoji="1" lang="ja-JP" altLang="en-US" sz="1100">
              <a:latin typeface="ＭＳ ゴシック" pitchFamily="49" charset="-128"/>
              <a:ea typeface="ＭＳ ゴシック" pitchFamily="49" charset="-128"/>
            </a:rPr>
            <a:t>億円をピークに、繰上償還や建設事業債の発行抑制効果により緩やかに減少。平成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年度末は再び約</a:t>
          </a:r>
          <a:r>
            <a:rPr kumimoji="1" lang="en-US" altLang="ja-JP" sz="1100">
              <a:latin typeface="ＭＳ ゴシック" pitchFamily="49" charset="-128"/>
              <a:ea typeface="ＭＳ ゴシック" pitchFamily="49" charset="-128"/>
            </a:rPr>
            <a:t>355</a:t>
          </a:r>
          <a:r>
            <a:rPr kumimoji="1" lang="ja-JP" altLang="en-US" sz="1100">
              <a:latin typeface="ＭＳ ゴシック" pitchFamily="49" charset="-128"/>
              <a:ea typeface="ＭＳ ゴシック" pitchFamily="49" charset="-128"/>
            </a:rPr>
            <a:t>億円まで増加したが、これは土地開発公社の解散のために第三セクター等改革推進債を発行したことによるものであり、設立法人等の負債額等負担見込額の約</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億円は皆減となった。</a:t>
          </a:r>
        </a:p>
        <a:p>
          <a:r>
            <a:rPr kumimoji="1" lang="ja-JP" altLang="en-US" sz="1100">
              <a:latin typeface="ＭＳ ゴシック" pitchFamily="49" charset="-128"/>
              <a:ea typeface="ＭＳ ゴシック" pitchFamily="49" charset="-128"/>
            </a:rPr>
            <a:t>　退職手当負担見込額については、職員数の削減が進んでいることから低下傾向が続いている。</a:t>
          </a:r>
        </a:p>
        <a:p>
          <a:r>
            <a:rPr kumimoji="1" lang="ja-JP" altLang="en-US" sz="1100">
              <a:latin typeface="ＭＳ ゴシック" pitchFamily="49" charset="-128"/>
              <a:ea typeface="ＭＳ ゴシック" pitchFamily="49" charset="-128"/>
            </a:rPr>
            <a:t>　一方、将来負担額から控除されるものとして、地方債の償還に充当可能な基金現在高は、平成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年度に法人市民税や普通交付税の増加に伴い財政調整基金への多額の積立を実施できたことにより大幅に増加。平成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年度は取り崩し額の方が上回るものの、基金現在高は</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億円台を維持している。</a:t>
          </a:r>
        </a:p>
        <a:p>
          <a:r>
            <a:rPr kumimoji="1" lang="ja-JP" altLang="en-US" sz="1100">
              <a:latin typeface="ＭＳ ゴシック" pitchFamily="49" charset="-128"/>
              <a:ea typeface="ＭＳ ゴシック" pitchFamily="49" charset="-128"/>
            </a:rPr>
            <a:t>　また、将来的に普通交付税の基準財政需要額に算入される地方債等の元利償還予定額は、元利償還の全額が算入される臨時財政対策債が平成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年度以降急増していることから、増加傾向が続いている。</a:t>
          </a:r>
        </a:p>
        <a:p>
          <a:r>
            <a:rPr kumimoji="1" lang="ja-JP" altLang="en-US" sz="1100">
              <a:latin typeface="ＭＳ ゴシック" pitchFamily="49" charset="-128"/>
              <a:ea typeface="ＭＳ ゴシック" pitchFamily="49" charset="-128"/>
            </a:rPr>
            <a:t>　これらの結果、将来負担比率の分子は、平成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年度末から減少が続いており、平成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年度末では約</a:t>
          </a:r>
          <a:r>
            <a:rPr kumimoji="1" lang="en-US" altLang="ja-JP" sz="1100">
              <a:latin typeface="ＭＳ ゴシック" pitchFamily="49" charset="-128"/>
              <a:ea typeface="ＭＳ ゴシック" pitchFamily="49" charset="-128"/>
            </a:rPr>
            <a:t>83</a:t>
          </a:r>
          <a:r>
            <a:rPr kumimoji="1" lang="ja-JP" altLang="en-US" sz="1100">
              <a:latin typeface="ＭＳ ゴシック" pitchFamily="49" charset="-128"/>
              <a:ea typeface="ＭＳ ゴシック" pitchFamily="49" charset="-128"/>
            </a:rPr>
            <a:t>億円とさらなる減少となった。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36935446</v>
      </c>
      <c r="BO4" s="349"/>
      <c r="BP4" s="349"/>
      <c r="BQ4" s="349"/>
      <c r="BR4" s="349"/>
      <c r="BS4" s="349"/>
      <c r="BT4" s="349"/>
      <c r="BU4" s="350"/>
      <c r="BV4" s="348">
        <v>37510292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36475723</v>
      </c>
      <c r="BO5" s="386"/>
      <c r="BP5" s="386"/>
      <c r="BQ5" s="386"/>
      <c r="BR5" s="386"/>
      <c r="BS5" s="386"/>
      <c r="BT5" s="386"/>
      <c r="BU5" s="387"/>
      <c r="BV5" s="385">
        <v>36328716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97.6</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459723</v>
      </c>
      <c r="BO6" s="386"/>
      <c r="BP6" s="386"/>
      <c r="BQ6" s="386"/>
      <c r="BR6" s="386"/>
      <c r="BS6" s="386"/>
      <c r="BT6" s="386"/>
      <c r="BU6" s="387"/>
      <c r="BV6" s="385">
        <v>1181576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105.4</v>
      </c>
      <c r="CU6" s="423"/>
      <c r="CV6" s="423"/>
      <c r="CW6" s="423"/>
      <c r="CX6" s="423"/>
      <c r="CY6" s="423"/>
      <c r="CZ6" s="423"/>
      <c r="DA6" s="424"/>
      <c r="DB6" s="422">
        <v>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262651</v>
      </c>
      <c r="BO7" s="386"/>
      <c r="BP7" s="386"/>
      <c r="BQ7" s="386"/>
      <c r="BR7" s="386"/>
      <c r="BS7" s="386"/>
      <c r="BT7" s="386"/>
      <c r="BU7" s="387"/>
      <c r="BV7" s="385">
        <v>227763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21430642</v>
      </c>
      <c r="CU7" s="386"/>
      <c r="CV7" s="386"/>
      <c r="CW7" s="386"/>
      <c r="CX7" s="386"/>
      <c r="CY7" s="386"/>
      <c r="CZ7" s="386"/>
      <c r="DA7" s="387"/>
      <c r="DB7" s="385">
        <v>20372873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197072</v>
      </c>
      <c r="BO8" s="386"/>
      <c r="BP8" s="386"/>
      <c r="BQ8" s="386"/>
      <c r="BR8" s="386"/>
      <c r="BS8" s="386"/>
      <c r="BT8" s="386"/>
      <c r="BU8" s="387"/>
      <c r="BV8" s="385">
        <v>953813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104229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-756741</v>
      </c>
      <c r="BO9" s="386"/>
      <c r="BP9" s="386"/>
      <c r="BQ9" s="386"/>
      <c r="BR9" s="386"/>
      <c r="BS9" s="386"/>
      <c r="BT9" s="386"/>
      <c r="BU9" s="387"/>
      <c r="BV9" s="385">
        <v>932957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101616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1843</v>
      </c>
      <c r="BO10" s="386"/>
      <c r="BP10" s="386"/>
      <c r="BQ10" s="386"/>
      <c r="BR10" s="386"/>
      <c r="BS10" s="386"/>
      <c r="BT10" s="386"/>
      <c r="BU10" s="387"/>
      <c r="BV10" s="385">
        <v>1361050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102964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101575</v>
      </c>
      <c r="S13" s="467"/>
      <c r="T13" s="467"/>
      <c r="U13" s="467"/>
      <c r="V13" s="468"/>
      <c r="W13" s="401" t="s">
        <v>123</v>
      </c>
      <c r="X13" s="402"/>
      <c r="Y13" s="402"/>
      <c r="Z13" s="402"/>
      <c r="AA13" s="402"/>
      <c r="AB13" s="392"/>
      <c r="AC13" s="436">
        <v>503</v>
      </c>
      <c r="AD13" s="437"/>
      <c r="AE13" s="437"/>
      <c r="AF13" s="437"/>
      <c r="AG13" s="476"/>
      <c r="AH13" s="436">
        <v>560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-1254898</v>
      </c>
      <c r="BO13" s="386"/>
      <c r="BP13" s="386"/>
      <c r="BQ13" s="386"/>
      <c r="BR13" s="386"/>
      <c r="BS13" s="386"/>
      <c r="BT13" s="386"/>
      <c r="BU13" s="387"/>
      <c r="BV13" s="385">
        <v>2294007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102978</v>
      </c>
      <c r="S14" s="467"/>
      <c r="T14" s="467"/>
      <c r="U14" s="467"/>
      <c r="V14" s="468"/>
      <c r="W14" s="375"/>
      <c r="X14" s="376"/>
      <c r="Y14" s="376"/>
      <c r="Z14" s="376"/>
      <c r="AA14" s="376"/>
      <c r="AB14" s="365"/>
      <c r="AC14" s="469">
        <v>1.2</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44.2</v>
      </c>
      <c r="CU14" s="481"/>
      <c r="CV14" s="481"/>
      <c r="CW14" s="481"/>
      <c r="CX14" s="481"/>
      <c r="CY14" s="481"/>
      <c r="CZ14" s="481"/>
      <c r="DA14" s="482"/>
      <c r="DB14" s="480">
        <v>61.3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101638</v>
      </c>
      <c r="S15" s="467"/>
      <c r="T15" s="467"/>
      <c r="U15" s="467"/>
      <c r="V15" s="468"/>
      <c r="W15" s="401" t="s">
        <v>130</v>
      </c>
      <c r="X15" s="402"/>
      <c r="Y15" s="402"/>
      <c r="Z15" s="402"/>
      <c r="AA15" s="402"/>
      <c r="AB15" s="392"/>
      <c r="AC15" s="436">
        <v>9066</v>
      </c>
      <c r="AD15" s="437"/>
      <c r="AE15" s="437"/>
      <c r="AF15" s="437"/>
      <c r="AG15" s="476"/>
      <c r="AH15" s="436">
        <v>10260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13780458</v>
      </c>
      <c r="BO15" s="349"/>
      <c r="BP15" s="349"/>
      <c r="BQ15" s="349"/>
      <c r="BR15" s="349"/>
      <c r="BS15" s="349"/>
      <c r="BT15" s="349"/>
      <c r="BU15" s="350"/>
      <c r="BV15" s="348">
        <v>11920547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15553968</v>
      </c>
      <c r="BO16" s="386"/>
      <c r="BP16" s="386"/>
      <c r="BQ16" s="386"/>
      <c r="BR16" s="386"/>
      <c r="BS16" s="386"/>
      <c r="BT16" s="386"/>
      <c r="BU16" s="387"/>
      <c r="BV16" s="385">
        <v>14636963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32546</v>
      </c>
      <c r="AD17" s="437"/>
      <c r="AE17" s="437"/>
      <c r="AF17" s="437"/>
      <c r="AG17" s="476"/>
      <c r="AH17" s="436">
        <v>35073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18140957</v>
      </c>
      <c r="BO17" s="386"/>
      <c r="BP17" s="386"/>
      <c r="BQ17" s="386"/>
      <c r="BR17" s="386"/>
      <c r="BS17" s="386"/>
      <c r="BT17" s="386"/>
      <c r="BU17" s="387"/>
      <c r="BV17" s="385">
        <v>15542307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22.09</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74.400000000000006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20041201</v>
      </c>
      <c r="BO18" s="386"/>
      <c r="BP18" s="386"/>
      <c r="BQ18" s="386"/>
      <c r="BR18" s="386"/>
      <c r="BS18" s="386"/>
      <c r="BT18" s="386"/>
      <c r="BU18" s="387"/>
      <c r="BV18" s="385">
        <v>20330835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4718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24067436</v>
      </c>
      <c r="BO19" s="386"/>
      <c r="BP19" s="386"/>
      <c r="BQ19" s="386"/>
      <c r="BR19" s="386"/>
      <c r="BS19" s="386"/>
      <c r="BT19" s="386"/>
      <c r="BU19" s="387"/>
      <c r="BV19" s="385">
        <v>25353571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45661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35483130</v>
      </c>
      <c r="BO23" s="386"/>
      <c r="BP23" s="386"/>
      <c r="BQ23" s="386"/>
      <c r="BR23" s="386"/>
      <c r="BS23" s="386"/>
      <c r="BT23" s="386"/>
      <c r="BU23" s="387"/>
      <c r="BV23" s="385">
        <v>33632202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9800</v>
      </c>
      <c r="R24" s="437"/>
      <c r="S24" s="437"/>
      <c r="T24" s="437"/>
      <c r="U24" s="437"/>
      <c r="V24" s="476"/>
      <c r="W24" s="531"/>
      <c r="X24" s="519"/>
      <c r="Y24" s="520"/>
      <c r="Z24" s="435" t="s">
        <v>154</v>
      </c>
      <c r="AA24" s="415"/>
      <c r="AB24" s="415"/>
      <c r="AC24" s="415"/>
      <c r="AD24" s="415"/>
      <c r="AE24" s="415"/>
      <c r="AF24" s="415"/>
      <c r="AG24" s="416"/>
      <c r="AH24" s="436">
        <v>556</v>
      </c>
      <c r="AI24" s="437"/>
      <c r="AJ24" s="437"/>
      <c r="AK24" s="437"/>
      <c r="AL24" s="476"/>
      <c r="AM24" s="436">
        <v>1789764</v>
      </c>
      <c r="AN24" s="437"/>
      <c r="AO24" s="437"/>
      <c r="AP24" s="437"/>
      <c r="AQ24" s="437"/>
      <c r="AR24" s="476"/>
      <c r="AS24" s="436">
        <v>3219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19583134</v>
      </c>
      <c r="BO24" s="386"/>
      <c r="BP24" s="386"/>
      <c r="BQ24" s="386"/>
      <c r="BR24" s="386"/>
      <c r="BS24" s="386"/>
      <c r="BT24" s="386"/>
      <c r="BU24" s="387"/>
      <c r="BV24" s="385">
        <v>18746247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8500</v>
      </c>
      <c r="R25" s="437"/>
      <c r="S25" s="437"/>
      <c r="T25" s="437"/>
      <c r="U25" s="437"/>
      <c r="V25" s="476"/>
      <c r="W25" s="531"/>
      <c r="X25" s="519"/>
      <c r="Y25" s="520"/>
      <c r="Z25" s="435" t="s">
        <v>157</v>
      </c>
      <c r="AA25" s="415"/>
      <c r="AB25" s="415"/>
      <c r="AC25" s="415"/>
      <c r="AD25" s="415"/>
      <c r="AE25" s="415"/>
      <c r="AF25" s="415"/>
      <c r="AG25" s="416"/>
      <c r="AH25" s="436">
        <v>99</v>
      </c>
      <c r="AI25" s="437"/>
      <c r="AJ25" s="437"/>
      <c r="AK25" s="437"/>
      <c r="AL25" s="476"/>
      <c r="AM25" s="436">
        <v>312246</v>
      </c>
      <c r="AN25" s="437"/>
      <c r="AO25" s="437"/>
      <c r="AP25" s="437"/>
      <c r="AQ25" s="437"/>
      <c r="AR25" s="476"/>
      <c r="AS25" s="436">
        <v>3154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1860236</v>
      </c>
      <c r="BO25" s="349"/>
      <c r="BP25" s="349"/>
      <c r="BQ25" s="349"/>
      <c r="BR25" s="349"/>
      <c r="BS25" s="349"/>
      <c r="BT25" s="349"/>
      <c r="BU25" s="350"/>
      <c r="BV25" s="348">
        <v>866374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7500</v>
      </c>
      <c r="R26" s="437"/>
      <c r="S26" s="437"/>
      <c r="T26" s="437"/>
      <c r="U26" s="437"/>
      <c r="V26" s="476"/>
      <c r="W26" s="531"/>
      <c r="X26" s="519"/>
      <c r="Y26" s="520"/>
      <c r="Z26" s="435" t="s">
        <v>160</v>
      </c>
      <c r="AA26" s="539"/>
      <c r="AB26" s="539"/>
      <c r="AC26" s="539"/>
      <c r="AD26" s="539"/>
      <c r="AE26" s="539"/>
      <c r="AF26" s="539"/>
      <c r="AG26" s="540"/>
      <c r="AH26" s="436">
        <v>99</v>
      </c>
      <c r="AI26" s="437"/>
      <c r="AJ26" s="437"/>
      <c r="AK26" s="437"/>
      <c r="AL26" s="476"/>
      <c r="AM26" s="436">
        <v>349173</v>
      </c>
      <c r="AN26" s="437"/>
      <c r="AO26" s="437"/>
      <c r="AP26" s="437"/>
      <c r="AQ26" s="437"/>
      <c r="AR26" s="476"/>
      <c r="AS26" s="436">
        <v>3527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57363</v>
      </c>
      <c r="BO26" s="386"/>
      <c r="BP26" s="386"/>
      <c r="BQ26" s="386"/>
      <c r="BR26" s="386"/>
      <c r="BS26" s="386"/>
      <c r="BT26" s="386"/>
      <c r="BU26" s="387"/>
      <c r="BV26" s="385">
        <v>30980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7000</v>
      </c>
      <c r="R27" s="437"/>
      <c r="S27" s="437"/>
      <c r="T27" s="437"/>
      <c r="U27" s="437"/>
      <c r="V27" s="476"/>
      <c r="W27" s="531"/>
      <c r="X27" s="519"/>
      <c r="Y27" s="520"/>
      <c r="Z27" s="435" t="s">
        <v>163</v>
      </c>
      <c r="AA27" s="415"/>
      <c r="AB27" s="415"/>
      <c r="AC27" s="415"/>
      <c r="AD27" s="415"/>
      <c r="AE27" s="415"/>
      <c r="AF27" s="415"/>
      <c r="AG27" s="416"/>
      <c r="AH27" s="436">
        <v>42</v>
      </c>
      <c r="AI27" s="437"/>
      <c r="AJ27" s="437"/>
      <c r="AK27" s="437"/>
      <c r="AL27" s="476"/>
      <c r="AM27" s="436">
        <v>157823</v>
      </c>
      <c r="AN27" s="437"/>
      <c r="AO27" s="437"/>
      <c r="AP27" s="437"/>
      <c r="AQ27" s="437"/>
      <c r="AR27" s="476"/>
      <c r="AS27" s="436">
        <v>3758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100000</v>
      </c>
      <c r="BO27" s="553"/>
      <c r="BP27" s="553"/>
      <c r="BQ27" s="553"/>
      <c r="BR27" s="553"/>
      <c r="BS27" s="553"/>
      <c r="BT27" s="553"/>
      <c r="BU27" s="554"/>
      <c r="BV27" s="552">
        <v>100000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6400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4604497</v>
      </c>
      <c r="BO28" s="349"/>
      <c r="BP28" s="349"/>
      <c r="BQ28" s="349"/>
      <c r="BR28" s="349"/>
      <c r="BS28" s="349"/>
      <c r="BT28" s="349"/>
      <c r="BU28" s="350"/>
      <c r="BV28" s="348">
        <v>4602654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21</v>
      </c>
      <c r="M29" s="437"/>
      <c r="N29" s="437"/>
      <c r="O29" s="437"/>
      <c r="P29" s="476"/>
      <c r="Q29" s="436">
        <v>6000</v>
      </c>
      <c r="R29" s="437"/>
      <c r="S29" s="437"/>
      <c r="T29" s="437"/>
      <c r="U29" s="437"/>
      <c r="V29" s="476"/>
      <c r="W29" s="531"/>
      <c r="X29" s="519"/>
      <c r="Y29" s="520"/>
      <c r="Z29" s="435" t="s">
        <v>170</v>
      </c>
      <c r="AA29" s="415"/>
      <c r="AB29" s="415"/>
      <c r="AC29" s="415"/>
      <c r="AD29" s="415"/>
      <c r="AE29" s="415"/>
      <c r="AF29" s="415"/>
      <c r="AG29" s="416"/>
      <c r="AH29" s="436">
        <v>598</v>
      </c>
      <c r="AI29" s="437"/>
      <c r="AJ29" s="437"/>
      <c r="AK29" s="437"/>
      <c r="AL29" s="476"/>
      <c r="AM29" s="436">
        <v>1947587</v>
      </c>
      <c r="AN29" s="437"/>
      <c r="AO29" s="437"/>
      <c r="AP29" s="437"/>
      <c r="AQ29" s="437"/>
      <c r="AR29" s="476"/>
      <c r="AS29" s="436">
        <v>3257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1940463</v>
      </c>
      <c r="BO30" s="553"/>
      <c r="BP30" s="553"/>
      <c r="BQ30" s="553"/>
      <c r="BR30" s="553"/>
      <c r="BS30" s="553"/>
      <c r="BT30" s="553"/>
      <c r="BU30" s="554"/>
      <c r="BV30" s="552">
        <v>2178778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大阪府都市競艇組合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池田市公共施設管理公社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大阪府後期高齢者医療広域連合（一般会計）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池田市再開発ビル</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大阪府後期高齢者医療広域連合（後期高齢者医療特別会計）</v>
      </c>
      <c r="BZ36" s="565"/>
      <c r="CA36" s="565"/>
      <c r="CB36" s="565"/>
      <c r="CC36" s="565"/>
      <c r="CD36" s="565"/>
      <c r="CE36" s="565"/>
      <c r="CF36" s="565"/>
      <c r="CG36" s="565"/>
      <c r="CH36" s="565"/>
      <c r="CI36" s="565"/>
      <c r="CJ36" s="565"/>
      <c r="CK36" s="565"/>
      <c r="CL36" s="565"/>
      <c r="CM36" s="565"/>
      <c r="CN36" s="165"/>
      <c r="CO36" s="564">
        <f t="shared" si="3"/>
        <v>15</v>
      </c>
      <c r="CP36" s="564"/>
      <c r="CQ36" s="565" t="str">
        <f>IF('各会計、関係団体の財政状況及び健全化判断比率'!BS9="","",'各会計、関係団体の財政状況及び健全化判断比率'!BS9)</f>
        <v>いけだ市民文化振興財団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大阪広域水道企業団（水道事業会計）</v>
      </c>
      <c r="BZ37" s="565"/>
      <c r="CA37" s="565"/>
      <c r="CB37" s="565"/>
      <c r="CC37" s="565"/>
      <c r="CD37" s="565"/>
      <c r="CE37" s="565"/>
      <c r="CF37" s="565"/>
      <c r="CG37" s="565"/>
      <c r="CH37" s="565"/>
      <c r="CI37" s="565"/>
      <c r="CJ37" s="565"/>
      <c r="CK37" s="565"/>
      <c r="CL37" s="565"/>
      <c r="CM37" s="565"/>
      <c r="CN37" s="165"/>
      <c r="CO37" s="564">
        <f t="shared" si="3"/>
        <v>16</v>
      </c>
      <c r="CP37" s="564"/>
      <c r="CQ37" s="565" t="str">
        <f>IF('各会計、関係団体の財政状況及び健全化判断比率'!BS10="","",'各会計、関係団体の財政状況及び健全化判断比率'!BS10)</f>
        <v>いけだサンシー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大阪広域水道企業団（工業用水道事業会計）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35635</v>
      </c>
      <c r="J41" s="83">
        <v>34791</v>
      </c>
      <c r="K41" s="83">
        <v>34072</v>
      </c>
      <c r="L41" s="83">
        <v>33632</v>
      </c>
      <c r="M41" s="84">
        <v>35483</v>
      </c>
    </row>
    <row r="42" spans="2:13" ht="27.75" customHeight="1" x14ac:dyDescent="0.15">
      <c r="B42" s="1169"/>
      <c r="C42" s="1170"/>
      <c r="D42" s="85"/>
      <c r="E42" s="1175" t="s">
        <v>26</v>
      </c>
      <c r="F42" s="1175"/>
      <c r="G42" s="1175"/>
      <c r="H42" s="1176"/>
      <c r="I42" s="86">
        <v>46</v>
      </c>
      <c r="J42" s="87">
        <v>34</v>
      </c>
      <c r="K42" s="87">
        <v>22</v>
      </c>
      <c r="L42" s="87">
        <v>11</v>
      </c>
      <c r="M42" s="88" t="s">
        <v>476</v>
      </c>
    </row>
    <row r="43" spans="2:13" ht="27.75" customHeight="1" x14ac:dyDescent="0.15">
      <c r="B43" s="1169"/>
      <c r="C43" s="1170"/>
      <c r="D43" s="85"/>
      <c r="E43" s="1175" t="s">
        <v>27</v>
      </c>
      <c r="F43" s="1175"/>
      <c r="G43" s="1175"/>
      <c r="H43" s="1176"/>
      <c r="I43" s="86">
        <v>15165</v>
      </c>
      <c r="J43" s="87">
        <v>14965</v>
      </c>
      <c r="K43" s="87">
        <v>15252</v>
      </c>
      <c r="L43" s="87">
        <v>15398</v>
      </c>
      <c r="M43" s="88">
        <v>15439</v>
      </c>
    </row>
    <row r="44" spans="2:13" ht="27.75" customHeight="1" x14ac:dyDescent="0.15">
      <c r="B44" s="1169"/>
      <c r="C44" s="1170"/>
      <c r="D44" s="85"/>
      <c r="E44" s="1175" t="s">
        <v>28</v>
      </c>
      <c r="F44" s="1175"/>
      <c r="G44" s="1175"/>
      <c r="H44" s="1176"/>
      <c r="I44" s="86" t="s">
        <v>476</v>
      </c>
      <c r="J44" s="87" t="s">
        <v>476</v>
      </c>
      <c r="K44" s="87" t="s">
        <v>476</v>
      </c>
      <c r="L44" s="87" t="s">
        <v>476</v>
      </c>
      <c r="M44" s="88" t="s">
        <v>476</v>
      </c>
    </row>
    <row r="45" spans="2:13" ht="27.75" customHeight="1" x14ac:dyDescent="0.15">
      <c r="B45" s="1169"/>
      <c r="C45" s="1170"/>
      <c r="D45" s="85"/>
      <c r="E45" s="1175" t="s">
        <v>29</v>
      </c>
      <c r="F45" s="1175"/>
      <c r="G45" s="1175"/>
      <c r="H45" s="1176"/>
      <c r="I45" s="86">
        <v>7359</v>
      </c>
      <c r="J45" s="87">
        <v>7182</v>
      </c>
      <c r="K45" s="87">
        <v>6716</v>
      </c>
      <c r="L45" s="87">
        <v>5959</v>
      </c>
      <c r="M45" s="88">
        <v>5127</v>
      </c>
    </row>
    <row r="46" spans="2:13" ht="27.75" customHeight="1" x14ac:dyDescent="0.15">
      <c r="B46" s="1169"/>
      <c r="C46" s="1170"/>
      <c r="D46" s="85"/>
      <c r="E46" s="1175" t="s">
        <v>30</v>
      </c>
      <c r="F46" s="1175"/>
      <c r="G46" s="1175"/>
      <c r="H46" s="1176"/>
      <c r="I46" s="86">
        <v>3463</v>
      </c>
      <c r="J46" s="87">
        <v>3465</v>
      </c>
      <c r="K46" s="87">
        <v>3467</v>
      </c>
      <c r="L46" s="87">
        <v>3463</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4638</v>
      </c>
      <c r="J49" s="87">
        <v>5914</v>
      </c>
      <c r="K49" s="87">
        <v>5735</v>
      </c>
      <c r="L49" s="87">
        <v>7410</v>
      </c>
      <c r="M49" s="88">
        <v>7221</v>
      </c>
    </row>
    <row r="50" spans="2:13" ht="27.75" customHeight="1" x14ac:dyDescent="0.15">
      <c r="B50" s="1169"/>
      <c r="C50" s="1170"/>
      <c r="D50" s="85"/>
      <c r="E50" s="1175" t="s">
        <v>35</v>
      </c>
      <c r="F50" s="1175"/>
      <c r="G50" s="1175"/>
      <c r="H50" s="1176"/>
      <c r="I50" s="86">
        <v>9514</v>
      </c>
      <c r="J50" s="87">
        <v>10037</v>
      </c>
      <c r="K50" s="87">
        <v>10639</v>
      </c>
      <c r="L50" s="87">
        <v>10882</v>
      </c>
      <c r="M50" s="88">
        <v>11057</v>
      </c>
    </row>
    <row r="51" spans="2:13" ht="27.75" customHeight="1" x14ac:dyDescent="0.15">
      <c r="B51" s="1171"/>
      <c r="C51" s="1172"/>
      <c r="D51" s="85"/>
      <c r="E51" s="1175" t="s">
        <v>36</v>
      </c>
      <c r="F51" s="1175"/>
      <c r="G51" s="1175"/>
      <c r="H51" s="1176"/>
      <c r="I51" s="86">
        <v>27124</v>
      </c>
      <c r="J51" s="87">
        <v>28219</v>
      </c>
      <c r="K51" s="87">
        <v>28456</v>
      </c>
      <c r="L51" s="87">
        <v>29269</v>
      </c>
      <c r="M51" s="88">
        <v>29481</v>
      </c>
    </row>
    <row r="52" spans="2:13" ht="27.75" customHeight="1" thickBot="1" x14ac:dyDescent="0.2">
      <c r="B52" s="1179" t="s">
        <v>37</v>
      </c>
      <c r="C52" s="1180"/>
      <c r="D52" s="90"/>
      <c r="E52" s="1181" t="s">
        <v>38</v>
      </c>
      <c r="F52" s="1181"/>
      <c r="G52" s="1181"/>
      <c r="H52" s="1182"/>
      <c r="I52" s="91">
        <v>20391</v>
      </c>
      <c r="J52" s="92">
        <v>16267</v>
      </c>
      <c r="K52" s="92">
        <v>14701</v>
      </c>
      <c r="L52" s="92">
        <v>10902</v>
      </c>
      <c r="M52" s="93">
        <v>8290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15121</v>
      </c>
      <c r="E3" s="116"/>
      <c r="F3" s="117">
        <v>34366</v>
      </c>
      <c r="G3" s="118"/>
      <c r="H3" s="119"/>
    </row>
    <row r="4" spans="1:8" x14ac:dyDescent="0.15">
      <c r="A4" s="120"/>
      <c r="B4" s="121"/>
      <c r="C4" s="122"/>
      <c r="D4" s="123">
        <v>8758</v>
      </c>
      <c r="E4" s="124"/>
      <c r="F4" s="125">
        <v>19822</v>
      </c>
      <c r="G4" s="126"/>
      <c r="H4" s="127"/>
    </row>
    <row r="5" spans="1:8" x14ac:dyDescent="0.15">
      <c r="A5" s="108" t="s">
        <v>509</v>
      </c>
      <c r="B5" s="113"/>
      <c r="C5" s="114"/>
      <c r="D5" s="115">
        <v>13161</v>
      </c>
      <c r="E5" s="116"/>
      <c r="F5" s="117">
        <v>35965</v>
      </c>
      <c r="G5" s="118"/>
      <c r="H5" s="119"/>
    </row>
    <row r="6" spans="1:8" x14ac:dyDescent="0.15">
      <c r="A6" s="120"/>
      <c r="B6" s="121"/>
      <c r="C6" s="122"/>
      <c r="D6" s="123">
        <v>4274</v>
      </c>
      <c r="E6" s="124"/>
      <c r="F6" s="125">
        <v>20136</v>
      </c>
      <c r="G6" s="126"/>
      <c r="H6" s="127"/>
    </row>
    <row r="7" spans="1:8" x14ac:dyDescent="0.15">
      <c r="A7" s="108" t="s">
        <v>510</v>
      </c>
      <c r="B7" s="113"/>
      <c r="C7" s="114"/>
      <c r="D7" s="115">
        <v>20868</v>
      </c>
      <c r="E7" s="116"/>
      <c r="F7" s="117">
        <v>41433</v>
      </c>
      <c r="G7" s="118"/>
      <c r="H7" s="119"/>
    </row>
    <row r="8" spans="1:8" x14ac:dyDescent="0.15">
      <c r="A8" s="120"/>
      <c r="B8" s="121"/>
      <c r="C8" s="122"/>
      <c r="D8" s="123">
        <v>11319</v>
      </c>
      <c r="E8" s="124"/>
      <c r="F8" s="125">
        <v>22351</v>
      </c>
      <c r="G8" s="126"/>
      <c r="H8" s="127"/>
    </row>
    <row r="9" spans="1:8" x14ac:dyDescent="0.15">
      <c r="A9" s="108" t="s">
        <v>511</v>
      </c>
      <c r="B9" s="113"/>
      <c r="C9" s="114"/>
      <c r="D9" s="115">
        <v>16603</v>
      </c>
      <c r="E9" s="116"/>
      <c r="F9" s="117">
        <v>43493</v>
      </c>
      <c r="G9" s="118"/>
      <c r="H9" s="119"/>
    </row>
    <row r="10" spans="1:8" x14ac:dyDescent="0.15">
      <c r="A10" s="120"/>
      <c r="B10" s="121"/>
      <c r="C10" s="122"/>
      <c r="D10" s="123">
        <v>7882</v>
      </c>
      <c r="E10" s="124"/>
      <c r="F10" s="125">
        <v>23254</v>
      </c>
      <c r="G10" s="126"/>
      <c r="H10" s="127"/>
    </row>
    <row r="11" spans="1:8" x14ac:dyDescent="0.15">
      <c r="A11" s="108" t="s">
        <v>512</v>
      </c>
      <c r="B11" s="113"/>
      <c r="C11" s="114"/>
      <c r="D11" s="115">
        <v>33337</v>
      </c>
      <c r="E11" s="116"/>
      <c r="F11" s="117">
        <v>50840</v>
      </c>
      <c r="G11" s="118"/>
      <c r="H11" s="119"/>
    </row>
    <row r="12" spans="1:8" x14ac:dyDescent="0.15">
      <c r="A12" s="120"/>
      <c r="B12" s="121"/>
      <c r="C12" s="128"/>
      <c r="D12" s="123">
        <v>13581</v>
      </c>
      <c r="E12" s="124"/>
      <c r="F12" s="125">
        <v>25367</v>
      </c>
      <c r="G12" s="126"/>
      <c r="H12" s="127"/>
    </row>
    <row r="13" spans="1:8" x14ac:dyDescent="0.15">
      <c r="A13" s="108"/>
      <c r="B13" s="113"/>
      <c r="C13" s="129"/>
      <c r="D13" s="130">
        <v>19818</v>
      </c>
      <c r="E13" s="131"/>
      <c r="F13" s="132">
        <v>41219</v>
      </c>
      <c r="G13" s="133"/>
      <c r="H13" s="119"/>
    </row>
    <row r="14" spans="1:8" x14ac:dyDescent="0.15">
      <c r="A14" s="120"/>
      <c r="B14" s="121"/>
      <c r="C14" s="122"/>
      <c r="D14" s="123">
        <v>9163</v>
      </c>
      <c r="E14" s="124"/>
      <c r="F14" s="125">
        <v>22186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4.0999999999999996</v>
      </c>
      <c r="C19" s="134">
        <f>ROUND(VALUE(SUBSTITUTE(実質収支比率等に係る経年分析!G$48,"▲","-")),2)</f>
        <v>6.88</v>
      </c>
      <c r="D19" s="134">
        <f>ROUND(VALUE(SUBSTITUTE(実質収支比率等に係る経年分析!H$48,"▲","-")),2)</f>
        <v>0.1</v>
      </c>
      <c r="E19" s="134">
        <f>ROUND(VALUE(SUBSTITUTE(実質収支比率等に係る経年分析!I$48,"▲","-")),2)</f>
        <v>4.68</v>
      </c>
      <c r="F19" s="134">
        <f>ROUND(VALUE(SUBSTITUTE(実質収支比率等に係る経年分析!J$48,"▲","-")),2)</f>
        <v>0.92</v>
      </c>
    </row>
    <row r="20" spans="1:11" x14ac:dyDescent="0.15">
      <c r="A20" s="134" t="s">
        <v>43</v>
      </c>
      <c r="B20" s="134">
        <f>ROUND(VALUE(SUBSTITUTE(実質収支比率等に係る経年分析!F$47,"▲","-")),2)</f>
        <v>12.67</v>
      </c>
      <c r="C20" s="134">
        <f>ROUND(VALUE(SUBSTITUTE(実質収支比率等に係る経年分析!G$47,"▲","-")),2)</f>
        <v>16.510000000000002</v>
      </c>
      <c r="D20" s="134">
        <f>ROUND(VALUE(SUBSTITUTE(実質収支比率等に係る経年分析!H$47,"▲","-")),2)</f>
        <v>15.78</v>
      </c>
      <c r="E20" s="134">
        <f>ROUND(VALUE(SUBSTITUTE(実質収支比率等に係る経年分析!I$47,"▲","-")),2)</f>
        <v>22.59</v>
      </c>
      <c r="F20" s="134">
        <f>ROUND(VALUE(SUBSTITUTE(実質収支比率等に係る経年分析!J$47,"▲","-")),2)</f>
        <v>21.49</v>
      </c>
    </row>
    <row r="21" spans="1:11" x14ac:dyDescent="0.15">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4.8899999999999997</v>
      </c>
      <c r="D21" s="134">
        <f>IF(ISNUMBER(VALUE(SUBSTITUTE(実質収支比率等に係る経年分析!H$49,"▲","-"))),ROUND(VALUE(SUBSTITUTE(実質収支比率等に係る経年分析!H$49,"▲","-")),2),NA())</f>
        <v>-9.65</v>
      </c>
      <c r="E21" s="134">
        <f>IF(ISNUMBER(VALUE(SUBSTITUTE(実質収支比率等に係る経年分析!I$49,"▲","-"))),ROUND(VALUE(SUBSTITUTE(実質収支比率等に係る経年分析!I$49,"▲","-")),2),NA())</f>
        <v>11.26</v>
      </c>
      <c r="F21" s="134">
        <f>IF(ISNUMBER(VALUE(SUBSTITUTE(実質収支比率等に係る経年分析!J$49,"▲","-"))),ROUND(VALUE(SUBSTITUTE(実質収支比率等に係る経年分析!J$49,"▲","-")),2),NA())</f>
        <v>-5.86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4.0999999999999996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1.96</v>
      </c>
    </row>
    <row r="34" spans="1:16" x14ac:dyDescent="0.15">
      <c r="A34" s="135" t="str">
        <f>IF(連結実質赤字比率に係る赤字・黒字の構成分析!C$36="",NA(),連結実質赤字比率に係る赤字・黒字の構成分析!C$36)</f>
        <v>病院事業会計</v>
      </c>
      <c r="B34" s="135">
        <f>IF(ROUND(VALUE(SUBSTITUTE(連結実質赤字比率に係る赤字・黒字の構成分析!F$36,"▲", "-")), 2) &lt; 0, ABS(ROUND(VALUE(SUBSTITUTE(連結実質赤字比率に係る赤字・黒字の構成分析!F$36,"▲", "-")), 2)), NA())</f>
        <v>2.36</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1.19</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3.77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3.27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3.06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3594</v>
      </c>
      <c r="E42" s="136"/>
      <c r="F42" s="136"/>
      <c r="G42" s="136">
        <f>'実質公債費比率（分子）の構造'!L$52</f>
        <v>3636</v>
      </c>
      <c r="H42" s="136"/>
      <c r="I42" s="136"/>
      <c r="J42" s="136">
        <f>'実質公債費比率（分子）の構造'!M$52</f>
        <v>3622</v>
      </c>
      <c r="K42" s="136"/>
      <c r="L42" s="136"/>
      <c r="M42" s="136">
        <f>'実質公債費比率（分子）の構造'!N$52</f>
        <v>3712</v>
      </c>
      <c r="N42" s="136"/>
      <c r="O42" s="136"/>
      <c r="P42" s="136">
        <f>'実質公債費比率（分子）の構造'!O$52</f>
        <v>3831</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1071</v>
      </c>
      <c r="C46" s="136"/>
      <c r="D46" s="136"/>
      <c r="E46" s="136">
        <f>'実質公債費比率（分子）の構造'!L$48</f>
        <v>977</v>
      </c>
      <c r="F46" s="136"/>
      <c r="G46" s="136"/>
      <c r="H46" s="136">
        <f>'実質公債費比率（分子）の構造'!M$48</f>
        <v>1176</v>
      </c>
      <c r="I46" s="136"/>
      <c r="J46" s="136"/>
      <c r="K46" s="136">
        <f>'実質公債費比率（分子）の構造'!N$48</f>
        <v>990</v>
      </c>
      <c r="L46" s="136"/>
      <c r="M46" s="136"/>
      <c r="N46" s="136">
        <f>'実質公債費比率（分子）の構造'!O$48</f>
        <v>826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3740</v>
      </c>
      <c r="C49" s="136"/>
      <c r="D49" s="136"/>
      <c r="E49" s="136">
        <f>'実質公債費比率（分子）の構造'!L$45</f>
        <v>3814</v>
      </c>
      <c r="F49" s="136"/>
      <c r="G49" s="136"/>
      <c r="H49" s="136">
        <f>'実質公債費比率（分子）の構造'!M$45</f>
        <v>3866</v>
      </c>
      <c r="I49" s="136"/>
      <c r="J49" s="136"/>
      <c r="K49" s="136">
        <f>'実質公債費比率（分子）の構造'!N$45</f>
        <v>3766</v>
      </c>
      <c r="L49" s="136"/>
      <c r="M49" s="136"/>
      <c r="N49" s="136">
        <f>'実質公債費比率（分子）の構造'!O$45</f>
        <v>3787</v>
      </c>
      <c r="O49" s="136"/>
      <c r="P49" s="136"/>
    </row>
    <row r="50" spans="1:16" x14ac:dyDescent="0.15">
      <c r="A50" s="136" t="s">
        <v>59</v>
      </c>
      <c r="B50" s="136" t="e">
        <f>NA()</f>
        <v>#N/A</v>
      </c>
      <c r="C50" s="136">
        <f>IF(ISNUMBER('実質公債費比率（分子）の構造'!K$53),'実質公債費比率（分子）の構造'!K$53,NA())</f>
        <v>1229</v>
      </c>
      <c r="D50" s="136" t="e">
        <f>NA()</f>
        <v>#N/A</v>
      </c>
      <c r="E50" s="136" t="e">
        <f>NA()</f>
        <v>#N/A</v>
      </c>
      <c r="F50" s="136">
        <f>IF(ISNUMBER('実質公債費比率（分子）の構造'!L$53),'実質公債費比率（分子）の構造'!L$53,NA())</f>
        <v>1167</v>
      </c>
      <c r="G50" s="136" t="e">
        <f>NA()</f>
        <v>#N/A</v>
      </c>
      <c r="H50" s="136" t="e">
        <f>NA()</f>
        <v>#N/A</v>
      </c>
      <c r="I50" s="136">
        <f>IF(ISNUMBER('実質公債費比率（分子）の構造'!M$53),'実質公債費比率（分子）の構造'!M$53,NA())</f>
        <v>1431</v>
      </c>
      <c r="J50" s="136" t="e">
        <f>NA()</f>
        <v>#N/A</v>
      </c>
      <c r="K50" s="136" t="e">
        <f>NA()</f>
        <v>#N/A</v>
      </c>
      <c r="L50" s="136">
        <f>IF(ISNUMBER('実質公債費比率（分子）の構造'!N$53),'実質公債費比率（分子）の構造'!N$53,NA())</f>
        <v>1055</v>
      </c>
      <c r="M50" s="136" t="e">
        <f>NA()</f>
        <v>#N/A</v>
      </c>
      <c r="N50" s="136" t="e">
        <f>NA()</f>
        <v>#N/A</v>
      </c>
      <c r="O50" s="136">
        <f>IF(ISNUMBER('実質公債費比率（分子）の構造'!O$53),'実質公債費比率（分子）の構造'!O$53,NA())</f>
        <v>793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27124</v>
      </c>
      <c r="E56" s="135"/>
      <c r="F56" s="135"/>
      <c r="G56" s="135">
        <f>'将来負担比率（分子）の構造'!J$51</f>
        <v>28219</v>
      </c>
      <c r="H56" s="135"/>
      <c r="I56" s="135"/>
      <c r="J56" s="135">
        <f>'将来負担比率（分子）の構造'!K$51</f>
        <v>28456</v>
      </c>
      <c r="K56" s="135"/>
      <c r="L56" s="135"/>
      <c r="M56" s="135">
        <f>'将来負担比率（分子）の構造'!L$51</f>
        <v>29269</v>
      </c>
      <c r="N56" s="135"/>
      <c r="O56" s="135"/>
      <c r="P56" s="135">
        <f>'将来負担比率（分子）の構造'!M$51</f>
        <v>29481</v>
      </c>
    </row>
    <row r="57" spans="1:16" x14ac:dyDescent="0.15">
      <c r="A57" s="135" t="s">
        <v>35</v>
      </c>
      <c r="B57" s="135"/>
      <c r="C57" s="135"/>
      <c r="D57" s="135">
        <f>'将来負担比率（分子）の構造'!I$50</f>
        <v>9514</v>
      </c>
      <c r="E57" s="135"/>
      <c r="F57" s="135"/>
      <c r="G57" s="135">
        <f>'将来負担比率（分子）の構造'!J$50</f>
        <v>10037</v>
      </c>
      <c r="H57" s="135"/>
      <c r="I57" s="135"/>
      <c r="J57" s="135">
        <f>'将来負担比率（分子）の構造'!K$50</f>
        <v>10639</v>
      </c>
      <c r="K57" s="135"/>
      <c r="L57" s="135"/>
      <c r="M57" s="135">
        <f>'将来負担比率（分子）の構造'!L$50</f>
        <v>10882</v>
      </c>
      <c r="N57" s="135"/>
      <c r="O57" s="135"/>
      <c r="P57" s="135">
        <f>'将来負担比率（分子）の構造'!M$50</f>
        <v>11057</v>
      </c>
    </row>
    <row r="58" spans="1:16" x14ac:dyDescent="0.15">
      <c r="A58" s="135" t="s">
        <v>34</v>
      </c>
      <c r="B58" s="135"/>
      <c r="C58" s="135"/>
      <c r="D58" s="135">
        <f>'将来負担比率（分子）の構造'!I$49</f>
        <v>4638</v>
      </c>
      <c r="E58" s="135"/>
      <c r="F58" s="135"/>
      <c r="G58" s="135">
        <f>'将来負担比率（分子）の構造'!J$49</f>
        <v>5914</v>
      </c>
      <c r="H58" s="135"/>
      <c r="I58" s="135"/>
      <c r="J58" s="135">
        <f>'将来負担比率（分子）の構造'!K$49</f>
        <v>5735</v>
      </c>
      <c r="K58" s="135"/>
      <c r="L58" s="135"/>
      <c r="M58" s="135">
        <f>'将来負担比率（分子）の構造'!L$49</f>
        <v>7410</v>
      </c>
      <c r="N58" s="135"/>
      <c r="O58" s="135"/>
      <c r="P58" s="135">
        <f>'将来負担比率（分子）の構造'!M$49</f>
        <v>7221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3463</v>
      </c>
      <c r="C61" s="135"/>
      <c r="D61" s="135"/>
      <c r="E61" s="135">
        <f>'将来負担比率（分子）の構造'!J$46</f>
        <v>3465</v>
      </c>
      <c r="F61" s="135"/>
      <c r="G61" s="135"/>
      <c r="H61" s="135">
        <f>'将来負担比率（分子）の構造'!K$46</f>
        <v>3467</v>
      </c>
      <c r="I61" s="135"/>
      <c r="J61" s="135"/>
      <c r="K61" s="135">
        <f>'将来負担比率（分子）の構造'!L$46</f>
        <v>3463</v>
      </c>
      <c r="L61" s="135"/>
      <c r="M61" s="135"/>
      <c r="N61" s="135" t="str">
        <f>'将来負担比率（分子）の構造'!M$46</f>
        <v>-</v>
      </c>
      <c r="O61" s="135"/>
      <c r="P61" s="135"/>
    </row>
    <row r="62" spans="1:16" x14ac:dyDescent="0.15">
      <c r="A62" s="135" t="s">
        <v>29</v>
      </c>
      <c r="B62" s="135">
        <f>'将来負担比率（分子）の構造'!I$45</f>
        <v>7359</v>
      </c>
      <c r="C62" s="135"/>
      <c r="D62" s="135"/>
      <c r="E62" s="135">
        <f>'将来負担比率（分子）の構造'!J$45</f>
        <v>7182</v>
      </c>
      <c r="F62" s="135"/>
      <c r="G62" s="135"/>
      <c r="H62" s="135">
        <f>'将来負担比率（分子）の構造'!K$45</f>
        <v>6716</v>
      </c>
      <c r="I62" s="135"/>
      <c r="J62" s="135"/>
      <c r="K62" s="135">
        <f>'将来負担比率（分子）の構造'!L$45</f>
        <v>5959</v>
      </c>
      <c r="L62" s="135"/>
      <c r="M62" s="135"/>
      <c r="N62" s="135">
        <f>'将来負担比率（分子）の構造'!M$45</f>
        <v>5127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15165</v>
      </c>
      <c r="C64" s="135"/>
      <c r="D64" s="135"/>
      <c r="E64" s="135">
        <f>'将来負担比率（分子）の構造'!J$43</f>
        <v>14965</v>
      </c>
      <c r="F64" s="135"/>
      <c r="G64" s="135"/>
      <c r="H64" s="135">
        <f>'将来負担比率（分子）の構造'!K$43</f>
        <v>15252</v>
      </c>
      <c r="I64" s="135"/>
      <c r="J64" s="135"/>
      <c r="K64" s="135">
        <f>'将来負担比率（分子）の構造'!L$43</f>
        <v>15398</v>
      </c>
      <c r="L64" s="135"/>
      <c r="M64" s="135"/>
      <c r="N64" s="135">
        <f>'将来負担比率（分子）の構造'!M$43</f>
        <v>15439</v>
      </c>
      <c r="O64" s="135"/>
      <c r="P64" s="135"/>
    </row>
    <row r="65" spans="1:16" x14ac:dyDescent="0.15">
      <c r="A65" s="135" t="s">
        <v>26</v>
      </c>
      <c r="B65" s="135">
        <f>'将来負担比率（分子）の構造'!I$42</f>
        <v>46</v>
      </c>
      <c r="C65" s="135"/>
      <c r="D65" s="135"/>
      <c r="E65" s="135">
        <f>'将来負担比率（分子）の構造'!J$42</f>
        <v>34</v>
      </c>
      <c r="F65" s="135"/>
      <c r="G65" s="135"/>
      <c r="H65" s="135">
        <f>'将来負担比率（分子）の構造'!K$42</f>
        <v>22</v>
      </c>
      <c r="I65" s="135"/>
      <c r="J65" s="135"/>
      <c r="K65" s="135">
        <f>'将来負担比率（分子）の構造'!L$42</f>
        <v>11</v>
      </c>
      <c r="L65" s="135"/>
      <c r="M65" s="135"/>
      <c r="N65" s="135" t="str">
        <f>'将来負担比率（分子）の構造'!M$42</f>
        <v>-</v>
      </c>
      <c r="O65" s="135"/>
      <c r="P65" s="135"/>
    </row>
    <row r="66" spans="1:16" x14ac:dyDescent="0.15">
      <c r="A66" s="135" t="s">
        <v>25</v>
      </c>
      <c r="B66" s="135">
        <f>'将来負担比率（分子）の構造'!I$41</f>
        <v>35635</v>
      </c>
      <c r="C66" s="135"/>
      <c r="D66" s="135"/>
      <c r="E66" s="135">
        <f>'将来負担比率（分子）の構造'!J$41</f>
        <v>34791</v>
      </c>
      <c r="F66" s="135"/>
      <c r="G66" s="135"/>
      <c r="H66" s="135">
        <f>'将来負担比率（分子）の構造'!K$41</f>
        <v>34072</v>
      </c>
      <c r="I66" s="135"/>
      <c r="J66" s="135"/>
      <c r="K66" s="135">
        <f>'将来負担比率（分子）の構造'!L$41</f>
        <v>33632</v>
      </c>
      <c r="L66" s="135"/>
      <c r="M66" s="135"/>
      <c r="N66" s="135">
        <f>'将来負担比率（分子）の構造'!M$41</f>
        <v>35483</v>
      </c>
      <c r="O66" s="135"/>
      <c r="P66" s="135"/>
    </row>
    <row r="67" spans="1:16" x14ac:dyDescent="0.15">
      <c r="A67" s="135" t="s">
        <v>63</v>
      </c>
      <c r="B67" s="135" t="e">
        <f>NA()</f>
        <v>#N/A</v>
      </c>
      <c r="C67" s="135">
        <f>IF(ISNUMBER('将来負担比率（分子）の構造'!I$52), IF('将来負担比率（分子）の構造'!I$52 &lt; 0, 0, '将来負担比率（分子）の構造'!I$52), NA())</f>
        <v>20391</v>
      </c>
      <c r="D67" s="135" t="e">
        <f>NA()</f>
        <v>#N/A</v>
      </c>
      <c r="E67" s="135" t="e">
        <f>NA()</f>
        <v>#N/A</v>
      </c>
      <c r="F67" s="135">
        <f>IF(ISNUMBER('将来負担比率（分子）の構造'!J$52), IF('将来負担比率（分子）の構造'!J$52 &lt; 0, 0, '将来負担比率（分子）の構造'!J$52), NA())</f>
        <v>16267</v>
      </c>
      <c r="G67" s="135" t="e">
        <f>NA()</f>
        <v>#N/A</v>
      </c>
      <c r="H67" s="135" t="e">
        <f>NA()</f>
        <v>#N/A</v>
      </c>
      <c r="I67" s="135">
        <f>IF(ISNUMBER('将来負担比率（分子）の構造'!K$52), IF('将来負担比率（分子）の構造'!K$52 &lt; 0, 0, '将来負担比率（分子）の構造'!K$52), NA())</f>
        <v>14701</v>
      </c>
      <c r="J67" s="135" t="e">
        <f>NA()</f>
        <v>#N/A</v>
      </c>
      <c r="K67" s="135" t="e">
        <f>NA()</f>
        <v>#N/A</v>
      </c>
      <c r="L67" s="135">
        <f>IF(ISNUMBER('将来負担比率（分子）の構造'!L$52), IF('将来負担比率（分子）の構造'!L$52 &lt; 0, 0, '将来負担比率（分子）の構造'!L$52), NA())</f>
        <v>10902</v>
      </c>
      <c r="M67" s="135" t="e">
        <f>NA()</f>
        <v>#N/A</v>
      </c>
      <c r="N67" s="135" t="e">
        <f>NA()</f>
        <v>#N/A</v>
      </c>
      <c r="O67" s="135">
        <f>IF(ISNUMBER('将来負担比率（分子）の構造'!M$52), IF('将来負担比率（分子）の構造'!M$52 &lt; 0, 0, '将来負担比率（分子）の構造'!M$52), NA())</f>
        <v>8290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16651895</v>
      </c>
      <c r="S5" s="581"/>
      <c r="T5" s="581"/>
      <c r="U5" s="581"/>
      <c r="V5" s="581"/>
      <c r="W5" s="581"/>
      <c r="X5" s="581"/>
      <c r="Y5" s="582"/>
      <c r="Z5" s="583">
        <v>45.1</v>
      </c>
      <c r="AA5" s="583"/>
      <c r="AB5" s="583"/>
      <c r="AC5" s="583"/>
      <c r="AD5" s="584">
        <v>15260959</v>
      </c>
      <c r="AE5" s="584"/>
      <c r="AF5" s="584"/>
      <c r="AG5" s="584"/>
      <c r="AH5" s="584"/>
      <c r="AI5" s="584"/>
      <c r="AJ5" s="584"/>
      <c r="AK5" s="584"/>
      <c r="AL5" s="585">
        <v>80.2</v>
      </c>
      <c r="AM5" s="586"/>
      <c r="AN5" s="586"/>
      <c r="AO5" s="587"/>
      <c r="AP5" s="577" t="s">
        <v>208</v>
      </c>
      <c r="AQ5" s="578"/>
      <c r="AR5" s="578"/>
      <c r="AS5" s="578"/>
      <c r="AT5" s="578"/>
      <c r="AU5" s="578"/>
      <c r="AV5" s="578"/>
      <c r="AW5" s="578"/>
      <c r="AX5" s="578"/>
      <c r="AY5" s="578"/>
      <c r="AZ5" s="578"/>
      <c r="BA5" s="578"/>
      <c r="BB5" s="578"/>
      <c r="BC5" s="578"/>
      <c r="BD5" s="578"/>
      <c r="BE5" s="578"/>
      <c r="BF5" s="579"/>
      <c r="BG5" s="591">
        <v>15255326</v>
      </c>
      <c r="BH5" s="592"/>
      <c r="BI5" s="592"/>
      <c r="BJ5" s="592"/>
      <c r="BK5" s="592"/>
      <c r="BL5" s="592"/>
      <c r="BM5" s="592"/>
      <c r="BN5" s="593"/>
      <c r="BO5" s="594">
        <v>91.6</v>
      </c>
      <c r="BP5" s="594"/>
      <c r="BQ5" s="594"/>
      <c r="BR5" s="594"/>
      <c r="BS5" s="595">
        <v>320347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208338</v>
      </c>
      <c r="S6" s="592"/>
      <c r="T6" s="592"/>
      <c r="U6" s="592"/>
      <c r="V6" s="592"/>
      <c r="W6" s="592"/>
      <c r="X6" s="592"/>
      <c r="Y6" s="593"/>
      <c r="Z6" s="594">
        <v>0.6</v>
      </c>
      <c r="AA6" s="594"/>
      <c r="AB6" s="594"/>
      <c r="AC6" s="594"/>
      <c r="AD6" s="595">
        <v>208338</v>
      </c>
      <c r="AE6" s="595"/>
      <c r="AF6" s="595"/>
      <c r="AG6" s="595"/>
      <c r="AH6" s="595"/>
      <c r="AI6" s="595"/>
      <c r="AJ6" s="595"/>
      <c r="AK6" s="595"/>
      <c r="AL6" s="596">
        <v>1.1000000000000001</v>
      </c>
      <c r="AM6" s="597"/>
      <c r="AN6" s="597"/>
      <c r="AO6" s="598"/>
      <c r="AP6" s="588" t="s">
        <v>213</v>
      </c>
      <c r="AQ6" s="589"/>
      <c r="AR6" s="589"/>
      <c r="AS6" s="589"/>
      <c r="AT6" s="589"/>
      <c r="AU6" s="589"/>
      <c r="AV6" s="589"/>
      <c r="AW6" s="589"/>
      <c r="AX6" s="589"/>
      <c r="AY6" s="589"/>
      <c r="AZ6" s="589"/>
      <c r="BA6" s="589"/>
      <c r="BB6" s="589"/>
      <c r="BC6" s="589"/>
      <c r="BD6" s="589"/>
      <c r="BE6" s="589"/>
      <c r="BF6" s="590"/>
      <c r="BG6" s="591">
        <v>15255326</v>
      </c>
      <c r="BH6" s="592"/>
      <c r="BI6" s="592"/>
      <c r="BJ6" s="592"/>
      <c r="BK6" s="592"/>
      <c r="BL6" s="592"/>
      <c r="BM6" s="592"/>
      <c r="BN6" s="593"/>
      <c r="BO6" s="594">
        <v>91.6</v>
      </c>
      <c r="BP6" s="594"/>
      <c r="BQ6" s="594"/>
      <c r="BR6" s="594"/>
      <c r="BS6" s="595">
        <v>320347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379511</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379511</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72650</v>
      </c>
      <c r="S7" s="592"/>
      <c r="T7" s="592"/>
      <c r="U7" s="592"/>
      <c r="V7" s="592"/>
      <c r="W7" s="592"/>
      <c r="X7" s="592"/>
      <c r="Y7" s="593"/>
      <c r="Z7" s="594">
        <v>0.2</v>
      </c>
      <c r="AA7" s="594"/>
      <c r="AB7" s="594"/>
      <c r="AC7" s="594"/>
      <c r="AD7" s="595">
        <v>72650</v>
      </c>
      <c r="AE7" s="595"/>
      <c r="AF7" s="595"/>
      <c r="AG7" s="595"/>
      <c r="AH7" s="595"/>
      <c r="AI7" s="595"/>
      <c r="AJ7" s="595"/>
      <c r="AK7" s="595"/>
      <c r="AL7" s="596">
        <v>0.4</v>
      </c>
      <c r="AM7" s="597"/>
      <c r="AN7" s="597"/>
      <c r="AO7" s="598"/>
      <c r="AP7" s="588" t="s">
        <v>217</v>
      </c>
      <c r="AQ7" s="589"/>
      <c r="AR7" s="589"/>
      <c r="AS7" s="589"/>
      <c r="AT7" s="589"/>
      <c r="AU7" s="589"/>
      <c r="AV7" s="589"/>
      <c r="AW7" s="589"/>
      <c r="AX7" s="589"/>
      <c r="AY7" s="589"/>
      <c r="AZ7" s="589"/>
      <c r="BA7" s="589"/>
      <c r="BB7" s="589"/>
      <c r="BC7" s="589"/>
      <c r="BD7" s="589"/>
      <c r="BE7" s="589"/>
      <c r="BF7" s="590"/>
      <c r="BG7" s="591">
        <v>8507679</v>
      </c>
      <c r="BH7" s="592"/>
      <c r="BI7" s="592"/>
      <c r="BJ7" s="592"/>
      <c r="BK7" s="592"/>
      <c r="BL7" s="592"/>
      <c r="BM7" s="592"/>
      <c r="BN7" s="593"/>
      <c r="BO7" s="594">
        <v>51.1</v>
      </c>
      <c r="BP7" s="594"/>
      <c r="BQ7" s="594"/>
      <c r="BR7" s="594"/>
      <c r="BS7" s="595">
        <v>320347</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7586847</v>
      </c>
      <c r="CS7" s="592"/>
      <c r="CT7" s="592"/>
      <c r="CU7" s="592"/>
      <c r="CV7" s="592"/>
      <c r="CW7" s="592"/>
      <c r="CX7" s="592"/>
      <c r="CY7" s="593"/>
      <c r="CZ7" s="594">
        <v>20.8</v>
      </c>
      <c r="DA7" s="594"/>
      <c r="DB7" s="594"/>
      <c r="DC7" s="594"/>
      <c r="DD7" s="600">
        <v>402457</v>
      </c>
      <c r="DE7" s="592"/>
      <c r="DF7" s="592"/>
      <c r="DG7" s="592"/>
      <c r="DH7" s="592"/>
      <c r="DI7" s="592"/>
      <c r="DJ7" s="592"/>
      <c r="DK7" s="592"/>
      <c r="DL7" s="592"/>
      <c r="DM7" s="592"/>
      <c r="DN7" s="592"/>
      <c r="DO7" s="592"/>
      <c r="DP7" s="593"/>
      <c r="DQ7" s="600">
        <v>4200887</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105570</v>
      </c>
      <c r="S8" s="592"/>
      <c r="T8" s="592"/>
      <c r="U8" s="592"/>
      <c r="V8" s="592"/>
      <c r="W8" s="592"/>
      <c r="X8" s="592"/>
      <c r="Y8" s="593"/>
      <c r="Z8" s="594">
        <v>0.3</v>
      </c>
      <c r="AA8" s="594"/>
      <c r="AB8" s="594"/>
      <c r="AC8" s="594"/>
      <c r="AD8" s="595">
        <v>105570</v>
      </c>
      <c r="AE8" s="595"/>
      <c r="AF8" s="595"/>
      <c r="AG8" s="595"/>
      <c r="AH8" s="595"/>
      <c r="AI8" s="595"/>
      <c r="AJ8" s="595"/>
      <c r="AK8" s="595"/>
      <c r="AL8" s="596">
        <v>0.6</v>
      </c>
      <c r="AM8" s="597"/>
      <c r="AN8" s="597"/>
      <c r="AO8" s="598"/>
      <c r="AP8" s="588" t="s">
        <v>220</v>
      </c>
      <c r="AQ8" s="589"/>
      <c r="AR8" s="589"/>
      <c r="AS8" s="589"/>
      <c r="AT8" s="589"/>
      <c r="AU8" s="589"/>
      <c r="AV8" s="589"/>
      <c r="AW8" s="589"/>
      <c r="AX8" s="589"/>
      <c r="AY8" s="589"/>
      <c r="AZ8" s="589"/>
      <c r="BA8" s="589"/>
      <c r="BB8" s="589"/>
      <c r="BC8" s="589"/>
      <c r="BD8" s="589"/>
      <c r="BE8" s="589"/>
      <c r="BF8" s="590"/>
      <c r="BG8" s="591">
        <v>139489</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12235379</v>
      </c>
      <c r="CS8" s="592"/>
      <c r="CT8" s="592"/>
      <c r="CU8" s="592"/>
      <c r="CV8" s="592"/>
      <c r="CW8" s="592"/>
      <c r="CX8" s="592"/>
      <c r="CY8" s="593"/>
      <c r="CZ8" s="594">
        <v>33.5</v>
      </c>
      <c r="DA8" s="594"/>
      <c r="DB8" s="594"/>
      <c r="DC8" s="594"/>
      <c r="DD8" s="600">
        <v>114558</v>
      </c>
      <c r="DE8" s="592"/>
      <c r="DF8" s="592"/>
      <c r="DG8" s="592"/>
      <c r="DH8" s="592"/>
      <c r="DI8" s="592"/>
      <c r="DJ8" s="592"/>
      <c r="DK8" s="592"/>
      <c r="DL8" s="592"/>
      <c r="DM8" s="592"/>
      <c r="DN8" s="592"/>
      <c r="DO8" s="592"/>
      <c r="DP8" s="593"/>
      <c r="DQ8" s="600">
        <v>6179562</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162059</v>
      </c>
      <c r="S9" s="592"/>
      <c r="T9" s="592"/>
      <c r="U9" s="592"/>
      <c r="V9" s="592"/>
      <c r="W9" s="592"/>
      <c r="X9" s="592"/>
      <c r="Y9" s="593"/>
      <c r="Z9" s="594">
        <v>0.4</v>
      </c>
      <c r="AA9" s="594"/>
      <c r="AB9" s="594"/>
      <c r="AC9" s="594"/>
      <c r="AD9" s="595">
        <v>162059</v>
      </c>
      <c r="AE9" s="595"/>
      <c r="AF9" s="595"/>
      <c r="AG9" s="595"/>
      <c r="AH9" s="595"/>
      <c r="AI9" s="595"/>
      <c r="AJ9" s="595"/>
      <c r="AK9" s="595"/>
      <c r="AL9" s="596">
        <v>0.9</v>
      </c>
      <c r="AM9" s="597"/>
      <c r="AN9" s="597"/>
      <c r="AO9" s="598"/>
      <c r="AP9" s="588" t="s">
        <v>223</v>
      </c>
      <c r="AQ9" s="589"/>
      <c r="AR9" s="589"/>
      <c r="AS9" s="589"/>
      <c r="AT9" s="589"/>
      <c r="AU9" s="589"/>
      <c r="AV9" s="589"/>
      <c r="AW9" s="589"/>
      <c r="AX9" s="589"/>
      <c r="AY9" s="589"/>
      <c r="AZ9" s="589"/>
      <c r="BA9" s="589"/>
      <c r="BB9" s="589"/>
      <c r="BC9" s="589"/>
      <c r="BD9" s="589"/>
      <c r="BE9" s="589"/>
      <c r="BF9" s="590"/>
      <c r="BG9" s="591">
        <v>6421459</v>
      </c>
      <c r="BH9" s="592"/>
      <c r="BI9" s="592"/>
      <c r="BJ9" s="592"/>
      <c r="BK9" s="592"/>
      <c r="BL9" s="592"/>
      <c r="BM9" s="592"/>
      <c r="BN9" s="593"/>
      <c r="BO9" s="594">
        <v>38.6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3297301</v>
      </c>
      <c r="CS9" s="592"/>
      <c r="CT9" s="592"/>
      <c r="CU9" s="592"/>
      <c r="CV9" s="592"/>
      <c r="CW9" s="592"/>
      <c r="CX9" s="592"/>
      <c r="CY9" s="593"/>
      <c r="CZ9" s="594">
        <v>9</v>
      </c>
      <c r="DA9" s="594"/>
      <c r="DB9" s="594"/>
      <c r="DC9" s="594"/>
      <c r="DD9" s="600">
        <v>11607</v>
      </c>
      <c r="DE9" s="592"/>
      <c r="DF9" s="592"/>
      <c r="DG9" s="592"/>
      <c r="DH9" s="592"/>
      <c r="DI9" s="592"/>
      <c r="DJ9" s="592"/>
      <c r="DK9" s="592"/>
      <c r="DL9" s="592"/>
      <c r="DM9" s="592"/>
      <c r="DN9" s="592"/>
      <c r="DO9" s="592"/>
      <c r="DP9" s="593"/>
      <c r="DQ9" s="600">
        <v>2855744</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991006</v>
      </c>
      <c r="S10" s="592"/>
      <c r="T10" s="592"/>
      <c r="U10" s="592"/>
      <c r="V10" s="592"/>
      <c r="W10" s="592"/>
      <c r="X10" s="592"/>
      <c r="Y10" s="593"/>
      <c r="Z10" s="594">
        <v>2.7</v>
      </c>
      <c r="AA10" s="594"/>
      <c r="AB10" s="594"/>
      <c r="AC10" s="594"/>
      <c r="AD10" s="595">
        <v>991006</v>
      </c>
      <c r="AE10" s="595"/>
      <c r="AF10" s="595"/>
      <c r="AG10" s="595"/>
      <c r="AH10" s="595"/>
      <c r="AI10" s="595"/>
      <c r="AJ10" s="595"/>
      <c r="AK10" s="595"/>
      <c r="AL10" s="596">
        <v>5.2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275990</v>
      </c>
      <c r="BH10" s="592"/>
      <c r="BI10" s="592"/>
      <c r="BJ10" s="592"/>
      <c r="BK10" s="592"/>
      <c r="BL10" s="592"/>
      <c r="BM10" s="592"/>
      <c r="BN10" s="593"/>
      <c r="BO10" s="594">
        <v>1.7</v>
      </c>
      <c r="BP10" s="594"/>
      <c r="BQ10" s="594"/>
      <c r="BR10" s="594"/>
      <c r="BS10" s="600">
        <v>47518</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38652</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18898</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67033</v>
      </c>
      <c r="S11" s="592"/>
      <c r="T11" s="592"/>
      <c r="U11" s="592"/>
      <c r="V11" s="592"/>
      <c r="W11" s="592"/>
      <c r="X11" s="592"/>
      <c r="Y11" s="593"/>
      <c r="Z11" s="594">
        <v>0.2</v>
      </c>
      <c r="AA11" s="594"/>
      <c r="AB11" s="594"/>
      <c r="AC11" s="594"/>
      <c r="AD11" s="595">
        <v>67033</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1670741</v>
      </c>
      <c r="BH11" s="592"/>
      <c r="BI11" s="592"/>
      <c r="BJ11" s="592"/>
      <c r="BK11" s="592"/>
      <c r="BL11" s="592"/>
      <c r="BM11" s="592"/>
      <c r="BN11" s="593"/>
      <c r="BO11" s="594">
        <v>10</v>
      </c>
      <c r="BP11" s="594"/>
      <c r="BQ11" s="594"/>
      <c r="BR11" s="594"/>
      <c r="BS11" s="600">
        <v>272829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31183</v>
      </c>
      <c r="CS11" s="592"/>
      <c r="CT11" s="592"/>
      <c r="CU11" s="592"/>
      <c r="CV11" s="592"/>
      <c r="CW11" s="592"/>
      <c r="CX11" s="592"/>
      <c r="CY11" s="593"/>
      <c r="CZ11" s="594">
        <v>0.1</v>
      </c>
      <c r="DA11" s="594"/>
      <c r="DB11" s="594"/>
      <c r="DC11" s="594"/>
      <c r="DD11" s="600" t="s">
        <v>111</v>
      </c>
      <c r="DE11" s="592"/>
      <c r="DF11" s="592"/>
      <c r="DG11" s="592"/>
      <c r="DH11" s="592"/>
      <c r="DI11" s="592"/>
      <c r="DJ11" s="592"/>
      <c r="DK11" s="592"/>
      <c r="DL11" s="592"/>
      <c r="DM11" s="592"/>
      <c r="DN11" s="592"/>
      <c r="DO11" s="592"/>
      <c r="DP11" s="593"/>
      <c r="DQ11" s="600">
        <v>29022</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6030182</v>
      </c>
      <c r="BH12" s="592"/>
      <c r="BI12" s="592"/>
      <c r="BJ12" s="592"/>
      <c r="BK12" s="592"/>
      <c r="BL12" s="592"/>
      <c r="BM12" s="592"/>
      <c r="BN12" s="593"/>
      <c r="BO12" s="594">
        <v>36.200000000000003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255446</v>
      </c>
      <c r="CS12" s="592"/>
      <c r="CT12" s="592"/>
      <c r="CU12" s="592"/>
      <c r="CV12" s="592"/>
      <c r="CW12" s="592"/>
      <c r="CX12" s="592"/>
      <c r="CY12" s="593"/>
      <c r="CZ12" s="594">
        <v>0.7</v>
      </c>
      <c r="DA12" s="594"/>
      <c r="DB12" s="594"/>
      <c r="DC12" s="594"/>
      <c r="DD12" s="600">
        <v>8483</v>
      </c>
      <c r="DE12" s="592"/>
      <c r="DF12" s="592"/>
      <c r="DG12" s="592"/>
      <c r="DH12" s="592"/>
      <c r="DI12" s="592"/>
      <c r="DJ12" s="592"/>
      <c r="DK12" s="592"/>
      <c r="DL12" s="592"/>
      <c r="DM12" s="592"/>
      <c r="DN12" s="592"/>
      <c r="DO12" s="592"/>
      <c r="DP12" s="593"/>
      <c r="DQ12" s="600">
        <v>88948</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83767</v>
      </c>
      <c r="S13" s="592"/>
      <c r="T13" s="592"/>
      <c r="U13" s="592"/>
      <c r="V13" s="592"/>
      <c r="W13" s="592"/>
      <c r="X13" s="592"/>
      <c r="Y13" s="593"/>
      <c r="Z13" s="594">
        <v>0.2</v>
      </c>
      <c r="AA13" s="594"/>
      <c r="AB13" s="594"/>
      <c r="AC13" s="594"/>
      <c r="AD13" s="595">
        <v>83767</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6016897</v>
      </c>
      <c r="BH13" s="592"/>
      <c r="BI13" s="592"/>
      <c r="BJ13" s="592"/>
      <c r="BK13" s="592"/>
      <c r="BL13" s="592"/>
      <c r="BM13" s="592"/>
      <c r="BN13" s="593"/>
      <c r="BO13" s="594">
        <v>36.1</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2438927</v>
      </c>
      <c r="CS13" s="592"/>
      <c r="CT13" s="592"/>
      <c r="CU13" s="592"/>
      <c r="CV13" s="592"/>
      <c r="CW13" s="592"/>
      <c r="CX13" s="592"/>
      <c r="CY13" s="593"/>
      <c r="CZ13" s="594">
        <v>6.7</v>
      </c>
      <c r="DA13" s="594"/>
      <c r="DB13" s="594"/>
      <c r="DC13" s="594"/>
      <c r="DD13" s="600">
        <v>518751</v>
      </c>
      <c r="DE13" s="592"/>
      <c r="DF13" s="592"/>
      <c r="DG13" s="592"/>
      <c r="DH13" s="592"/>
      <c r="DI13" s="592"/>
      <c r="DJ13" s="592"/>
      <c r="DK13" s="592"/>
      <c r="DL13" s="592"/>
      <c r="DM13" s="592"/>
      <c r="DN13" s="592"/>
      <c r="DO13" s="592"/>
      <c r="DP13" s="593"/>
      <c r="DQ13" s="600">
        <v>1694176</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79515</v>
      </c>
      <c r="BH14" s="592"/>
      <c r="BI14" s="592"/>
      <c r="BJ14" s="592"/>
      <c r="BK14" s="592"/>
      <c r="BL14" s="592"/>
      <c r="BM14" s="592"/>
      <c r="BN14" s="593"/>
      <c r="BO14" s="594">
        <v>0.5</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933232</v>
      </c>
      <c r="CS14" s="592"/>
      <c r="CT14" s="592"/>
      <c r="CU14" s="592"/>
      <c r="CV14" s="592"/>
      <c r="CW14" s="592"/>
      <c r="CX14" s="592"/>
      <c r="CY14" s="593"/>
      <c r="CZ14" s="594">
        <v>2.6</v>
      </c>
      <c r="DA14" s="594"/>
      <c r="DB14" s="594"/>
      <c r="DC14" s="594"/>
      <c r="DD14" s="600">
        <v>16380</v>
      </c>
      <c r="DE14" s="592"/>
      <c r="DF14" s="592"/>
      <c r="DG14" s="592"/>
      <c r="DH14" s="592"/>
      <c r="DI14" s="592"/>
      <c r="DJ14" s="592"/>
      <c r="DK14" s="592"/>
      <c r="DL14" s="592"/>
      <c r="DM14" s="592"/>
      <c r="DN14" s="592"/>
      <c r="DO14" s="592"/>
      <c r="DP14" s="593"/>
      <c r="DQ14" s="600">
        <v>899807</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73662</v>
      </c>
      <c r="S15" s="592"/>
      <c r="T15" s="592"/>
      <c r="U15" s="592"/>
      <c r="V15" s="592"/>
      <c r="W15" s="592"/>
      <c r="X15" s="592"/>
      <c r="Y15" s="593"/>
      <c r="Z15" s="594">
        <v>0.2</v>
      </c>
      <c r="AA15" s="594"/>
      <c r="AB15" s="594"/>
      <c r="AC15" s="594"/>
      <c r="AD15" s="595">
        <v>73662</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637950</v>
      </c>
      <c r="BH15" s="592"/>
      <c r="BI15" s="592"/>
      <c r="BJ15" s="592"/>
      <c r="BK15" s="592"/>
      <c r="BL15" s="592"/>
      <c r="BM15" s="592"/>
      <c r="BN15" s="593"/>
      <c r="BO15" s="594">
        <v>3.8</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5377987</v>
      </c>
      <c r="CS15" s="592"/>
      <c r="CT15" s="592"/>
      <c r="CU15" s="592"/>
      <c r="CV15" s="592"/>
      <c r="CW15" s="592"/>
      <c r="CX15" s="592"/>
      <c r="CY15" s="593"/>
      <c r="CZ15" s="594">
        <v>14.7</v>
      </c>
      <c r="DA15" s="594"/>
      <c r="DB15" s="594"/>
      <c r="DC15" s="594"/>
      <c r="DD15" s="600">
        <v>2294106</v>
      </c>
      <c r="DE15" s="592"/>
      <c r="DF15" s="592"/>
      <c r="DG15" s="592"/>
      <c r="DH15" s="592"/>
      <c r="DI15" s="592"/>
      <c r="DJ15" s="592"/>
      <c r="DK15" s="592"/>
      <c r="DL15" s="592"/>
      <c r="DM15" s="592"/>
      <c r="DN15" s="592"/>
      <c r="DO15" s="592"/>
      <c r="DP15" s="593"/>
      <c r="DQ15" s="600">
        <v>3459114</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2343726</v>
      </c>
      <c r="S16" s="592"/>
      <c r="T16" s="592"/>
      <c r="U16" s="592"/>
      <c r="V16" s="592"/>
      <c r="W16" s="592"/>
      <c r="X16" s="592"/>
      <c r="Y16" s="593"/>
      <c r="Z16" s="594">
        <v>6.3</v>
      </c>
      <c r="AA16" s="594"/>
      <c r="AB16" s="594"/>
      <c r="AC16" s="594"/>
      <c r="AD16" s="595">
        <v>1773510</v>
      </c>
      <c r="AE16" s="595"/>
      <c r="AF16" s="595"/>
      <c r="AG16" s="595"/>
      <c r="AH16" s="595"/>
      <c r="AI16" s="595"/>
      <c r="AJ16" s="595"/>
      <c r="AK16" s="595"/>
      <c r="AL16" s="596">
        <v>9.3000000000000007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47640</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14640</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1773510</v>
      </c>
      <c r="S17" s="592"/>
      <c r="T17" s="592"/>
      <c r="U17" s="592"/>
      <c r="V17" s="592"/>
      <c r="W17" s="592"/>
      <c r="X17" s="592"/>
      <c r="Y17" s="593"/>
      <c r="Z17" s="594">
        <v>4.8</v>
      </c>
      <c r="AA17" s="594"/>
      <c r="AB17" s="594"/>
      <c r="AC17" s="594"/>
      <c r="AD17" s="595">
        <v>1773510</v>
      </c>
      <c r="AE17" s="595"/>
      <c r="AF17" s="595"/>
      <c r="AG17" s="595"/>
      <c r="AH17" s="595"/>
      <c r="AI17" s="595"/>
      <c r="AJ17" s="595"/>
      <c r="AK17" s="595"/>
      <c r="AL17" s="596">
        <v>9.3000000000000007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3787404</v>
      </c>
      <c r="CS17" s="592"/>
      <c r="CT17" s="592"/>
      <c r="CU17" s="592"/>
      <c r="CV17" s="592"/>
      <c r="CW17" s="592"/>
      <c r="CX17" s="592"/>
      <c r="CY17" s="593"/>
      <c r="CZ17" s="594">
        <v>10.4</v>
      </c>
      <c r="DA17" s="594"/>
      <c r="DB17" s="594"/>
      <c r="DC17" s="594"/>
      <c r="DD17" s="600" t="s">
        <v>111</v>
      </c>
      <c r="DE17" s="592"/>
      <c r="DF17" s="592"/>
      <c r="DG17" s="592"/>
      <c r="DH17" s="592"/>
      <c r="DI17" s="592"/>
      <c r="DJ17" s="592"/>
      <c r="DK17" s="592"/>
      <c r="DL17" s="592"/>
      <c r="DM17" s="592"/>
      <c r="DN17" s="592"/>
      <c r="DO17" s="592"/>
      <c r="DP17" s="593"/>
      <c r="DQ17" s="600">
        <v>3787404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570210</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66214</v>
      </c>
      <c r="CS18" s="592"/>
      <c r="CT18" s="592"/>
      <c r="CU18" s="592"/>
      <c r="CV18" s="592"/>
      <c r="CW18" s="592"/>
      <c r="CX18" s="592"/>
      <c r="CY18" s="593"/>
      <c r="CZ18" s="594">
        <v>0.2</v>
      </c>
      <c r="DA18" s="594"/>
      <c r="DB18" s="594"/>
      <c r="DC18" s="594"/>
      <c r="DD18" s="600">
        <v>66214</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1396569</v>
      </c>
      <c r="BH19" s="592"/>
      <c r="BI19" s="592"/>
      <c r="BJ19" s="592"/>
      <c r="BK19" s="592"/>
      <c r="BL19" s="592"/>
      <c r="BM19" s="592"/>
      <c r="BN19" s="593"/>
      <c r="BO19" s="594">
        <v>8.4</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20759706</v>
      </c>
      <c r="S20" s="592"/>
      <c r="T20" s="592"/>
      <c r="U20" s="592"/>
      <c r="V20" s="592"/>
      <c r="W20" s="592"/>
      <c r="X20" s="592"/>
      <c r="Y20" s="593"/>
      <c r="Z20" s="594">
        <v>56.2</v>
      </c>
      <c r="AA20" s="594"/>
      <c r="AB20" s="594"/>
      <c r="AC20" s="594"/>
      <c r="AD20" s="595">
        <v>18798554</v>
      </c>
      <c r="AE20" s="595"/>
      <c r="AF20" s="595"/>
      <c r="AG20" s="595"/>
      <c r="AH20" s="595"/>
      <c r="AI20" s="595"/>
      <c r="AJ20" s="595"/>
      <c r="AK20" s="595"/>
      <c r="AL20" s="596">
        <v>98.8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1396569</v>
      </c>
      <c r="BH20" s="592"/>
      <c r="BI20" s="592"/>
      <c r="BJ20" s="592"/>
      <c r="BK20" s="592"/>
      <c r="BL20" s="592"/>
      <c r="BM20" s="592"/>
      <c r="BN20" s="593"/>
      <c r="BO20" s="594">
        <v>8.4</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36475723</v>
      </c>
      <c r="CS20" s="592"/>
      <c r="CT20" s="592"/>
      <c r="CU20" s="592"/>
      <c r="CV20" s="592"/>
      <c r="CW20" s="592"/>
      <c r="CX20" s="592"/>
      <c r="CY20" s="593"/>
      <c r="CZ20" s="594">
        <v>100</v>
      </c>
      <c r="DA20" s="594"/>
      <c r="DB20" s="594"/>
      <c r="DC20" s="594"/>
      <c r="DD20" s="600">
        <v>3432556</v>
      </c>
      <c r="DE20" s="592"/>
      <c r="DF20" s="592"/>
      <c r="DG20" s="592"/>
      <c r="DH20" s="592"/>
      <c r="DI20" s="592"/>
      <c r="DJ20" s="592"/>
      <c r="DK20" s="592"/>
      <c r="DL20" s="592"/>
      <c r="DM20" s="592"/>
      <c r="DN20" s="592"/>
      <c r="DO20" s="592"/>
      <c r="DP20" s="593"/>
      <c r="DQ20" s="600">
        <v>23607713</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16690</v>
      </c>
      <c r="S21" s="592"/>
      <c r="T21" s="592"/>
      <c r="U21" s="592"/>
      <c r="V21" s="592"/>
      <c r="W21" s="592"/>
      <c r="X21" s="592"/>
      <c r="Y21" s="593"/>
      <c r="Z21" s="594">
        <v>0</v>
      </c>
      <c r="AA21" s="594"/>
      <c r="AB21" s="594"/>
      <c r="AC21" s="594"/>
      <c r="AD21" s="595">
        <v>16690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5633</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254043</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914892</v>
      </c>
      <c r="S23" s="592"/>
      <c r="T23" s="592"/>
      <c r="U23" s="592"/>
      <c r="V23" s="592"/>
      <c r="W23" s="592"/>
      <c r="X23" s="592"/>
      <c r="Y23" s="593"/>
      <c r="Z23" s="594">
        <v>2.5</v>
      </c>
      <c r="AA23" s="594"/>
      <c r="AB23" s="594"/>
      <c r="AC23" s="594"/>
      <c r="AD23" s="595">
        <v>132163</v>
      </c>
      <c r="AE23" s="595"/>
      <c r="AF23" s="595"/>
      <c r="AG23" s="595"/>
      <c r="AH23" s="595"/>
      <c r="AI23" s="595"/>
      <c r="AJ23" s="595"/>
      <c r="AK23" s="595"/>
      <c r="AL23" s="596">
        <v>0.7</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1390936</v>
      </c>
      <c r="BH23" s="592"/>
      <c r="BI23" s="592"/>
      <c r="BJ23" s="592"/>
      <c r="BK23" s="592"/>
      <c r="BL23" s="592"/>
      <c r="BM23" s="592"/>
      <c r="BN23" s="593"/>
      <c r="BO23" s="594">
        <v>8.4</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250077</v>
      </c>
      <c r="S24" s="592"/>
      <c r="T24" s="592"/>
      <c r="U24" s="592"/>
      <c r="V24" s="592"/>
      <c r="W24" s="592"/>
      <c r="X24" s="592"/>
      <c r="Y24" s="593"/>
      <c r="Z24" s="594">
        <v>0.7</v>
      </c>
      <c r="AA24" s="594"/>
      <c r="AB24" s="594"/>
      <c r="AC24" s="594"/>
      <c r="AD24" s="595">
        <v>18</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17357691</v>
      </c>
      <c r="CS24" s="581"/>
      <c r="CT24" s="581"/>
      <c r="CU24" s="581"/>
      <c r="CV24" s="581"/>
      <c r="CW24" s="581"/>
      <c r="CX24" s="581"/>
      <c r="CY24" s="582"/>
      <c r="CZ24" s="618">
        <v>47.6</v>
      </c>
      <c r="DA24" s="619"/>
      <c r="DB24" s="619"/>
      <c r="DC24" s="620"/>
      <c r="DD24" s="617">
        <v>11928238</v>
      </c>
      <c r="DE24" s="581"/>
      <c r="DF24" s="581"/>
      <c r="DG24" s="581"/>
      <c r="DH24" s="581"/>
      <c r="DI24" s="581"/>
      <c r="DJ24" s="581"/>
      <c r="DK24" s="582"/>
      <c r="DL24" s="617">
        <v>11743996</v>
      </c>
      <c r="DM24" s="581"/>
      <c r="DN24" s="581"/>
      <c r="DO24" s="581"/>
      <c r="DP24" s="581"/>
      <c r="DQ24" s="581"/>
      <c r="DR24" s="581"/>
      <c r="DS24" s="581"/>
      <c r="DT24" s="581"/>
      <c r="DU24" s="581"/>
      <c r="DV24" s="582"/>
      <c r="DW24" s="585">
        <v>57.2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5012869</v>
      </c>
      <c r="S25" s="592"/>
      <c r="T25" s="592"/>
      <c r="U25" s="592"/>
      <c r="V25" s="592"/>
      <c r="W25" s="592"/>
      <c r="X25" s="592"/>
      <c r="Y25" s="593"/>
      <c r="Z25" s="594">
        <v>13.6</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6509582</v>
      </c>
      <c r="CS25" s="623"/>
      <c r="CT25" s="623"/>
      <c r="CU25" s="623"/>
      <c r="CV25" s="623"/>
      <c r="CW25" s="623"/>
      <c r="CX25" s="623"/>
      <c r="CY25" s="624"/>
      <c r="CZ25" s="625">
        <v>17.8</v>
      </c>
      <c r="DA25" s="626"/>
      <c r="DB25" s="626"/>
      <c r="DC25" s="627"/>
      <c r="DD25" s="600">
        <v>6121748</v>
      </c>
      <c r="DE25" s="623"/>
      <c r="DF25" s="623"/>
      <c r="DG25" s="623"/>
      <c r="DH25" s="623"/>
      <c r="DI25" s="623"/>
      <c r="DJ25" s="623"/>
      <c r="DK25" s="624"/>
      <c r="DL25" s="600">
        <v>5949664</v>
      </c>
      <c r="DM25" s="623"/>
      <c r="DN25" s="623"/>
      <c r="DO25" s="623"/>
      <c r="DP25" s="623"/>
      <c r="DQ25" s="623"/>
      <c r="DR25" s="623"/>
      <c r="DS25" s="623"/>
      <c r="DT25" s="623"/>
      <c r="DU25" s="623"/>
      <c r="DV25" s="624"/>
      <c r="DW25" s="596">
        <v>29</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4094655</v>
      </c>
      <c r="CS26" s="592"/>
      <c r="CT26" s="592"/>
      <c r="CU26" s="592"/>
      <c r="CV26" s="592"/>
      <c r="CW26" s="592"/>
      <c r="CX26" s="592"/>
      <c r="CY26" s="593"/>
      <c r="CZ26" s="625">
        <v>11.2</v>
      </c>
      <c r="DA26" s="626"/>
      <c r="DB26" s="626"/>
      <c r="DC26" s="627"/>
      <c r="DD26" s="600">
        <v>3779366</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2201621</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16651895</v>
      </c>
      <c r="BH27" s="592"/>
      <c r="BI27" s="592"/>
      <c r="BJ27" s="592"/>
      <c r="BK27" s="592"/>
      <c r="BL27" s="592"/>
      <c r="BM27" s="592"/>
      <c r="BN27" s="593"/>
      <c r="BO27" s="594">
        <v>100</v>
      </c>
      <c r="BP27" s="594"/>
      <c r="BQ27" s="594"/>
      <c r="BR27" s="594"/>
      <c r="BS27" s="600">
        <v>320347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7060705</v>
      </c>
      <c r="CS27" s="623"/>
      <c r="CT27" s="623"/>
      <c r="CU27" s="623"/>
      <c r="CV27" s="623"/>
      <c r="CW27" s="623"/>
      <c r="CX27" s="623"/>
      <c r="CY27" s="624"/>
      <c r="CZ27" s="625">
        <v>19.399999999999999</v>
      </c>
      <c r="DA27" s="626"/>
      <c r="DB27" s="626"/>
      <c r="DC27" s="627"/>
      <c r="DD27" s="600">
        <v>2019086</v>
      </c>
      <c r="DE27" s="623"/>
      <c r="DF27" s="623"/>
      <c r="DG27" s="623"/>
      <c r="DH27" s="623"/>
      <c r="DI27" s="623"/>
      <c r="DJ27" s="623"/>
      <c r="DK27" s="624"/>
      <c r="DL27" s="600">
        <v>2006928</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284697</v>
      </c>
      <c r="S28" s="592"/>
      <c r="T28" s="592"/>
      <c r="U28" s="592"/>
      <c r="V28" s="592"/>
      <c r="W28" s="592"/>
      <c r="X28" s="592"/>
      <c r="Y28" s="593"/>
      <c r="Z28" s="594">
        <v>0.8</v>
      </c>
      <c r="AA28" s="594"/>
      <c r="AB28" s="594"/>
      <c r="AC28" s="594"/>
      <c r="AD28" s="595">
        <v>15351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3787404</v>
      </c>
      <c r="CS28" s="592"/>
      <c r="CT28" s="592"/>
      <c r="CU28" s="592"/>
      <c r="CV28" s="592"/>
      <c r="CW28" s="592"/>
      <c r="CX28" s="592"/>
      <c r="CY28" s="593"/>
      <c r="CZ28" s="625">
        <v>10.4</v>
      </c>
      <c r="DA28" s="626"/>
      <c r="DB28" s="626"/>
      <c r="DC28" s="627"/>
      <c r="DD28" s="600">
        <v>3787404</v>
      </c>
      <c r="DE28" s="592"/>
      <c r="DF28" s="592"/>
      <c r="DG28" s="592"/>
      <c r="DH28" s="592"/>
      <c r="DI28" s="592"/>
      <c r="DJ28" s="592"/>
      <c r="DK28" s="593"/>
      <c r="DL28" s="600">
        <v>3787404</v>
      </c>
      <c r="DM28" s="592"/>
      <c r="DN28" s="592"/>
      <c r="DO28" s="592"/>
      <c r="DP28" s="592"/>
      <c r="DQ28" s="592"/>
      <c r="DR28" s="592"/>
      <c r="DS28" s="592"/>
      <c r="DT28" s="592"/>
      <c r="DU28" s="592"/>
      <c r="DV28" s="593"/>
      <c r="DW28" s="596">
        <v>18.399999999999999</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70339</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3786835</v>
      </c>
      <c r="CS29" s="623"/>
      <c r="CT29" s="623"/>
      <c r="CU29" s="623"/>
      <c r="CV29" s="623"/>
      <c r="CW29" s="623"/>
      <c r="CX29" s="623"/>
      <c r="CY29" s="624"/>
      <c r="CZ29" s="625">
        <v>10.4</v>
      </c>
      <c r="DA29" s="626"/>
      <c r="DB29" s="626"/>
      <c r="DC29" s="627"/>
      <c r="DD29" s="600">
        <v>3786835</v>
      </c>
      <c r="DE29" s="623"/>
      <c r="DF29" s="623"/>
      <c r="DG29" s="623"/>
      <c r="DH29" s="623"/>
      <c r="DI29" s="623"/>
      <c r="DJ29" s="623"/>
      <c r="DK29" s="624"/>
      <c r="DL29" s="600">
        <v>3786835</v>
      </c>
      <c r="DM29" s="623"/>
      <c r="DN29" s="623"/>
      <c r="DO29" s="623"/>
      <c r="DP29" s="623"/>
      <c r="DQ29" s="623"/>
      <c r="DR29" s="623"/>
      <c r="DS29" s="623"/>
      <c r="DT29" s="623"/>
      <c r="DU29" s="623"/>
      <c r="DV29" s="624"/>
      <c r="DW29" s="596">
        <v>18.399999999999999</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827005</v>
      </c>
      <c r="S30" s="592"/>
      <c r="T30" s="592"/>
      <c r="U30" s="592"/>
      <c r="V30" s="592"/>
      <c r="W30" s="592"/>
      <c r="X30" s="592"/>
      <c r="Y30" s="593"/>
      <c r="Z30" s="594">
        <v>2.2000000000000002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94.1</v>
      </c>
      <c r="BN30" s="650"/>
      <c r="BO30" s="650"/>
      <c r="BP30" s="650"/>
      <c r="BQ30" s="651"/>
      <c r="BR30" s="649">
        <v>98.3</v>
      </c>
      <c r="BS30" s="650"/>
      <c r="BT30" s="650"/>
      <c r="BU30" s="650"/>
      <c r="BV30" s="650"/>
      <c r="BW30" s="650"/>
      <c r="BX30" s="586">
        <v>93.8</v>
      </c>
      <c r="BY30" s="650"/>
      <c r="BZ30" s="650"/>
      <c r="CA30" s="650"/>
      <c r="CB30" s="651"/>
      <c r="CD30" s="654"/>
      <c r="CE30" s="655"/>
      <c r="CF30" s="605" t="s">
        <v>292</v>
      </c>
      <c r="CG30" s="606"/>
      <c r="CH30" s="606"/>
      <c r="CI30" s="606"/>
      <c r="CJ30" s="606"/>
      <c r="CK30" s="606"/>
      <c r="CL30" s="606"/>
      <c r="CM30" s="606"/>
      <c r="CN30" s="606"/>
      <c r="CO30" s="606"/>
      <c r="CP30" s="606"/>
      <c r="CQ30" s="607"/>
      <c r="CR30" s="591">
        <v>3270672</v>
      </c>
      <c r="CS30" s="592"/>
      <c r="CT30" s="592"/>
      <c r="CU30" s="592"/>
      <c r="CV30" s="592"/>
      <c r="CW30" s="592"/>
      <c r="CX30" s="592"/>
      <c r="CY30" s="593"/>
      <c r="CZ30" s="625">
        <v>9</v>
      </c>
      <c r="DA30" s="626"/>
      <c r="DB30" s="626"/>
      <c r="DC30" s="627"/>
      <c r="DD30" s="600">
        <v>3270672</v>
      </c>
      <c r="DE30" s="592"/>
      <c r="DF30" s="592"/>
      <c r="DG30" s="592"/>
      <c r="DH30" s="592"/>
      <c r="DI30" s="592"/>
      <c r="DJ30" s="592"/>
      <c r="DK30" s="593"/>
      <c r="DL30" s="600">
        <v>3270672</v>
      </c>
      <c r="DM30" s="592"/>
      <c r="DN30" s="592"/>
      <c r="DO30" s="592"/>
      <c r="DP30" s="592"/>
      <c r="DQ30" s="592"/>
      <c r="DR30" s="592"/>
      <c r="DS30" s="592"/>
      <c r="DT30" s="592"/>
      <c r="DU30" s="592"/>
      <c r="DV30" s="593"/>
      <c r="DW30" s="596">
        <v>15.9</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681576</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95.1</v>
      </c>
      <c r="BN31" s="647"/>
      <c r="BO31" s="647"/>
      <c r="BP31" s="647"/>
      <c r="BQ31" s="648"/>
      <c r="BR31" s="646">
        <v>98.8</v>
      </c>
      <c r="BS31" s="623"/>
      <c r="BT31" s="623"/>
      <c r="BU31" s="623"/>
      <c r="BV31" s="623"/>
      <c r="BW31" s="623"/>
      <c r="BX31" s="597">
        <v>95.1</v>
      </c>
      <c r="BY31" s="647"/>
      <c r="BZ31" s="647"/>
      <c r="CA31" s="647"/>
      <c r="CB31" s="648"/>
      <c r="CD31" s="654"/>
      <c r="CE31" s="655"/>
      <c r="CF31" s="605" t="s">
        <v>296</v>
      </c>
      <c r="CG31" s="606"/>
      <c r="CH31" s="606"/>
      <c r="CI31" s="606"/>
      <c r="CJ31" s="606"/>
      <c r="CK31" s="606"/>
      <c r="CL31" s="606"/>
      <c r="CM31" s="606"/>
      <c r="CN31" s="606"/>
      <c r="CO31" s="606"/>
      <c r="CP31" s="606"/>
      <c r="CQ31" s="607"/>
      <c r="CR31" s="591">
        <v>516163</v>
      </c>
      <c r="CS31" s="623"/>
      <c r="CT31" s="623"/>
      <c r="CU31" s="623"/>
      <c r="CV31" s="623"/>
      <c r="CW31" s="623"/>
      <c r="CX31" s="623"/>
      <c r="CY31" s="624"/>
      <c r="CZ31" s="625">
        <v>1.4</v>
      </c>
      <c r="DA31" s="626"/>
      <c r="DB31" s="626"/>
      <c r="DC31" s="627"/>
      <c r="DD31" s="600">
        <v>516163</v>
      </c>
      <c r="DE31" s="623"/>
      <c r="DF31" s="623"/>
      <c r="DG31" s="623"/>
      <c r="DH31" s="623"/>
      <c r="DI31" s="623"/>
      <c r="DJ31" s="623"/>
      <c r="DK31" s="624"/>
      <c r="DL31" s="600">
        <v>516163</v>
      </c>
      <c r="DM31" s="623"/>
      <c r="DN31" s="623"/>
      <c r="DO31" s="623"/>
      <c r="DP31" s="623"/>
      <c r="DQ31" s="623"/>
      <c r="DR31" s="623"/>
      <c r="DS31" s="623"/>
      <c r="DT31" s="623"/>
      <c r="DU31" s="623"/>
      <c r="DV31" s="624"/>
      <c r="DW31" s="596">
        <v>2.5</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540331</v>
      </c>
      <c r="S32" s="592"/>
      <c r="T32" s="592"/>
      <c r="U32" s="592"/>
      <c r="V32" s="592"/>
      <c r="W32" s="592"/>
      <c r="X32" s="592"/>
      <c r="Y32" s="593"/>
      <c r="Z32" s="594">
        <v>1.5</v>
      </c>
      <c r="AA32" s="594"/>
      <c r="AB32" s="594"/>
      <c r="AC32" s="594"/>
      <c r="AD32" s="595">
        <v>58880</v>
      </c>
      <c r="AE32" s="595"/>
      <c r="AF32" s="595"/>
      <c r="AG32" s="595"/>
      <c r="AH32" s="595"/>
      <c r="AI32" s="595"/>
      <c r="AJ32" s="595"/>
      <c r="AK32" s="595"/>
      <c r="AL32" s="596">
        <v>0.3</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92.6</v>
      </c>
      <c r="BN32" s="659"/>
      <c r="BO32" s="659"/>
      <c r="BP32" s="659"/>
      <c r="BQ32" s="661"/>
      <c r="BR32" s="658">
        <v>97.6</v>
      </c>
      <c r="BS32" s="659"/>
      <c r="BT32" s="659"/>
      <c r="BU32" s="659"/>
      <c r="BV32" s="659"/>
      <c r="BW32" s="659"/>
      <c r="BX32" s="660">
        <v>91.5</v>
      </c>
      <c r="BY32" s="659"/>
      <c r="BZ32" s="659"/>
      <c r="CA32" s="659"/>
      <c r="CB32" s="661"/>
      <c r="CD32" s="656"/>
      <c r="CE32" s="657"/>
      <c r="CF32" s="605" t="s">
        <v>299</v>
      </c>
      <c r="CG32" s="606"/>
      <c r="CH32" s="606"/>
      <c r="CI32" s="606"/>
      <c r="CJ32" s="606"/>
      <c r="CK32" s="606"/>
      <c r="CL32" s="606"/>
      <c r="CM32" s="606"/>
      <c r="CN32" s="606"/>
      <c r="CO32" s="606"/>
      <c r="CP32" s="606"/>
      <c r="CQ32" s="607"/>
      <c r="CR32" s="591">
        <v>569</v>
      </c>
      <c r="CS32" s="592"/>
      <c r="CT32" s="592"/>
      <c r="CU32" s="592"/>
      <c r="CV32" s="592"/>
      <c r="CW32" s="592"/>
      <c r="CX32" s="592"/>
      <c r="CY32" s="593"/>
      <c r="CZ32" s="625">
        <v>0</v>
      </c>
      <c r="DA32" s="626"/>
      <c r="DB32" s="626"/>
      <c r="DC32" s="627"/>
      <c r="DD32" s="600">
        <v>569</v>
      </c>
      <c r="DE32" s="592"/>
      <c r="DF32" s="592"/>
      <c r="DG32" s="592"/>
      <c r="DH32" s="592"/>
      <c r="DI32" s="592"/>
      <c r="DJ32" s="592"/>
      <c r="DK32" s="593"/>
      <c r="DL32" s="600">
        <v>569</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5121600</v>
      </c>
      <c r="S33" s="592"/>
      <c r="T33" s="592"/>
      <c r="U33" s="592"/>
      <c r="V33" s="592"/>
      <c r="W33" s="592"/>
      <c r="X33" s="592"/>
      <c r="Y33" s="593"/>
      <c r="Z33" s="594">
        <v>13.9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15637836</v>
      </c>
      <c r="CS33" s="623"/>
      <c r="CT33" s="623"/>
      <c r="CU33" s="623"/>
      <c r="CV33" s="623"/>
      <c r="CW33" s="623"/>
      <c r="CX33" s="623"/>
      <c r="CY33" s="624"/>
      <c r="CZ33" s="625">
        <v>42.9</v>
      </c>
      <c r="DA33" s="626"/>
      <c r="DB33" s="626"/>
      <c r="DC33" s="627"/>
      <c r="DD33" s="600">
        <v>10929920</v>
      </c>
      <c r="DE33" s="623"/>
      <c r="DF33" s="623"/>
      <c r="DG33" s="623"/>
      <c r="DH33" s="623"/>
      <c r="DI33" s="623"/>
      <c r="DJ33" s="623"/>
      <c r="DK33" s="624"/>
      <c r="DL33" s="600">
        <v>8297205</v>
      </c>
      <c r="DM33" s="623"/>
      <c r="DN33" s="623"/>
      <c r="DO33" s="623"/>
      <c r="DP33" s="623"/>
      <c r="DQ33" s="623"/>
      <c r="DR33" s="623"/>
      <c r="DS33" s="623"/>
      <c r="DT33" s="623"/>
      <c r="DU33" s="623"/>
      <c r="DV33" s="624"/>
      <c r="DW33" s="596">
        <v>40.4</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5315944</v>
      </c>
      <c r="CS34" s="592"/>
      <c r="CT34" s="592"/>
      <c r="CU34" s="592"/>
      <c r="CV34" s="592"/>
      <c r="CW34" s="592"/>
      <c r="CX34" s="592"/>
      <c r="CY34" s="593"/>
      <c r="CZ34" s="625">
        <v>14.6</v>
      </c>
      <c r="DA34" s="626"/>
      <c r="DB34" s="626"/>
      <c r="DC34" s="627"/>
      <c r="DD34" s="600">
        <v>4132105</v>
      </c>
      <c r="DE34" s="592"/>
      <c r="DF34" s="592"/>
      <c r="DG34" s="592"/>
      <c r="DH34" s="592"/>
      <c r="DI34" s="592"/>
      <c r="DJ34" s="592"/>
      <c r="DK34" s="593"/>
      <c r="DL34" s="600">
        <v>3901295</v>
      </c>
      <c r="DM34" s="592"/>
      <c r="DN34" s="592"/>
      <c r="DO34" s="592"/>
      <c r="DP34" s="592"/>
      <c r="DQ34" s="592"/>
      <c r="DR34" s="592"/>
      <c r="DS34" s="592"/>
      <c r="DT34" s="592"/>
      <c r="DU34" s="592"/>
      <c r="DV34" s="593"/>
      <c r="DW34" s="596">
        <v>19</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1516000</v>
      </c>
      <c r="S35" s="592"/>
      <c r="T35" s="592"/>
      <c r="U35" s="592"/>
      <c r="V35" s="592"/>
      <c r="W35" s="592"/>
      <c r="X35" s="592"/>
      <c r="Y35" s="593"/>
      <c r="Z35" s="594">
        <v>4.0999999999999996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4848077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-656311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490508</v>
      </c>
      <c r="CS35" s="623"/>
      <c r="CT35" s="623"/>
      <c r="CU35" s="623"/>
      <c r="CV35" s="623"/>
      <c r="CW35" s="623"/>
      <c r="CX35" s="623"/>
      <c r="CY35" s="624"/>
      <c r="CZ35" s="625">
        <v>1.3</v>
      </c>
      <c r="DA35" s="626"/>
      <c r="DB35" s="626"/>
      <c r="DC35" s="627"/>
      <c r="DD35" s="600">
        <v>467916</v>
      </c>
      <c r="DE35" s="623"/>
      <c r="DF35" s="623"/>
      <c r="DG35" s="623"/>
      <c r="DH35" s="623"/>
      <c r="DI35" s="623"/>
      <c r="DJ35" s="623"/>
      <c r="DK35" s="624"/>
      <c r="DL35" s="600">
        <v>467916</v>
      </c>
      <c r="DM35" s="623"/>
      <c r="DN35" s="623"/>
      <c r="DO35" s="623"/>
      <c r="DP35" s="623"/>
      <c r="DQ35" s="623"/>
      <c r="DR35" s="623"/>
      <c r="DS35" s="623"/>
      <c r="DT35" s="623"/>
      <c r="DU35" s="623"/>
      <c r="DV35" s="624"/>
      <c r="DW35" s="596">
        <v>2.2999999999999998</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36935446</v>
      </c>
      <c r="S36" s="664"/>
      <c r="T36" s="664"/>
      <c r="U36" s="664"/>
      <c r="V36" s="664"/>
      <c r="W36" s="664"/>
      <c r="X36" s="664"/>
      <c r="Y36" s="665"/>
      <c r="Z36" s="666">
        <v>100</v>
      </c>
      <c r="AA36" s="666"/>
      <c r="AB36" s="666"/>
      <c r="AC36" s="666"/>
      <c r="AD36" s="667">
        <v>19021656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1000000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-993618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5779135</v>
      </c>
      <c r="CS36" s="592"/>
      <c r="CT36" s="592"/>
      <c r="CU36" s="592"/>
      <c r="CV36" s="592"/>
      <c r="CW36" s="592"/>
      <c r="CX36" s="592"/>
      <c r="CY36" s="593"/>
      <c r="CZ36" s="625">
        <v>15.8</v>
      </c>
      <c r="DA36" s="626"/>
      <c r="DB36" s="626"/>
      <c r="DC36" s="627"/>
      <c r="DD36" s="600">
        <v>2990021</v>
      </c>
      <c r="DE36" s="592"/>
      <c r="DF36" s="592"/>
      <c r="DG36" s="592"/>
      <c r="DH36" s="592"/>
      <c r="DI36" s="592"/>
      <c r="DJ36" s="592"/>
      <c r="DK36" s="593"/>
      <c r="DL36" s="600">
        <v>1551434</v>
      </c>
      <c r="DM36" s="592"/>
      <c r="DN36" s="592"/>
      <c r="DO36" s="592"/>
      <c r="DP36" s="592"/>
      <c r="DQ36" s="592"/>
      <c r="DR36" s="592"/>
      <c r="DS36" s="592"/>
      <c r="DT36" s="592"/>
      <c r="DU36" s="592"/>
      <c r="DV36" s="593"/>
      <c r="DW36" s="596">
        <v>7.6</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675612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15668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1676</v>
      </c>
      <c r="CS37" s="623"/>
      <c r="CT37" s="623"/>
      <c r="CU37" s="623"/>
      <c r="CV37" s="623"/>
      <c r="CW37" s="623"/>
      <c r="CX37" s="623"/>
      <c r="CY37" s="624"/>
      <c r="CZ37" s="625">
        <v>0</v>
      </c>
      <c r="DA37" s="626"/>
      <c r="DB37" s="626"/>
      <c r="DC37" s="627"/>
      <c r="DD37" s="600">
        <v>1676</v>
      </c>
      <c r="DE37" s="623"/>
      <c r="DF37" s="623"/>
      <c r="DG37" s="623"/>
      <c r="DH37" s="623"/>
      <c r="DI37" s="623"/>
      <c r="DJ37" s="623"/>
      <c r="DK37" s="624"/>
      <c r="DL37" s="600">
        <v>1674</v>
      </c>
      <c r="DM37" s="623"/>
      <c r="DN37" s="623"/>
      <c r="DO37" s="623"/>
      <c r="DP37" s="623"/>
      <c r="DQ37" s="623"/>
      <c r="DR37" s="623"/>
      <c r="DS37" s="623"/>
      <c r="DT37" s="623"/>
      <c r="DU37" s="623"/>
      <c r="DV37" s="624"/>
      <c r="DW37" s="596">
        <v>0</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14038</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25922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3169569</v>
      </c>
      <c r="CS38" s="592"/>
      <c r="CT38" s="592"/>
      <c r="CU38" s="592"/>
      <c r="CV38" s="592"/>
      <c r="CW38" s="592"/>
      <c r="CX38" s="592"/>
      <c r="CY38" s="593"/>
      <c r="CZ38" s="625">
        <v>8.6999999999999993</v>
      </c>
      <c r="DA38" s="626"/>
      <c r="DB38" s="626"/>
      <c r="DC38" s="627"/>
      <c r="DD38" s="600">
        <v>2688711</v>
      </c>
      <c r="DE38" s="592"/>
      <c r="DF38" s="592"/>
      <c r="DG38" s="592"/>
      <c r="DH38" s="592"/>
      <c r="DI38" s="592"/>
      <c r="DJ38" s="592"/>
      <c r="DK38" s="593"/>
      <c r="DL38" s="600">
        <v>2376560</v>
      </c>
      <c r="DM38" s="592"/>
      <c r="DN38" s="592"/>
      <c r="DO38" s="592"/>
      <c r="DP38" s="592"/>
      <c r="DQ38" s="592"/>
      <c r="DR38" s="592"/>
      <c r="DS38" s="592"/>
      <c r="DT38" s="592"/>
      <c r="DU38" s="592"/>
      <c r="DV38" s="593"/>
      <c r="DW38" s="596">
        <v>11.6</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2896</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90330</v>
      </c>
      <c r="CS39" s="623"/>
      <c r="CT39" s="623"/>
      <c r="CU39" s="623"/>
      <c r="CV39" s="623"/>
      <c r="CW39" s="623"/>
      <c r="CX39" s="623"/>
      <c r="CY39" s="624"/>
      <c r="CZ39" s="625">
        <v>0.2</v>
      </c>
      <c r="DA39" s="626"/>
      <c r="DB39" s="626"/>
      <c r="DC39" s="627"/>
      <c r="DD39" s="600">
        <v>19777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916603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792350</v>
      </c>
      <c r="CS40" s="592"/>
      <c r="CT40" s="592"/>
      <c r="CU40" s="592"/>
      <c r="CV40" s="592"/>
      <c r="CW40" s="592"/>
      <c r="CX40" s="592"/>
      <c r="CY40" s="593"/>
      <c r="CZ40" s="625">
        <v>2.2000000000000002</v>
      </c>
      <c r="DA40" s="626"/>
      <c r="DB40" s="626"/>
      <c r="DC40" s="627"/>
      <c r="DD40" s="600">
        <v>631390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2238928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3480196</v>
      </c>
      <c r="CS42" s="592"/>
      <c r="CT42" s="592"/>
      <c r="CU42" s="592"/>
      <c r="CV42" s="592"/>
      <c r="CW42" s="592"/>
      <c r="CX42" s="592"/>
      <c r="CY42" s="593"/>
      <c r="CZ42" s="625">
        <v>9.5</v>
      </c>
      <c r="DA42" s="674"/>
      <c r="DB42" s="674"/>
      <c r="DC42" s="675"/>
      <c r="DD42" s="600">
        <v>749555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32558</v>
      </c>
      <c r="CS43" s="623"/>
      <c r="CT43" s="623"/>
      <c r="CU43" s="623"/>
      <c r="CV43" s="623"/>
      <c r="CW43" s="623"/>
      <c r="CX43" s="623"/>
      <c r="CY43" s="624"/>
      <c r="CZ43" s="625">
        <v>0.1</v>
      </c>
      <c r="DA43" s="626"/>
      <c r="DB43" s="626"/>
      <c r="DC43" s="627"/>
      <c r="DD43" s="600">
        <v>32558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3432556</v>
      </c>
      <c r="CS44" s="592"/>
      <c r="CT44" s="592"/>
      <c r="CU44" s="592"/>
      <c r="CV44" s="592"/>
      <c r="CW44" s="592"/>
      <c r="CX44" s="592"/>
      <c r="CY44" s="593"/>
      <c r="CZ44" s="625">
        <v>9.4</v>
      </c>
      <c r="DA44" s="674"/>
      <c r="DB44" s="674"/>
      <c r="DC44" s="675"/>
      <c r="DD44" s="600">
        <v>734915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2023619</v>
      </c>
      <c r="CS45" s="623"/>
      <c r="CT45" s="623"/>
      <c r="CU45" s="623"/>
      <c r="CV45" s="623"/>
      <c r="CW45" s="623"/>
      <c r="CX45" s="623"/>
      <c r="CY45" s="624"/>
      <c r="CZ45" s="625">
        <v>5.5</v>
      </c>
      <c r="DA45" s="626"/>
      <c r="DB45" s="626"/>
      <c r="DC45" s="627"/>
      <c r="DD45" s="600">
        <v>49758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1398394</v>
      </c>
      <c r="CS46" s="592"/>
      <c r="CT46" s="592"/>
      <c r="CU46" s="592"/>
      <c r="CV46" s="592"/>
      <c r="CW46" s="592"/>
      <c r="CX46" s="592"/>
      <c r="CY46" s="593"/>
      <c r="CZ46" s="625">
        <v>3.8</v>
      </c>
      <c r="DA46" s="674"/>
      <c r="DB46" s="674"/>
      <c r="DC46" s="675"/>
      <c r="DD46" s="600">
        <v>685157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47640</v>
      </c>
      <c r="CS47" s="623"/>
      <c r="CT47" s="623"/>
      <c r="CU47" s="623"/>
      <c r="CV47" s="623"/>
      <c r="CW47" s="623"/>
      <c r="CX47" s="623"/>
      <c r="CY47" s="624"/>
      <c r="CZ47" s="625">
        <v>0.1</v>
      </c>
      <c r="DA47" s="626"/>
      <c r="DB47" s="626"/>
      <c r="DC47" s="627"/>
      <c r="DD47" s="600">
        <v>14640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36475723</v>
      </c>
      <c r="CS49" s="659"/>
      <c r="CT49" s="659"/>
      <c r="CU49" s="659"/>
      <c r="CV49" s="659"/>
      <c r="CW49" s="659"/>
      <c r="CX49" s="659"/>
      <c r="CY49" s="686"/>
      <c r="CZ49" s="687">
        <v>100</v>
      </c>
      <c r="DA49" s="688"/>
      <c r="DB49" s="688"/>
      <c r="DC49" s="689"/>
      <c r="DD49" s="690">
        <v>23607713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R88" sqref="CR88:CV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36956</v>
      </c>
      <c r="R7" s="721"/>
      <c r="S7" s="721"/>
      <c r="T7" s="721"/>
      <c r="U7" s="721"/>
      <c r="V7" s="721">
        <v>36496</v>
      </c>
      <c r="W7" s="721"/>
      <c r="X7" s="721"/>
      <c r="Y7" s="721"/>
      <c r="Z7" s="721"/>
      <c r="AA7" s="721">
        <v>460</v>
      </c>
      <c r="AB7" s="721"/>
      <c r="AC7" s="721"/>
      <c r="AD7" s="721"/>
      <c r="AE7" s="722"/>
      <c r="AF7" s="723">
        <v>197</v>
      </c>
      <c r="AG7" s="724"/>
      <c r="AH7" s="724"/>
      <c r="AI7" s="724"/>
      <c r="AJ7" s="725"/>
      <c r="AK7" s="760">
        <v>828</v>
      </c>
      <c r="AL7" s="761"/>
      <c r="AM7" s="761"/>
      <c r="AN7" s="761"/>
      <c r="AO7" s="761"/>
      <c r="AP7" s="761">
        <v>35483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12</v>
      </c>
      <c r="CI7" s="758"/>
      <c r="CJ7" s="758"/>
      <c r="CK7" s="758"/>
      <c r="CL7" s="759"/>
      <c r="CM7" s="757">
        <v>74</v>
      </c>
      <c r="CN7" s="758"/>
      <c r="CO7" s="758"/>
      <c r="CP7" s="758"/>
      <c r="CQ7" s="759"/>
      <c r="CR7" s="757">
        <v>23</v>
      </c>
      <c r="CS7" s="758"/>
      <c r="CT7" s="758"/>
      <c r="CU7" s="758"/>
      <c r="CV7" s="759"/>
      <c r="CW7" s="757">
        <v>385</v>
      </c>
      <c r="CX7" s="758"/>
      <c r="CY7" s="758"/>
      <c r="CZ7" s="758"/>
      <c r="DA7" s="759"/>
      <c r="DB7" s="757" t="s">
        <v>551</v>
      </c>
      <c r="DC7" s="758"/>
      <c r="DD7" s="758"/>
      <c r="DE7" s="758"/>
      <c r="DF7" s="759"/>
      <c r="DG7" s="757" t="s">
        <v>551</v>
      </c>
      <c r="DH7" s="758"/>
      <c r="DI7" s="758"/>
      <c r="DJ7" s="758"/>
      <c r="DK7" s="759"/>
      <c r="DL7" s="757" t="s">
        <v>551</v>
      </c>
      <c r="DM7" s="758"/>
      <c r="DN7" s="758"/>
      <c r="DO7" s="758"/>
      <c r="DP7" s="759"/>
      <c r="DQ7" s="757" t="s">
        <v>551</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21</v>
      </c>
      <c r="CI8" s="768"/>
      <c r="CJ8" s="768"/>
      <c r="CK8" s="768"/>
      <c r="CL8" s="769"/>
      <c r="CM8" s="767">
        <v>420</v>
      </c>
      <c r="CN8" s="768"/>
      <c r="CO8" s="768"/>
      <c r="CP8" s="768"/>
      <c r="CQ8" s="769"/>
      <c r="CR8" s="767">
        <v>31</v>
      </c>
      <c r="CS8" s="768"/>
      <c r="CT8" s="768"/>
      <c r="CU8" s="768"/>
      <c r="CV8" s="769"/>
      <c r="CW8" s="767" t="s">
        <v>551</v>
      </c>
      <c r="CX8" s="768"/>
      <c r="CY8" s="768"/>
      <c r="CZ8" s="768"/>
      <c r="DA8" s="769"/>
      <c r="DB8" s="767" t="s">
        <v>553</v>
      </c>
      <c r="DC8" s="768"/>
      <c r="DD8" s="768"/>
      <c r="DE8" s="768"/>
      <c r="DF8" s="769"/>
      <c r="DG8" s="767" t="s">
        <v>554</v>
      </c>
      <c r="DH8" s="768"/>
      <c r="DI8" s="768"/>
      <c r="DJ8" s="768"/>
      <c r="DK8" s="769"/>
      <c r="DL8" s="767" t="s">
        <v>551</v>
      </c>
      <c r="DM8" s="768"/>
      <c r="DN8" s="768"/>
      <c r="DO8" s="768"/>
      <c r="DP8" s="769"/>
      <c r="DQ8" s="767" t="s">
        <v>551</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548</v>
      </c>
      <c r="BT9" s="755"/>
      <c r="BU9" s="755"/>
      <c r="BV9" s="755"/>
      <c r="BW9" s="755"/>
      <c r="BX9" s="755"/>
      <c r="BY9" s="755"/>
      <c r="BZ9" s="755"/>
      <c r="CA9" s="755"/>
      <c r="CB9" s="755"/>
      <c r="CC9" s="755"/>
      <c r="CD9" s="755"/>
      <c r="CE9" s="755"/>
      <c r="CF9" s="755"/>
      <c r="CG9" s="756"/>
      <c r="CH9" s="767">
        <v>-2</v>
      </c>
      <c r="CI9" s="768"/>
      <c r="CJ9" s="768"/>
      <c r="CK9" s="768"/>
      <c r="CL9" s="769"/>
      <c r="CM9" s="767">
        <v>517</v>
      </c>
      <c r="CN9" s="768"/>
      <c r="CO9" s="768"/>
      <c r="CP9" s="768"/>
      <c r="CQ9" s="769"/>
      <c r="CR9" s="767">
        <v>70</v>
      </c>
      <c r="CS9" s="768"/>
      <c r="CT9" s="768"/>
      <c r="CU9" s="768"/>
      <c r="CV9" s="769"/>
      <c r="CW9" s="767">
        <v>28</v>
      </c>
      <c r="CX9" s="768"/>
      <c r="CY9" s="768"/>
      <c r="CZ9" s="768"/>
      <c r="DA9" s="769"/>
      <c r="DB9" s="767" t="s">
        <v>551</v>
      </c>
      <c r="DC9" s="768"/>
      <c r="DD9" s="768"/>
      <c r="DE9" s="768"/>
      <c r="DF9" s="769"/>
      <c r="DG9" s="767" t="s">
        <v>555</v>
      </c>
      <c r="DH9" s="768"/>
      <c r="DI9" s="768"/>
      <c r="DJ9" s="768"/>
      <c r="DK9" s="769"/>
      <c r="DL9" s="767" t="s">
        <v>551</v>
      </c>
      <c r="DM9" s="768"/>
      <c r="DN9" s="768"/>
      <c r="DO9" s="768"/>
      <c r="DP9" s="769"/>
      <c r="DQ9" s="767" t="s">
        <v>553</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549</v>
      </c>
      <c r="BT10" s="755"/>
      <c r="BU10" s="755"/>
      <c r="BV10" s="755"/>
      <c r="BW10" s="755"/>
      <c r="BX10" s="755"/>
      <c r="BY10" s="755"/>
      <c r="BZ10" s="755"/>
      <c r="CA10" s="755"/>
      <c r="CB10" s="755"/>
      <c r="CC10" s="755"/>
      <c r="CD10" s="755"/>
      <c r="CE10" s="755"/>
      <c r="CF10" s="755"/>
      <c r="CG10" s="756"/>
      <c r="CH10" s="767">
        <v>11</v>
      </c>
      <c r="CI10" s="768"/>
      <c r="CJ10" s="768"/>
      <c r="CK10" s="768"/>
      <c r="CL10" s="769"/>
      <c r="CM10" s="767">
        <v>58</v>
      </c>
      <c r="CN10" s="768"/>
      <c r="CO10" s="768"/>
      <c r="CP10" s="768"/>
      <c r="CQ10" s="769"/>
      <c r="CR10" s="767">
        <v>10</v>
      </c>
      <c r="CS10" s="768"/>
      <c r="CT10" s="768"/>
      <c r="CU10" s="768"/>
      <c r="CV10" s="769"/>
      <c r="CW10" s="767">
        <v>2</v>
      </c>
      <c r="CX10" s="768"/>
      <c r="CY10" s="768"/>
      <c r="CZ10" s="768"/>
      <c r="DA10" s="769"/>
      <c r="DB10" s="767" t="s">
        <v>550</v>
      </c>
      <c r="DC10" s="768"/>
      <c r="DD10" s="768"/>
      <c r="DE10" s="768"/>
      <c r="DF10" s="769"/>
      <c r="DG10" s="767" t="s">
        <v>551</v>
      </c>
      <c r="DH10" s="768"/>
      <c r="DI10" s="768"/>
      <c r="DJ10" s="768"/>
      <c r="DK10" s="769"/>
      <c r="DL10" s="767" t="s">
        <v>555</v>
      </c>
      <c r="DM10" s="768"/>
      <c r="DN10" s="768"/>
      <c r="DO10" s="768"/>
      <c r="DP10" s="769"/>
      <c r="DQ10" s="767" t="s">
        <v>553</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36956</v>
      </c>
      <c r="R23" s="780"/>
      <c r="S23" s="780"/>
      <c r="T23" s="780"/>
      <c r="U23" s="780"/>
      <c r="V23" s="780">
        <v>36496</v>
      </c>
      <c r="W23" s="780"/>
      <c r="X23" s="780"/>
      <c r="Y23" s="780"/>
      <c r="Z23" s="780"/>
      <c r="AA23" s="780">
        <v>460</v>
      </c>
      <c r="AB23" s="780"/>
      <c r="AC23" s="780"/>
      <c r="AD23" s="780"/>
      <c r="AE23" s="781"/>
      <c r="AF23" s="782">
        <v>197</v>
      </c>
      <c r="AG23" s="780"/>
      <c r="AH23" s="780"/>
      <c r="AI23" s="780"/>
      <c r="AJ23" s="783"/>
      <c r="AK23" s="784"/>
      <c r="AL23" s="785"/>
      <c r="AM23" s="785"/>
      <c r="AN23" s="785"/>
      <c r="AO23" s="785"/>
      <c r="AP23" s="780">
        <v>35483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10939</v>
      </c>
      <c r="R28" s="809"/>
      <c r="S28" s="809"/>
      <c r="T28" s="809"/>
      <c r="U28" s="809"/>
      <c r="V28" s="809">
        <v>11595</v>
      </c>
      <c r="W28" s="809"/>
      <c r="X28" s="809"/>
      <c r="Y28" s="809"/>
      <c r="Z28" s="809"/>
      <c r="AA28" s="809">
        <v>-656</v>
      </c>
      <c r="AB28" s="809"/>
      <c r="AC28" s="809"/>
      <c r="AD28" s="809"/>
      <c r="AE28" s="810"/>
      <c r="AF28" s="811">
        <v>-656</v>
      </c>
      <c r="AG28" s="809"/>
      <c r="AH28" s="809"/>
      <c r="AI28" s="809"/>
      <c r="AJ28" s="812"/>
      <c r="AK28" s="813">
        <v>917</v>
      </c>
      <c r="AL28" s="804"/>
      <c r="AM28" s="804"/>
      <c r="AN28" s="804"/>
      <c r="AO28" s="804"/>
      <c r="AP28" s="804" t="s">
        <v>476</v>
      </c>
      <c r="AQ28" s="804"/>
      <c r="AR28" s="804"/>
      <c r="AS28" s="804"/>
      <c r="AT28" s="804"/>
      <c r="AU28" s="804" t="s">
        <v>539</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7030</v>
      </c>
      <c r="R29" s="745"/>
      <c r="S29" s="745"/>
      <c r="T29" s="745"/>
      <c r="U29" s="745"/>
      <c r="V29" s="745">
        <v>7004</v>
      </c>
      <c r="W29" s="745"/>
      <c r="X29" s="745"/>
      <c r="Y29" s="745"/>
      <c r="Z29" s="745"/>
      <c r="AA29" s="745">
        <v>26</v>
      </c>
      <c r="AB29" s="745"/>
      <c r="AC29" s="745"/>
      <c r="AD29" s="745"/>
      <c r="AE29" s="746"/>
      <c r="AF29" s="747">
        <v>26</v>
      </c>
      <c r="AG29" s="748"/>
      <c r="AH29" s="748"/>
      <c r="AI29" s="748"/>
      <c r="AJ29" s="749"/>
      <c r="AK29" s="816">
        <v>1096</v>
      </c>
      <c r="AL29" s="817"/>
      <c r="AM29" s="817"/>
      <c r="AN29" s="817"/>
      <c r="AO29" s="817"/>
      <c r="AP29" s="817" t="s">
        <v>476</v>
      </c>
      <c r="AQ29" s="817"/>
      <c r="AR29" s="817"/>
      <c r="AS29" s="817"/>
      <c r="AT29" s="817"/>
      <c r="AU29" s="817" t="s">
        <v>539</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1548</v>
      </c>
      <c r="R30" s="745"/>
      <c r="S30" s="745"/>
      <c r="T30" s="745"/>
      <c r="U30" s="745"/>
      <c r="V30" s="745">
        <v>1536</v>
      </c>
      <c r="W30" s="745"/>
      <c r="X30" s="745"/>
      <c r="Y30" s="745"/>
      <c r="Z30" s="745"/>
      <c r="AA30" s="745">
        <v>12</v>
      </c>
      <c r="AB30" s="745"/>
      <c r="AC30" s="745"/>
      <c r="AD30" s="745"/>
      <c r="AE30" s="746"/>
      <c r="AF30" s="747">
        <v>12</v>
      </c>
      <c r="AG30" s="748"/>
      <c r="AH30" s="748"/>
      <c r="AI30" s="748"/>
      <c r="AJ30" s="749"/>
      <c r="AK30" s="816">
        <v>243</v>
      </c>
      <c r="AL30" s="817"/>
      <c r="AM30" s="817"/>
      <c r="AN30" s="817"/>
      <c r="AO30" s="817"/>
      <c r="AP30" s="817" t="s">
        <v>476</v>
      </c>
      <c r="AQ30" s="817"/>
      <c r="AR30" s="817"/>
      <c r="AS30" s="817"/>
      <c r="AT30" s="817"/>
      <c r="AU30" s="817" t="s">
        <v>540</v>
      </c>
      <c r="AV30" s="817"/>
      <c r="AW30" s="817"/>
      <c r="AX30" s="817"/>
      <c r="AY30" s="817"/>
      <c r="AZ30" s="818" t="s">
        <v>476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2327</v>
      </c>
      <c r="R31" s="745"/>
      <c r="S31" s="745"/>
      <c r="T31" s="745"/>
      <c r="U31" s="745"/>
      <c r="V31" s="745">
        <v>2036</v>
      </c>
      <c r="W31" s="745"/>
      <c r="X31" s="745"/>
      <c r="Y31" s="745"/>
      <c r="Z31" s="745"/>
      <c r="AA31" s="745">
        <v>292</v>
      </c>
      <c r="AB31" s="745"/>
      <c r="AC31" s="745"/>
      <c r="AD31" s="745"/>
      <c r="AE31" s="746"/>
      <c r="AF31" s="747">
        <v>2528</v>
      </c>
      <c r="AG31" s="748"/>
      <c r="AH31" s="748"/>
      <c r="AI31" s="748"/>
      <c r="AJ31" s="749"/>
      <c r="AK31" s="816">
        <v>3</v>
      </c>
      <c r="AL31" s="817"/>
      <c r="AM31" s="817"/>
      <c r="AN31" s="817"/>
      <c r="AO31" s="817"/>
      <c r="AP31" s="817">
        <v>7930</v>
      </c>
      <c r="AQ31" s="817"/>
      <c r="AR31" s="817"/>
      <c r="AS31" s="817"/>
      <c r="AT31" s="817"/>
      <c r="AU31" s="817">
        <v>16</v>
      </c>
      <c r="AV31" s="817"/>
      <c r="AW31" s="817"/>
      <c r="AX31" s="817"/>
      <c r="AY31" s="817"/>
      <c r="AZ31" s="818" t="s">
        <v>476</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9452</v>
      </c>
      <c r="R32" s="745"/>
      <c r="S32" s="745"/>
      <c r="T32" s="745"/>
      <c r="U32" s="745"/>
      <c r="V32" s="745">
        <v>10082</v>
      </c>
      <c r="W32" s="745"/>
      <c r="X32" s="745"/>
      <c r="Y32" s="745"/>
      <c r="Z32" s="745"/>
      <c r="AA32" s="745">
        <v>-630</v>
      </c>
      <c r="AB32" s="745"/>
      <c r="AC32" s="745"/>
      <c r="AD32" s="745"/>
      <c r="AE32" s="746"/>
      <c r="AF32" s="747">
        <v>578</v>
      </c>
      <c r="AG32" s="748"/>
      <c r="AH32" s="748"/>
      <c r="AI32" s="748"/>
      <c r="AJ32" s="749"/>
      <c r="AK32" s="816">
        <v>1000</v>
      </c>
      <c r="AL32" s="817"/>
      <c r="AM32" s="817"/>
      <c r="AN32" s="817"/>
      <c r="AO32" s="817"/>
      <c r="AP32" s="817">
        <v>11911</v>
      </c>
      <c r="AQ32" s="817"/>
      <c r="AR32" s="817"/>
      <c r="AS32" s="817"/>
      <c r="AT32" s="817"/>
      <c r="AU32" s="817">
        <v>7775</v>
      </c>
      <c r="AV32" s="817"/>
      <c r="AW32" s="817"/>
      <c r="AX32" s="817"/>
      <c r="AY32" s="817"/>
      <c r="AZ32" s="818" t="s">
        <v>476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1577</v>
      </c>
      <c r="R33" s="745"/>
      <c r="S33" s="745"/>
      <c r="T33" s="745"/>
      <c r="U33" s="745"/>
      <c r="V33" s="745">
        <v>1683</v>
      </c>
      <c r="W33" s="745"/>
      <c r="X33" s="745"/>
      <c r="Y33" s="745"/>
      <c r="Z33" s="745"/>
      <c r="AA33" s="745">
        <v>-106</v>
      </c>
      <c r="AB33" s="745"/>
      <c r="AC33" s="745"/>
      <c r="AD33" s="745"/>
      <c r="AE33" s="746"/>
      <c r="AF33" s="747">
        <v>421</v>
      </c>
      <c r="AG33" s="748"/>
      <c r="AH33" s="748"/>
      <c r="AI33" s="748"/>
      <c r="AJ33" s="749"/>
      <c r="AK33" s="816">
        <v>676</v>
      </c>
      <c r="AL33" s="817"/>
      <c r="AM33" s="817"/>
      <c r="AN33" s="817"/>
      <c r="AO33" s="817"/>
      <c r="AP33" s="817">
        <v>7967</v>
      </c>
      <c r="AQ33" s="817"/>
      <c r="AR33" s="817"/>
      <c r="AS33" s="817"/>
      <c r="AT33" s="817"/>
      <c r="AU33" s="817">
        <v>7648</v>
      </c>
      <c r="AV33" s="817"/>
      <c r="AW33" s="817"/>
      <c r="AX33" s="817"/>
      <c r="AY33" s="817"/>
      <c r="AZ33" s="818" t="s">
        <v>476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2908</v>
      </c>
      <c r="AG63" s="828"/>
      <c r="AH63" s="828"/>
      <c r="AI63" s="828"/>
      <c r="AJ63" s="829"/>
      <c r="AK63" s="830"/>
      <c r="AL63" s="825"/>
      <c r="AM63" s="825"/>
      <c r="AN63" s="825"/>
      <c r="AO63" s="825"/>
      <c r="AP63" s="828">
        <v>27808</v>
      </c>
      <c r="AQ63" s="828"/>
      <c r="AR63" s="828"/>
      <c r="AS63" s="828"/>
      <c r="AT63" s="828"/>
      <c r="AU63" s="828">
        <v>15439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541</v>
      </c>
      <c r="C68" s="856"/>
      <c r="D68" s="856"/>
      <c r="E68" s="856"/>
      <c r="F68" s="856"/>
      <c r="G68" s="856"/>
      <c r="H68" s="856"/>
      <c r="I68" s="856"/>
      <c r="J68" s="856"/>
      <c r="K68" s="856"/>
      <c r="L68" s="856"/>
      <c r="M68" s="856"/>
      <c r="N68" s="856"/>
      <c r="O68" s="856"/>
      <c r="P68" s="857"/>
      <c r="Q68" s="858">
        <v>73609</v>
      </c>
      <c r="R68" s="852"/>
      <c r="S68" s="852"/>
      <c r="T68" s="852"/>
      <c r="U68" s="852"/>
      <c r="V68" s="852">
        <v>72699</v>
      </c>
      <c r="W68" s="852"/>
      <c r="X68" s="852"/>
      <c r="Y68" s="852"/>
      <c r="Z68" s="852"/>
      <c r="AA68" s="852">
        <v>910</v>
      </c>
      <c r="AB68" s="852"/>
      <c r="AC68" s="852"/>
      <c r="AD68" s="852"/>
      <c r="AE68" s="852"/>
      <c r="AF68" s="852">
        <v>910</v>
      </c>
      <c r="AG68" s="852"/>
      <c r="AH68" s="852"/>
      <c r="AI68" s="852"/>
      <c r="AJ68" s="852"/>
      <c r="AK68" s="852">
        <v>685</v>
      </c>
      <c r="AL68" s="852"/>
      <c r="AM68" s="852"/>
      <c r="AN68" s="852"/>
      <c r="AO68" s="852"/>
      <c r="AP68" s="852" t="s">
        <v>551</v>
      </c>
      <c r="AQ68" s="852"/>
      <c r="AR68" s="852"/>
      <c r="AS68" s="852"/>
      <c r="AT68" s="852"/>
      <c r="AU68" s="852" t="s">
        <v>550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542</v>
      </c>
      <c r="C69" s="860"/>
      <c r="D69" s="860"/>
      <c r="E69" s="860"/>
      <c r="F69" s="860"/>
      <c r="G69" s="860"/>
      <c r="H69" s="860"/>
      <c r="I69" s="860"/>
      <c r="J69" s="860"/>
      <c r="K69" s="860"/>
      <c r="L69" s="860"/>
      <c r="M69" s="860"/>
      <c r="N69" s="860"/>
      <c r="O69" s="860"/>
      <c r="P69" s="861"/>
      <c r="Q69" s="862">
        <v>185</v>
      </c>
      <c r="R69" s="817"/>
      <c r="S69" s="817"/>
      <c r="T69" s="817"/>
      <c r="U69" s="817"/>
      <c r="V69" s="817">
        <v>158</v>
      </c>
      <c r="W69" s="817"/>
      <c r="X69" s="817"/>
      <c r="Y69" s="817"/>
      <c r="Z69" s="817"/>
      <c r="AA69" s="817">
        <v>26</v>
      </c>
      <c r="AB69" s="817"/>
      <c r="AC69" s="817"/>
      <c r="AD69" s="817"/>
      <c r="AE69" s="817"/>
      <c r="AF69" s="817">
        <v>26</v>
      </c>
      <c r="AG69" s="817"/>
      <c r="AH69" s="817"/>
      <c r="AI69" s="817"/>
      <c r="AJ69" s="817"/>
      <c r="AK69" s="817">
        <v>12</v>
      </c>
      <c r="AL69" s="817"/>
      <c r="AM69" s="817"/>
      <c r="AN69" s="817"/>
      <c r="AO69" s="817"/>
      <c r="AP69" s="817" t="s">
        <v>552</v>
      </c>
      <c r="AQ69" s="817"/>
      <c r="AR69" s="817"/>
      <c r="AS69" s="817"/>
      <c r="AT69" s="817"/>
      <c r="AU69" s="817" t="s">
        <v>551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543</v>
      </c>
      <c r="C70" s="860"/>
      <c r="D70" s="860"/>
      <c r="E70" s="860"/>
      <c r="F70" s="860"/>
      <c r="G70" s="860"/>
      <c r="H70" s="860"/>
      <c r="I70" s="860"/>
      <c r="J70" s="860"/>
      <c r="K70" s="860"/>
      <c r="L70" s="860"/>
      <c r="M70" s="860"/>
      <c r="N70" s="860"/>
      <c r="O70" s="860"/>
      <c r="P70" s="861"/>
      <c r="Q70" s="862">
        <v>946790</v>
      </c>
      <c r="R70" s="817"/>
      <c r="S70" s="817"/>
      <c r="T70" s="817"/>
      <c r="U70" s="817"/>
      <c r="V70" s="817">
        <v>924334</v>
      </c>
      <c r="W70" s="817"/>
      <c r="X70" s="817"/>
      <c r="Y70" s="817"/>
      <c r="Z70" s="817"/>
      <c r="AA70" s="817">
        <v>22456</v>
      </c>
      <c r="AB70" s="817"/>
      <c r="AC70" s="817"/>
      <c r="AD70" s="817"/>
      <c r="AE70" s="817"/>
      <c r="AF70" s="817">
        <v>22456</v>
      </c>
      <c r="AG70" s="817"/>
      <c r="AH70" s="817"/>
      <c r="AI70" s="817"/>
      <c r="AJ70" s="817"/>
      <c r="AK70" s="817">
        <v>5657</v>
      </c>
      <c r="AL70" s="817"/>
      <c r="AM70" s="817"/>
      <c r="AN70" s="817"/>
      <c r="AO70" s="817"/>
      <c r="AP70" s="817" t="s">
        <v>551</v>
      </c>
      <c r="AQ70" s="817"/>
      <c r="AR70" s="817"/>
      <c r="AS70" s="817"/>
      <c r="AT70" s="817"/>
      <c r="AU70" s="817" t="s">
        <v>551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544</v>
      </c>
      <c r="C71" s="860"/>
      <c r="D71" s="860"/>
      <c r="E71" s="860"/>
      <c r="F71" s="860"/>
      <c r="G71" s="860"/>
      <c r="H71" s="860"/>
      <c r="I71" s="860"/>
      <c r="J71" s="860"/>
      <c r="K71" s="860"/>
      <c r="L71" s="860"/>
      <c r="M71" s="860"/>
      <c r="N71" s="860"/>
      <c r="O71" s="860"/>
      <c r="P71" s="861"/>
      <c r="Q71" s="862">
        <v>40036</v>
      </c>
      <c r="R71" s="817"/>
      <c r="S71" s="817"/>
      <c r="T71" s="817"/>
      <c r="U71" s="817"/>
      <c r="V71" s="817">
        <v>34096</v>
      </c>
      <c r="W71" s="817"/>
      <c r="X71" s="817"/>
      <c r="Y71" s="817"/>
      <c r="Z71" s="817"/>
      <c r="AA71" s="817">
        <v>5940</v>
      </c>
      <c r="AB71" s="817"/>
      <c r="AC71" s="817"/>
      <c r="AD71" s="817"/>
      <c r="AE71" s="817"/>
      <c r="AF71" s="817">
        <v>32505</v>
      </c>
      <c r="AG71" s="817"/>
      <c r="AH71" s="817"/>
      <c r="AI71" s="817"/>
      <c r="AJ71" s="817"/>
      <c r="AK71" s="817" t="s">
        <v>551</v>
      </c>
      <c r="AL71" s="817"/>
      <c r="AM71" s="817"/>
      <c r="AN71" s="817"/>
      <c r="AO71" s="817"/>
      <c r="AP71" s="817">
        <v>149081</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545</v>
      </c>
      <c r="C72" s="860"/>
      <c r="D72" s="860"/>
      <c r="E72" s="860"/>
      <c r="F72" s="860"/>
      <c r="G72" s="860"/>
      <c r="H72" s="860"/>
      <c r="I72" s="860"/>
      <c r="J72" s="860"/>
      <c r="K72" s="860"/>
      <c r="L72" s="860"/>
      <c r="M72" s="860"/>
      <c r="N72" s="860"/>
      <c r="O72" s="860"/>
      <c r="P72" s="861"/>
      <c r="Q72" s="862">
        <v>9050</v>
      </c>
      <c r="R72" s="817"/>
      <c r="S72" s="817"/>
      <c r="T72" s="817"/>
      <c r="U72" s="817"/>
      <c r="V72" s="817">
        <v>5629</v>
      </c>
      <c r="W72" s="817"/>
      <c r="X72" s="817"/>
      <c r="Y72" s="817"/>
      <c r="Z72" s="817"/>
      <c r="AA72" s="817">
        <v>3421</v>
      </c>
      <c r="AB72" s="817"/>
      <c r="AC72" s="817"/>
      <c r="AD72" s="817"/>
      <c r="AE72" s="817"/>
      <c r="AF72" s="817">
        <v>11358</v>
      </c>
      <c r="AG72" s="817"/>
      <c r="AH72" s="817"/>
      <c r="AI72" s="817"/>
      <c r="AJ72" s="817"/>
      <c r="AK72" s="817" t="s">
        <v>551</v>
      </c>
      <c r="AL72" s="817"/>
      <c r="AM72" s="817"/>
      <c r="AN72" s="817"/>
      <c r="AO72" s="817"/>
      <c r="AP72" s="817">
        <v>20248</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67255</v>
      </c>
      <c r="AG88" s="828"/>
      <c r="AH88" s="828"/>
      <c r="AI88" s="828"/>
      <c r="AJ88" s="828"/>
      <c r="AK88" s="825"/>
      <c r="AL88" s="825"/>
      <c r="AM88" s="825"/>
      <c r="AN88" s="825"/>
      <c r="AO88" s="825"/>
      <c r="AP88" s="828">
        <v>169329</v>
      </c>
      <c r="AQ88" s="828"/>
      <c r="AR88" s="828"/>
      <c r="AS88" s="828"/>
      <c r="AT88" s="828"/>
      <c r="AU88" s="828" t="s">
        <v>551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133</v>
      </c>
      <c r="CS102" s="836"/>
      <c r="CT102" s="836"/>
      <c r="CU102" s="836"/>
      <c r="CV102" s="879"/>
      <c r="CW102" s="878">
        <v>415</v>
      </c>
      <c r="CX102" s="836"/>
      <c r="CY102" s="836"/>
      <c r="CZ102" s="836"/>
      <c r="DA102" s="879"/>
      <c r="DB102" s="878" t="s">
        <v>556</v>
      </c>
      <c r="DC102" s="836"/>
      <c r="DD102" s="836"/>
      <c r="DE102" s="836"/>
      <c r="DF102" s="879"/>
      <c r="DG102" s="878" t="s">
        <v>556</v>
      </c>
      <c r="DH102" s="836"/>
      <c r="DI102" s="836"/>
      <c r="DJ102" s="836"/>
      <c r="DK102" s="879"/>
      <c r="DL102" s="878" t="s">
        <v>556</v>
      </c>
      <c r="DM102" s="836"/>
      <c r="DN102" s="836"/>
      <c r="DO102" s="836"/>
      <c r="DP102" s="879"/>
      <c r="DQ102" s="878" t="s">
        <v>556</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3865735</v>
      </c>
      <c r="AB110" s="888"/>
      <c r="AC110" s="888"/>
      <c r="AD110" s="888"/>
      <c r="AE110" s="889"/>
      <c r="AF110" s="890">
        <v>3765654</v>
      </c>
      <c r="AG110" s="888"/>
      <c r="AH110" s="888"/>
      <c r="AI110" s="888"/>
      <c r="AJ110" s="889"/>
      <c r="AK110" s="890">
        <v>3786835</v>
      </c>
      <c r="AL110" s="888"/>
      <c r="AM110" s="888"/>
      <c r="AN110" s="888"/>
      <c r="AO110" s="889"/>
      <c r="AP110" s="891">
        <v>20.2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34072480</v>
      </c>
      <c r="BR110" s="925"/>
      <c r="BS110" s="925"/>
      <c r="BT110" s="925"/>
      <c r="BU110" s="925"/>
      <c r="BV110" s="925">
        <v>33632202</v>
      </c>
      <c r="BW110" s="925"/>
      <c r="BX110" s="925"/>
      <c r="BY110" s="925"/>
      <c r="BZ110" s="925"/>
      <c r="CA110" s="925">
        <v>35483130</v>
      </c>
      <c r="CB110" s="925"/>
      <c r="CC110" s="925"/>
      <c r="CD110" s="925"/>
      <c r="CE110" s="925"/>
      <c r="CF110" s="939">
        <v>189.6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22406</v>
      </c>
      <c r="BR111" s="918"/>
      <c r="BS111" s="918"/>
      <c r="BT111" s="918"/>
      <c r="BU111" s="918"/>
      <c r="BV111" s="918">
        <v>10753</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15252181</v>
      </c>
      <c r="BR112" s="918"/>
      <c r="BS112" s="918"/>
      <c r="BT112" s="918"/>
      <c r="BU112" s="918"/>
      <c r="BV112" s="918">
        <v>15398131</v>
      </c>
      <c r="BW112" s="918"/>
      <c r="BX112" s="918"/>
      <c r="BY112" s="918"/>
      <c r="BZ112" s="918"/>
      <c r="CA112" s="918">
        <v>15438876</v>
      </c>
      <c r="CB112" s="918"/>
      <c r="CC112" s="918"/>
      <c r="CD112" s="918"/>
      <c r="CE112" s="918"/>
      <c r="CF112" s="912">
        <v>82.5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1175741</v>
      </c>
      <c r="AB113" s="932"/>
      <c r="AC113" s="932"/>
      <c r="AD113" s="932"/>
      <c r="AE113" s="933"/>
      <c r="AF113" s="934">
        <v>990185</v>
      </c>
      <c r="AG113" s="932"/>
      <c r="AH113" s="932"/>
      <c r="AI113" s="932"/>
      <c r="AJ113" s="933"/>
      <c r="AK113" s="934">
        <v>825996</v>
      </c>
      <c r="AL113" s="932"/>
      <c r="AM113" s="932"/>
      <c r="AN113" s="932"/>
      <c r="AO113" s="933"/>
      <c r="AP113" s="935">
        <v>4.4000000000000004</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6716096</v>
      </c>
      <c r="BR114" s="918"/>
      <c r="BS114" s="918"/>
      <c r="BT114" s="918"/>
      <c r="BU114" s="918"/>
      <c r="BV114" s="918">
        <v>5959061</v>
      </c>
      <c r="BW114" s="918"/>
      <c r="BX114" s="918"/>
      <c r="BY114" s="918"/>
      <c r="BZ114" s="918"/>
      <c r="CA114" s="918">
        <v>5126599</v>
      </c>
      <c r="CB114" s="918"/>
      <c r="CC114" s="918"/>
      <c r="CD114" s="918"/>
      <c r="CE114" s="918"/>
      <c r="CF114" s="912">
        <v>27.4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10752</v>
      </c>
      <c r="AB115" s="932"/>
      <c r="AC115" s="932"/>
      <c r="AD115" s="932"/>
      <c r="AE115" s="933"/>
      <c r="AF115" s="934">
        <v>10753</v>
      </c>
      <c r="AG115" s="932"/>
      <c r="AH115" s="932"/>
      <c r="AI115" s="932"/>
      <c r="AJ115" s="933"/>
      <c r="AK115" s="934">
        <v>10752</v>
      </c>
      <c r="AL115" s="932"/>
      <c r="AM115" s="932"/>
      <c r="AN115" s="932"/>
      <c r="AO115" s="933"/>
      <c r="AP115" s="935">
        <v>0.1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3467325</v>
      </c>
      <c r="BR115" s="918"/>
      <c r="BS115" s="918"/>
      <c r="BT115" s="918"/>
      <c r="BU115" s="918"/>
      <c r="BV115" s="918">
        <v>3462992</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v>
      </c>
      <c r="AB116" s="957"/>
      <c r="AC116" s="957"/>
      <c r="AD116" s="957"/>
      <c r="AE116" s="958"/>
      <c r="AF116" s="959" t="s">
        <v>111</v>
      </c>
      <c r="AG116" s="957"/>
      <c r="AH116" s="957"/>
      <c r="AI116" s="957"/>
      <c r="AJ116" s="958"/>
      <c r="AK116" s="959">
        <v>115</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22406</v>
      </c>
      <c r="DH116" s="957"/>
      <c r="DI116" s="957"/>
      <c r="DJ116" s="957"/>
      <c r="DK116" s="958"/>
      <c r="DL116" s="959">
        <v>10753</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5052229</v>
      </c>
      <c r="AB117" s="964"/>
      <c r="AC117" s="964"/>
      <c r="AD117" s="964"/>
      <c r="AE117" s="965"/>
      <c r="AF117" s="963">
        <v>4766592</v>
      </c>
      <c r="AG117" s="964"/>
      <c r="AH117" s="964"/>
      <c r="AI117" s="964"/>
      <c r="AJ117" s="965"/>
      <c r="AK117" s="963">
        <v>4623698</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59530488</v>
      </c>
      <c r="BR118" s="984"/>
      <c r="BS118" s="984"/>
      <c r="BT118" s="984"/>
      <c r="BU118" s="984"/>
      <c r="BV118" s="984">
        <v>58463139</v>
      </c>
      <c r="BW118" s="984"/>
      <c r="BX118" s="984"/>
      <c r="BY118" s="984"/>
      <c r="BZ118" s="984"/>
      <c r="CA118" s="984">
        <v>56048605</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5735356</v>
      </c>
      <c r="BR119" s="925"/>
      <c r="BS119" s="925"/>
      <c r="BT119" s="925"/>
      <c r="BU119" s="925"/>
      <c r="BV119" s="925">
        <v>7410255</v>
      </c>
      <c r="BW119" s="925"/>
      <c r="BX119" s="925"/>
      <c r="BY119" s="925"/>
      <c r="BZ119" s="925"/>
      <c r="CA119" s="925">
        <v>7220914</v>
      </c>
      <c r="CB119" s="925"/>
      <c r="CC119" s="925"/>
      <c r="CD119" s="925"/>
      <c r="CE119" s="925"/>
      <c r="CF119" s="939">
        <v>38.6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10638808</v>
      </c>
      <c r="BR120" s="918"/>
      <c r="BS120" s="918"/>
      <c r="BT120" s="918"/>
      <c r="BU120" s="918"/>
      <c r="BV120" s="918">
        <v>10881551</v>
      </c>
      <c r="BW120" s="918"/>
      <c r="BX120" s="918"/>
      <c r="BY120" s="918"/>
      <c r="BZ120" s="918"/>
      <c r="CA120" s="918">
        <v>11056980</v>
      </c>
      <c r="CB120" s="918"/>
      <c r="CC120" s="918"/>
      <c r="CD120" s="918"/>
      <c r="CE120" s="918"/>
      <c r="CF120" s="912">
        <v>59.1</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8835840</v>
      </c>
      <c r="DH120" s="925"/>
      <c r="DI120" s="925"/>
      <c r="DJ120" s="925"/>
      <c r="DK120" s="925"/>
      <c r="DL120" s="925">
        <v>8322956</v>
      </c>
      <c r="DM120" s="925"/>
      <c r="DN120" s="925"/>
      <c r="DO120" s="925"/>
      <c r="DP120" s="925"/>
      <c r="DQ120" s="925">
        <v>7774817</v>
      </c>
      <c r="DR120" s="925"/>
      <c r="DS120" s="925"/>
      <c r="DT120" s="925"/>
      <c r="DU120" s="925"/>
      <c r="DV120" s="926">
        <v>41.5</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28455797</v>
      </c>
      <c r="BR121" s="984"/>
      <c r="BS121" s="984"/>
      <c r="BT121" s="984"/>
      <c r="BU121" s="984"/>
      <c r="BV121" s="984">
        <v>29269437</v>
      </c>
      <c r="BW121" s="984"/>
      <c r="BX121" s="984"/>
      <c r="BY121" s="984"/>
      <c r="BZ121" s="984"/>
      <c r="CA121" s="984">
        <v>29480735</v>
      </c>
      <c r="CB121" s="984"/>
      <c r="CC121" s="984"/>
      <c r="CD121" s="984"/>
      <c r="CE121" s="984"/>
      <c r="CF121" s="1022">
        <v>157.5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6408212</v>
      </c>
      <c r="DH121" s="918"/>
      <c r="DI121" s="918"/>
      <c r="DJ121" s="918"/>
      <c r="DK121" s="918"/>
      <c r="DL121" s="918">
        <v>7067206</v>
      </c>
      <c r="DM121" s="918"/>
      <c r="DN121" s="918"/>
      <c r="DO121" s="918"/>
      <c r="DP121" s="918"/>
      <c r="DQ121" s="918">
        <v>7648199</v>
      </c>
      <c r="DR121" s="918"/>
      <c r="DS121" s="918"/>
      <c r="DT121" s="918"/>
      <c r="DU121" s="918"/>
      <c r="DV121" s="919">
        <v>40.9</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44829961</v>
      </c>
      <c r="BR122" s="1033"/>
      <c r="BS122" s="1033"/>
      <c r="BT122" s="1033"/>
      <c r="BU122" s="1033"/>
      <c r="BV122" s="1033">
        <v>47561243</v>
      </c>
      <c r="BW122" s="1033"/>
      <c r="BX122" s="1033"/>
      <c r="BY122" s="1033"/>
      <c r="BZ122" s="1033"/>
      <c r="CA122" s="1033">
        <v>47758629</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8129</v>
      </c>
      <c r="DH122" s="918"/>
      <c r="DI122" s="918"/>
      <c r="DJ122" s="918"/>
      <c r="DK122" s="918"/>
      <c r="DL122" s="918">
        <v>7969</v>
      </c>
      <c r="DM122" s="918"/>
      <c r="DN122" s="918"/>
      <c r="DO122" s="918"/>
      <c r="DP122" s="918"/>
      <c r="DQ122" s="918">
        <v>15860</v>
      </c>
      <c r="DR122" s="918"/>
      <c r="DS122" s="918"/>
      <c r="DT122" s="918"/>
      <c r="DU122" s="918"/>
      <c r="DV122" s="919">
        <v>0.1</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10752</v>
      </c>
      <c r="AB123" s="957"/>
      <c r="AC123" s="957"/>
      <c r="AD123" s="957"/>
      <c r="AE123" s="958"/>
      <c r="AF123" s="959">
        <v>10753</v>
      </c>
      <c r="AG123" s="957"/>
      <c r="AH123" s="957"/>
      <c r="AI123" s="957"/>
      <c r="AJ123" s="958"/>
      <c r="AK123" s="959">
        <v>10752</v>
      </c>
      <c r="AL123" s="957"/>
      <c r="AM123" s="957"/>
      <c r="AN123" s="957"/>
      <c r="AO123" s="958"/>
      <c r="AP123" s="960">
        <v>0.1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82.1</v>
      </c>
      <c r="BR123" s="1025"/>
      <c r="BS123" s="1025"/>
      <c r="BT123" s="1025"/>
      <c r="BU123" s="1025"/>
      <c r="BV123" s="1025">
        <v>61.3</v>
      </c>
      <c r="BW123" s="1025"/>
      <c r="BX123" s="1025"/>
      <c r="BY123" s="1025"/>
      <c r="BZ123" s="1025"/>
      <c r="CA123" s="1025">
        <v>44.2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3467325</v>
      </c>
      <c r="DH126" s="918"/>
      <c r="DI126" s="918"/>
      <c r="DJ126" s="918"/>
      <c r="DK126" s="918"/>
      <c r="DL126" s="918">
        <v>3462992</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12.36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1104906</v>
      </c>
      <c r="AB128" s="1088"/>
      <c r="AC128" s="1088"/>
      <c r="AD128" s="1088"/>
      <c r="AE128" s="1089"/>
      <c r="AF128" s="1090">
        <v>1112857</v>
      </c>
      <c r="AG128" s="1088"/>
      <c r="AH128" s="1088"/>
      <c r="AI128" s="1088"/>
      <c r="AJ128" s="1089"/>
      <c r="AK128" s="1090">
        <v>1119031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17.36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20416483</v>
      </c>
      <c r="AB129" s="957"/>
      <c r="AC129" s="957"/>
      <c r="AD129" s="957"/>
      <c r="AE129" s="958"/>
      <c r="AF129" s="959">
        <v>20372873</v>
      </c>
      <c r="AG129" s="957"/>
      <c r="AH129" s="957"/>
      <c r="AI129" s="957"/>
      <c r="AJ129" s="958"/>
      <c r="AK129" s="959">
        <v>21430642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2517388</v>
      </c>
      <c r="AB130" s="957"/>
      <c r="AC130" s="957"/>
      <c r="AD130" s="957"/>
      <c r="AE130" s="958"/>
      <c r="AF130" s="959">
        <v>2598896</v>
      </c>
      <c r="AG130" s="957"/>
      <c r="AH130" s="957"/>
      <c r="AI130" s="957"/>
      <c r="AJ130" s="958"/>
      <c r="AK130" s="959">
        <v>2711428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44.2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17899095</v>
      </c>
      <c r="AB131" s="996"/>
      <c r="AC131" s="996"/>
      <c r="AD131" s="996"/>
      <c r="AE131" s="997"/>
      <c r="AF131" s="998">
        <v>17773977</v>
      </c>
      <c r="AG131" s="996"/>
      <c r="AH131" s="996"/>
      <c r="AI131" s="996"/>
      <c r="AJ131" s="997"/>
      <c r="AK131" s="998">
        <v>18719214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7.9888675940000002</v>
      </c>
      <c r="AB132" s="1102"/>
      <c r="AC132" s="1102"/>
      <c r="AD132" s="1102"/>
      <c r="AE132" s="1103"/>
      <c r="AF132" s="1104">
        <v>5.9347381849999996</v>
      </c>
      <c r="AG132" s="1102"/>
      <c r="AH132" s="1102"/>
      <c r="AI132" s="1102"/>
      <c r="AJ132" s="1103"/>
      <c r="AK132" s="1104">
        <v>4.2375657440000003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7.2</v>
      </c>
      <c r="AB133" s="1109"/>
      <c r="AC133" s="1109"/>
      <c r="AD133" s="1109"/>
      <c r="AE133" s="1110"/>
      <c r="AF133" s="1108">
        <v>6.8</v>
      </c>
      <c r="AG133" s="1109"/>
      <c r="AH133" s="1109"/>
      <c r="AI133" s="1109"/>
      <c r="AJ133" s="1110"/>
      <c r="AK133" s="1108">
        <v>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F29" sqref="AF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6509582</v>
      </c>
      <c r="L9" s="264">
        <v>63222</v>
      </c>
      <c r="M9" s="265">
        <v>58402</v>
      </c>
      <c r="N9" s="266">
        <v>8.3000000000000007</v>
      </c>
    </row>
    <row r="10" spans="1:16" x14ac:dyDescent="0.15">
      <c r="A10" s="248"/>
      <c r="B10" s="244"/>
      <c r="C10" s="244"/>
      <c r="D10" s="244"/>
      <c r="E10" s="244"/>
      <c r="F10" s="244"/>
      <c r="G10" s="1117" t="s">
        <v>472</v>
      </c>
      <c r="H10" s="1118"/>
      <c r="I10" s="1118"/>
      <c r="J10" s="1119"/>
      <c r="K10" s="267">
        <v>563779</v>
      </c>
      <c r="L10" s="268">
        <v>5475</v>
      </c>
      <c r="M10" s="269">
        <v>4003</v>
      </c>
      <c r="N10" s="270">
        <v>36.799999999999997</v>
      </c>
    </row>
    <row r="11" spans="1:16" ht="13.5" customHeight="1" x14ac:dyDescent="0.15">
      <c r="A11" s="248"/>
      <c r="B11" s="244"/>
      <c r="C11" s="244"/>
      <c r="D11" s="244"/>
      <c r="E11" s="244"/>
      <c r="F11" s="244"/>
      <c r="G11" s="1117" t="s">
        <v>473</v>
      </c>
      <c r="H11" s="1118"/>
      <c r="I11" s="1118"/>
      <c r="J11" s="1119"/>
      <c r="K11" s="267">
        <v>36</v>
      </c>
      <c r="L11" s="268">
        <v>0</v>
      </c>
      <c r="M11" s="269">
        <v>3781</v>
      </c>
      <c r="N11" s="270">
        <v>-100</v>
      </c>
    </row>
    <row r="12" spans="1:16" ht="13.5" customHeight="1" x14ac:dyDescent="0.15">
      <c r="A12" s="248"/>
      <c r="B12" s="244"/>
      <c r="C12" s="244"/>
      <c r="D12" s="244"/>
      <c r="E12" s="244"/>
      <c r="F12" s="244"/>
      <c r="G12" s="1117" t="s">
        <v>474</v>
      </c>
      <c r="H12" s="1118"/>
      <c r="I12" s="1118"/>
      <c r="J12" s="1119"/>
      <c r="K12" s="267">
        <v>172569</v>
      </c>
      <c r="L12" s="268">
        <v>1676</v>
      </c>
      <c r="M12" s="269">
        <v>598</v>
      </c>
      <c r="N12" s="270">
        <v>180.3</v>
      </c>
    </row>
    <row r="13" spans="1:16" ht="13.5" customHeight="1" x14ac:dyDescent="0.15">
      <c r="A13" s="248"/>
      <c r="B13" s="244"/>
      <c r="C13" s="244"/>
      <c r="D13" s="244"/>
      <c r="E13" s="244"/>
      <c r="F13" s="244"/>
      <c r="G13" s="1117" t="s">
        <v>475</v>
      </c>
      <c r="H13" s="1118"/>
      <c r="I13" s="1118"/>
      <c r="J13" s="1119"/>
      <c r="K13" s="267" t="s">
        <v>476</v>
      </c>
      <c r="L13" s="268" t="s">
        <v>476</v>
      </c>
      <c r="M13" s="269">
        <v>1</v>
      </c>
      <c r="N13" s="270" t="s">
        <v>476</v>
      </c>
    </row>
    <row r="14" spans="1:16" ht="13.5" customHeight="1" x14ac:dyDescent="0.15">
      <c r="A14" s="248"/>
      <c r="B14" s="244"/>
      <c r="C14" s="244"/>
      <c r="D14" s="244"/>
      <c r="E14" s="244"/>
      <c r="F14" s="244"/>
      <c r="G14" s="1117" t="s">
        <v>477</v>
      </c>
      <c r="H14" s="1118"/>
      <c r="I14" s="1118"/>
      <c r="J14" s="1119"/>
      <c r="K14" s="267">
        <v>264563</v>
      </c>
      <c r="L14" s="268">
        <v>2569</v>
      </c>
      <c r="M14" s="269">
        <v>2386</v>
      </c>
      <c r="N14" s="270">
        <v>7.7</v>
      </c>
    </row>
    <row r="15" spans="1:16" ht="13.5" customHeight="1" x14ac:dyDescent="0.15">
      <c r="A15" s="248"/>
      <c r="B15" s="244"/>
      <c r="C15" s="244"/>
      <c r="D15" s="244"/>
      <c r="E15" s="244"/>
      <c r="F15" s="244"/>
      <c r="G15" s="1117" t="s">
        <v>478</v>
      </c>
      <c r="H15" s="1118"/>
      <c r="I15" s="1118"/>
      <c r="J15" s="1119"/>
      <c r="K15" s="267">
        <v>32558</v>
      </c>
      <c r="L15" s="268">
        <v>316</v>
      </c>
      <c r="M15" s="269">
        <v>1344</v>
      </c>
      <c r="N15" s="270">
        <v>-76.5</v>
      </c>
    </row>
    <row r="16" spans="1:16" x14ac:dyDescent="0.15">
      <c r="A16" s="248"/>
      <c r="B16" s="244"/>
      <c r="C16" s="244"/>
      <c r="D16" s="244"/>
      <c r="E16" s="244"/>
      <c r="F16" s="244"/>
      <c r="G16" s="1120" t="s">
        <v>479</v>
      </c>
      <c r="H16" s="1121"/>
      <c r="I16" s="1121"/>
      <c r="J16" s="1122"/>
      <c r="K16" s="268">
        <v>-993245</v>
      </c>
      <c r="L16" s="268">
        <v>-9647</v>
      </c>
      <c r="M16" s="269">
        <v>-6701</v>
      </c>
      <c r="N16" s="270">
        <v>44</v>
      </c>
    </row>
    <row r="17" spans="1:16" x14ac:dyDescent="0.15">
      <c r="A17" s="248"/>
      <c r="B17" s="244"/>
      <c r="C17" s="244"/>
      <c r="D17" s="244"/>
      <c r="E17" s="244"/>
      <c r="F17" s="244"/>
      <c r="G17" s="1120" t="s">
        <v>170</v>
      </c>
      <c r="H17" s="1121"/>
      <c r="I17" s="1121"/>
      <c r="J17" s="1122"/>
      <c r="K17" s="268">
        <v>6549842</v>
      </c>
      <c r="L17" s="268">
        <v>63613</v>
      </c>
      <c r="M17" s="269">
        <v>63814</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5.81</v>
      </c>
      <c r="L21" s="281">
        <v>6.4</v>
      </c>
      <c r="M21" s="282">
        <v>-0.59</v>
      </c>
      <c r="N21" s="249"/>
      <c r="O21" s="283"/>
      <c r="P21" s="279"/>
    </row>
    <row r="22" spans="1:16" s="284" customFormat="1" x14ac:dyDescent="0.15">
      <c r="A22" s="279"/>
      <c r="B22" s="249"/>
      <c r="C22" s="249"/>
      <c r="D22" s="249"/>
      <c r="E22" s="249"/>
      <c r="F22" s="249"/>
      <c r="G22" s="1112" t="s">
        <v>485</v>
      </c>
      <c r="H22" s="1113"/>
      <c r="I22" s="1113"/>
      <c r="J22" s="1114"/>
      <c r="K22" s="285">
        <v>99.6</v>
      </c>
      <c r="L22" s="286">
        <v>98.9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3786835</v>
      </c>
      <c r="L32" s="294">
        <v>36778</v>
      </c>
      <c r="M32" s="295">
        <v>38473</v>
      </c>
      <c r="N32" s="296">
        <v>-4.4000000000000004</v>
      </c>
    </row>
    <row r="33" spans="1:16" ht="13.5" customHeight="1" x14ac:dyDescent="0.15">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491</v>
      </c>
      <c r="H34" s="1129"/>
      <c r="I34" s="1129"/>
      <c r="J34" s="1130"/>
      <c r="K34" s="294" t="s">
        <v>476</v>
      </c>
      <c r="L34" s="294" t="s">
        <v>476</v>
      </c>
      <c r="M34" s="295">
        <v>31</v>
      </c>
      <c r="N34" s="296" t="s">
        <v>476</v>
      </c>
    </row>
    <row r="35" spans="1:16" ht="27" customHeight="1" x14ac:dyDescent="0.15">
      <c r="A35" s="248"/>
      <c r="B35" s="244"/>
      <c r="C35" s="244"/>
      <c r="D35" s="244"/>
      <c r="E35" s="244"/>
      <c r="F35" s="244"/>
      <c r="G35" s="1128" t="s">
        <v>492</v>
      </c>
      <c r="H35" s="1129"/>
      <c r="I35" s="1129"/>
      <c r="J35" s="1130"/>
      <c r="K35" s="294">
        <v>825996</v>
      </c>
      <c r="L35" s="294">
        <v>8022</v>
      </c>
      <c r="M35" s="295">
        <v>10015</v>
      </c>
      <c r="N35" s="296">
        <v>-19.899999999999999</v>
      </c>
    </row>
    <row r="36" spans="1:16" ht="27" customHeight="1" x14ac:dyDescent="0.15">
      <c r="A36" s="248"/>
      <c r="B36" s="244"/>
      <c r="C36" s="244"/>
      <c r="D36" s="244"/>
      <c r="E36" s="244"/>
      <c r="F36" s="244"/>
      <c r="G36" s="1128" t="s">
        <v>493</v>
      </c>
      <c r="H36" s="1129"/>
      <c r="I36" s="1129"/>
      <c r="J36" s="1130"/>
      <c r="K36" s="294" t="s">
        <v>476</v>
      </c>
      <c r="L36" s="294" t="s">
        <v>476</v>
      </c>
      <c r="M36" s="295">
        <v>1507</v>
      </c>
      <c r="N36" s="296" t="s">
        <v>476</v>
      </c>
    </row>
    <row r="37" spans="1:16" ht="13.5" customHeight="1" x14ac:dyDescent="0.15">
      <c r="A37" s="248"/>
      <c r="B37" s="244"/>
      <c r="C37" s="244"/>
      <c r="D37" s="244"/>
      <c r="E37" s="244"/>
      <c r="F37" s="244"/>
      <c r="G37" s="1128" t="s">
        <v>494</v>
      </c>
      <c r="H37" s="1129"/>
      <c r="I37" s="1129"/>
      <c r="J37" s="1130"/>
      <c r="K37" s="294">
        <v>10752</v>
      </c>
      <c r="L37" s="294">
        <v>104</v>
      </c>
      <c r="M37" s="295">
        <v>1079</v>
      </c>
      <c r="N37" s="296">
        <v>-90.4</v>
      </c>
    </row>
    <row r="38" spans="1:16" ht="27" customHeight="1" x14ac:dyDescent="0.15">
      <c r="A38" s="248"/>
      <c r="B38" s="244"/>
      <c r="C38" s="244"/>
      <c r="D38" s="244"/>
      <c r="E38" s="244"/>
      <c r="F38" s="244"/>
      <c r="G38" s="1131" t="s">
        <v>495</v>
      </c>
      <c r="H38" s="1132"/>
      <c r="I38" s="1132"/>
      <c r="J38" s="1133"/>
      <c r="K38" s="297">
        <v>115</v>
      </c>
      <c r="L38" s="297">
        <v>1</v>
      </c>
      <c r="M38" s="298">
        <v>5</v>
      </c>
      <c r="N38" s="299">
        <v>-80</v>
      </c>
      <c r="O38" s="293"/>
    </row>
    <row r="39" spans="1:16" x14ac:dyDescent="0.15">
      <c r="A39" s="248"/>
      <c r="B39" s="244"/>
      <c r="C39" s="244"/>
      <c r="D39" s="244"/>
      <c r="E39" s="244"/>
      <c r="F39" s="244"/>
      <c r="G39" s="1131" t="s">
        <v>496</v>
      </c>
      <c r="H39" s="1132"/>
      <c r="I39" s="1132"/>
      <c r="J39" s="1133"/>
      <c r="K39" s="300">
        <v>-1119031</v>
      </c>
      <c r="L39" s="300">
        <v>-10868</v>
      </c>
      <c r="M39" s="301">
        <v>-7129</v>
      </c>
      <c r="N39" s="302">
        <v>52.4</v>
      </c>
      <c r="O39" s="293"/>
    </row>
    <row r="40" spans="1:16" ht="27" customHeight="1" x14ac:dyDescent="0.15">
      <c r="A40" s="248"/>
      <c r="B40" s="244"/>
      <c r="C40" s="244"/>
      <c r="D40" s="244"/>
      <c r="E40" s="244"/>
      <c r="F40" s="244"/>
      <c r="G40" s="1128" t="s">
        <v>497</v>
      </c>
      <c r="H40" s="1129"/>
      <c r="I40" s="1129"/>
      <c r="J40" s="1130"/>
      <c r="K40" s="300">
        <v>-2711428</v>
      </c>
      <c r="L40" s="300">
        <v>-26334</v>
      </c>
      <c r="M40" s="301">
        <v>-30363</v>
      </c>
      <c r="N40" s="302">
        <v>-13.3</v>
      </c>
      <c r="O40" s="293"/>
    </row>
    <row r="41" spans="1:16" x14ac:dyDescent="0.15">
      <c r="A41" s="248"/>
      <c r="B41" s="244"/>
      <c r="C41" s="244"/>
      <c r="D41" s="244"/>
      <c r="E41" s="244"/>
      <c r="F41" s="244"/>
      <c r="G41" s="1134" t="s">
        <v>280</v>
      </c>
      <c r="H41" s="1135"/>
      <c r="I41" s="1135"/>
      <c r="J41" s="1136"/>
      <c r="K41" s="294">
        <v>793239</v>
      </c>
      <c r="L41" s="300">
        <v>7704</v>
      </c>
      <c r="M41" s="301">
        <v>13618</v>
      </c>
      <c r="N41" s="302">
        <v>-43.4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1550592</v>
      </c>
      <c r="J51" s="320">
        <v>15121</v>
      </c>
      <c r="K51" s="321">
        <v>-48.1</v>
      </c>
      <c r="L51" s="322">
        <v>34366</v>
      </c>
      <c r="M51" s="323">
        <v>2.2000000000000002</v>
      </c>
      <c r="N51" s="324">
        <v>-50.3</v>
      </c>
    </row>
    <row r="52" spans="1:14" x14ac:dyDescent="0.15">
      <c r="A52" s="248"/>
      <c r="B52" s="244"/>
      <c r="C52" s="244"/>
      <c r="D52" s="244"/>
      <c r="E52" s="244"/>
      <c r="F52" s="244"/>
      <c r="G52" s="325"/>
      <c r="H52" s="326" t="s">
        <v>508</v>
      </c>
      <c r="I52" s="327">
        <v>898090</v>
      </c>
      <c r="J52" s="328">
        <v>8758</v>
      </c>
      <c r="K52" s="329">
        <v>-17.600000000000001</v>
      </c>
      <c r="L52" s="330">
        <v>19822</v>
      </c>
      <c r="M52" s="331">
        <v>5.0999999999999996</v>
      </c>
      <c r="N52" s="332">
        <v>-22.7</v>
      </c>
    </row>
    <row r="53" spans="1:14" x14ac:dyDescent="0.15">
      <c r="A53" s="248"/>
      <c r="B53" s="244"/>
      <c r="C53" s="244"/>
      <c r="D53" s="244"/>
      <c r="E53" s="244"/>
      <c r="F53" s="244"/>
      <c r="G53" s="310" t="s">
        <v>509</v>
      </c>
      <c r="H53" s="311"/>
      <c r="I53" s="319">
        <v>1348096</v>
      </c>
      <c r="J53" s="320">
        <v>13161</v>
      </c>
      <c r="K53" s="321">
        <v>-13</v>
      </c>
      <c r="L53" s="322">
        <v>35965</v>
      </c>
      <c r="M53" s="323">
        <v>4.7</v>
      </c>
      <c r="N53" s="324">
        <v>-17.7</v>
      </c>
    </row>
    <row r="54" spans="1:14" x14ac:dyDescent="0.15">
      <c r="A54" s="248"/>
      <c r="B54" s="244"/>
      <c r="C54" s="244"/>
      <c r="D54" s="244"/>
      <c r="E54" s="244"/>
      <c r="F54" s="244"/>
      <c r="G54" s="325"/>
      <c r="H54" s="326" t="s">
        <v>508</v>
      </c>
      <c r="I54" s="327">
        <v>437739</v>
      </c>
      <c r="J54" s="328">
        <v>4274</v>
      </c>
      <c r="K54" s="329">
        <v>-51.2</v>
      </c>
      <c r="L54" s="330">
        <v>20136</v>
      </c>
      <c r="M54" s="331">
        <v>1.6</v>
      </c>
      <c r="N54" s="332">
        <v>-52.8</v>
      </c>
    </row>
    <row r="55" spans="1:14" x14ac:dyDescent="0.15">
      <c r="A55" s="248"/>
      <c r="B55" s="244"/>
      <c r="C55" s="244"/>
      <c r="D55" s="244"/>
      <c r="E55" s="244"/>
      <c r="F55" s="244"/>
      <c r="G55" s="310" t="s">
        <v>510</v>
      </c>
      <c r="H55" s="311"/>
      <c r="I55" s="319">
        <v>2124689</v>
      </c>
      <c r="J55" s="320">
        <v>20868</v>
      </c>
      <c r="K55" s="321">
        <v>58.6</v>
      </c>
      <c r="L55" s="322">
        <v>41433</v>
      </c>
      <c r="M55" s="323">
        <v>15.2</v>
      </c>
      <c r="N55" s="324">
        <v>43.4</v>
      </c>
    </row>
    <row r="56" spans="1:14" x14ac:dyDescent="0.15">
      <c r="A56" s="248"/>
      <c r="B56" s="244"/>
      <c r="C56" s="244"/>
      <c r="D56" s="244"/>
      <c r="E56" s="244"/>
      <c r="F56" s="244"/>
      <c r="G56" s="325"/>
      <c r="H56" s="326" t="s">
        <v>508</v>
      </c>
      <c r="I56" s="327">
        <v>1152515</v>
      </c>
      <c r="J56" s="328">
        <v>11319</v>
      </c>
      <c r="K56" s="329">
        <v>164.8</v>
      </c>
      <c r="L56" s="330">
        <v>22351</v>
      </c>
      <c r="M56" s="331">
        <v>11</v>
      </c>
      <c r="N56" s="332">
        <v>153.80000000000001</v>
      </c>
    </row>
    <row r="57" spans="1:14" x14ac:dyDescent="0.15">
      <c r="A57" s="248"/>
      <c r="B57" s="244"/>
      <c r="C57" s="244"/>
      <c r="D57" s="244"/>
      <c r="E57" s="244"/>
      <c r="F57" s="244"/>
      <c r="G57" s="310" t="s">
        <v>511</v>
      </c>
      <c r="H57" s="311"/>
      <c r="I57" s="319">
        <v>1709740</v>
      </c>
      <c r="J57" s="320">
        <v>16603</v>
      </c>
      <c r="K57" s="321">
        <v>-20.399999999999999</v>
      </c>
      <c r="L57" s="322">
        <v>43493</v>
      </c>
      <c r="M57" s="323">
        <v>5</v>
      </c>
      <c r="N57" s="324">
        <v>-25.4</v>
      </c>
    </row>
    <row r="58" spans="1:14" x14ac:dyDescent="0.15">
      <c r="A58" s="248"/>
      <c r="B58" s="244"/>
      <c r="C58" s="244"/>
      <c r="D58" s="244"/>
      <c r="E58" s="244"/>
      <c r="F58" s="244"/>
      <c r="G58" s="325"/>
      <c r="H58" s="326" t="s">
        <v>508</v>
      </c>
      <c r="I58" s="327">
        <v>811708</v>
      </c>
      <c r="J58" s="328">
        <v>7882</v>
      </c>
      <c r="K58" s="329">
        <v>-30.4</v>
      </c>
      <c r="L58" s="330">
        <v>23254</v>
      </c>
      <c r="M58" s="331">
        <v>4</v>
      </c>
      <c r="N58" s="332">
        <v>-34.4</v>
      </c>
    </row>
    <row r="59" spans="1:14" x14ac:dyDescent="0.15">
      <c r="A59" s="248"/>
      <c r="B59" s="244"/>
      <c r="C59" s="244"/>
      <c r="D59" s="244"/>
      <c r="E59" s="244"/>
      <c r="F59" s="244"/>
      <c r="G59" s="310" t="s">
        <v>512</v>
      </c>
      <c r="H59" s="311"/>
      <c r="I59" s="319">
        <v>3432556</v>
      </c>
      <c r="J59" s="320">
        <v>33337</v>
      </c>
      <c r="K59" s="321">
        <v>100.8</v>
      </c>
      <c r="L59" s="322">
        <v>50840</v>
      </c>
      <c r="M59" s="323">
        <v>16.899999999999999</v>
      </c>
      <c r="N59" s="324">
        <v>83.9</v>
      </c>
    </row>
    <row r="60" spans="1:14" x14ac:dyDescent="0.15">
      <c r="A60" s="248"/>
      <c r="B60" s="244"/>
      <c r="C60" s="244"/>
      <c r="D60" s="244"/>
      <c r="E60" s="244"/>
      <c r="F60" s="244"/>
      <c r="G60" s="325"/>
      <c r="H60" s="326" t="s">
        <v>508</v>
      </c>
      <c r="I60" s="333">
        <v>1398394</v>
      </c>
      <c r="J60" s="328">
        <v>13581</v>
      </c>
      <c r="K60" s="329">
        <v>72.3</v>
      </c>
      <c r="L60" s="330">
        <v>25367</v>
      </c>
      <c r="M60" s="331">
        <v>9.1</v>
      </c>
      <c r="N60" s="332">
        <v>63.2</v>
      </c>
    </row>
    <row r="61" spans="1:14" x14ac:dyDescent="0.15">
      <c r="A61" s="248"/>
      <c r="B61" s="244"/>
      <c r="C61" s="244"/>
      <c r="D61" s="244"/>
      <c r="E61" s="244"/>
      <c r="F61" s="244"/>
      <c r="G61" s="310" t="s">
        <v>513</v>
      </c>
      <c r="H61" s="334"/>
      <c r="I61" s="335">
        <v>2033135</v>
      </c>
      <c r="J61" s="336">
        <v>19818</v>
      </c>
      <c r="K61" s="337">
        <v>15.6</v>
      </c>
      <c r="L61" s="338">
        <v>41219</v>
      </c>
      <c r="M61" s="339">
        <v>8.8000000000000007</v>
      </c>
      <c r="N61" s="324">
        <v>6.8</v>
      </c>
    </row>
    <row r="62" spans="1:14" x14ac:dyDescent="0.15">
      <c r="A62" s="248"/>
      <c r="B62" s="244"/>
      <c r="C62" s="244"/>
      <c r="D62" s="244"/>
      <c r="E62" s="244"/>
      <c r="F62" s="244"/>
      <c r="G62" s="325"/>
      <c r="H62" s="326" t="s">
        <v>508</v>
      </c>
      <c r="I62" s="327">
        <v>939689</v>
      </c>
      <c r="J62" s="328">
        <v>9163</v>
      </c>
      <c r="K62" s="329">
        <v>27.6</v>
      </c>
      <c r="L62" s="330">
        <v>22186</v>
      </c>
      <c r="M62" s="331">
        <v>6.2</v>
      </c>
      <c r="N62" s="332">
        <v>21.4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12.67</v>
      </c>
      <c r="G47" s="12">
        <v>16.510000000000002</v>
      </c>
      <c r="H47" s="12">
        <v>15.78</v>
      </c>
      <c r="I47" s="12">
        <v>22.59</v>
      </c>
      <c r="J47" s="13">
        <v>21.49</v>
      </c>
    </row>
    <row r="48" spans="2:10" ht="57.75" customHeight="1" x14ac:dyDescent="0.15">
      <c r="B48" s="14"/>
      <c r="C48" s="1139" t="s">
        <v>4</v>
      </c>
      <c r="D48" s="1139"/>
      <c r="E48" s="1140"/>
      <c r="F48" s="15">
        <v>4.0999999999999996</v>
      </c>
      <c r="G48" s="16">
        <v>6.88</v>
      </c>
      <c r="H48" s="16">
        <v>0.1</v>
      </c>
      <c r="I48" s="16">
        <v>4.68</v>
      </c>
      <c r="J48" s="17">
        <v>0.92</v>
      </c>
    </row>
    <row r="49" spans="2:10" ht="57.75" customHeight="1" thickBot="1" x14ac:dyDescent="0.2">
      <c r="B49" s="18"/>
      <c r="C49" s="1141" t="s">
        <v>5</v>
      </c>
      <c r="D49" s="1141"/>
      <c r="E49" s="1142"/>
      <c r="F49" s="19" t="s">
        <v>520</v>
      </c>
      <c r="G49" s="20">
        <v>4.8899999999999997</v>
      </c>
      <c r="H49" s="20" t="s">
        <v>521</v>
      </c>
      <c r="I49" s="20">
        <v>11.26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x14ac:dyDescent="0.15">
      <c r="A35" s="22"/>
      <c r="B35" s="35"/>
      <c r="C35" s="1143" t="s">
        <v>529</v>
      </c>
      <c r="D35" s="1144"/>
      <c r="E35" s="1145"/>
      <c r="F35" s="36">
        <v>6.62</v>
      </c>
      <c r="G35" s="37">
        <v>9.0500000000000007</v>
      </c>
      <c r="H35" s="37">
        <v>10.1</v>
      </c>
      <c r="I35" s="37">
        <v>11.45</v>
      </c>
      <c r="J35" s="38">
        <v>11.8</v>
      </c>
      <c r="K35" s="22"/>
      <c r="L35" s="22"/>
      <c r="M35" s="22"/>
      <c r="N35" s="22"/>
      <c r="O35" s="22"/>
      <c r="P35" s="22"/>
    </row>
    <row r="36" spans="1:16" ht="39" customHeight="1" x14ac:dyDescent="0.15">
      <c r="A36" s="22"/>
      <c r="B36" s="35"/>
      <c r="C36" s="1143" t="s">
        <v>530</v>
      </c>
      <c r="D36" s="1144"/>
      <c r="E36" s="1145"/>
      <c r="F36" s="36" t="s">
        <v>531</v>
      </c>
      <c r="G36" s="37" t="s">
        <v>532</v>
      </c>
      <c r="H36" s="37">
        <v>1.69</v>
      </c>
      <c r="I36" s="37">
        <v>3.34</v>
      </c>
      <c r="J36" s="38">
        <v>2.7</v>
      </c>
      <c r="K36" s="22"/>
      <c r="L36" s="22"/>
      <c r="M36" s="22"/>
      <c r="N36" s="22"/>
      <c r="O36" s="22"/>
      <c r="P36" s="22"/>
    </row>
    <row r="37" spans="1:16" ht="39" customHeight="1" x14ac:dyDescent="0.15">
      <c r="A37" s="22"/>
      <c r="B37" s="35"/>
      <c r="C37" s="1143" t="s">
        <v>533</v>
      </c>
      <c r="D37" s="1144"/>
      <c r="E37" s="1145"/>
      <c r="F37" s="36">
        <v>1.1599999999999999</v>
      </c>
      <c r="G37" s="37">
        <v>1.3</v>
      </c>
      <c r="H37" s="37">
        <v>1.1599999999999999</v>
      </c>
      <c r="I37" s="37">
        <v>1.37</v>
      </c>
      <c r="J37" s="38">
        <v>1.96</v>
      </c>
      <c r="K37" s="22"/>
      <c r="L37" s="22"/>
      <c r="M37" s="22"/>
      <c r="N37" s="22"/>
      <c r="O37" s="22"/>
      <c r="P37" s="22"/>
    </row>
    <row r="38" spans="1:16" ht="39" customHeight="1" x14ac:dyDescent="0.15">
      <c r="A38" s="22"/>
      <c r="B38" s="35"/>
      <c r="C38" s="1143" t="s">
        <v>534</v>
      </c>
      <c r="D38" s="1144"/>
      <c r="E38" s="1145"/>
      <c r="F38" s="36">
        <v>4.0999999999999996</v>
      </c>
      <c r="G38" s="37">
        <v>6.88</v>
      </c>
      <c r="H38" s="37">
        <v>0.1</v>
      </c>
      <c r="I38" s="37">
        <v>4.68</v>
      </c>
      <c r="J38" s="38">
        <v>0.92</v>
      </c>
      <c r="K38" s="22"/>
      <c r="L38" s="22"/>
      <c r="M38" s="22"/>
      <c r="N38" s="22"/>
      <c r="O38" s="22"/>
      <c r="P38" s="22"/>
    </row>
    <row r="39" spans="1:16" ht="39" customHeight="1" x14ac:dyDescent="0.15">
      <c r="A39" s="22"/>
      <c r="B39" s="35"/>
      <c r="C39" s="1143" t="s">
        <v>535</v>
      </c>
      <c r="D39" s="1144"/>
      <c r="E39" s="1145"/>
      <c r="F39" s="36">
        <v>0.17</v>
      </c>
      <c r="G39" s="37">
        <v>0.17</v>
      </c>
      <c r="H39" s="37">
        <v>0.13</v>
      </c>
      <c r="I39" s="37">
        <v>0.23</v>
      </c>
      <c r="J39" s="38">
        <v>0.12</v>
      </c>
      <c r="K39" s="22"/>
      <c r="L39" s="22"/>
      <c r="M39" s="22"/>
      <c r="N39" s="22"/>
      <c r="O39" s="22"/>
      <c r="P39" s="22"/>
    </row>
    <row r="40" spans="1:16" ht="39" customHeight="1" x14ac:dyDescent="0.15">
      <c r="A40" s="22"/>
      <c r="B40" s="35"/>
      <c r="C40" s="1143" t="s">
        <v>536</v>
      </c>
      <c r="D40" s="1144"/>
      <c r="E40" s="1145"/>
      <c r="F40" s="36">
        <v>0.06</v>
      </c>
      <c r="G40" s="37">
        <v>0.05</v>
      </c>
      <c r="H40" s="37">
        <v>0.2</v>
      </c>
      <c r="I40" s="37">
        <v>0.25</v>
      </c>
      <c r="J40" s="38">
        <v>0.05</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537</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538</v>
      </c>
      <c r="D43" s="1147"/>
      <c r="E43" s="1148"/>
      <c r="F43" s="41">
        <v>0.01</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election activeCell="M43" sqref="M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3740</v>
      </c>
      <c r="L45" s="60">
        <v>3814</v>
      </c>
      <c r="M45" s="60">
        <v>3866</v>
      </c>
      <c r="N45" s="60">
        <v>3766</v>
      </c>
      <c r="O45" s="61">
        <v>3787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1071</v>
      </c>
      <c r="L48" s="64">
        <v>977</v>
      </c>
      <c r="M48" s="64">
        <v>1176</v>
      </c>
      <c r="N48" s="64">
        <v>990</v>
      </c>
      <c r="O48" s="65">
        <v>826</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476</v>
      </c>
      <c r="L49" s="64" t="s">
        <v>476</v>
      </c>
      <c r="M49" s="64" t="s">
        <v>476</v>
      </c>
      <c r="N49" s="64" t="s">
        <v>476</v>
      </c>
      <c r="O49" s="65" t="s">
        <v>476</v>
      </c>
      <c r="P49" s="48"/>
      <c r="Q49" s="48"/>
      <c r="R49" s="48"/>
      <c r="S49" s="48"/>
      <c r="T49" s="48"/>
      <c r="U49" s="48"/>
    </row>
    <row r="50" spans="1:21" ht="30.75" customHeight="1" x14ac:dyDescent="0.15">
      <c r="A50" s="48"/>
      <c r="B50" s="1161"/>
      <c r="C50" s="1162"/>
      <c r="D50" s="62"/>
      <c r="E50" s="1153" t="s">
        <v>17</v>
      </c>
      <c r="F50" s="1153"/>
      <c r="G50" s="1153"/>
      <c r="H50" s="1153"/>
      <c r="I50" s="1153"/>
      <c r="J50" s="1154"/>
      <c r="K50" s="63">
        <v>11</v>
      </c>
      <c r="L50" s="64">
        <v>11</v>
      </c>
      <c r="M50" s="64">
        <v>11</v>
      </c>
      <c r="N50" s="64">
        <v>11</v>
      </c>
      <c r="O50" s="65">
        <v>11</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0</v>
      </c>
      <c r="N51" s="64" t="s">
        <v>476</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3594</v>
      </c>
      <c r="L52" s="64">
        <v>3636</v>
      </c>
      <c r="M52" s="64">
        <v>3622</v>
      </c>
      <c r="N52" s="64">
        <v>3712</v>
      </c>
      <c r="O52" s="65">
        <v>3831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1229</v>
      </c>
      <c r="L53" s="69">
        <v>1167</v>
      </c>
      <c r="M53" s="69">
        <v>1431</v>
      </c>
      <c r="N53" s="69">
        <v>1055</v>
      </c>
      <c r="O53" s="70">
        <v>793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2015-05-08T00:19:37Z</cp:lastPrinted>
  <dcterms:created xsi:type="dcterms:W3CDTF">2015-02-17T07:10:36Z</dcterms:created>
  <dcterms:modified xsi:type="dcterms:W3CDTF">2015-05-08T00:19:58Z</dcterms:modified>
  <cp:category/>
</cp:coreProperties>
</file>