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20" yWindow="-135" windowWidth="20610" windowHeight="3975" tabRatio="7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CW102" i="11"/>
  <c r="CR102" i="11"/>
  <c r="AU88" i="11"/>
  <c r="AP88" i="11"/>
  <c r="AF88" i="11"/>
  <c r="AU63" i="11"/>
  <c r="AP63" i="1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BE38" i="9"/>
  <c r="AM38" i="9"/>
  <c r="U38" i="9"/>
  <c r="C38" i="9"/>
  <c r="BE37" i="9"/>
  <c r="AM37" i="9"/>
  <c r="C37" i="9"/>
  <c r="BW36" i="9"/>
  <c r="BW37" i="9" s="1"/>
  <c r="BE36" i="9"/>
  <c r="BW35" i="9"/>
  <c r="BE35" i="9"/>
  <c r="BW34" i="9"/>
  <c r="BE34" i="9"/>
  <c r="C34" i="9"/>
  <c r="C35" i="9" s="1"/>
  <c r="BW38" i="9" l="1"/>
  <c r="BW39" i="9" s="1"/>
  <c r="BW40" i="9" s="1"/>
  <c r="CO34" i="9"/>
  <c r="CO35" i="9" s="1"/>
  <c r="CO36" i="9" s="1"/>
  <c r="CO37" i="9" s="1"/>
  <c r="CO38" i="9" s="1"/>
  <c r="CO39" i="9" s="1"/>
  <c r="CO40"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<sst xmlns="http://schemas.openxmlformats.org/spreadsheetml/2006/main" count="990" uniqueCount="555">
  <si>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</si>
  <si>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</si>
  <si>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</si>
  <si>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</si>
  <si>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</si>
  <si>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</si>
  <si>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</si>
  <si>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</si>
  <si>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</si>
  <si>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</si>
  <si>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</si>
  <si>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</si>
  <si>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</si>
  <si>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</si>
  <si>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</si>
  <si>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</si>
  <si>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</si>
  <si>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</si>
  <si>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</si>
  <si>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</si>
  <si>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</si>
  <si>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</si>
  <si>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</si>
  <si>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</si>
  <si>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</si>
  <si>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</si>
  <si>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</si>
  <si>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</si>
  <si>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</si>
  <si>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</si>
  <si>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</si>
  <si>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</si>
  <si>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</si>
  <si>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</si>
  <si>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</si>
  <si>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</si>
  <si>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</si>
  <si>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</si>
  <si>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</si>
  <si>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</si>
  <si>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</si>
  <si>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</si>
  <si>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</si>
  <si>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</si>
  <si>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</si>
  <si>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</si>
  <si>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</si>
  <si>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</si>
  <si>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</si>
  <si>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</si>
  <si>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</si>
  <si>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</si>
  <si>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</si>
  <si>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</si>
  <si>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</si>
  <si>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</si>
  <si>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</si>
  <si>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</si>
  <si>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</si>
  <si>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</si>
  <si>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</si>
  <si>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</si>
  <si>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</si>
  <si>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</si>
  <si>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</si>
  <si>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</si>
  <si>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</si>
  <si>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</si>
  <si>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</si>
  <si>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</si>
  <si>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</si>
  <si>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</si>
  <si>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</si>
  <si>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</si>
  <si>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</si>
  <si>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</si>
  <si>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</si>
  <si>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</si>
  <si>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</si>
  <si>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</si>
  <si>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</si>
  <si>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</si>
  <si>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</si>
  <si>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</si>
  <si>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</si>
  <si>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</si>
  <si>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</si>
  <si>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</si>
  <si>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</si>
  <si>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</si>
  <si>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</si>
  <si>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</si>
  <si>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</si>
  <si>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</si>
  <si>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</si>
  <si>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</si>
  <si>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</si>
  <si>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</si>
  <si>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</si>
  <si>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</si>
  <si>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</si>
  <si>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</si>
  <si>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</si>
  <si>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</si>
  <si>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</si>
  <si>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</si>
  <si>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</si>
  <si>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</si>
  <si>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</si>
  <si>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</si>
  <si>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</si>
  <si>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</si>
  <si>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</si>
  <si>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</si>
  <si>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</si>
  <si>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</si>
  <si>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</si>
  <si>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</si>
  <si>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</si>
  <si>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</si>
  <si>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</si>
  <si>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</si>
  <si>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</si>
  <si>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</si>
  <si>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</si>
  <si>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</si>
  <si>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</si>
  <si>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</si>
  <si>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</si>
  <si>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</si>
  <si>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</si>
  <si>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</si>
  <si>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</si>
  <si>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</si>
  <si>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</si>
  <si>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</si>
  <si>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</si>
  <si>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</si>
  <si>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</si>
  <si>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</si>
  <si>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</si>
  <si>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</si>
  <si>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</si>
  <si>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</si>
  <si>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</si>
  <si>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</si>
  <si>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</si>
  <si>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</si>
  <si>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</si>
  <si>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</si>
  <si>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</si>
  <si>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</si>
  <si>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</si>
  <si>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</si>
  <si>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</si>
  <si>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</si>
  <si>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</si>
  <si>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</si>
  <si>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</si>
  <si>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</si>
  <si>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</si>
  <si>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</si>
  <si>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</si>
  <si>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</si>
  <si>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</si>
  <si>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</si>
  <si>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</si>
  <si>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</si>
  <si>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</si>
  <si>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</si>
  <si>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</si>
  <si>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</si>
  <si>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</si>
  <si>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</si>
  <si>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</si>
  <si>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</si>
  <si>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</si>
  <si>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</si>
  <si>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</si>
  <si>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</si>
  <si>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</si>
  <si>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</si>
  <si>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</si>
  <si>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</si>
  <si>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</si>
  <si>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</si>
  <si>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</si>
  <si>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</si>
  <si>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</si>
  <si>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</si>
  <si>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</si>
  <si>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</si>
  <si>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</si>
  <si>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</si>
  <si>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</si>
  <si>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大阪府豊中市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</si>
  <si>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</si>
  <si>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</si>
  <si>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</si>
  <si>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</si>
  <si>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</si>
  <si>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</si>
  <si>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</si>
  <si>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</si>
  <si>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</si>
  <si>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</si>
  <si>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</si>
  <si>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</si>
  <si>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</si>
  <si>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</si>
  <si>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</si>
  <si>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</si>
  <si>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</si>
  <si>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</si>
  <si>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</si>
  <si>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</si>
  <si>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</si>
  <si>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</si>
  <si>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</si>
  <si>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</si>
  <si>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</si>
  <si>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</si>
  <si>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</si>
  <si>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</si>
  <si>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</si>
  <si>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</si>
  <si>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</si>
  <si>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</si>
  <si>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</si>
  <si>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</si>
  <si>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</si>
  <si>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</si>
  <si>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</si>
  <si>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</si>
  <si>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</si>
  <si>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</si>
  <si>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</si>
  <si>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</si>
  <si>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</si>
  <si>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</si>
  <si>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</si>
  <si>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</si>
  <si>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</si>
  <si>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</si>
  <si>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</si>
  <si>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</si>
  <si>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</si>
  <si>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</si>
  <si>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</si>
  <si>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</si>
  <si>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</si>
  <si>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</si>
  <si>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</si>
  <si>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</si>
  <si>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</si>
  <si>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</si>
  <si>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</si>
  <si>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</si>
  <si>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</si>
  <si>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</si>
  <si>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</si>
  <si>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</si>
  <si>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</si>
  <si>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</si>
  <si>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</si>
  <si>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</si>
  <si>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</si>
  <si>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</si>
  <si>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</si>
  <si>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</si>
  <si>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</si>
  <si>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</si>
  <si>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</si>
  <si>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</si>
  <si>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</si>
  <si>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</si>
  <si>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</si>
  <si>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</si>
  <si>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</si>
  <si>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</si>
  <si>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</si>
  <si>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</si>
  <si>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</si>
  <si>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</si>
  <si>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</si>
  <si>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</si>
  <si>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</si>
  <si>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</si>
  <si>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</si>
  <si>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</si>
  <si>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</si>
  <si>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</si>
  <si>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</si>
  <si>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</si>
  <si>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</si>
  <si>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</si>
  <si>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</si>
  <si>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</si>
  <si>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</si>
  <si>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</si>
  <si>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</si>
  <si>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</si>
  <si>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</si>
  <si>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</si>
  <si>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</si>
  <si>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</si>
  <si>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</si>
  <si>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</si>
  <si>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</si>
  <si>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</si>
  <si>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</si>
  <si>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</si>
  <si>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</si>
  <si>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</si>
  <si>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</si>
  <si>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</si>
  <si>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</si>
  <si>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</si>
  <si>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</si>
  <si>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</si>
  <si>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</si>
  <si>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</si>
  <si>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</si>
  <si>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</si>
  <si>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</si>
  <si>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</si>
  <si>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</si>
  <si>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</si>
  <si>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</si>
  <si>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</si>
  <si>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</si>
  <si>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</si>
  <si>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</si>
  <si>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</si>
  <si>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</si>
  <si>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</si>
  <si>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</si>
  <si>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</si>
  <si>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</si>
  <si>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</si>
  <si>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</si>
  <si>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</si>
  <si>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</si>
  <si>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</si>
  <si>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</si>
  <si>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</si>
  <si>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大阪府豊中市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</si>
  <si>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</si>
  <si>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</si>
  <si>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</si>
  <si>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</si>
  <si>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</si>
  <si>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</si>
  <si>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</si>
  <si>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</si>
  <si>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</si>
  <si>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</si>
  <si>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</si>
  <si>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</si>
  <si>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</si>
  <si>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</si>
  <si>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</si>
  <si>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</si>
  <si>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</si>
  <si>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</si>
  <si>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</si>
  <si>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</si>
  <si>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</si>
  <si>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</si>
  <si>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</si>
  <si>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</si>
  <si>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</si>
  <si>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</si>
  <si>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</si>
  <si>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</si>
  <si>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</si>
  <si>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</si>
  <si>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</si>
  <si>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</si>
  <si>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</si>
  <si>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</si>
  <si>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</si>
  <si>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</si>
  <si>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</si>
  <si>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</si>
  <si>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自動車駐車場事業特別会計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</si>
  <si>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</si>
  <si>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</si>
  <si>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</si>
  <si>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</si>
  <si>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</si>
  <si>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</si>
  <si>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</si>
  <si>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</si>
  <si>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</si>
  <si>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</si>
  <si>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</si>
  <si>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</si>
  <si>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</si>
  <si>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</si>
  <si>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</si>
  <si>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</si>
  <si>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</si>
  <si>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</si>
  <si>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</si>
  <si>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</si>
  <si>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</si>
  <si>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</si>
  <si>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</si>
  <si>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</si>
  <si>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</si>
  <si>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</si>
  <si>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</si>
  <si>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</si>
  <si>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</si>
  <si>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</si>
  <si>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</si>
  <si>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</si>
  <si>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</si>
  <si>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</si>
  <si>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</si>
  <si>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</si>
  <si>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</si>
  <si>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</si>
  <si>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</si>
  <si>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</si>
  <si>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</si>
  <si>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</si>
  <si>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</si>
  <si>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</si>
  <si>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</si>
  <si>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</si>
  <si>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</si>
  <si>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</si>
  <si>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</si>
  <si>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</si>
  <si>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</si>
  <si>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</si>
  <si>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</si>
  <si>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</si>
  <si>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</si>
  <si>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</si>
  <si>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</si>
  <si>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</si>
  <si>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</si>
  <si>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</si>
  <si>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</si>
  <si>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</si>
  <si>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</si>
  <si>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</si>
  <si>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</si>
  <si>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</si>
  <si>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</si>
  <si>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</si>
  <si>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</si>
  <si>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</si>
  <si>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</si>
  <si>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</si>
  <si>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</si>
  <si>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</si>
  <si>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</si>
  <si>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</si>
  <si>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</si>
  <si>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</si>
  <si>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</si>
  <si>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</si>
  <si>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</si>
  <si>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</si>
  <si>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</si>
  <si>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</si>
  <si>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</si>
  <si>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</si>
  <si>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</si>
  <si>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</si>
  <si>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</si>
  <si>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</si>
  <si>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</si>
  <si>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</si>
  <si>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</si>
  <si>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</si>
  <si>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</si>
  <si>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</si>
  <si>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</si>
  <si>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</si>
  <si>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</si>
  <si>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</si>
  <si>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</si>
  <si>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</si>
  <si>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</si>
  <si>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</si>
  <si>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</si>
  <si>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</si>
  <si>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</si>
  <si>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</si>
  <si>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</si>
  <si>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</si>
  <si>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</si>
  <si>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</si>
  <si>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</si>
  <si>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</si>
  <si>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</si>
  <si>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</si>
  <si>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</si>
  <si>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</si>
  <si>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</si>
  <si>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</si>
  <si>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</si>
  <si>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</si>
  <si>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</si>
  <si>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</si>
  <si>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</si>
  <si>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</si>
  <si>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</si>
  <si>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</si>
  <si>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</si>
  <si>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</si>
  <si>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</si>
  <si>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</si>
  <si>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</si>
  <si>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</si>
  <si>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</si>
  <si>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</si>
  <si>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</si>
  <si>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</si>
  <si>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一般会計</t>
  </si>
  <si>
    <t>国民健康保険事業特別会計</t>
  </si>
  <si>
    <t>▲ 0.09</t>
  </si>
  <si>
    <t>公共下水道事業会計</t>
  </si>
  <si>
    <t>水道事業会計</t>
  </si>
  <si>
    <t>介護保険事業特別会計</t>
  </si>
  <si>
    <t>後期高齢者医療事業特別会計</t>
  </si>
  <si>
    <t>公共用地先行取得事業特別会計</t>
  </si>
  <si>
    <t>その他会計（赤字）</t>
  </si>
  <si>
    <t>その他会計（黒字）</t>
  </si>
  <si>
    <t>-</t>
    <phoneticPr fontId="2"/>
  </si>
  <si>
    <t>-</t>
    <phoneticPr fontId="2"/>
  </si>
  <si>
    <t>豊中市伊丹市クリーンランド</t>
    <rPh sb="0" eb="2">
      <t>トヨナカ</t>
    </rPh>
    <rPh sb="2" eb="3">
      <t>シ</t>
    </rPh>
    <rPh sb="3" eb="6">
      <t>イタミシ</t>
    </rPh>
    <phoneticPr fontId="2"/>
  </si>
  <si>
    <t>-</t>
    <phoneticPr fontId="2"/>
  </si>
  <si>
    <t>豊中市住宅協会</t>
    <phoneticPr fontId="2"/>
  </si>
  <si>
    <t>豊中市医療保健センター</t>
    <phoneticPr fontId="2"/>
  </si>
  <si>
    <t>豊中市スポーツ振興事業団</t>
    <phoneticPr fontId="2"/>
  </si>
  <si>
    <t>とよなか国際交流協会</t>
    <phoneticPr fontId="2"/>
  </si>
  <si>
    <t>とよなか男女共同参画推進財団</t>
    <phoneticPr fontId="2"/>
  </si>
  <si>
    <t>豊中都市管理</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</si>
  <si>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</si>
  <si>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</si>
  <si>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</si>
  <si>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淀川右岸水防事務組合</t>
    <rPh sb="0" eb="2">
      <t>ヨドガワ</t>
    </rPh>
    <rPh sb="2" eb="4">
      <t>ウガン</t>
    </rPh>
    <rPh sb="4" eb="6">
      <t>スイボウ</t>
    </rPh>
    <rPh sb="6" eb="8">
      <t>ジム</t>
    </rPh>
    <rPh sb="8" eb="10">
      <t>クミアイ</t>
    </rPh>
    <phoneticPr fontId="24"/>
  </si>
  <si>
    <t>大阪府都市競艇組合</t>
    <rPh sb="0" eb="3">
      <t>オオサカフ</t>
    </rPh>
    <rPh sb="3" eb="5">
      <t>トシ</t>
    </rPh>
    <rPh sb="5" eb="7">
      <t>キョウテイ</t>
    </rPh>
    <rPh sb="7" eb="9">
      <t>クミアイ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</si>
  <si>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</si>
  <si>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</si>
  <si>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t>
    <phoneticPr fontId="2"/>
  </si>
  <si>
    <t>-</t>
    <phoneticPr fontId="2"/>
  </si>
  <si>
    <t>〇</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</si>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</sst>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16320</c:v>
                </c:pt>
                <c:pt idx="1">
                  <c:v>12435</c:v>
                </c:pt>
                <c:pt idx="2">
                  <c:v>20481</c:v>
                </c:pt>
                <c:pt idx="3">
                  <c:v>32330</c:v>
                </c:pt>
                <c:pt idx="4">
                  <c:v>22370</c:v>
                </c:pt>
              </c:numCache>
            </c:numRef>
          </c:val>
          <c:smooth val="0"/>
        </c:ser>
        <c:dLbls>
          <c:showLegendKey val="0"/>
          <c:showVal val="0"/>
          <c:showCatName val="0"/>
          <c:showSerName val="0"/>
          <c:showPercent val="0"/>
          <c:showBubbleSize val="0"/>
        </c:dLbls>
        <c:marker val="1"/>
        <c:smooth val="0"/>
        <c:axId val="114491776"/>
        <c:axId val="114493696"/>
      </c:lineChart>
      <c:catAx>
        <c:axId val="114491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93696"/>
        <c:crosses val="autoZero"/>
        <c:auto val="1"/>
        <c:lblAlgn val="ctr"/>
        <c:lblOffset val="100"/>
        <c:tickLblSkip val="1"/>
        <c:tickMarkSkip val="1"/>
        <c:noMultiLvlLbl val="0"/>
      </c:catAx>
      <c:valAx>
        <c:axId val="1144936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9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0.06</c:v>
                </c:pt>
                <c:pt idx="1">
                  <c:v>1.1100000000000001</c:v>
                </c:pt>
                <c:pt idx="2">
                  <c:v>2.36</c:v>
                </c:pt>
                <c:pt idx="3">
                  <c:v>2.36</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0.52</c:v>
                </c:pt>
                <c:pt idx="1">
                  <c:v>1</c:v>
                </c:pt>
                <c:pt idx="2">
                  <c:v>1.35</c:v>
                </c:pt>
                <c:pt idx="3">
                  <c:v>1.29</c:v>
                </c:pt>
                <c:pt idx="4">
                  <c:v>1.94</c:v>
                </c:pt>
              </c:numCache>
            </c:numRef>
          </c:val>
        </c:ser>
        <c:dLbls>
          <c:showLegendKey val="0"/>
          <c:showVal val="0"/>
          <c:showCatName val="0"/>
          <c:showSerName val="0"/>
          <c:showPercent val="0"/>
          <c:showBubbleSize val="0"/>
        </c:dLbls>
        <c:gapWidth val="250"/>
        <c:overlap val="100"/>
        <c:axId val="114932736"/>
        <c:axId val="11494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0.61</c:v>
                </c:pt>
                <c:pt idx="1">
                  <c:v>1.72</c:v>
                </c:pt>
                <c:pt idx="2">
                  <c:v>1.74</c:v>
                </c:pt>
                <c:pt idx="3">
                  <c:v>1.03</c:v>
                </c:pt>
                <c:pt idx="4">
                  <c:v>3.67</c:v>
                </c:pt>
              </c:numCache>
            </c:numRef>
          </c:val>
          <c:smooth val="0"/>
        </c:ser>
        <c:dLbls>
          <c:showLegendKey val="0"/>
          <c:showVal val="0"/>
          <c:showCatName val="0"/>
          <c:showSerName val="0"/>
          <c:showPercent val="0"/>
          <c:showBubbleSize val="0"/>
        </c:dLbls>
        <c:marker val="1"/>
        <c:smooth val="0"/>
        <c:axId val="114932736"/>
        <c:axId val="114947200"/>
      </c:lineChart>
      <c:catAx>
        <c:axId val="1149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47200"/>
        <c:crosses val="autoZero"/>
        <c:auto val="1"/>
        <c:lblAlgn val="ctr"/>
        <c:lblOffset val="100"/>
        <c:tickLblSkip val="1"/>
        <c:tickMarkSkip val="1"/>
        <c:noMultiLvlLbl val="0"/>
      </c:catAx>
      <c:valAx>
        <c:axId val="1149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c:v>
                </c:pt>
                <c:pt idx="2">
                  <c:v>#N/A</c:v>
                </c:pt>
                <c:pt idx="3">
                  <c:v>0.03</c:v>
                </c:pt>
                <c:pt idx="4">
                  <c:v>#N/A</c:v>
                </c:pt>
                <c:pt idx="5">
                  <c:v>0.03</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0.27</c:v>
                </c:pt>
                <c:pt idx="2">
                  <c:v>#N/A</c:v>
                </c:pt>
                <c:pt idx="3">
                  <c:v>0.28999999999999998</c:v>
                </c:pt>
                <c:pt idx="4">
                  <c:v>#N/A</c:v>
                </c:pt>
                <c:pt idx="5">
                  <c:v>0.26</c:v>
                </c:pt>
                <c:pt idx="6">
                  <c:v>#N/A</c:v>
                </c:pt>
                <c:pt idx="7">
                  <c:v>0.26</c:v>
                </c:pt>
                <c:pt idx="8">
                  <c:v>#N/A</c:v>
                </c:pt>
                <c:pt idx="9">
                  <c:v>0.24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0.62</c:v>
                </c:pt>
                <c:pt idx="2">
                  <c:v>#N/A</c:v>
                </c:pt>
                <c:pt idx="3">
                  <c:v>0.34</c:v>
                </c:pt>
                <c:pt idx="4">
                  <c:v>#N/A</c:v>
                </c:pt>
                <c:pt idx="5">
                  <c:v>0.72</c:v>
                </c:pt>
                <c:pt idx="6">
                  <c:v>#N/A</c:v>
                </c:pt>
                <c:pt idx="7">
                  <c:v>0.73</c:v>
                </c:pt>
                <c:pt idx="8">
                  <c:v>#N/A</c:v>
                </c:pt>
                <c:pt idx="9">
                  <c:v>0.59</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1.46</c:v>
                </c:pt>
                <c:pt idx="2">
                  <c:v>#N/A</c:v>
                </c:pt>
                <c:pt idx="3">
                  <c:v>1.79</c:v>
                </c:pt>
                <c:pt idx="4">
                  <c:v>#N/A</c:v>
                </c:pt>
                <c:pt idx="5">
                  <c:v>2.1</c:v>
                </c:pt>
                <c:pt idx="6">
                  <c:v>#N/A</c:v>
                </c:pt>
                <c:pt idx="7">
                  <c:v>2.13</c:v>
                </c:pt>
                <c:pt idx="8">
                  <c:v>#N/A</c:v>
                </c:pt>
                <c:pt idx="9">
                  <c:v>2.58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1.1599999999999999</c:v>
                </c:pt>
                <c:pt idx="2">
                  <c:v>#N/A</c:v>
                </c:pt>
                <c:pt idx="3">
                  <c:v>1.75</c:v>
                </c:pt>
                <c:pt idx="4">
                  <c:v>#N/A</c:v>
                </c:pt>
                <c:pt idx="5">
                  <c:v>2</c:v>
                </c:pt>
                <c:pt idx="6">
                  <c:v>#N/A</c:v>
                </c:pt>
                <c:pt idx="7">
                  <c:v>2.48</c:v>
                </c:pt>
                <c:pt idx="8">
                  <c:v>#N/A</c:v>
                </c:pt>
                <c:pt idx="9">
                  <c:v>2.69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0.09</c:v>
                </c:pt>
                <c:pt idx="1">
                  <c:v>#N/A</c:v>
                </c:pt>
                <c:pt idx="2">
                  <c:v>#N/A</c:v>
                </c:pt>
                <c:pt idx="3">
                  <c:v>1.18</c:v>
                </c:pt>
                <c:pt idx="4">
                  <c:v>#N/A</c:v>
                </c:pt>
                <c:pt idx="5">
                  <c:v>1.92</c:v>
                </c:pt>
                <c:pt idx="6">
                  <c:v>#N/A</c:v>
                </c:pt>
                <c:pt idx="7">
                  <c:v>3.23</c:v>
                </c:pt>
                <c:pt idx="8">
                  <c:v>#N/A</c:v>
                </c:pt>
                <c:pt idx="9">
                  <c:v>3.55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0.04</c:v>
                </c:pt>
                <c:pt idx="2">
                  <c:v>#N/A</c:v>
                </c:pt>
                <c:pt idx="3">
                  <c:v>1.0900000000000001</c:v>
                </c:pt>
                <c:pt idx="4">
                  <c:v>#N/A</c:v>
                </c:pt>
                <c:pt idx="5">
                  <c:v>2.34</c:v>
                </c:pt>
                <c:pt idx="6">
                  <c:v>#N/A</c:v>
                </c:pt>
                <c:pt idx="7">
                  <c:v>2.34</c:v>
                </c:pt>
                <c:pt idx="8">
                  <c:v>#N/A</c:v>
                </c:pt>
                <c:pt idx="9">
                  <c:v>5.22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2.94</c:v>
                </c:pt>
                <c:pt idx="2">
                  <c:v>#N/A</c:v>
                </c:pt>
                <c:pt idx="3">
                  <c:v>4</c:v>
                </c:pt>
                <c:pt idx="4">
                  <c:v>#N/A</c:v>
                </c:pt>
                <c:pt idx="5">
                  <c:v>5.08</c:v>
                </c:pt>
                <c:pt idx="6">
                  <c:v>#N/A</c:v>
                </c:pt>
                <c:pt idx="7">
                  <c:v>6.67</c:v>
                </c:pt>
                <c:pt idx="8">
                  <c:v>#N/A</c:v>
                </c:pt>
                <c:pt idx="9">
                  <c:v>7.99</c:v>
                </c:pt>
              </c:numCache>
            </c:numRef>
          </c:val>
        </c:ser>
        <c:dLbls>
          <c:showLegendKey val="0"/>
          <c:showVal val="0"/>
          <c:showCatName val="0"/>
          <c:showSerName val="0"/>
          <c:showPercent val="0"/>
          <c:showBubbleSize val="0"/>
        </c:dLbls>
        <c:gapWidth val="150"/>
        <c:overlap val="100"/>
        <c:axId val="115528832"/>
        <c:axId val="115530368"/>
      </c:barChart>
      <c:catAx>
        <c:axId val="11552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30368"/>
        <c:crosses val="autoZero"/>
        <c:auto val="1"/>
        <c:lblAlgn val="ctr"/>
        <c:lblOffset val="100"/>
        <c:tickLblSkip val="1"/>
        <c:tickMarkSkip val="1"/>
        <c:noMultiLvlLbl val="0"/>
      </c:catAx>
      <c:valAx>
        <c:axId val="11553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2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12369</c:v>
                </c:pt>
                <c:pt idx="5">
                  <c:v>12415</c:v>
                </c:pt>
                <c:pt idx="8">
                  <c:v>12275</c:v>
                </c:pt>
                <c:pt idx="11">
                  <c:v>11845</c:v>
                </c:pt>
                <c:pt idx="14">
                  <c:v>11413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1010</c:v>
                </c:pt>
                <c:pt idx="3">
                  <c:v>1003</c:v>
                </c:pt>
                <c:pt idx="6">
                  <c:v>675</c:v>
                </c:pt>
                <c:pt idx="9">
                  <c:v>264</c:v>
                </c:pt>
                <c:pt idx="12">
                  <c:v>189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647</c:v>
                </c:pt>
                <c:pt idx="3">
                  <c:v>372</c:v>
                </c:pt>
                <c:pt idx="6">
                  <c:v>358</c:v>
                </c:pt>
                <c:pt idx="9">
                  <c:v>265</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3262</c:v>
                </c:pt>
                <c:pt idx="3">
                  <c:v>3242</c:v>
                </c:pt>
                <c:pt idx="6">
                  <c:v>3206</c:v>
                </c:pt>
                <c:pt idx="9">
                  <c:v>3102</c:v>
                </c:pt>
                <c:pt idx="12">
                  <c:v>2990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14659</c:v>
                </c:pt>
                <c:pt idx="3">
                  <c:v>15540</c:v>
                </c:pt>
                <c:pt idx="6">
                  <c:v>14752</c:v>
                </c:pt>
                <c:pt idx="9">
                  <c:v>13911</c:v>
                </c:pt>
                <c:pt idx="12">
                  <c:v>14014</c:v>
                </c:pt>
              </c:numCache>
            </c:numRef>
          </c:val>
        </c:ser>
        <c:dLbls>
          <c:showLegendKey val="0"/>
          <c:showVal val="0"/>
          <c:showCatName val="0"/>
          <c:showSerName val="0"/>
          <c:showPercent val="0"/>
          <c:showBubbleSize val="0"/>
        </c:dLbls>
        <c:gapWidth val="100"/>
        <c:overlap val="100"/>
        <c:axId val="114020736"/>
        <c:axId val="11402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7209</c:v>
                </c:pt>
                <c:pt idx="2">
                  <c:v>#N/A</c:v>
                </c:pt>
                <c:pt idx="3">
                  <c:v>#N/A</c:v>
                </c:pt>
                <c:pt idx="4">
                  <c:v>7742</c:v>
                </c:pt>
                <c:pt idx="5">
                  <c:v>#N/A</c:v>
                </c:pt>
                <c:pt idx="6">
                  <c:v>#N/A</c:v>
                </c:pt>
                <c:pt idx="7">
                  <c:v>6716</c:v>
                </c:pt>
                <c:pt idx="8">
                  <c:v>#N/A</c:v>
                </c:pt>
                <c:pt idx="9">
                  <c:v>#N/A</c:v>
                </c:pt>
                <c:pt idx="10">
                  <c:v>5697</c:v>
                </c:pt>
                <c:pt idx="11">
                  <c:v>#N/A</c:v>
                </c:pt>
                <c:pt idx="12">
                  <c:v>#N/A</c:v>
                </c:pt>
                <c:pt idx="13">
                  <c:v>5863</c:v>
                </c:pt>
                <c:pt idx="14">
                  <c:v>#N/A</c:v>
                </c:pt>
              </c:numCache>
            </c:numRef>
          </c:val>
          <c:smooth val="0"/>
        </c:ser>
        <c:dLbls>
          <c:showLegendKey val="0"/>
          <c:showVal val="0"/>
          <c:showCatName val="0"/>
          <c:showSerName val="0"/>
          <c:showPercent val="0"/>
          <c:showBubbleSize val="0"/>
        </c:dLbls>
        <c:marker val="1"/>
        <c:smooth val="0"/>
        <c:axId val="114020736"/>
        <c:axId val="114022656"/>
      </c:lineChart>
      <c:catAx>
        <c:axId val="11402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22656"/>
        <c:crosses val="autoZero"/>
        <c:auto val="1"/>
        <c:lblAlgn val="ctr"/>
        <c:lblOffset val="100"/>
        <c:tickLblSkip val="1"/>
        <c:tickMarkSkip val="1"/>
        <c:noMultiLvlLbl val="0"/>
      </c:catAx>
      <c:valAx>
        <c:axId val="1140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2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74937</c:v>
                </c:pt>
                <c:pt idx="5">
                  <c:v>77070</c:v>
                </c:pt>
                <c:pt idx="8">
                  <c:v>78169</c:v>
                </c:pt>
                <c:pt idx="11">
                  <c:v>84345</c:v>
                </c:pt>
                <c:pt idx="14">
                  <c:v>87908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32855</c:v>
                </c:pt>
                <c:pt idx="5">
                  <c:v>35018</c:v>
                </c:pt>
                <c:pt idx="8">
                  <c:v>35926</c:v>
                </c:pt>
                <c:pt idx="11">
                  <c:v>34280</c:v>
                </c:pt>
                <c:pt idx="14">
                  <c:v>32042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8829</c:v>
                </c:pt>
                <c:pt idx="5">
                  <c:v>11401</c:v>
                </c:pt>
                <c:pt idx="8">
                  <c:v>11476</c:v>
                </c:pt>
                <c:pt idx="11">
                  <c:v>13245</c:v>
                </c:pt>
                <c:pt idx="14">
                  <c:v>16218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162</c:v>
                </c:pt>
                <c:pt idx="3">
                  <c:v>152</c:v>
                </c:pt>
                <c:pt idx="6">
                  <c:v>130</c:v>
                </c:pt>
                <c:pt idx="9">
                  <c:v>128</c:v>
                </c:pt>
                <c:pt idx="12">
                  <c:v>110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26440</c:v>
                </c:pt>
                <c:pt idx="3">
                  <c:v>24561</c:v>
                </c:pt>
                <c:pt idx="6">
                  <c:v>23623</c:v>
                </c:pt>
                <c:pt idx="9">
                  <c:v>22833</c:v>
                </c:pt>
                <c:pt idx="12">
                  <c:v>21633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1046</c:v>
                </c:pt>
                <c:pt idx="3">
                  <c:v>2051</c:v>
                </c:pt>
                <c:pt idx="6">
                  <c:v>3153</c:v>
                </c:pt>
                <c:pt idx="9">
                  <c:v>3194</c:v>
                </c:pt>
                <c:pt idx="12">
                  <c:v>5142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31720</c:v>
                </c:pt>
                <c:pt idx="3">
                  <c:v>31483</c:v>
                </c:pt>
                <c:pt idx="6">
                  <c:v>30705</c:v>
                </c:pt>
                <c:pt idx="9">
                  <c:v>30272</c:v>
                </c:pt>
                <c:pt idx="12">
                  <c:v>29162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15451</c:v>
                </c:pt>
                <c:pt idx="3">
                  <c:v>14168</c:v>
                </c:pt>
                <c:pt idx="6">
                  <c:v>6167</c:v>
                </c:pt>
                <c:pt idx="9">
                  <c:v>1601</c:v>
                </c:pt>
                <c:pt idx="12">
                  <c:v>1412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108636</c:v>
                </c:pt>
                <c:pt idx="3">
                  <c:v>102577</c:v>
                </c:pt>
                <c:pt idx="6">
                  <c:v>96553</c:v>
                </c:pt>
                <c:pt idx="9">
                  <c:v>98650</c:v>
                </c:pt>
                <c:pt idx="12">
                  <c:v>96153</c:v>
                </c:pt>
              </c:numCache>
            </c:numRef>
          </c:val>
        </c:ser>
        <c:dLbls>
          <c:showLegendKey val="0"/>
          <c:showVal val="0"/>
          <c:showCatName val="0"/>
          <c:showSerName val="0"/>
          <c:showPercent val="0"/>
          <c:showBubbleSize val="0"/>
        </c:dLbls>
        <c:gapWidth val="100"/>
        <c:overlap val="100"/>
        <c:axId val="106168704"/>
        <c:axId val="10617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66834</c:v>
                </c:pt>
                <c:pt idx="2">
                  <c:v>#N/A</c:v>
                </c:pt>
                <c:pt idx="3">
                  <c:v>#N/A</c:v>
                </c:pt>
                <c:pt idx="4">
                  <c:v>51503</c:v>
                </c:pt>
                <c:pt idx="5">
                  <c:v>#N/A</c:v>
                </c:pt>
                <c:pt idx="6">
                  <c:v>#N/A</c:v>
                </c:pt>
                <c:pt idx="7">
                  <c:v>34760</c:v>
                </c:pt>
                <c:pt idx="8">
                  <c:v>#N/A</c:v>
                </c:pt>
                <c:pt idx="9">
                  <c:v>#N/A</c:v>
                </c:pt>
                <c:pt idx="10">
                  <c:v>24808</c:v>
                </c:pt>
                <c:pt idx="11">
                  <c:v>#N/A</c:v>
                </c:pt>
                <c:pt idx="12">
                  <c:v>#N/A</c:v>
                </c:pt>
                <c:pt idx="13">
                  <c:v>17445</c:v>
                </c:pt>
                <c:pt idx="14">
                  <c:v>#N/A</c:v>
                </c:pt>
              </c:numCache>
            </c:numRef>
          </c:val>
          <c:smooth val="0"/>
        </c:ser>
        <c:dLbls>
          <c:showLegendKey val="0"/>
          <c:showVal val="0"/>
          <c:showCatName val="0"/>
          <c:showSerName val="0"/>
          <c:showPercent val="0"/>
          <c:showBubbleSize val="0"/>
        </c:dLbls>
        <c:marker val="1"/>
        <c:smooth val="0"/>
        <c:axId val="106168704"/>
        <c:axId val="106170624"/>
      </c:lineChart>
      <c:catAx>
        <c:axId val="1061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70624"/>
        <c:crosses val="autoZero"/>
        <c:auto val="1"/>
        <c:lblAlgn val="ctr"/>
        <c:lblOffset val="100"/>
        <c:tickLblSkip val="1"/>
        <c:tickMarkSkip val="1"/>
        <c:noMultiLvlLbl val="0"/>
      </c:catAx>
      <c:valAx>
        <c:axId val="10617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400,086
395,499
36.38
137,276,063
131,626,016
4,207,347
80,293,921
93,851,920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普通交付税の交付団体であるが、人口</a:t>
          </a:r>
          <a:r>
            <a:rPr lang="en-US" altLang="ja-JP" sz="1300" b="0" i="0" baseline="0">
              <a:solidFill>
                <a:schemeClr val="dk1"/>
              </a:solidFill>
              <a:effectLst/>
              <a:latin typeface="+mn-ea"/>
              <a:ea typeface="+mn-ea"/>
              <a:cs typeface="+mn-cs"/>
            </a:rPr>
            <a:t>1</a:t>
          </a:r>
          <a:r>
            <a:rPr lang="ja-JP" altLang="ja-JP" sz="1300" b="0" i="0" baseline="0">
              <a:solidFill>
                <a:schemeClr val="dk1"/>
              </a:solidFill>
              <a:effectLst/>
              <a:latin typeface="+mn-ea"/>
              <a:ea typeface="+mn-ea"/>
              <a:cs typeface="+mn-cs"/>
            </a:rPr>
            <a:t>人当たりの市税収入の高さなどにより類似団体平均を上回っている。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11430</xdr:rowOff>
    </xdr:to>
    <xdr:cxnSp macro="">
      <xdr:nvCxnSpPr>
        <xdr:cNvPr id="66" name="直線コネクタ 65"/>
        <xdr:cNvCxnSpPr/>
      </xdr:nvCxnSpPr>
      <xdr:spPr>
        <a:xfrm>
          <a:off x="4114800" y="65024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86360</xdr:rowOff>
    </xdr:from>
    <xdr:to>
      <xdr:col>6</xdr:col>
      <xdr:colOff>0</xdr:colOff>
      <xdr:row>37</xdr:row>
      <xdr:rowOff>158750</xdr:rowOff>
    </xdr:to>
    <xdr:cxnSp macro="">
      <xdr:nvCxnSpPr>
        <xdr:cNvPr id="69" name="直線コネクタ 68"/>
        <xdr:cNvCxnSpPr/>
      </xdr:nvCxnSpPr>
      <xdr:spPr>
        <a:xfrm>
          <a:off x="3225800" y="643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13970</xdr:rowOff>
    </xdr:from>
    <xdr:to>
      <xdr:col>4</xdr:col>
      <xdr:colOff>482600</xdr:colOff>
      <xdr:row>37</xdr:row>
      <xdr:rowOff>86360</xdr:rowOff>
    </xdr:to>
    <xdr:cxnSp macro="">
      <xdr:nvCxnSpPr>
        <xdr:cNvPr id="72" name="直線コネクタ 71"/>
        <xdr:cNvCxnSpPr/>
      </xdr:nvCxnSpPr>
      <xdr:spPr>
        <a:xfrm>
          <a:off x="2336800" y="63576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57150</xdr:rowOff>
    </xdr:from>
    <xdr:to>
      <xdr:col>4</xdr:col>
      <xdr:colOff>533400</xdr:colOff>
      <xdr:row>38</xdr:row>
      <xdr:rowOff>158750</xdr:rowOff>
    </xdr:to>
    <xdr:sp macro="" textlink="">
      <xdr:nvSpPr>
        <xdr:cNvPr id="73" name="フローチャート : 判断 72"/>
        <xdr:cNvSpPr/>
      </xdr:nvSpPr>
      <xdr:spPr>
        <a:xfrm>
          <a:off x="3175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143527</xdr:rowOff>
    </xdr:from>
    <xdr:ext cx="762000" cy="259045"/>
    <xdr:sp macro="" textlink="">
      <xdr:nvSpPr>
        <xdr:cNvPr id="74" name="テキスト ボックス 73"/>
        <xdr:cNvSpPr txBox="1"/>
      </xdr:nvSpPr>
      <xdr:spPr>
        <a:xfrm>
          <a:off x="2844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137160</xdr:rowOff>
    </xdr:from>
    <xdr:to>
      <xdr:col>3</xdr:col>
      <xdr:colOff>279400</xdr:colOff>
      <xdr:row>37</xdr:row>
      <xdr:rowOff>13970</xdr:rowOff>
    </xdr:to>
    <xdr:cxnSp macro="">
      <xdr:nvCxnSpPr>
        <xdr:cNvPr id="75" name="直線コネクタ 74"/>
        <xdr:cNvCxnSpPr/>
      </xdr:nvCxnSpPr>
      <xdr:spPr>
        <a:xfrm>
          <a:off x="1447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156210</xdr:rowOff>
    </xdr:from>
    <xdr:to>
      <xdr:col>3</xdr:col>
      <xdr:colOff>330200</xdr:colOff>
      <xdr:row>38</xdr:row>
      <xdr:rowOff>86360</xdr:rowOff>
    </xdr:to>
    <xdr:sp macro="" textlink="">
      <xdr:nvSpPr>
        <xdr:cNvPr id="76" name="フローチャート : 判断 75"/>
        <xdr:cNvSpPr/>
      </xdr:nvSpPr>
      <xdr:spPr>
        <a:xfrm>
          <a:off x="2286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71137</xdr:rowOff>
    </xdr:from>
    <xdr:ext cx="762000" cy="259045"/>
    <xdr:sp macro="" textlink="">
      <xdr:nvSpPr>
        <xdr:cNvPr id="77" name="テキスト ボックス 76"/>
        <xdr:cNvSpPr txBox="1"/>
      </xdr:nvSpPr>
      <xdr:spPr>
        <a:xfrm>
          <a:off x="1955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78" name="フローチャート : 判断 77"/>
        <xdr:cNvSpPr/>
      </xdr:nvSpPr>
      <xdr:spPr>
        <a:xfrm>
          <a:off x="1397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146067</xdr:rowOff>
    </xdr:from>
    <xdr:ext cx="762000" cy="259045"/>
    <xdr:sp macro="" textlink="">
      <xdr:nvSpPr>
        <xdr:cNvPr id="79" name="テキスト ボックス 78"/>
        <xdr:cNvSpPr txBox="1"/>
      </xdr:nvSpPr>
      <xdr:spPr>
        <a:xfrm>
          <a:off x="1066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132080</xdr:rowOff>
    </xdr:from>
    <xdr:to>
      <xdr:col>7</xdr:col>
      <xdr:colOff>203200</xdr:colOff>
      <xdr:row>38</xdr:row>
      <xdr:rowOff>62230</xdr:rowOff>
    </xdr:to>
    <xdr:sp macro="" textlink="">
      <xdr:nvSpPr>
        <xdr:cNvPr id="85" name="円/楕円 84"/>
        <xdr:cNvSpPr/>
      </xdr:nvSpPr>
      <xdr:spPr>
        <a:xfrm>
          <a:off x="4902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148607</xdr:rowOff>
    </xdr:from>
    <xdr:ext cx="762000" cy="259045"/>
    <xdr:sp macro="" textlink="">
      <xdr:nvSpPr>
        <xdr:cNvPr id="86" name="財政力該当値テキスト"/>
        <xdr:cNvSpPr txBox="1"/>
      </xdr:nvSpPr>
      <xdr:spPr>
        <a:xfrm>
          <a:off x="5041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7" name="円/楕円 86"/>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8" name="テキスト ボックス 87"/>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35560</xdr:rowOff>
    </xdr:from>
    <xdr:to>
      <xdr:col>4</xdr:col>
      <xdr:colOff>533400</xdr:colOff>
      <xdr:row>37</xdr:row>
      <xdr:rowOff>137160</xdr:rowOff>
    </xdr:to>
    <xdr:sp macro="" textlink="">
      <xdr:nvSpPr>
        <xdr:cNvPr id="89" name="円/楕円 88"/>
        <xdr:cNvSpPr/>
      </xdr:nvSpPr>
      <xdr:spPr>
        <a:xfrm>
          <a:off x="3175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147337</xdr:rowOff>
    </xdr:from>
    <xdr:ext cx="762000" cy="259045"/>
    <xdr:sp macro="" textlink="">
      <xdr:nvSpPr>
        <xdr:cNvPr id="90" name="テキスト ボックス 89"/>
        <xdr:cNvSpPr txBox="1"/>
      </xdr:nvSpPr>
      <xdr:spPr>
        <a:xfrm>
          <a:off x="2844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134620</xdr:rowOff>
    </xdr:from>
    <xdr:to>
      <xdr:col>3</xdr:col>
      <xdr:colOff>330200</xdr:colOff>
      <xdr:row>37</xdr:row>
      <xdr:rowOff>64770</xdr:rowOff>
    </xdr:to>
    <xdr:sp macro="" textlink="">
      <xdr:nvSpPr>
        <xdr:cNvPr id="91" name="円/楕円 90"/>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92" name="テキスト ボックス 91"/>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86360</xdr:rowOff>
    </xdr:from>
    <xdr:to>
      <xdr:col>2</xdr:col>
      <xdr:colOff>127000</xdr:colOff>
      <xdr:row>37</xdr:row>
      <xdr:rowOff>16510</xdr:rowOff>
    </xdr:to>
    <xdr:sp macro="" textlink="">
      <xdr:nvSpPr>
        <xdr:cNvPr id="93" name="円/楕円 92"/>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26687</xdr:rowOff>
    </xdr:from>
    <xdr:ext cx="762000" cy="259045"/>
    <xdr:sp macro="" textlink="">
      <xdr:nvSpPr>
        <xdr:cNvPr id="94" name="テキスト ボックス 93"/>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人件費、補助費等が類似団体に比べると高いことなどにより類似団体平均を上回る状態が続いてきたが、職員数の削減や事務事業の見直しなどの取組みにより、類似団体との差は縮小傾向にある。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66</xdr:row>
      <xdr:rowOff>82550</xdr:rowOff>
    </xdr:to>
    <xdr:cxnSp macro="">
      <xdr:nvCxnSpPr>
        <xdr:cNvPr id="124" name="直線コネクタ 123"/>
        <xdr:cNvCxnSpPr/>
      </xdr:nvCxnSpPr>
      <xdr:spPr>
        <a:xfrm flipV="1">
          <a:off x="4953000" y="1021588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5"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6" name="直線コネクタ 125"/>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7"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28" name="直線コネクタ 127"/>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143933</xdr:rowOff>
    </xdr:to>
    <xdr:cxnSp macro="">
      <xdr:nvCxnSpPr>
        <xdr:cNvPr id="129" name="直線コネクタ 128"/>
        <xdr:cNvCxnSpPr/>
      </xdr:nvCxnSpPr>
      <xdr:spPr>
        <a:xfrm flipV="1">
          <a:off x="4114800" y="10907606"/>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122783</xdr:rowOff>
    </xdr:from>
    <xdr:ext cx="762000" cy="259045"/>
    <xdr:sp macro="" textlink="">
      <xdr:nvSpPr>
        <xdr:cNvPr id="130" name="財政構造の弾力性平均値テキスト"/>
        <xdr:cNvSpPr txBox="1"/>
      </xdr:nvSpPr>
      <xdr:spPr>
        <a:xfrm>
          <a:off x="5041900" y="10581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31" name="フローチャート : 判断 130"/>
        <xdr:cNvSpPr/>
      </xdr:nvSpPr>
      <xdr:spPr>
        <a:xfrm>
          <a:off x="49022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65</xdr:row>
      <xdr:rowOff>133350</xdr:rowOff>
    </xdr:to>
    <xdr:cxnSp macro="">
      <xdr:nvCxnSpPr>
        <xdr:cNvPr id="132" name="直線コネクタ 131"/>
        <xdr:cNvCxnSpPr/>
      </xdr:nvCxnSpPr>
      <xdr:spPr>
        <a:xfrm flipV="1">
          <a:off x="3225800" y="111167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3" name="フローチャート : 判断 132"/>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4" name="テキスト ボックス 13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66</xdr:row>
      <xdr:rowOff>10160</xdr:rowOff>
    </xdr:to>
    <xdr:cxnSp macro="">
      <xdr:nvCxnSpPr>
        <xdr:cNvPr id="135" name="直線コネクタ 134"/>
        <xdr:cNvCxnSpPr/>
      </xdr:nvCxnSpPr>
      <xdr:spPr>
        <a:xfrm flipV="1">
          <a:off x="2336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6" name="フローチャート : 判断 135"/>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7" name="テキスト ボックス 136"/>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10160</xdr:rowOff>
    </xdr:from>
    <xdr:to>
      <xdr:col>3</xdr:col>
      <xdr:colOff>279400</xdr:colOff>
      <xdr:row>67</xdr:row>
      <xdr:rowOff>120227</xdr:rowOff>
    </xdr:to>
    <xdr:cxnSp macro="">
      <xdr:nvCxnSpPr>
        <xdr:cNvPr id="138" name="直線コネクタ 137"/>
        <xdr:cNvCxnSpPr/>
      </xdr:nvCxnSpPr>
      <xdr:spPr>
        <a:xfrm flipV="1">
          <a:off x="1447800" y="1132586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39" name="フローチャート : 判断 138"/>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0" name="テキスト ボックス 139"/>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1" name="フローチャート :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48" name="円/楕円 147"/>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49"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0" name="円/楕円 149"/>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1" name="テキスト ボックス 150"/>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2" name="円/楕円 151"/>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3" name="テキスト ボックス 152"/>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4" name="円/楕円 153"/>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5" name="テキスト ボックス 154"/>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69427</xdr:rowOff>
    </xdr:from>
    <xdr:to>
      <xdr:col>2</xdr:col>
      <xdr:colOff>127000</xdr:colOff>
      <xdr:row>67</xdr:row>
      <xdr:rowOff>171027</xdr:rowOff>
    </xdr:to>
    <xdr:sp macro="" textlink="">
      <xdr:nvSpPr>
        <xdr:cNvPr id="156" name="円/楕円 155"/>
        <xdr:cNvSpPr/>
      </xdr:nvSpPr>
      <xdr:spPr>
        <a:xfrm>
          <a:off x="1397000" y="115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155804</xdr:rowOff>
    </xdr:from>
    <xdr:ext cx="762000" cy="259045"/>
    <xdr:sp macro="" textlink="">
      <xdr:nvSpPr>
        <xdr:cNvPr id="157" name="テキスト ボックス 156"/>
        <xdr:cNvSpPr txBox="1"/>
      </xdr:nvSpPr>
      <xdr:spPr>
        <a:xfrm>
          <a:off x="1066800" y="1164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は類似団体平均を下回っているが、人件費は類似団体平均を上回っている。人件費については、これまでも職員定数や給与制度の適正化などに取り組んできたが、今後も継続して取り組みを推進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5" name="直線コネクタ 184"/>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86"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87" name="直線コネクタ 186"/>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88"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89" name="直線コネクタ 188"/>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101543</xdr:rowOff>
    </xdr:from>
    <xdr:to>
      <xdr:col>7</xdr:col>
      <xdr:colOff>152400</xdr:colOff>
      <xdr:row>81</xdr:row>
      <xdr:rowOff>139669</xdr:rowOff>
    </xdr:to>
    <xdr:cxnSp macro="">
      <xdr:nvCxnSpPr>
        <xdr:cNvPr id="190" name="直線コネクタ 189"/>
        <xdr:cNvCxnSpPr/>
      </xdr:nvCxnSpPr>
      <xdr:spPr>
        <a:xfrm>
          <a:off x="4114800" y="13988993"/>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1"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2" name="フローチャート : 判断 191"/>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73199</xdr:rowOff>
    </xdr:from>
    <xdr:to>
      <xdr:col>6</xdr:col>
      <xdr:colOff>0</xdr:colOff>
      <xdr:row>81</xdr:row>
      <xdr:rowOff>101543</xdr:rowOff>
    </xdr:to>
    <xdr:cxnSp macro="">
      <xdr:nvCxnSpPr>
        <xdr:cNvPr id="193" name="直線コネクタ 192"/>
        <xdr:cNvCxnSpPr/>
      </xdr:nvCxnSpPr>
      <xdr:spPr>
        <a:xfrm>
          <a:off x="3225800" y="13960649"/>
          <a:ext cx="889000" cy="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4" name="フローチャート : 判断 193"/>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5" name="テキスト ボックス 194"/>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50163</xdr:rowOff>
    </xdr:from>
    <xdr:to>
      <xdr:col>4</xdr:col>
      <xdr:colOff>482600</xdr:colOff>
      <xdr:row>81</xdr:row>
      <xdr:rowOff>73199</xdr:rowOff>
    </xdr:to>
    <xdr:cxnSp macro="">
      <xdr:nvCxnSpPr>
        <xdr:cNvPr id="196" name="直線コネクタ 195"/>
        <xdr:cNvCxnSpPr/>
      </xdr:nvCxnSpPr>
      <xdr:spPr>
        <a:xfrm>
          <a:off x="2336800" y="13937613"/>
          <a:ext cx="8890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137708</xdr:rowOff>
    </xdr:from>
    <xdr:to>
      <xdr:col>4</xdr:col>
      <xdr:colOff>533400</xdr:colOff>
      <xdr:row>82</xdr:row>
      <xdr:rowOff>67858</xdr:rowOff>
    </xdr:to>
    <xdr:sp macro="" textlink="">
      <xdr:nvSpPr>
        <xdr:cNvPr id="197" name="フローチャート : 判断 196"/>
        <xdr:cNvSpPr/>
      </xdr:nvSpPr>
      <xdr:spPr>
        <a:xfrm>
          <a:off x="3175000" y="140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52635</xdr:rowOff>
    </xdr:from>
    <xdr:ext cx="762000" cy="259045"/>
    <xdr:sp macro="" textlink="">
      <xdr:nvSpPr>
        <xdr:cNvPr id="198" name="テキスト ボックス 197"/>
        <xdr:cNvSpPr txBox="1"/>
      </xdr:nvSpPr>
      <xdr:spPr>
        <a:xfrm>
          <a:off x="2844800" y="1411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50163</xdr:rowOff>
    </xdr:from>
    <xdr:to>
      <xdr:col>3</xdr:col>
      <xdr:colOff>279400</xdr:colOff>
      <xdr:row>81</xdr:row>
      <xdr:rowOff>84589</xdr:rowOff>
    </xdr:to>
    <xdr:cxnSp macro="">
      <xdr:nvCxnSpPr>
        <xdr:cNvPr id="199" name="直線コネクタ 198"/>
        <xdr:cNvCxnSpPr/>
      </xdr:nvCxnSpPr>
      <xdr:spPr>
        <a:xfrm flipV="1">
          <a:off x="1447800" y="13937613"/>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104617</xdr:rowOff>
    </xdr:from>
    <xdr:to>
      <xdr:col>3</xdr:col>
      <xdr:colOff>330200</xdr:colOff>
      <xdr:row>82</xdr:row>
      <xdr:rowOff>34767</xdr:rowOff>
    </xdr:to>
    <xdr:sp macro="" textlink="">
      <xdr:nvSpPr>
        <xdr:cNvPr id="200" name="フローチャート : 判断 199"/>
        <xdr:cNvSpPr/>
      </xdr:nvSpPr>
      <xdr:spPr>
        <a:xfrm>
          <a:off x="2286000" y="1399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19544</xdr:rowOff>
    </xdr:from>
    <xdr:ext cx="762000" cy="259045"/>
    <xdr:sp macro="" textlink="">
      <xdr:nvSpPr>
        <xdr:cNvPr id="201" name="テキスト ボックス 200"/>
        <xdr:cNvSpPr txBox="1"/>
      </xdr:nvSpPr>
      <xdr:spPr>
        <a:xfrm>
          <a:off x="1955800" y="1407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119755</xdr:rowOff>
    </xdr:from>
    <xdr:to>
      <xdr:col>2</xdr:col>
      <xdr:colOff>127000</xdr:colOff>
      <xdr:row>82</xdr:row>
      <xdr:rowOff>49905</xdr:rowOff>
    </xdr:to>
    <xdr:sp macro="" textlink="">
      <xdr:nvSpPr>
        <xdr:cNvPr id="202" name="フローチャート : 判断 201"/>
        <xdr:cNvSpPr/>
      </xdr:nvSpPr>
      <xdr:spPr>
        <a:xfrm>
          <a:off x="1397000" y="1400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34682</xdr:rowOff>
    </xdr:from>
    <xdr:ext cx="762000" cy="259045"/>
    <xdr:sp macro="" textlink="">
      <xdr:nvSpPr>
        <xdr:cNvPr id="203" name="テキスト ボックス 202"/>
        <xdr:cNvSpPr txBox="1"/>
      </xdr:nvSpPr>
      <xdr:spPr>
        <a:xfrm>
          <a:off x="1066800" y="1409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88869</xdr:rowOff>
    </xdr:from>
    <xdr:to>
      <xdr:col>7</xdr:col>
      <xdr:colOff>203200</xdr:colOff>
      <xdr:row>82</xdr:row>
      <xdr:rowOff>19019</xdr:rowOff>
    </xdr:to>
    <xdr:sp macro="" textlink="">
      <xdr:nvSpPr>
        <xdr:cNvPr id="209" name="円/楕円 208"/>
        <xdr:cNvSpPr/>
      </xdr:nvSpPr>
      <xdr:spPr>
        <a:xfrm>
          <a:off x="4902200" y="139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105396</xdr:rowOff>
    </xdr:from>
    <xdr:ext cx="762000" cy="259045"/>
    <xdr:sp macro="" textlink="">
      <xdr:nvSpPr>
        <xdr:cNvPr id="210" name="人件費・物件費等の状況該当値テキスト"/>
        <xdr:cNvSpPr txBox="1"/>
      </xdr:nvSpPr>
      <xdr:spPr>
        <a:xfrm>
          <a:off x="5041900" y="138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50743</xdr:rowOff>
    </xdr:from>
    <xdr:to>
      <xdr:col>6</xdr:col>
      <xdr:colOff>50800</xdr:colOff>
      <xdr:row>81</xdr:row>
      <xdr:rowOff>152343</xdr:rowOff>
    </xdr:to>
    <xdr:sp macro="" textlink="">
      <xdr:nvSpPr>
        <xdr:cNvPr id="211" name="円/楕円 210"/>
        <xdr:cNvSpPr/>
      </xdr:nvSpPr>
      <xdr:spPr>
        <a:xfrm>
          <a:off x="4064000" y="139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162520</xdr:rowOff>
    </xdr:from>
    <xdr:ext cx="736600" cy="259045"/>
    <xdr:sp macro="" textlink="">
      <xdr:nvSpPr>
        <xdr:cNvPr id="212" name="テキスト ボックス 211"/>
        <xdr:cNvSpPr txBox="1"/>
      </xdr:nvSpPr>
      <xdr:spPr>
        <a:xfrm>
          <a:off x="3733800" y="137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22399</xdr:rowOff>
    </xdr:from>
    <xdr:to>
      <xdr:col>4</xdr:col>
      <xdr:colOff>533400</xdr:colOff>
      <xdr:row>81</xdr:row>
      <xdr:rowOff>123999</xdr:rowOff>
    </xdr:to>
    <xdr:sp macro="" textlink="">
      <xdr:nvSpPr>
        <xdr:cNvPr id="213" name="円/楕円 212"/>
        <xdr:cNvSpPr/>
      </xdr:nvSpPr>
      <xdr:spPr>
        <a:xfrm>
          <a:off x="3175000" y="139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134176</xdr:rowOff>
    </xdr:from>
    <xdr:ext cx="762000" cy="259045"/>
    <xdr:sp macro="" textlink="">
      <xdr:nvSpPr>
        <xdr:cNvPr id="214" name="テキスト ボックス 213"/>
        <xdr:cNvSpPr txBox="1"/>
      </xdr:nvSpPr>
      <xdr:spPr>
        <a:xfrm>
          <a:off x="2844800" y="1367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170813</xdr:rowOff>
    </xdr:from>
    <xdr:to>
      <xdr:col>3</xdr:col>
      <xdr:colOff>330200</xdr:colOff>
      <xdr:row>81</xdr:row>
      <xdr:rowOff>100963</xdr:rowOff>
    </xdr:to>
    <xdr:sp macro="" textlink="">
      <xdr:nvSpPr>
        <xdr:cNvPr id="215" name="円/楕円 214"/>
        <xdr:cNvSpPr/>
      </xdr:nvSpPr>
      <xdr:spPr>
        <a:xfrm>
          <a:off x="2286000" y="138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111140</xdr:rowOff>
    </xdr:from>
    <xdr:ext cx="762000" cy="259045"/>
    <xdr:sp macro="" textlink="">
      <xdr:nvSpPr>
        <xdr:cNvPr id="216" name="テキスト ボックス 215"/>
        <xdr:cNvSpPr txBox="1"/>
      </xdr:nvSpPr>
      <xdr:spPr>
        <a:xfrm>
          <a:off x="1955800" y="136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33789</xdr:rowOff>
    </xdr:from>
    <xdr:to>
      <xdr:col>2</xdr:col>
      <xdr:colOff>127000</xdr:colOff>
      <xdr:row>81</xdr:row>
      <xdr:rowOff>135389</xdr:rowOff>
    </xdr:to>
    <xdr:sp macro="" textlink="">
      <xdr:nvSpPr>
        <xdr:cNvPr id="217" name="円/楕円 216"/>
        <xdr:cNvSpPr/>
      </xdr:nvSpPr>
      <xdr:spPr>
        <a:xfrm>
          <a:off x="1397000" y="139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145566</xdr:rowOff>
    </xdr:from>
    <xdr:ext cx="762000" cy="259045"/>
    <xdr:sp macro="" textlink="">
      <xdr:nvSpPr>
        <xdr:cNvPr id="218" name="テキスト ボックス 217"/>
        <xdr:cNvSpPr txBox="1"/>
      </xdr:nvSpPr>
      <xdr:spPr>
        <a:xfrm>
          <a:off x="1066800" y="1369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年度に初任給水準の引き下げを行い、それに伴い平成</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21</a:t>
          </a:r>
          <a:r>
            <a:rPr lang="ja-JP" altLang="ja-JP" sz="1300">
              <a:solidFill>
                <a:schemeClr val="dk1"/>
              </a:solidFill>
              <a:effectLst/>
              <a:latin typeface="+mn-lt"/>
              <a:ea typeface="+mn-ea"/>
              <a:cs typeface="+mn-cs"/>
            </a:rPr>
            <a:t>年度の</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年間に在職者の昇給停止・昇給抑制措置を実施した。また平成</a:t>
          </a:r>
          <a:r>
            <a:rPr lang="en-US" altLang="ja-JP" sz="1300">
              <a:solidFill>
                <a:schemeClr val="dk1"/>
              </a:solidFill>
              <a:effectLst/>
              <a:latin typeface="+mn-lt"/>
              <a:ea typeface="+mn-ea"/>
              <a:cs typeface="+mn-cs"/>
            </a:rPr>
            <a:t>21</a:t>
          </a:r>
          <a:r>
            <a:rPr lang="ja-JP" altLang="ja-JP" sz="1300">
              <a:solidFill>
                <a:schemeClr val="dk1"/>
              </a:solidFill>
              <a:effectLst/>
              <a:latin typeface="+mn-lt"/>
              <a:ea typeface="+mn-ea"/>
              <a:cs typeface="+mn-cs"/>
            </a:rPr>
            <a:t>年度より管理職員の給与減額（▲</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％）を実施しており、平成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年度では、類似団体と比べ低い水準となっている。平成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年度は国における給与構造改革終了に伴う昇給回復措置を行っていないため、さらに低い水準となった。平成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年度及び平成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年度は国家公務員の給与削減措置に伴い上昇したが、平成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月から平成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月まで独自で給与減額を実施した。平成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年度は国の給与削減措置が終了したため、低下している。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86</xdr:row>
      <xdr:rowOff>124582</xdr:rowOff>
    </xdr:to>
    <xdr:cxnSp macro="">
      <xdr:nvCxnSpPr>
        <xdr:cNvPr id="249" name="直線コネクタ 248"/>
        <xdr:cNvCxnSpPr/>
      </xdr:nvCxnSpPr>
      <xdr:spPr>
        <a:xfrm flipV="1">
          <a:off x="17018000" y="13823648"/>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0"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1" name="直線コネクタ 250"/>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52"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53" name="直線コネクタ 252"/>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89</xdr:row>
      <xdr:rowOff>92832</xdr:rowOff>
    </xdr:to>
    <xdr:cxnSp macro="">
      <xdr:nvCxnSpPr>
        <xdr:cNvPr id="254" name="直線コネクタ 253"/>
        <xdr:cNvCxnSpPr/>
      </xdr:nvCxnSpPr>
      <xdr:spPr>
        <a:xfrm flipV="1">
          <a:off x="16179800" y="14627982"/>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5"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6" name="フローチャート : 判断 255"/>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92832</xdr:rowOff>
    </xdr:to>
    <xdr:cxnSp macro="">
      <xdr:nvCxnSpPr>
        <xdr:cNvPr id="257" name="直線コネクタ 256"/>
        <xdr:cNvCxnSpPr/>
      </xdr:nvCxnSpPr>
      <xdr:spPr>
        <a:xfrm>
          <a:off x="15290800" y="15351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31448</xdr:rowOff>
    </xdr:from>
    <xdr:to>
      <xdr:col>23</xdr:col>
      <xdr:colOff>457200</xdr:colOff>
      <xdr:row>90</xdr:row>
      <xdr:rowOff>133048</xdr:rowOff>
    </xdr:to>
    <xdr:sp macro="" textlink="">
      <xdr:nvSpPr>
        <xdr:cNvPr id="258" name="フローチャート : 判断 257"/>
        <xdr:cNvSpPr/>
      </xdr:nvSpPr>
      <xdr:spPr>
        <a:xfrm>
          <a:off x="16129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117825</xdr:rowOff>
    </xdr:from>
    <xdr:ext cx="736600" cy="259045"/>
    <xdr:sp macro="" textlink="">
      <xdr:nvSpPr>
        <xdr:cNvPr id="259" name="テキスト ボックス 258"/>
        <xdr:cNvSpPr txBox="1"/>
      </xdr:nvSpPr>
      <xdr:spPr>
        <a:xfrm>
          <a:off x="15798800" y="1554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89</xdr:row>
      <xdr:rowOff>92832</xdr:rowOff>
    </xdr:to>
    <xdr:cxnSp macro="">
      <xdr:nvCxnSpPr>
        <xdr:cNvPr id="260" name="直線コネクタ 259"/>
        <xdr:cNvCxnSpPr/>
      </xdr:nvCxnSpPr>
      <xdr:spPr>
        <a:xfrm>
          <a:off x="14401800" y="14455623"/>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84</xdr:row>
      <xdr:rowOff>122766</xdr:rowOff>
    </xdr:to>
    <xdr:cxnSp macro="">
      <xdr:nvCxnSpPr>
        <xdr:cNvPr id="263" name="直線コネクタ 262"/>
        <xdr:cNvCxnSpPr/>
      </xdr:nvCxnSpPr>
      <xdr:spPr>
        <a:xfrm flipV="1">
          <a:off x="13512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129418</xdr:rowOff>
    </xdr:from>
    <xdr:to>
      <xdr:col>21</xdr:col>
      <xdr:colOff>50800</xdr:colOff>
      <xdr:row>85</xdr:row>
      <xdr:rowOff>59568</xdr:rowOff>
    </xdr:to>
    <xdr:sp macro="" textlink="">
      <xdr:nvSpPr>
        <xdr:cNvPr id="264" name="フローチャート : 判断 263"/>
        <xdr:cNvSpPr/>
      </xdr:nvSpPr>
      <xdr:spPr>
        <a:xfrm>
          <a:off x="14351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44345</xdr:rowOff>
    </xdr:from>
    <xdr:ext cx="762000" cy="259045"/>
    <xdr:sp macro="" textlink="">
      <xdr:nvSpPr>
        <xdr:cNvPr id="265" name="テキスト ボックス 264"/>
        <xdr:cNvSpPr txBox="1"/>
      </xdr:nvSpPr>
      <xdr:spPr>
        <a:xfrm>
          <a:off x="14020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6" name="フローチャート : 判断 265"/>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67" name="テキスト ボックス 266"/>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3" name="円/楕円 272"/>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74"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42032</xdr:rowOff>
    </xdr:from>
    <xdr:to>
      <xdr:col>23</xdr:col>
      <xdr:colOff>457200</xdr:colOff>
      <xdr:row>89</xdr:row>
      <xdr:rowOff>143632</xdr:rowOff>
    </xdr:to>
    <xdr:sp macro="" textlink="">
      <xdr:nvSpPr>
        <xdr:cNvPr id="275" name="円/楕円 274"/>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153809</xdr:rowOff>
    </xdr:from>
    <xdr:ext cx="736600" cy="259045"/>
    <xdr:sp macro="" textlink="">
      <xdr:nvSpPr>
        <xdr:cNvPr id="276" name="テキスト ボックス 275"/>
        <xdr:cNvSpPr txBox="1"/>
      </xdr:nvSpPr>
      <xdr:spPr>
        <a:xfrm>
          <a:off x="15798800" y="1506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77" name="円/楕円 276"/>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78" name="テキスト ボックス 277"/>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3023</xdr:rowOff>
    </xdr:from>
    <xdr:to>
      <xdr:col>21</xdr:col>
      <xdr:colOff>50800</xdr:colOff>
      <xdr:row>84</xdr:row>
      <xdr:rowOff>104623</xdr:rowOff>
    </xdr:to>
    <xdr:sp macro="" textlink="">
      <xdr:nvSpPr>
        <xdr:cNvPr id="279" name="円/楕円 278"/>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114800</xdr:rowOff>
    </xdr:from>
    <xdr:ext cx="762000" cy="259045"/>
    <xdr:sp macro="" textlink="">
      <xdr:nvSpPr>
        <xdr:cNvPr id="280" name="テキスト ボックス 279"/>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1" name="円/楕円 280"/>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2" name="テキスト ボックス 281"/>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外部活力の導入や事務事業の見直し等を行うことで、職員定数を削減（平成</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年に</a:t>
          </a:r>
          <a:r>
            <a:rPr lang="en-US" altLang="ja-JP" sz="1300" b="0" i="0" baseline="0">
              <a:solidFill>
                <a:schemeClr val="dk1"/>
              </a:solidFill>
              <a:effectLst/>
              <a:latin typeface="+mn-lt"/>
              <a:ea typeface="+mn-ea"/>
              <a:cs typeface="+mn-cs"/>
            </a:rPr>
            <a:t>1,155</a:t>
          </a:r>
          <a:r>
            <a:rPr lang="ja-JP" altLang="ja-JP" sz="1300" b="0" i="0" baseline="0">
              <a:solidFill>
                <a:schemeClr val="dk1"/>
              </a:solidFill>
              <a:effectLst/>
              <a:latin typeface="+mn-lt"/>
              <a:ea typeface="+mn-ea"/>
              <a:cs typeface="+mn-cs"/>
            </a:rPr>
            <a:t>人削減）してきた</a:t>
          </a:r>
          <a:r>
            <a:rPr lang="ja-JP" altLang="ja-JP" sz="1300">
              <a:solidFill>
                <a:schemeClr val="dk1"/>
              </a:solidFill>
              <a:effectLst/>
              <a:latin typeface="+mn-lt"/>
              <a:ea typeface="+mn-ea"/>
              <a:cs typeface="+mn-cs"/>
            </a:rPr>
            <a:t>。今後においても引き続き適正な定員管理に努めていく。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59055</xdr:rowOff>
    </xdr:from>
    <xdr:to>
      <xdr:col>24</xdr:col>
      <xdr:colOff>558800</xdr:colOff>
      <xdr:row>61</xdr:row>
      <xdr:rowOff>71120</xdr:rowOff>
    </xdr:to>
    <xdr:cxnSp macro="">
      <xdr:nvCxnSpPr>
        <xdr:cNvPr id="317" name="直線コネクタ 316"/>
        <xdr:cNvCxnSpPr/>
      </xdr:nvCxnSpPr>
      <xdr:spPr>
        <a:xfrm flipV="1">
          <a:off x="16179800" y="1051750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115358</xdr:rowOff>
    </xdr:to>
    <xdr:cxnSp macro="">
      <xdr:nvCxnSpPr>
        <xdr:cNvPr id="320" name="直線コネクタ 319"/>
        <xdr:cNvCxnSpPr/>
      </xdr:nvCxnSpPr>
      <xdr:spPr>
        <a:xfrm flipV="1">
          <a:off x="15290800" y="105295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103294</xdr:rowOff>
    </xdr:from>
    <xdr:to>
      <xdr:col>22</xdr:col>
      <xdr:colOff>203200</xdr:colOff>
      <xdr:row>61</xdr:row>
      <xdr:rowOff>115358</xdr:rowOff>
    </xdr:to>
    <xdr:cxnSp macro="">
      <xdr:nvCxnSpPr>
        <xdr:cNvPr id="323" name="直線コネクタ 322"/>
        <xdr:cNvCxnSpPr/>
      </xdr:nvCxnSpPr>
      <xdr:spPr>
        <a:xfrm>
          <a:off x="14401800" y="105617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155575</xdr:rowOff>
    </xdr:from>
    <xdr:to>
      <xdr:col>22</xdr:col>
      <xdr:colOff>254000</xdr:colOff>
      <xdr:row>61</xdr:row>
      <xdr:rowOff>85725</xdr:rowOff>
    </xdr:to>
    <xdr:sp macro="" textlink="">
      <xdr:nvSpPr>
        <xdr:cNvPr id="324" name="フローチャート : 判断 323"/>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95902</xdr:rowOff>
    </xdr:from>
    <xdr:ext cx="762000" cy="259045"/>
    <xdr:sp macro="" textlink="">
      <xdr:nvSpPr>
        <xdr:cNvPr id="325" name="テキスト ボックス 324"/>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103294</xdr:rowOff>
    </xdr:from>
    <xdr:to>
      <xdr:col>21</xdr:col>
      <xdr:colOff>0</xdr:colOff>
      <xdr:row>61</xdr:row>
      <xdr:rowOff>131445</xdr:rowOff>
    </xdr:to>
    <xdr:cxnSp macro="">
      <xdr:nvCxnSpPr>
        <xdr:cNvPr id="326" name="直線コネクタ 325"/>
        <xdr:cNvCxnSpPr/>
      </xdr:nvCxnSpPr>
      <xdr:spPr>
        <a:xfrm flipV="1">
          <a:off x="13512800" y="105617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212</xdr:rowOff>
    </xdr:from>
    <xdr:to>
      <xdr:col>21</xdr:col>
      <xdr:colOff>50800</xdr:colOff>
      <xdr:row>61</xdr:row>
      <xdr:rowOff>101812</xdr:rowOff>
    </xdr:to>
    <xdr:sp macro="" textlink="">
      <xdr:nvSpPr>
        <xdr:cNvPr id="327" name="フローチャート : 判断 326"/>
        <xdr:cNvSpPr/>
      </xdr:nvSpPr>
      <xdr:spPr>
        <a:xfrm>
          <a:off x="14351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111989</xdr:rowOff>
    </xdr:from>
    <xdr:ext cx="762000" cy="259045"/>
    <xdr:sp macro="" textlink="">
      <xdr:nvSpPr>
        <xdr:cNvPr id="328" name="テキスト ボックス 327"/>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29" name="フローチャート : 判断 328"/>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30" name="テキスト ボックス 329"/>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36" name="円/楕円 335"/>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151782</xdr:rowOff>
    </xdr:from>
    <xdr:ext cx="762000" cy="259045"/>
    <xdr:sp macro="" textlink="">
      <xdr:nvSpPr>
        <xdr:cNvPr id="337" name="定員管理の状況該当値テキスト"/>
        <xdr:cNvSpPr txBox="1"/>
      </xdr:nvSpPr>
      <xdr:spPr>
        <a:xfrm>
          <a:off x="17106900" y="1043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38" name="円/楕円 337"/>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106697</xdr:rowOff>
    </xdr:from>
    <xdr:ext cx="736600" cy="259045"/>
    <xdr:sp macro="" textlink="">
      <xdr:nvSpPr>
        <xdr:cNvPr id="339" name="テキスト ボックス 338"/>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64558</xdr:rowOff>
    </xdr:from>
    <xdr:to>
      <xdr:col>22</xdr:col>
      <xdr:colOff>254000</xdr:colOff>
      <xdr:row>61</xdr:row>
      <xdr:rowOff>166158</xdr:rowOff>
    </xdr:to>
    <xdr:sp macro="" textlink="">
      <xdr:nvSpPr>
        <xdr:cNvPr id="340" name="円/楕円 339"/>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150935</xdr:rowOff>
    </xdr:from>
    <xdr:ext cx="762000" cy="259045"/>
    <xdr:sp macro="" textlink="">
      <xdr:nvSpPr>
        <xdr:cNvPr id="341" name="テキスト ボックス 340"/>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52494</xdr:rowOff>
    </xdr:from>
    <xdr:to>
      <xdr:col>21</xdr:col>
      <xdr:colOff>50800</xdr:colOff>
      <xdr:row>61</xdr:row>
      <xdr:rowOff>154094</xdr:rowOff>
    </xdr:to>
    <xdr:sp macro="" textlink="">
      <xdr:nvSpPr>
        <xdr:cNvPr id="342" name="円/楕円 341"/>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138871</xdr:rowOff>
    </xdr:from>
    <xdr:ext cx="762000" cy="259045"/>
    <xdr:sp macro="" textlink="">
      <xdr:nvSpPr>
        <xdr:cNvPr id="343" name="テキスト ボックス 342"/>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4" name="円/楕円 343"/>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45" name="テキスト ボックス 344"/>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地方債残高</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着実</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類似団体との差は縮小傾向にある。</a:t>
          </a:r>
          <a:r>
            <a:rPr lang="ja-JP" altLang="ja-JP" sz="1300" b="0" i="0" baseline="0">
              <a:solidFill>
                <a:schemeClr val="dk1"/>
              </a:solidFill>
              <a:effectLst/>
              <a:latin typeface="+mn-lt"/>
              <a:ea typeface="+mn-ea"/>
              <a:cs typeface="+mn-cs"/>
            </a:rPr>
            <a:t>今後も市債の発行抑制に努めながら適切な公債管理を進めていく。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110913</xdr:rowOff>
    </xdr:to>
    <xdr:cxnSp macro="">
      <xdr:nvCxnSpPr>
        <xdr:cNvPr id="379" name="直線コネクタ 378"/>
        <xdr:cNvCxnSpPr/>
      </xdr:nvCxnSpPr>
      <xdr:spPr>
        <a:xfrm flipV="1">
          <a:off x="16179800" y="68723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41</xdr:row>
      <xdr:rowOff>19896</xdr:rowOff>
    </xdr:to>
    <xdr:cxnSp macro="">
      <xdr:nvCxnSpPr>
        <xdr:cNvPr id="382" name="直線コネクタ 381"/>
        <xdr:cNvCxnSpPr/>
      </xdr:nvCxnSpPr>
      <xdr:spPr>
        <a:xfrm flipV="1">
          <a:off x="15290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41</xdr:row>
      <xdr:rowOff>68156</xdr:rowOff>
    </xdr:to>
    <xdr:cxnSp macro="">
      <xdr:nvCxnSpPr>
        <xdr:cNvPr id="385" name="直線コネクタ 384"/>
        <xdr:cNvCxnSpPr/>
      </xdr:nvCxnSpPr>
      <xdr:spPr>
        <a:xfrm flipV="1">
          <a:off x="14401800" y="7049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135044</xdr:rowOff>
    </xdr:from>
    <xdr:to>
      <xdr:col>22</xdr:col>
      <xdr:colOff>254000</xdr:colOff>
      <xdr:row>40</xdr:row>
      <xdr:rowOff>65194</xdr:rowOff>
    </xdr:to>
    <xdr:sp macro="" textlink="">
      <xdr:nvSpPr>
        <xdr:cNvPr id="386" name="フローチャート : 判断 385"/>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387" name="テキスト ボックス 386"/>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100330</xdr:rowOff>
    </xdr:to>
    <xdr:cxnSp macro="">
      <xdr:nvCxnSpPr>
        <xdr:cNvPr id="388" name="直線コネクタ 387"/>
        <xdr:cNvCxnSpPr/>
      </xdr:nvCxnSpPr>
      <xdr:spPr>
        <a:xfrm flipV="1">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19896</xdr:rowOff>
    </xdr:from>
    <xdr:to>
      <xdr:col>21</xdr:col>
      <xdr:colOff>50800</xdr:colOff>
      <xdr:row>40</xdr:row>
      <xdr:rowOff>121496</xdr:rowOff>
    </xdr:to>
    <xdr:sp macro="" textlink="">
      <xdr:nvSpPr>
        <xdr:cNvPr id="389" name="フローチャート : 判断 388"/>
        <xdr:cNvSpPr/>
      </xdr:nvSpPr>
      <xdr:spPr>
        <a:xfrm>
          <a:off x="14351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131673</xdr:rowOff>
    </xdr:from>
    <xdr:ext cx="762000" cy="259045"/>
    <xdr:sp macro="" textlink="">
      <xdr:nvSpPr>
        <xdr:cNvPr id="390" name="テキスト ボックス 389"/>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60113</xdr:rowOff>
    </xdr:from>
    <xdr:to>
      <xdr:col>19</xdr:col>
      <xdr:colOff>533400</xdr:colOff>
      <xdr:row>40</xdr:row>
      <xdr:rowOff>161713</xdr:rowOff>
    </xdr:to>
    <xdr:sp macro="" textlink="">
      <xdr:nvSpPr>
        <xdr:cNvPr id="391" name="フローチャート : 判断 390"/>
        <xdr:cNvSpPr/>
      </xdr:nvSpPr>
      <xdr:spPr>
        <a:xfrm>
          <a:off x="13462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440</xdr:rowOff>
    </xdr:from>
    <xdr:ext cx="762000" cy="259045"/>
    <xdr:sp macro="" textlink="">
      <xdr:nvSpPr>
        <xdr:cNvPr id="392" name="テキスト ボックス 391"/>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98" name="円/楕円 397"/>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107121</xdr:rowOff>
    </xdr:from>
    <xdr:ext cx="762000" cy="259045"/>
    <xdr:sp macro="" textlink="">
      <xdr:nvSpPr>
        <xdr:cNvPr id="399" name="公債費負担の状況該当値テキスト"/>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0" name="円/楕円 399"/>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146490</xdr:rowOff>
    </xdr:from>
    <xdr:ext cx="736600" cy="259045"/>
    <xdr:sp macro="" textlink="">
      <xdr:nvSpPr>
        <xdr:cNvPr id="401" name="テキスト ボックス 400"/>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402" name="円/楕円 401"/>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403" name="テキスト ボックス 402"/>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4" name="円/楕円 403"/>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103733</xdr:rowOff>
    </xdr:from>
    <xdr:ext cx="762000" cy="259045"/>
    <xdr:sp macro="" textlink="">
      <xdr:nvSpPr>
        <xdr:cNvPr id="405" name="テキスト ボックス 404"/>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6" name="円/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7" name="テキスト ボックス 406"/>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プライマリーバランスの均衡の堅持などにより、地方債残高は着実に減少しているとともに債務負担に基づく支出予定額の減や充当可能基金の増により比率は年々改善傾向にある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162602</xdr:rowOff>
    </xdr:from>
    <xdr:to>
      <xdr:col>24</xdr:col>
      <xdr:colOff>558800</xdr:colOff>
      <xdr:row>15</xdr:row>
      <xdr:rowOff>78020</xdr:rowOff>
    </xdr:to>
    <xdr:cxnSp macro="">
      <xdr:nvCxnSpPr>
        <xdr:cNvPr id="441" name="直線コネクタ 440"/>
        <xdr:cNvCxnSpPr/>
      </xdr:nvCxnSpPr>
      <xdr:spPr>
        <a:xfrm flipV="1">
          <a:off x="16179800" y="256290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2"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78020</xdr:rowOff>
    </xdr:from>
    <xdr:to>
      <xdr:col>23</xdr:col>
      <xdr:colOff>406400</xdr:colOff>
      <xdr:row>16</xdr:row>
      <xdr:rowOff>39285</xdr:rowOff>
    </xdr:to>
    <xdr:cxnSp macro="">
      <xdr:nvCxnSpPr>
        <xdr:cNvPr id="444" name="直線コネクタ 443"/>
        <xdr:cNvCxnSpPr/>
      </xdr:nvCxnSpPr>
      <xdr:spPr>
        <a:xfrm flipV="1">
          <a:off x="15290800" y="26497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6" name="テキスト ボックス 445"/>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39285</xdr:rowOff>
    </xdr:from>
    <xdr:to>
      <xdr:col>22</xdr:col>
      <xdr:colOff>203200</xdr:colOff>
      <xdr:row>17</xdr:row>
      <xdr:rowOff>79375</xdr:rowOff>
    </xdr:to>
    <xdr:cxnSp macro="">
      <xdr:nvCxnSpPr>
        <xdr:cNvPr id="447" name="直線コネクタ 446"/>
        <xdr:cNvCxnSpPr/>
      </xdr:nvCxnSpPr>
      <xdr:spPr>
        <a:xfrm flipV="1">
          <a:off x="14401800" y="2782485"/>
          <a:ext cx="889000" cy="2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79375</xdr:rowOff>
    </xdr:from>
    <xdr:to>
      <xdr:col>22</xdr:col>
      <xdr:colOff>254000</xdr:colOff>
      <xdr:row>17</xdr:row>
      <xdr:rowOff>9525</xdr:rowOff>
    </xdr:to>
    <xdr:sp macro="" textlink="">
      <xdr:nvSpPr>
        <xdr:cNvPr id="448" name="フローチャート : 判断 447"/>
        <xdr:cNvSpPr/>
      </xdr:nvSpPr>
      <xdr:spPr>
        <a:xfrm>
          <a:off x="15240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165752</xdr:rowOff>
    </xdr:from>
    <xdr:ext cx="762000" cy="259045"/>
    <xdr:sp macro="" textlink="">
      <xdr:nvSpPr>
        <xdr:cNvPr id="449" name="テキスト ボックス 448"/>
        <xdr:cNvSpPr txBox="1"/>
      </xdr:nvSpPr>
      <xdr:spPr>
        <a:xfrm>
          <a:off x="14909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79375</xdr:rowOff>
    </xdr:from>
    <xdr:to>
      <xdr:col>21</xdr:col>
      <xdr:colOff>0</xdr:colOff>
      <xdr:row>18</xdr:row>
      <xdr:rowOff>111421</xdr:rowOff>
    </xdr:to>
    <xdr:cxnSp macro="">
      <xdr:nvCxnSpPr>
        <xdr:cNvPr id="450" name="直線コネクタ 449"/>
        <xdr:cNvCxnSpPr/>
      </xdr:nvCxnSpPr>
      <xdr:spPr>
        <a:xfrm flipV="1">
          <a:off x="13512800" y="2994025"/>
          <a:ext cx="889000" cy="2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11684</xdr:rowOff>
    </xdr:from>
    <xdr:to>
      <xdr:col>21</xdr:col>
      <xdr:colOff>50800</xdr:colOff>
      <xdr:row>17</xdr:row>
      <xdr:rowOff>113284</xdr:rowOff>
    </xdr:to>
    <xdr:sp macro="" textlink="">
      <xdr:nvSpPr>
        <xdr:cNvPr id="451" name="フローチャート : 判断 450"/>
        <xdr:cNvSpPr/>
      </xdr:nvSpPr>
      <xdr:spPr>
        <a:xfrm>
          <a:off x="14351000" y="29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123461</xdr:rowOff>
    </xdr:from>
    <xdr:ext cx="762000" cy="259045"/>
    <xdr:sp macro="" textlink="">
      <xdr:nvSpPr>
        <xdr:cNvPr id="452" name="テキスト ボックス 451"/>
        <xdr:cNvSpPr txBox="1"/>
      </xdr:nvSpPr>
      <xdr:spPr>
        <a:xfrm>
          <a:off x="14020800" y="269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53" name="フローチャート : 判断 452"/>
        <xdr:cNvSpPr/>
      </xdr:nvSpPr>
      <xdr:spPr>
        <a:xfrm>
          <a:off x="13462000" y="302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54" name="テキスト ボックス 453"/>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111802</xdr:rowOff>
    </xdr:from>
    <xdr:to>
      <xdr:col>24</xdr:col>
      <xdr:colOff>609600</xdr:colOff>
      <xdr:row>15</xdr:row>
      <xdr:rowOff>41952</xdr:rowOff>
    </xdr:to>
    <xdr:sp macro="" textlink="">
      <xdr:nvSpPr>
        <xdr:cNvPr id="460" name="円/楕円 459"/>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128329</xdr:rowOff>
    </xdr:from>
    <xdr:ext cx="762000" cy="259045"/>
    <xdr:sp macro="" textlink="">
      <xdr:nvSpPr>
        <xdr:cNvPr id="461" name="将来負担の状況該当値テキスト"/>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27220</xdr:rowOff>
    </xdr:from>
    <xdr:to>
      <xdr:col>23</xdr:col>
      <xdr:colOff>457200</xdr:colOff>
      <xdr:row>15</xdr:row>
      <xdr:rowOff>128820</xdr:rowOff>
    </xdr:to>
    <xdr:sp macro="" textlink="">
      <xdr:nvSpPr>
        <xdr:cNvPr id="462" name="円/楕円 461"/>
        <xdr:cNvSpPr/>
      </xdr:nvSpPr>
      <xdr:spPr>
        <a:xfrm>
          <a:off x="16129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138997</xdr:rowOff>
    </xdr:from>
    <xdr:ext cx="736600" cy="259045"/>
    <xdr:sp macro="" textlink="">
      <xdr:nvSpPr>
        <xdr:cNvPr id="463" name="テキスト ボックス 462"/>
        <xdr:cNvSpPr txBox="1"/>
      </xdr:nvSpPr>
      <xdr:spPr>
        <a:xfrm>
          <a:off x="15798800" y="2367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159935</xdr:rowOff>
    </xdr:from>
    <xdr:to>
      <xdr:col>22</xdr:col>
      <xdr:colOff>254000</xdr:colOff>
      <xdr:row>16</xdr:row>
      <xdr:rowOff>90085</xdr:rowOff>
    </xdr:to>
    <xdr:sp macro="" textlink="">
      <xdr:nvSpPr>
        <xdr:cNvPr id="464" name="円/楕円 463"/>
        <xdr:cNvSpPr/>
      </xdr:nvSpPr>
      <xdr:spPr>
        <a:xfrm>
          <a:off x="15240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100262</xdr:rowOff>
    </xdr:from>
    <xdr:ext cx="762000" cy="259045"/>
    <xdr:sp macro="" textlink="">
      <xdr:nvSpPr>
        <xdr:cNvPr id="465" name="テキスト ボックス 464"/>
        <xdr:cNvSpPr txBox="1"/>
      </xdr:nvSpPr>
      <xdr:spPr>
        <a:xfrm>
          <a:off x="14909800" y="25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28575</xdr:rowOff>
    </xdr:from>
    <xdr:to>
      <xdr:col>21</xdr:col>
      <xdr:colOff>50800</xdr:colOff>
      <xdr:row>17</xdr:row>
      <xdr:rowOff>130175</xdr:rowOff>
    </xdr:to>
    <xdr:sp macro="" textlink="">
      <xdr:nvSpPr>
        <xdr:cNvPr id="466" name="円/楕円 465"/>
        <xdr:cNvSpPr/>
      </xdr:nvSpPr>
      <xdr:spPr>
        <a:xfrm>
          <a:off x="14351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114952</xdr:rowOff>
    </xdr:from>
    <xdr:ext cx="762000" cy="259045"/>
    <xdr:sp macro="" textlink="">
      <xdr:nvSpPr>
        <xdr:cNvPr id="467" name="テキスト ボックス 466"/>
        <xdr:cNvSpPr txBox="1"/>
      </xdr:nvSpPr>
      <xdr:spPr>
        <a:xfrm>
          <a:off x="14020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60621</xdr:rowOff>
    </xdr:from>
    <xdr:to>
      <xdr:col>19</xdr:col>
      <xdr:colOff>533400</xdr:colOff>
      <xdr:row>18</xdr:row>
      <xdr:rowOff>162221</xdr:rowOff>
    </xdr:to>
    <xdr:sp macro="" textlink="">
      <xdr:nvSpPr>
        <xdr:cNvPr id="468" name="円/楕円 467"/>
        <xdr:cNvSpPr/>
      </xdr:nvSpPr>
      <xdr:spPr>
        <a:xfrm>
          <a:off x="13462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146998</xdr:rowOff>
    </xdr:from>
    <xdr:ext cx="762000" cy="259045"/>
    <xdr:sp macro="" textlink="">
      <xdr:nvSpPr>
        <xdr:cNvPr id="469" name="テキスト ボックス 468"/>
        <xdr:cNvSpPr txBox="1"/>
      </xdr:nvSpPr>
      <xdr:spPr>
        <a:xfrm>
          <a:off x="13131800" y="323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大阪府豊中市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400,086
395,499
36.38
137,276,063
131,626,016
4,207,347
80,293,921
93,851,920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削減に向けて、職員数の削減や給与制度の見直しに取り組んできた結果、人件費比率は着実に低下しているが、類似団体比較では依然として高い水準にある。引き続き改善に向けて取り組みを進める。これまでの取組みとしては、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年度より初任給水準の引き下げを行ない、それに伴い平成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年度の</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年間に在職者の昇給停止・昇給抑制措置を実施するとともに、平成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年度から平成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年度末まで管理職員の給与減額（▲</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％）を実施した。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24130</xdr:rowOff>
    </xdr:from>
    <xdr:to>
      <xdr:col>7</xdr:col>
      <xdr:colOff>15875</xdr:colOff>
      <xdr:row>39</xdr:row>
      <xdr:rowOff>115570</xdr:rowOff>
    </xdr:to>
    <xdr:cxnSp macro="">
      <xdr:nvCxnSpPr>
        <xdr:cNvPr id="60" name="直線コネクタ 59"/>
        <xdr:cNvCxnSpPr/>
      </xdr:nvCxnSpPr>
      <xdr:spPr>
        <a:xfrm flipV="1">
          <a:off x="4826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87647</xdr:rowOff>
    </xdr:from>
    <xdr:ext cx="762000" cy="259045"/>
    <xdr:sp macro="" textlink="">
      <xdr:nvSpPr>
        <xdr:cNvPr id="61"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39</xdr:row>
      <xdr:rowOff>115570</xdr:rowOff>
    </xdr:from>
    <xdr:to>
      <xdr:col>7</xdr:col>
      <xdr:colOff>104775</xdr:colOff>
      <xdr:row>39</xdr:row>
      <xdr:rowOff>115570</xdr:rowOff>
    </xdr:to>
    <xdr:cxnSp macro="">
      <xdr:nvCxnSpPr>
        <xdr:cNvPr id="62" name="直線コネクタ 61"/>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110507</xdr:rowOff>
    </xdr:from>
    <xdr:ext cx="762000" cy="259045"/>
    <xdr:sp macro="" textlink="">
      <xdr:nvSpPr>
        <xdr:cNvPr id="63"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24130</xdr:rowOff>
    </xdr:from>
    <xdr:to>
      <xdr:col>7</xdr:col>
      <xdr:colOff>104775</xdr:colOff>
      <xdr:row>33</xdr:row>
      <xdr:rowOff>24130</xdr:rowOff>
    </xdr:to>
    <xdr:cxnSp macro="">
      <xdr:nvCxnSpPr>
        <xdr:cNvPr id="64" name="直線コネクタ 63"/>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39</xdr:row>
      <xdr:rowOff>115570</xdr:rowOff>
    </xdr:to>
    <xdr:cxnSp macro="">
      <xdr:nvCxnSpPr>
        <xdr:cNvPr id="65" name="直線コネクタ 64"/>
        <xdr:cNvCxnSpPr/>
      </xdr:nvCxnSpPr>
      <xdr:spPr>
        <a:xfrm>
          <a:off x="3987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6"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7" name="フローチャート : 判断 66"/>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58420</xdr:rowOff>
    </xdr:to>
    <xdr:cxnSp macro="">
      <xdr:nvCxnSpPr>
        <xdr:cNvPr id="68" name="直線コネクタ 67"/>
        <xdr:cNvCxnSpPr/>
      </xdr:nvCxnSpPr>
      <xdr:spPr>
        <a:xfrm flipV="1">
          <a:off x="3098800" y="677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9" name="フローチャート : 判断 68"/>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70" name="テキスト ボックス 69"/>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58420</xdr:rowOff>
    </xdr:from>
    <xdr:to>
      <xdr:col>4</xdr:col>
      <xdr:colOff>346075</xdr:colOff>
      <xdr:row>40</xdr:row>
      <xdr:rowOff>96520</xdr:rowOff>
    </xdr:to>
    <xdr:cxnSp macro="">
      <xdr:nvCxnSpPr>
        <xdr:cNvPr id="71" name="直線コネクタ 70"/>
        <xdr:cNvCxnSpPr/>
      </xdr:nvCxnSpPr>
      <xdr:spPr>
        <a:xfrm flipV="1">
          <a:off x="2209800" y="6916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148590</xdr:rowOff>
    </xdr:from>
    <xdr:to>
      <xdr:col>4</xdr:col>
      <xdr:colOff>396875</xdr:colOff>
      <xdr:row>38</xdr:row>
      <xdr:rowOff>78740</xdr:rowOff>
    </xdr:to>
    <xdr:sp macro="" textlink="">
      <xdr:nvSpPr>
        <xdr:cNvPr id="72" name="フローチャート : 判断 71"/>
        <xdr:cNvSpPr/>
      </xdr:nvSpPr>
      <xdr:spPr>
        <a:xfrm>
          <a:off x="3048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73" name="テキスト ボックス 72"/>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96520</xdr:rowOff>
    </xdr:from>
    <xdr:to>
      <xdr:col>3</xdr:col>
      <xdr:colOff>142875</xdr:colOff>
      <xdr:row>41</xdr:row>
      <xdr:rowOff>107950</xdr:rowOff>
    </xdr:to>
    <xdr:cxnSp macro="">
      <xdr:nvCxnSpPr>
        <xdr:cNvPr id="74" name="直線コネクタ 73"/>
        <xdr:cNvCxnSpPr/>
      </xdr:nvCxnSpPr>
      <xdr:spPr>
        <a:xfrm flipV="1">
          <a:off x="1320800" y="6954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5" name="フローチャート : 判断 74"/>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6" name="テキスト ボックス 75"/>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7" name="フローチャート : 判断 76"/>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8" name="テキスト ボックス 77"/>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4" name="円/楕円 83"/>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144797</xdr:rowOff>
    </xdr:from>
    <xdr:ext cx="762000" cy="259045"/>
    <xdr:sp macro="" textlink="">
      <xdr:nvSpPr>
        <xdr:cNvPr id="85" name="人件費該当値テキスト"/>
        <xdr:cNvSpPr txBox="1"/>
      </xdr:nvSpPr>
      <xdr:spPr>
        <a:xfrm>
          <a:off x="4914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6" name="円/楕円 85"/>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7" name="テキスト ボックス 86"/>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8" name="円/楕円 87"/>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89" name="テキスト ボックス 88"/>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45720</xdr:rowOff>
    </xdr:from>
    <xdr:to>
      <xdr:col>3</xdr:col>
      <xdr:colOff>193675</xdr:colOff>
      <xdr:row>40</xdr:row>
      <xdr:rowOff>147320</xdr:rowOff>
    </xdr:to>
    <xdr:sp macro="" textlink="">
      <xdr:nvSpPr>
        <xdr:cNvPr id="90" name="円/楕円 89"/>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132097</xdr:rowOff>
    </xdr:from>
    <xdr:ext cx="762000" cy="259045"/>
    <xdr:sp macro="" textlink="">
      <xdr:nvSpPr>
        <xdr:cNvPr id="91" name="テキスト ボックス 90"/>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57150</xdr:rowOff>
    </xdr:from>
    <xdr:to>
      <xdr:col>1</xdr:col>
      <xdr:colOff>676275</xdr:colOff>
      <xdr:row>41</xdr:row>
      <xdr:rowOff>158750</xdr:rowOff>
    </xdr:to>
    <xdr:sp macro="" textlink="">
      <xdr:nvSpPr>
        <xdr:cNvPr id="92" name="円/楕円 91"/>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143527</xdr:rowOff>
    </xdr:from>
    <xdr:ext cx="762000" cy="259045"/>
    <xdr:sp macro="" textlink="">
      <xdr:nvSpPr>
        <xdr:cNvPr id="93" name="テキスト ボックス 92"/>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類似団体を下回る形で横ばいに推移している</a:t>
          </a:r>
          <a:r>
            <a:rPr lang="ja-JP" altLang="en-US" sz="1300" b="0" i="0" baseline="0">
              <a:solidFill>
                <a:schemeClr val="dk1"/>
              </a:solidFill>
              <a:effectLst/>
              <a:latin typeface="+mn-lt"/>
              <a:ea typeface="+mn-ea"/>
              <a:cs typeface="+mn-cs"/>
            </a:rPr>
            <a:t>。しかし今後は中学校給食事業の段階的な実施や新たな施設の指定管理の経費など増加要因も見込まれるため、引き続き適正な水準を維持していく必要がある。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1" name="直線コネクタ 120"/>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2"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3" name="直線コネクタ 122"/>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14</xdr:row>
      <xdr:rowOff>165100</xdr:rowOff>
    </xdr:to>
    <xdr:cxnSp macro="">
      <xdr:nvCxnSpPr>
        <xdr:cNvPr id="126" name="直線コネクタ 125"/>
        <xdr:cNvCxnSpPr/>
      </xdr:nvCxnSpPr>
      <xdr:spPr>
        <a:xfrm>
          <a:off x="15671800" y="2540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7"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8" name="フローチャート : 判断 127"/>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14</xdr:row>
      <xdr:rowOff>139700</xdr:rowOff>
    </xdr:to>
    <xdr:cxnSp macro="">
      <xdr:nvCxnSpPr>
        <xdr:cNvPr id="129" name="直線コネクタ 128"/>
        <xdr:cNvCxnSpPr/>
      </xdr:nvCxnSpPr>
      <xdr:spPr>
        <a:xfrm>
          <a:off x="14782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0" name="フローチャート : 判断 129"/>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1" name="テキスト ボックス 13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63500</xdr:rowOff>
    </xdr:from>
    <xdr:to>
      <xdr:col>21</xdr:col>
      <xdr:colOff>361950</xdr:colOff>
      <xdr:row>14</xdr:row>
      <xdr:rowOff>114300</xdr:rowOff>
    </xdr:to>
    <xdr:cxnSp macro="">
      <xdr:nvCxnSpPr>
        <xdr:cNvPr id="132" name="直線コネクタ 131"/>
        <xdr:cNvCxnSpPr/>
      </xdr:nvCxnSpPr>
      <xdr:spPr>
        <a:xfrm>
          <a:off x="13893800" y="246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3" name="フローチャート : 判断 132"/>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4" name="テキスト ボックス 133"/>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63500</xdr:rowOff>
    </xdr:from>
    <xdr:to>
      <xdr:col>20</xdr:col>
      <xdr:colOff>158750</xdr:colOff>
      <xdr:row>14</xdr:row>
      <xdr:rowOff>127000</xdr:rowOff>
    </xdr:to>
    <xdr:cxnSp macro="">
      <xdr:nvCxnSpPr>
        <xdr:cNvPr id="135" name="直線コネクタ 134"/>
        <xdr:cNvCxnSpPr/>
      </xdr:nvCxnSpPr>
      <xdr:spPr>
        <a:xfrm flipV="1">
          <a:off x="13004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6" name="フローチャート : 判断 135"/>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7" name="テキスト ボックス 136"/>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38" name="フローチャート :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5" name="円/楕円 144"/>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6"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47" name="円/楕円 146"/>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48" name="テキスト ボックス 147"/>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49" name="円/楕円 148"/>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0" name="テキスト ボックス 149"/>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1" name="円/楕円 150"/>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2" name="テキスト ボックス 151"/>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4" name="テキスト ボックス 15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比率としては昨年とほぼ横ばいであるが、</a:t>
          </a:r>
          <a:r>
            <a:rPr lang="ja-JP" altLang="ja-JP" sz="1300" b="0" i="0" baseline="0">
              <a:solidFill>
                <a:schemeClr val="dk1"/>
              </a:solidFill>
              <a:effectLst/>
              <a:latin typeface="+mn-lt"/>
              <a:ea typeface="+mn-ea"/>
              <a:cs typeface="+mn-cs"/>
            </a:rPr>
            <a:t>生活保護や障害福祉の分野における経費</a:t>
          </a:r>
          <a:r>
            <a:rPr lang="ja-JP" altLang="en-US" sz="1300" b="0" i="0" baseline="0">
              <a:solidFill>
                <a:schemeClr val="dk1"/>
              </a:solidFill>
              <a:effectLst/>
              <a:latin typeface="+mn-lt"/>
              <a:ea typeface="+mn-ea"/>
              <a:cs typeface="+mn-cs"/>
            </a:rPr>
            <a:t>、また保育関連の経費の増加も見込まれ、今後も</a:t>
          </a:r>
          <a:r>
            <a:rPr lang="ja-JP" altLang="ja-JP" sz="1300" b="0" i="0" baseline="0">
              <a:solidFill>
                <a:schemeClr val="dk1"/>
              </a:solidFill>
              <a:effectLst/>
              <a:latin typeface="+mn-lt"/>
              <a:ea typeface="+mn-ea"/>
              <a:cs typeface="+mn-cs"/>
            </a:rPr>
            <a:t>高い水準で推移することが予想されるため、他団体の状況等も考慮し適切に施策を実施する必要がある。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2" name="直線コネクタ 181"/>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3"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4" name="直線コネクタ 183"/>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7" name="直線コネクタ 186"/>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9" name="フローチャート : 判断 188"/>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56</xdr:row>
      <xdr:rowOff>88900</xdr:rowOff>
    </xdr:to>
    <xdr:cxnSp macro="">
      <xdr:nvCxnSpPr>
        <xdr:cNvPr id="190" name="直線コネクタ 189"/>
        <xdr:cNvCxnSpPr/>
      </xdr:nvCxnSpPr>
      <xdr:spPr>
        <a:xfrm>
          <a:off x="3098800" y="951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1" name="フローチャート : 判断 190"/>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2" name="テキスト ボックス 191"/>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133350</xdr:rowOff>
    </xdr:to>
    <xdr:cxnSp macro="">
      <xdr:nvCxnSpPr>
        <xdr:cNvPr id="193" name="直線コネクタ 192"/>
        <xdr:cNvCxnSpPr/>
      </xdr:nvCxnSpPr>
      <xdr:spPr>
        <a:xfrm flipV="1">
          <a:off x="2209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50800</xdr:rowOff>
    </xdr:from>
    <xdr:to>
      <xdr:col>4</xdr:col>
      <xdr:colOff>396875</xdr:colOff>
      <xdr:row>54</xdr:row>
      <xdr:rowOff>152400</xdr:rowOff>
    </xdr:to>
    <xdr:sp macro="" textlink="">
      <xdr:nvSpPr>
        <xdr:cNvPr id="194" name="フローチャート : 判断 193"/>
        <xdr:cNvSpPr/>
      </xdr:nvSpPr>
      <xdr:spPr>
        <a:xfrm>
          <a:off x="3048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195" name="テキスト ボックス 194"/>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55</xdr:row>
      <xdr:rowOff>133350</xdr:rowOff>
    </xdr:to>
    <xdr:cxnSp macro="">
      <xdr:nvCxnSpPr>
        <xdr:cNvPr id="196" name="直線コネクタ 195"/>
        <xdr:cNvCxnSpPr/>
      </xdr:nvCxnSpPr>
      <xdr:spPr>
        <a:xfrm>
          <a:off x="1320800" y="9359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12700</xdr:rowOff>
    </xdr:from>
    <xdr:to>
      <xdr:col>3</xdr:col>
      <xdr:colOff>193675</xdr:colOff>
      <xdr:row>54</xdr:row>
      <xdr:rowOff>114300</xdr:rowOff>
    </xdr:to>
    <xdr:sp macro="" textlink="">
      <xdr:nvSpPr>
        <xdr:cNvPr id="197" name="フローチャート : 判断 196"/>
        <xdr:cNvSpPr/>
      </xdr:nvSpPr>
      <xdr:spPr>
        <a:xfrm>
          <a:off x="2159000" y="92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198" name="テキスト ボックス 197"/>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199" name="フローチャート : 判断 198"/>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0" name="テキスト ボックス 199"/>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9" name="テキスト ボックス 20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10" name="円/楕円 209"/>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118127</xdr:rowOff>
    </xdr:from>
    <xdr:ext cx="762000" cy="259045"/>
    <xdr:sp macro="" textlink="">
      <xdr:nvSpPr>
        <xdr:cNvPr id="211" name="テキスト ボックス 210"/>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2" name="円/楕円 211"/>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3" name="テキスト ボックス 212"/>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4" name="円/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137177</xdr:rowOff>
    </xdr:from>
    <xdr:ext cx="762000" cy="259045"/>
    <xdr:sp macro="" textlink="">
      <xdr:nvSpPr>
        <xdr:cNvPr id="215" name="テキスト ボックス 214"/>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類似団体を下回っているものの、国民健康保険事業特別会計や介護保険事業特別会計などへの繰出金が大きくなっており、今後も特別会計の健全化を進め、繰出金の適正化に努めていく必要がある。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3" name="直線コネクタ 242"/>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4"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5" name="直線コネクタ 244"/>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6"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7" name="直線コネクタ 246"/>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62230</xdr:rowOff>
    </xdr:to>
    <xdr:cxnSp macro="">
      <xdr:nvCxnSpPr>
        <xdr:cNvPr id="248" name="直線コネクタ 247"/>
        <xdr:cNvCxnSpPr/>
      </xdr:nvCxnSpPr>
      <xdr:spPr>
        <a:xfrm>
          <a:off x="15671800" y="949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9"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0" name="フローチャート : 判断 249"/>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62230</xdr:rowOff>
    </xdr:to>
    <xdr:cxnSp macro="">
      <xdr:nvCxnSpPr>
        <xdr:cNvPr id="251" name="直線コネクタ 250"/>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2" name="フローチャート : 判断 251"/>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3" name="テキスト ボックス 252"/>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54610</xdr:rowOff>
    </xdr:to>
    <xdr:cxnSp macro="">
      <xdr:nvCxnSpPr>
        <xdr:cNvPr id="254" name="直線コネクタ 253"/>
        <xdr:cNvCxnSpPr/>
      </xdr:nvCxnSpPr>
      <xdr:spPr>
        <a:xfrm>
          <a:off x="13893800" y="9431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5" name="フローチャート : 判断 254"/>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6" name="テキスト ボックス 255"/>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46990</xdr:rowOff>
    </xdr:to>
    <xdr:cxnSp macro="">
      <xdr:nvCxnSpPr>
        <xdr:cNvPr id="257" name="直線コネクタ 256"/>
        <xdr:cNvCxnSpPr/>
      </xdr:nvCxnSpPr>
      <xdr:spPr>
        <a:xfrm flipV="1">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8" name="フローチャート : 判断 257"/>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9" name="テキスト ボックス 258"/>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60" name="フローチャート : 判断 259"/>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63517</xdr:rowOff>
    </xdr:from>
    <xdr:ext cx="762000" cy="259045"/>
    <xdr:sp macro="" textlink="">
      <xdr:nvSpPr>
        <xdr:cNvPr id="261" name="テキスト ボックス 260"/>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7" name="円/楕円 266"/>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8"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9" name="円/楕円 268"/>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0" name="テキスト ボックス 269"/>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1" name="円/楕円 270"/>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2" name="テキスト ボックス 271"/>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3" name="円/楕円 272"/>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4" name="テキスト ボックス 273"/>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5" name="円/楕円 274"/>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6" name="テキスト ボックス 275"/>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養護老人ホーム組合への負担金の減や公営企業の繰出金の減などの要因もあるが、予防接種関係事業にて委託に切り替えたことによる性質間の振り替わりが大幅な改善の要因となっているため、引き続き事業の見直しなど歳出の抑制に努めていく必要が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4" name="直線コネクタ 303"/>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5"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6" name="直線コネクタ 305"/>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7"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8" name="直線コネクタ 307"/>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39</xdr:row>
      <xdr:rowOff>120650</xdr:rowOff>
    </xdr:to>
    <xdr:cxnSp macro="">
      <xdr:nvCxnSpPr>
        <xdr:cNvPr id="309" name="直線コネクタ 308"/>
        <xdr:cNvCxnSpPr/>
      </xdr:nvCxnSpPr>
      <xdr:spPr>
        <a:xfrm flipV="1">
          <a:off x="15671800" y="64516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0"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1" name="フローチャート : 判断 310"/>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120650</xdr:rowOff>
    </xdr:from>
    <xdr:to>
      <xdr:col>22</xdr:col>
      <xdr:colOff>565150</xdr:colOff>
      <xdr:row>39</xdr:row>
      <xdr:rowOff>158750</xdr:rowOff>
    </xdr:to>
    <xdr:cxnSp macro="">
      <xdr:nvCxnSpPr>
        <xdr:cNvPr id="312" name="直線コネクタ 311"/>
        <xdr:cNvCxnSpPr/>
      </xdr:nvCxnSpPr>
      <xdr:spPr>
        <a:xfrm flipV="1">
          <a:off x="14782800" y="680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3" name="フローチャート : 判断 31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4" name="テキスト ボックス 313"/>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158750</xdr:rowOff>
    </xdr:from>
    <xdr:to>
      <xdr:col>21</xdr:col>
      <xdr:colOff>361950</xdr:colOff>
      <xdr:row>39</xdr:row>
      <xdr:rowOff>158750</xdr:rowOff>
    </xdr:to>
    <xdr:cxnSp macro="">
      <xdr:nvCxnSpPr>
        <xdr:cNvPr id="315" name="直線コネクタ 314"/>
        <xdr:cNvCxnSpPr/>
      </xdr:nvCxnSpPr>
      <xdr:spPr>
        <a:xfrm>
          <a:off x="138938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50800</xdr:rowOff>
    </xdr:from>
    <xdr:to>
      <xdr:col>21</xdr:col>
      <xdr:colOff>412750</xdr:colOff>
      <xdr:row>36</xdr:row>
      <xdr:rowOff>152400</xdr:rowOff>
    </xdr:to>
    <xdr:sp macro="" textlink="">
      <xdr:nvSpPr>
        <xdr:cNvPr id="316" name="フローチャート : 判断 315"/>
        <xdr:cNvSpPr/>
      </xdr:nvSpPr>
      <xdr:spPr>
        <a:xfrm>
          <a:off x="14732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162577</xdr:rowOff>
    </xdr:from>
    <xdr:ext cx="762000" cy="259045"/>
    <xdr:sp macro="" textlink="">
      <xdr:nvSpPr>
        <xdr:cNvPr id="317" name="テキスト ボックス 316"/>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158750</xdr:rowOff>
    </xdr:from>
    <xdr:to>
      <xdr:col>20</xdr:col>
      <xdr:colOff>158750</xdr:colOff>
      <xdr:row>40</xdr:row>
      <xdr:rowOff>152400</xdr:rowOff>
    </xdr:to>
    <xdr:cxnSp macro="">
      <xdr:nvCxnSpPr>
        <xdr:cNvPr id="318" name="直線コネクタ 317"/>
        <xdr:cNvCxnSpPr/>
      </xdr:nvCxnSpPr>
      <xdr:spPr>
        <a:xfrm flipV="1">
          <a:off x="13004800" y="684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9" name="フローチャート : 判断 318"/>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0" name="テキスト ボックス 319"/>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1" name="フローチャート :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8" name="円/楕円 327"/>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29"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69850</xdr:rowOff>
    </xdr:from>
    <xdr:to>
      <xdr:col>22</xdr:col>
      <xdr:colOff>615950</xdr:colOff>
      <xdr:row>40</xdr:row>
      <xdr:rowOff>0</xdr:rowOff>
    </xdr:to>
    <xdr:sp macro="" textlink="">
      <xdr:nvSpPr>
        <xdr:cNvPr id="330" name="円/楕円 329"/>
        <xdr:cNvSpPr/>
      </xdr:nvSpPr>
      <xdr:spPr>
        <a:xfrm>
          <a:off x="15621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156227</xdr:rowOff>
    </xdr:from>
    <xdr:ext cx="736600" cy="259045"/>
    <xdr:sp macro="" textlink="">
      <xdr:nvSpPr>
        <xdr:cNvPr id="331" name="テキスト ボックス 330"/>
        <xdr:cNvSpPr txBox="1"/>
      </xdr:nvSpPr>
      <xdr:spPr>
        <a:xfrm>
          <a:off x="15290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107950</xdr:rowOff>
    </xdr:from>
    <xdr:to>
      <xdr:col>21</xdr:col>
      <xdr:colOff>412750</xdr:colOff>
      <xdr:row>40</xdr:row>
      <xdr:rowOff>38100</xdr:rowOff>
    </xdr:to>
    <xdr:sp macro="" textlink="">
      <xdr:nvSpPr>
        <xdr:cNvPr id="332" name="円/楕円 331"/>
        <xdr:cNvSpPr/>
      </xdr:nvSpPr>
      <xdr:spPr>
        <a:xfrm>
          <a:off x="14732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22877</xdr:rowOff>
    </xdr:from>
    <xdr:ext cx="762000" cy="259045"/>
    <xdr:sp macro="" textlink="">
      <xdr:nvSpPr>
        <xdr:cNvPr id="333" name="テキスト ボックス 332"/>
        <xdr:cNvSpPr txBox="1"/>
      </xdr:nvSpPr>
      <xdr:spPr>
        <a:xfrm>
          <a:off x="14401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107950</xdr:rowOff>
    </xdr:from>
    <xdr:to>
      <xdr:col>20</xdr:col>
      <xdr:colOff>209550</xdr:colOff>
      <xdr:row>40</xdr:row>
      <xdr:rowOff>38100</xdr:rowOff>
    </xdr:to>
    <xdr:sp macro="" textlink="">
      <xdr:nvSpPr>
        <xdr:cNvPr id="334" name="円/楕円 333"/>
        <xdr:cNvSpPr/>
      </xdr:nvSpPr>
      <xdr:spPr>
        <a:xfrm>
          <a:off x="13843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22877</xdr:rowOff>
    </xdr:from>
    <xdr:ext cx="762000" cy="259045"/>
    <xdr:sp macro="" textlink="">
      <xdr:nvSpPr>
        <xdr:cNvPr id="335" name="テキスト ボックス 334"/>
        <xdr:cNvSpPr txBox="1"/>
      </xdr:nvSpPr>
      <xdr:spPr>
        <a:xfrm>
          <a:off x="13512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101600</xdr:rowOff>
    </xdr:from>
    <xdr:to>
      <xdr:col>19</xdr:col>
      <xdr:colOff>6350</xdr:colOff>
      <xdr:row>41</xdr:row>
      <xdr:rowOff>31750</xdr:rowOff>
    </xdr:to>
    <xdr:sp macro="" textlink="">
      <xdr:nvSpPr>
        <xdr:cNvPr id="336" name="円/楕円 335"/>
        <xdr:cNvSpPr/>
      </xdr:nvSpPr>
      <xdr:spPr>
        <a:xfrm>
          <a:off x="12954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16527</xdr:rowOff>
    </xdr:from>
    <xdr:ext cx="762000" cy="259045"/>
    <xdr:sp macro="" textlink="">
      <xdr:nvSpPr>
        <xdr:cNvPr id="337" name="テキスト ボックス 336"/>
        <xdr:cNvSpPr txBox="1"/>
      </xdr:nvSpPr>
      <xdr:spPr>
        <a:xfrm>
          <a:off x="12623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建設事業の抑制などにより横ばいを続けている。しかし、今後の公共施設耐震化や老朽化に伴う対策をはじめ、臨時財政対策債の負担などを考えると将来推計を見据えた適切な公債管理を進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5" name="直線コネクタ 364"/>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6"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7" name="直線コネクタ 366"/>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8"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9" name="直線コネクタ 368"/>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138430</xdr:rowOff>
    </xdr:to>
    <xdr:cxnSp macro="">
      <xdr:nvCxnSpPr>
        <xdr:cNvPr id="370" name="直線コネクタ 369"/>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2" name="フローチャート :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88900</xdr:rowOff>
    </xdr:to>
    <xdr:cxnSp macro="">
      <xdr:nvCxnSpPr>
        <xdr:cNvPr id="373" name="直線コネクタ 372"/>
        <xdr:cNvCxnSpPr/>
      </xdr:nvCxnSpPr>
      <xdr:spPr>
        <a:xfrm flipV="1">
          <a:off x="3098800" y="12997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4" name="フローチャート : 判断 373"/>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5" name="テキスト ボックス 374"/>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149861</xdr:rowOff>
    </xdr:to>
    <xdr:cxnSp macro="">
      <xdr:nvCxnSpPr>
        <xdr:cNvPr id="376" name="直線コネクタ 375"/>
        <xdr:cNvCxnSpPr/>
      </xdr:nvCxnSpPr>
      <xdr:spPr>
        <a:xfrm flipV="1">
          <a:off x="2209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118110</xdr:rowOff>
    </xdr:from>
    <xdr:to>
      <xdr:col>4</xdr:col>
      <xdr:colOff>396875</xdr:colOff>
      <xdr:row>76</xdr:row>
      <xdr:rowOff>48261</xdr:rowOff>
    </xdr:to>
    <xdr:sp macro="" textlink="">
      <xdr:nvSpPr>
        <xdr:cNvPr id="377" name="フローチャート : 判断 376"/>
        <xdr:cNvSpPr/>
      </xdr:nvSpPr>
      <xdr:spPr>
        <a:xfrm>
          <a:off x="3048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78" name="テキスト ボックス 377"/>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1270</xdr:rowOff>
    </xdr:to>
    <xdr:cxnSp macro="">
      <xdr:nvCxnSpPr>
        <xdr:cNvPr id="379" name="直線コネクタ 378"/>
        <xdr:cNvCxnSpPr/>
      </xdr:nvCxnSpPr>
      <xdr:spPr>
        <a:xfrm flipV="1">
          <a:off x="1320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118110</xdr:rowOff>
    </xdr:from>
    <xdr:to>
      <xdr:col>3</xdr:col>
      <xdr:colOff>193675</xdr:colOff>
      <xdr:row>76</xdr:row>
      <xdr:rowOff>48261</xdr:rowOff>
    </xdr:to>
    <xdr:sp macro="" textlink="">
      <xdr:nvSpPr>
        <xdr:cNvPr id="380" name="フローチャート : 判断 379"/>
        <xdr:cNvSpPr/>
      </xdr:nvSpPr>
      <xdr:spPr>
        <a:xfrm>
          <a:off x="2159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81" name="テキスト ボックス 380"/>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82" name="フローチャート : 判断 381"/>
        <xdr:cNvSpPr/>
      </xdr:nvSpPr>
      <xdr:spPr>
        <a:xfrm>
          <a:off x="1270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83" name="テキスト ボックス 382"/>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9" name="円/楕円 388"/>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90"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1" name="円/楕円 39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2" name="テキスト ボックス 39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3" name="円/楕円 39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124477</xdr:rowOff>
    </xdr:from>
    <xdr:ext cx="762000" cy="259045"/>
    <xdr:sp macro="" textlink="">
      <xdr:nvSpPr>
        <xdr:cNvPr id="394" name="テキスト ボックス 393"/>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5" name="円/楕円 39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96" name="テキスト ボックス 39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7" name="円/楕円 396"/>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98" name="テキスト ボックス 397"/>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年度以降、扶助費の経常収支比率が増加傾向にあるなかで、公債費以外の経常収支比率としては減少している。これは、行財政改革の取り組みにより職員数の削減や事務事業の見直しに努めてきた結果である。しかし、依然として類似団体平均を上回っている状態であり、継続的、自律的な財政運営のため不断の取り組みが必要で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6" name="直線コネクタ 425"/>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7"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8" name="直線コネクタ 427"/>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0" name="直線コネクタ 42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96520</xdr:rowOff>
    </xdr:to>
    <xdr:cxnSp macro="">
      <xdr:nvCxnSpPr>
        <xdr:cNvPr id="431" name="直線コネクタ 430"/>
        <xdr:cNvCxnSpPr/>
      </xdr:nvCxnSpPr>
      <xdr:spPr>
        <a:xfrm flipV="1">
          <a:off x="15671800" y="13271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2"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3" name="フローチャート : 判断 432"/>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78</xdr:row>
      <xdr:rowOff>127000</xdr:rowOff>
    </xdr:to>
    <xdr:cxnSp macro="">
      <xdr:nvCxnSpPr>
        <xdr:cNvPr id="434" name="直線コネクタ 433"/>
        <xdr:cNvCxnSpPr/>
      </xdr:nvCxnSpPr>
      <xdr:spPr>
        <a:xfrm flipV="1">
          <a:off x="14782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5" name="フローチャート : 判断 434"/>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6" name="テキスト ボックス 435"/>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111761</xdr:rowOff>
    </xdr:from>
    <xdr:to>
      <xdr:col>21</xdr:col>
      <xdr:colOff>361950</xdr:colOff>
      <xdr:row>78</xdr:row>
      <xdr:rowOff>127000</xdr:rowOff>
    </xdr:to>
    <xdr:cxnSp macro="">
      <xdr:nvCxnSpPr>
        <xdr:cNvPr id="437" name="直線コネクタ 436"/>
        <xdr:cNvCxnSpPr/>
      </xdr:nvCxnSpPr>
      <xdr:spPr>
        <a:xfrm>
          <a:off x="13893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68580</xdr:rowOff>
    </xdr:from>
    <xdr:to>
      <xdr:col>21</xdr:col>
      <xdr:colOff>412750</xdr:colOff>
      <xdr:row>76</xdr:row>
      <xdr:rowOff>170180</xdr:rowOff>
    </xdr:to>
    <xdr:sp macro="" textlink="">
      <xdr:nvSpPr>
        <xdr:cNvPr id="438" name="フローチャート : 判断 437"/>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39" name="テキスト ボックス 438"/>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80</xdr:row>
      <xdr:rowOff>12700</xdr:rowOff>
    </xdr:to>
    <xdr:cxnSp macro="">
      <xdr:nvCxnSpPr>
        <xdr:cNvPr id="440" name="直線コネクタ 439"/>
        <xdr:cNvCxnSpPr/>
      </xdr:nvCxnSpPr>
      <xdr:spPr>
        <a:xfrm flipV="1">
          <a:off x="13004800" y="134848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148589</xdr:rowOff>
    </xdr:from>
    <xdr:to>
      <xdr:col>20</xdr:col>
      <xdr:colOff>209550</xdr:colOff>
      <xdr:row>76</xdr:row>
      <xdr:rowOff>78739</xdr:rowOff>
    </xdr:to>
    <xdr:sp macro="" textlink="">
      <xdr:nvSpPr>
        <xdr:cNvPr id="441" name="フローチャート : 判断 440"/>
        <xdr:cNvSpPr/>
      </xdr:nvSpPr>
      <xdr:spPr>
        <a:xfrm>
          <a:off x="13843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88917</xdr:rowOff>
    </xdr:from>
    <xdr:ext cx="762000" cy="259045"/>
    <xdr:sp macro="" textlink="">
      <xdr:nvSpPr>
        <xdr:cNvPr id="442" name="テキスト ボックス 441"/>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43" name="フローチャート : 判断 442"/>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8907</xdr:rowOff>
    </xdr:from>
    <xdr:ext cx="762000" cy="259045"/>
    <xdr:sp macro="" textlink="">
      <xdr:nvSpPr>
        <xdr:cNvPr id="444" name="テキスト ボックス 443"/>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50" name="円/楕円 449"/>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51"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52" name="円/楕円 451"/>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53" name="テキスト ボックス 452"/>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4" name="円/楕円 453"/>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5" name="テキスト ボックス 454"/>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6" name="円/楕円 455"/>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7" name="テキスト ボックス 456"/>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8" name="円/楕円 457"/>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9" name="テキスト ボックス 458"/>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大阪府豊中市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106007</xdr:rowOff>
    </xdr:from>
    <xdr:to>
      <xdr:col>4</xdr:col>
      <xdr:colOff>1117600</xdr:colOff>
      <xdr:row>14</xdr:row>
      <xdr:rowOff>123685</xdr:rowOff>
    </xdr:to>
    <xdr:cxnSp macro="">
      <xdr:nvCxnSpPr>
        <xdr:cNvPr id="50" name="直線コネクタ 49"/>
        <xdr:cNvCxnSpPr/>
      </xdr:nvCxnSpPr>
      <xdr:spPr bwMode="auto">
        <a:xfrm>
          <a:off x="5003800" y="2553932"/>
          <a:ext cx="6477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8052</xdr:rowOff>
    </xdr:from>
    <xdr:to>
      <xdr:col>4</xdr:col>
      <xdr:colOff>469900</xdr:colOff>
      <xdr:row>14</xdr:row>
      <xdr:rowOff>106007</xdr:rowOff>
    </xdr:to>
    <xdr:cxnSp macro="">
      <xdr:nvCxnSpPr>
        <xdr:cNvPr id="53" name="直線コネクタ 52"/>
        <xdr:cNvCxnSpPr/>
      </xdr:nvCxnSpPr>
      <xdr:spPr bwMode="auto">
        <a:xfrm>
          <a:off x="4305300" y="2455977"/>
          <a:ext cx="698500"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149441</xdr:rowOff>
    </xdr:from>
    <xdr:to>
      <xdr:col>3</xdr:col>
      <xdr:colOff>904875</xdr:colOff>
      <xdr:row>14</xdr:row>
      <xdr:rowOff>8052</xdr:rowOff>
    </xdr:to>
    <xdr:cxnSp macro="">
      <xdr:nvCxnSpPr>
        <xdr:cNvPr id="56" name="直線コネクタ 55"/>
        <xdr:cNvCxnSpPr/>
      </xdr:nvCxnSpPr>
      <xdr:spPr bwMode="auto">
        <a:xfrm>
          <a:off x="3606800" y="2425916"/>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7048</xdr:rowOff>
    </xdr:from>
    <xdr:to>
      <xdr:col>3</xdr:col>
      <xdr:colOff>955675</xdr:colOff>
      <xdr:row>15</xdr:row>
      <xdr:rowOff>108648</xdr:rowOff>
    </xdr:to>
    <xdr:sp macro="" textlink="">
      <xdr:nvSpPr>
        <xdr:cNvPr id="57" name="フローチャート : 判断 56"/>
        <xdr:cNvSpPr/>
      </xdr:nvSpPr>
      <xdr:spPr bwMode="auto">
        <a:xfrm>
          <a:off x="4254500" y="2626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93425</xdr:rowOff>
    </xdr:from>
    <xdr:ext cx="762000" cy="259045"/>
    <xdr:sp macro="" textlink="">
      <xdr:nvSpPr>
        <xdr:cNvPr id="58" name="テキスト ボックス 57"/>
        <xdr:cNvSpPr txBox="1"/>
      </xdr:nvSpPr>
      <xdr:spPr>
        <a:xfrm>
          <a:off x="3924300" y="271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93548</xdr:rowOff>
    </xdr:from>
    <xdr:to>
      <xdr:col>3</xdr:col>
      <xdr:colOff>206375</xdr:colOff>
      <xdr:row>13</xdr:row>
      <xdr:rowOff>149441</xdr:rowOff>
    </xdr:to>
    <xdr:cxnSp macro="">
      <xdr:nvCxnSpPr>
        <xdr:cNvPr id="59" name="直線コネクタ 58"/>
        <xdr:cNvCxnSpPr/>
      </xdr:nvCxnSpPr>
      <xdr:spPr bwMode="auto">
        <a:xfrm>
          <a:off x="2908300" y="2370023"/>
          <a:ext cx="698500" cy="5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160287</xdr:rowOff>
    </xdr:from>
    <xdr:to>
      <xdr:col>3</xdr:col>
      <xdr:colOff>257175</xdr:colOff>
      <xdr:row>15</xdr:row>
      <xdr:rowOff>90437</xdr:rowOff>
    </xdr:to>
    <xdr:sp macro="" textlink="">
      <xdr:nvSpPr>
        <xdr:cNvPr id="60" name="フローチャート : 判断 59"/>
        <xdr:cNvSpPr/>
      </xdr:nvSpPr>
      <xdr:spPr bwMode="auto">
        <a:xfrm>
          <a:off x="3556000" y="2608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75214</xdr:rowOff>
    </xdr:from>
    <xdr:ext cx="762000" cy="259045"/>
    <xdr:sp macro="" textlink="">
      <xdr:nvSpPr>
        <xdr:cNvPr id="61" name="テキスト ボックス 60"/>
        <xdr:cNvSpPr txBox="1"/>
      </xdr:nvSpPr>
      <xdr:spPr>
        <a:xfrm>
          <a:off x="3225800" y="26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116891</xdr:rowOff>
    </xdr:from>
    <xdr:to>
      <xdr:col>2</xdr:col>
      <xdr:colOff>692150</xdr:colOff>
      <xdr:row>15</xdr:row>
      <xdr:rowOff>47041</xdr:rowOff>
    </xdr:to>
    <xdr:sp macro="" textlink="">
      <xdr:nvSpPr>
        <xdr:cNvPr id="62" name="フローチャート : 判断 61"/>
        <xdr:cNvSpPr/>
      </xdr:nvSpPr>
      <xdr:spPr bwMode="auto">
        <a:xfrm>
          <a:off x="2857500" y="2564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31818</xdr:rowOff>
    </xdr:from>
    <xdr:ext cx="762000" cy="259045"/>
    <xdr:sp macro="" textlink="">
      <xdr:nvSpPr>
        <xdr:cNvPr id="63" name="テキスト ボックス 62"/>
        <xdr:cNvSpPr txBox="1"/>
      </xdr:nvSpPr>
      <xdr:spPr>
        <a:xfrm>
          <a:off x="2527300" y="26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72885</xdr:rowOff>
    </xdr:from>
    <xdr:to>
      <xdr:col>5</xdr:col>
      <xdr:colOff>34925</xdr:colOff>
      <xdr:row>15</xdr:row>
      <xdr:rowOff>3035</xdr:rowOff>
    </xdr:to>
    <xdr:sp macro="" textlink="">
      <xdr:nvSpPr>
        <xdr:cNvPr id="69" name="円/楕円 68"/>
        <xdr:cNvSpPr/>
      </xdr:nvSpPr>
      <xdr:spPr bwMode="auto">
        <a:xfrm>
          <a:off x="5600700" y="252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89412</xdr:rowOff>
    </xdr:from>
    <xdr:ext cx="762000" cy="259045"/>
    <xdr:sp macro="" textlink="">
      <xdr:nvSpPr>
        <xdr:cNvPr id="70" name="人口1人当たり決算額の推移該当値テキスト130"/>
        <xdr:cNvSpPr txBox="1"/>
      </xdr:nvSpPr>
      <xdr:spPr>
        <a:xfrm>
          <a:off x="5740400" y="23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65,837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55207</xdr:rowOff>
    </xdr:from>
    <xdr:to>
      <xdr:col>4</xdr:col>
      <xdr:colOff>520700</xdr:colOff>
      <xdr:row>14</xdr:row>
      <xdr:rowOff>156807</xdr:rowOff>
    </xdr:to>
    <xdr:sp macro="" textlink="">
      <xdr:nvSpPr>
        <xdr:cNvPr id="71" name="円/楕円 70"/>
        <xdr:cNvSpPr/>
      </xdr:nvSpPr>
      <xdr:spPr bwMode="auto">
        <a:xfrm>
          <a:off x="4953000" y="250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166984</xdr:rowOff>
    </xdr:from>
    <xdr:ext cx="736600" cy="259045"/>
    <xdr:sp macro="" textlink="">
      <xdr:nvSpPr>
        <xdr:cNvPr id="72" name="テキスト ボックス 71"/>
        <xdr:cNvSpPr txBox="1"/>
      </xdr:nvSpPr>
      <xdr:spPr>
        <a:xfrm>
          <a:off x="4622800" y="227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66,301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128702</xdr:rowOff>
    </xdr:from>
    <xdr:to>
      <xdr:col>3</xdr:col>
      <xdr:colOff>955675</xdr:colOff>
      <xdr:row>14</xdr:row>
      <xdr:rowOff>58852</xdr:rowOff>
    </xdr:to>
    <xdr:sp macro="" textlink="">
      <xdr:nvSpPr>
        <xdr:cNvPr id="73" name="円/楕円 72"/>
        <xdr:cNvSpPr/>
      </xdr:nvSpPr>
      <xdr:spPr bwMode="auto">
        <a:xfrm>
          <a:off x="4254500" y="240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69029</xdr:rowOff>
    </xdr:from>
    <xdr:ext cx="762000" cy="259045"/>
    <xdr:sp macro="" textlink="">
      <xdr:nvSpPr>
        <xdr:cNvPr id="74" name="テキスト ボックス 73"/>
        <xdr:cNvSpPr txBox="1"/>
      </xdr:nvSpPr>
      <xdr:spPr>
        <a:xfrm>
          <a:off x="3924300" y="217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68,872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98641</xdr:rowOff>
    </xdr:from>
    <xdr:to>
      <xdr:col>3</xdr:col>
      <xdr:colOff>257175</xdr:colOff>
      <xdr:row>14</xdr:row>
      <xdr:rowOff>28791</xdr:rowOff>
    </xdr:to>
    <xdr:sp macro="" textlink="">
      <xdr:nvSpPr>
        <xdr:cNvPr id="75" name="円/楕円 74"/>
        <xdr:cNvSpPr/>
      </xdr:nvSpPr>
      <xdr:spPr bwMode="auto">
        <a:xfrm>
          <a:off x="3556000" y="2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38968</xdr:rowOff>
    </xdr:from>
    <xdr:ext cx="762000" cy="259045"/>
    <xdr:sp macro="" textlink="">
      <xdr:nvSpPr>
        <xdr:cNvPr id="76" name="テキスト ボックス 75"/>
        <xdr:cNvSpPr txBox="1"/>
      </xdr:nvSpPr>
      <xdr:spPr>
        <a:xfrm>
          <a:off x="3225800" y="214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42748</xdr:rowOff>
    </xdr:from>
    <xdr:to>
      <xdr:col>2</xdr:col>
      <xdr:colOff>692150</xdr:colOff>
      <xdr:row>13</xdr:row>
      <xdr:rowOff>144348</xdr:rowOff>
    </xdr:to>
    <xdr:sp macro="" textlink="">
      <xdr:nvSpPr>
        <xdr:cNvPr id="77" name="円/楕円 76"/>
        <xdr:cNvSpPr/>
      </xdr:nvSpPr>
      <xdr:spPr bwMode="auto">
        <a:xfrm>
          <a:off x="2857500" y="231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154525</xdr:rowOff>
    </xdr:from>
    <xdr:ext cx="762000" cy="259045"/>
    <xdr:sp macro="" textlink="">
      <xdr:nvSpPr>
        <xdr:cNvPr id="78" name="テキスト ボックス 77"/>
        <xdr:cNvSpPr txBox="1"/>
      </xdr:nvSpPr>
      <xdr:spPr>
        <a:xfrm>
          <a:off x="2527300" y="208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199923</xdr:rowOff>
    </xdr:from>
    <xdr:to>
      <xdr:col>4</xdr:col>
      <xdr:colOff>1117600</xdr:colOff>
      <xdr:row>35</xdr:row>
      <xdr:rowOff>214599</xdr:rowOff>
    </xdr:to>
    <xdr:cxnSp macro="">
      <xdr:nvCxnSpPr>
        <xdr:cNvPr id="110" name="直線コネクタ 109"/>
        <xdr:cNvCxnSpPr/>
      </xdr:nvCxnSpPr>
      <xdr:spPr bwMode="auto">
        <a:xfrm flipV="1">
          <a:off x="5003800" y="6810273"/>
          <a:ext cx="6477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184700</xdr:rowOff>
    </xdr:from>
    <xdr:ext cx="762000" cy="259045"/>
    <xdr:sp macro="" textlink="">
      <xdr:nvSpPr>
        <xdr:cNvPr id="111" name="人口1人当たり決算額の推移平均値テキスト445"/>
        <xdr:cNvSpPr txBox="1"/>
      </xdr:nvSpPr>
      <xdr:spPr>
        <a:xfrm>
          <a:off x="5740400" y="6795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85441</xdr:rowOff>
    </xdr:from>
    <xdr:to>
      <xdr:col>4</xdr:col>
      <xdr:colOff>469900</xdr:colOff>
      <xdr:row>35</xdr:row>
      <xdr:rowOff>214599</xdr:rowOff>
    </xdr:to>
    <xdr:cxnSp macro="">
      <xdr:nvCxnSpPr>
        <xdr:cNvPr id="113" name="直線コネクタ 112"/>
        <xdr:cNvCxnSpPr/>
      </xdr:nvCxnSpPr>
      <xdr:spPr bwMode="auto">
        <a:xfrm>
          <a:off x="4305300" y="6695791"/>
          <a:ext cx="698500" cy="129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306085</xdr:rowOff>
    </xdr:from>
    <xdr:to>
      <xdr:col>3</xdr:col>
      <xdr:colOff>904875</xdr:colOff>
      <xdr:row>35</xdr:row>
      <xdr:rowOff>85441</xdr:rowOff>
    </xdr:to>
    <xdr:cxnSp macro="">
      <xdr:nvCxnSpPr>
        <xdr:cNvPr id="116" name="直線コネクタ 115"/>
        <xdr:cNvCxnSpPr/>
      </xdr:nvCxnSpPr>
      <xdr:spPr bwMode="auto">
        <a:xfrm>
          <a:off x="3606800" y="6573535"/>
          <a:ext cx="698500" cy="12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196124</xdr:rowOff>
    </xdr:from>
    <xdr:to>
      <xdr:col>3</xdr:col>
      <xdr:colOff>955675</xdr:colOff>
      <xdr:row>35</xdr:row>
      <xdr:rowOff>297724</xdr:rowOff>
    </xdr:to>
    <xdr:sp macro="" textlink="">
      <xdr:nvSpPr>
        <xdr:cNvPr id="117" name="フローチャート : 判断 116"/>
        <xdr:cNvSpPr/>
      </xdr:nvSpPr>
      <xdr:spPr bwMode="auto">
        <a:xfrm>
          <a:off x="4254500" y="6806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282501</xdr:rowOff>
    </xdr:from>
    <xdr:ext cx="762000" cy="259045"/>
    <xdr:sp macro="" textlink="">
      <xdr:nvSpPr>
        <xdr:cNvPr id="118" name="テキスト ボックス 117"/>
        <xdr:cNvSpPr txBox="1"/>
      </xdr:nvSpPr>
      <xdr:spPr>
        <a:xfrm>
          <a:off x="3924300" y="68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306085</xdr:rowOff>
    </xdr:from>
    <xdr:to>
      <xdr:col>3</xdr:col>
      <xdr:colOff>206375</xdr:colOff>
      <xdr:row>35</xdr:row>
      <xdr:rowOff>24541</xdr:rowOff>
    </xdr:to>
    <xdr:cxnSp macro="">
      <xdr:nvCxnSpPr>
        <xdr:cNvPr id="119" name="直線コネクタ 118"/>
        <xdr:cNvCxnSpPr/>
      </xdr:nvCxnSpPr>
      <xdr:spPr bwMode="auto">
        <a:xfrm flipV="1">
          <a:off x="2908300" y="6573535"/>
          <a:ext cx="698500" cy="6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128687</xdr:rowOff>
    </xdr:from>
    <xdr:to>
      <xdr:col>3</xdr:col>
      <xdr:colOff>257175</xdr:colOff>
      <xdr:row>35</xdr:row>
      <xdr:rowOff>230287</xdr:rowOff>
    </xdr:to>
    <xdr:sp macro="" textlink="">
      <xdr:nvSpPr>
        <xdr:cNvPr id="120" name="フローチャート : 判断 119"/>
        <xdr:cNvSpPr/>
      </xdr:nvSpPr>
      <xdr:spPr bwMode="auto">
        <a:xfrm>
          <a:off x="3556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215064</xdr:rowOff>
    </xdr:from>
    <xdr:ext cx="762000" cy="259045"/>
    <xdr:sp macro="" textlink="">
      <xdr:nvSpPr>
        <xdr:cNvPr id="121" name="テキスト ボックス 120"/>
        <xdr:cNvSpPr txBox="1"/>
      </xdr:nvSpPr>
      <xdr:spPr>
        <a:xfrm>
          <a:off x="32258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101666</xdr:rowOff>
    </xdr:from>
    <xdr:to>
      <xdr:col>2</xdr:col>
      <xdr:colOff>692150</xdr:colOff>
      <xdr:row>35</xdr:row>
      <xdr:rowOff>203266</xdr:rowOff>
    </xdr:to>
    <xdr:sp macro="" textlink="">
      <xdr:nvSpPr>
        <xdr:cNvPr id="122" name="フローチャート : 判断 121"/>
        <xdr:cNvSpPr/>
      </xdr:nvSpPr>
      <xdr:spPr bwMode="auto">
        <a:xfrm>
          <a:off x="2857500" y="6712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188043</xdr:rowOff>
    </xdr:from>
    <xdr:ext cx="762000" cy="259045"/>
    <xdr:sp macro="" textlink="">
      <xdr:nvSpPr>
        <xdr:cNvPr id="123" name="テキスト ボックス 122"/>
        <xdr:cNvSpPr txBox="1"/>
      </xdr:nvSpPr>
      <xdr:spPr>
        <a:xfrm>
          <a:off x="2527300" y="679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149123</xdr:rowOff>
    </xdr:from>
    <xdr:to>
      <xdr:col>5</xdr:col>
      <xdr:colOff>34925</xdr:colOff>
      <xdr:row>35</xdr:row>
      <xdr:rowOff>250723</xdr:rowOff>
    </xdr:to>
    <xdr:sp macro="" textlink="">
      <xdr:nvSpPr>
        <xdr:cNvPr id="129" name="円/楕円 128"/>
        <xdr:cNvSpPr/>
      </xdr:nvSpPr>
      <xdr:spPr bwMode="auto">
        <a:xfrm>
          <a:off x="5600700" y="675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337100</xdr:rowOff>
    </xdr:from>
    <xdr:ext cx="762000" cy="259045"/>
    <xdr:sp macro="" textlink="">
      <xdr:nvSpPr>
        <xdr:cNvPr id="130" name="人口1人当たり決算額の推移該当値テキスト445"/>
        <xdr:cNvSpPr txBox="1"/>
      </xdr:nvSpPr>
      <xdr:spPr>
        <a:xfrm>
          <a:off x="5740400" y="660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163799</xdr:rowOff>
    </xdr:from>
    <xdr:to>
      <xdr:col>4</xdr:col>
      <xdr:colOff>520700</xdr:colOff>
      <xdr:row>35</xdr:row>
      <xdr:rowOff>265399</xdr:rowOff>
    </xdr:to>
    <xdr:sp macro="" textlink="">
      <xdr:nvSpPr>
        <xdr:cNvPr id="131" name="円/楕円 130"/>
        <xdr:cNvSpPr/>
      </xdr:nvSpPr>
      <xdr:spPr bwMode="auto">
        <a:xfrm>
          <a:off x="4953000" y="677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250176</xdr:rowOff>
    </xdr:from>
    <xdr:ext cx="736600" cy="259045"/>
    <xdr:sp macro="" textlink="">
      <xdr:nvSpPr>
        <xdr:cNvPr id="132" name="テキスト ボックス 131"/>
        <xdr:cNvSpPr txBox="1"/>
      </xdr:nvSpPr>
      <xdr:spPr>
        <a:xfrm>
          <a:off x="4622800" y="68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34641</xdr:rowOff>
    </xdr:from>
    <xdr:to>
      <xdr:col>3</xdr:col>
      <xdr:colOff>955675</xdr:colOff>
      <xdr:row>35</xdr:row>
      <xdr:rowOff>136241</xdr:rowOff>
    </xdr:to>
    <xdr:sp macro="" textlink="">
      <xdr:nvSpPr>
        <xdr:cNvPr id="133" name="円/楕円 132"/>
        <xdr:cNvSpPr/>
      </xdr:nvSpPr>
      <xdr:spPr bwMode="auto">
        <a:xfrm>
          <a:off x="4254500" y="664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146418</xdr:rowOff>
    </xdr:from>
    <xdr:ext cx="762000" cy="259045"/>
    <xdr:sp macro="" textlink="">
      <xdr:nvSpPr>
        <xdr:cNvPr id="134" name="テキスト ボックス 133"/>
        <xdr:cNvSpPr txBox="1"/>
      </xdr:nvSpPr>
      <xdr:spPr>
        <a:xfrm>
          <a:off x="3924300" y="64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255285</xdr:rowOff>
    </xdr:from>
    <xdr:to>
      <xdr:col>3</xdr:col>
      <xdr:colOff>257175</xdr:colOff>
      <xdr:row>35</xdr:row>
      <xdr:rowOff>13985</xdr:rowOff>
    </xdr:to>
    <xdr:sp macro="" textlink="">
      <xdr:nvSpPr>
        <xdr:cNvPr id="135" name="円/楕円 134"/>
        <xdr:cNvSpPr/>
      </xdr:nvSpPr>
      <xdr:spPr bwMode="auto">
        <a:xfrm>
          <a:off x="3556000" y="652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24162</xdr:rowOff>
    </xdr:from>
    <xdr:ext cx="762000" cy="259045"/>
    <xdr:sp macro="" textlink="">
      <xdr:nvSpPr>
        <xdr:cNvPr id="136" name="テキスト ボックス 135"/>
        <xdr:cNvSpPr txBox="1"/>
      </xdr:nvSpPr>
      <xdr:spPr>
        <a:xfrm>
          <a:off x="3225800" y="629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316641</xdr:rowOff>
    </xdr:from>
    <xdr:to>
      <xdr:col>2</xdr:col>
      <xdr:colOff>692150</xdr:colOff>
      <xdr:row>35</xdr:row>
      <xdr:rowOff>75341</xdr:rowOff>
    </xdr:to>
    <xdr:sp macro="" textlink="">
      <xdr:nvSpPr>
        <xdr:cNvPr id="137" name="円/楕円 136"/>
        <xdr:cNvSpPr/>
      </xdr:nvSpPr>
      <xdr:spPr bwMode="auto">
        <a:xfrm>
          <a:off x="2857500" y="658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85519</xdr:rowOff>
    </xdr:from>
    <xdr:ext cx="762000" cy="259045"/>
    <xdr:sp macro="" textlink="">
      <xdr:nvSpPr>
        <xdr:cNvPr id="138" name="テキスト ボックス 137"/>
        <xdr:cNvSpPr txBox="1"/>
      </xdr:nvSpPr>
      <xdr:spPr>
        <a:xfrm>
          <a:off x="2527300" y="635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市税や交付金、土地売払による財産収入の増、歳出においては事務事業の見直しなどによる歳出の抑制により実質収支は大きく改善している。</a:t>
          </a:r>
          <a:r>
            <a:rPr lang="ja-JP" altLang="ja-JP" sz="1100" b="0" i="0" baseline="0">
              <a:solidFill>
                <a:schemeClr val="dk1"/>
              </a:solidFill>
              <a:effectLst/>
              <a:latin typeface="+mn-lt"/>
              <a:ea typeface="+mn-ea"/>
              <a:cs typeface="+mn-cs"/>
            </a:rPr>
            <a:t>当市の財政調整基金残高は、阪神・淡路大震災等の影響による収支不足を埋めるため、過去に財政調整基金を取り崩したため類似団体を大幅に下回っている。</a:t>
          </a:r>
          <a:r>
            <a:rPr lang="ja-JP" altLang="en-US" sz="1100" b="0" i="0" baseline="0">
              <a:solidFill>
                <a:schemeClr val="dk1"/>
              </a:solidFill>
              <a:effectLst/>
              <a:latin typeface="+mn-lt"/>
              <a:ea typeface="+mn-ea"/>
              <a:cs typeface="+mn-cs"/>
            </a:rPr>
            <a:t>しかし近年は実質収支が改善傾向にあり、その剰余金の積み立てにより、財政調整基金残高についても増加している。</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国民健康保険事業特別会計</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、保険給付費の増加などにより赤字を計上したが、平成２２年度以降では、全会計で</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黒字となって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今後も市全体として健全な財政運営に努めていく。</a:t>
          </a:r>
          <a:endParaRPr lang="ja-JP" altLang="ja-JP" sz="1400">
            <a:effectLst/>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参考</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各会計の実質収支額の状況（平成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a:t>
          </a:r>
          <a:endParaRPr lang="ja-JP" altLang="ja-JP" sz="1400">
            <a:effectLst/>
          </a:endParaRPr>
        </a:p>
        <a:p>
          <a:r>
            <a:rPr lang="ja-JP" altLang="ja-JP" sz="1100">
              <a:solidFill>
                <a:schemeClr val="dk1"/>
              </a:solidFill>
              <a:effectLst/>
              <a:latin typeface="+mn-lt"/>
              <a:ea typeface="+mn-ea"/>
              <a:cs typeface="+mn-cs"/>
            </a:rPr>
            <a:t>　　　　　　　　　　　　　　　　　　　　　　　　　実質収支額</a:t>
          </a:r>
          <a:endParaRPr lang="ja-JP" altLang="ja-JP" sz="1400">
            <a:effectLst/>
          </a:endParaRPr>
        </a:p>
        <a:p>
          <a:r>
            <a:rPr lang="ja-JP" altLang="ja-JP" sz="1100">
              <a:solidFill>
                <a:schemeClr val="dk1"/>
              </a:solidFill>
              <a:effectLst/>
              <a:latin typeface="+mn-lt"/>
              <a:ea typeface="+mn-ea"/>
              <a:cs typeface="+mn-cs"/>
            </a:rPr>
            <a:t>　　　　病院事業会計　　　　　　　　　　　　</a:t>
          </a:r>
          <a:r>
            <a:rPr lang="en-US" altLang="ja-JP" sz="1100">
              <a:solidFill>
                <a:schemeClr val="dk1"/>
              </a:solidFill>
              <a:effectLst/>
              <a:latin typeface="+mn-lt"/>
              <a:ea typeface="+mn-ea"/>
              <a:cs typeface="+mn-cs"/>
            </a:rPr>
            <a:t>6,419,338</a:t>
          </a:r>
          <a:r>
            <a:rPr lang="ja-JP" altLang="ja-JP" sz="1100">
              <a:solidFill>
                <a:schemeClr val="dk1"/>
              </a:solidFill>
              <a:effectLst/>
              <a:latin typeface="+mn-lt"/>
              <a:ea typeface="+mn-ea"/>
              <a:cs typeface="+mn-cs"/>
            </a:rPr>
            <a:t>千円</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一般会計　　　　　　　　　　　　　　　</a:t>
          </a:r>
          <a:r>
            <a:rPr lang="en-US" altLang="ja-JP" sz="1100">
              <a:solidFill>
                <a:schemeClr val="dk1"/>
              </a:solidFill>
              <a:effectLst/>
              <a:latin typeface="+mn-lt"/>
              <a:ea typeface="+mn-ea"/>
              <a:cs typeface="+mn-cs"/>
            </a:rPr>
            <a:t>4,258,345</a:t>
          </a:r>
          <a:r>
            <a:rPr lang="ja-JP" altLang="ja-JP" sz="1100">
              <a:solidFill>
                <a:schemeClr val="dk1"/>
              </a:solidFill>
              <a:effectLst/>
              <a:latin typeface="+mn-lt"/>
              <a:ea typeface="+mn-ea"/>
              <a:cs typeface="+mn-cs"/>
            </a:rPr>
            <a:t>千円</a:t>
          </a:r>
          <a:endParaRPr lang="ja-JP" altLang="ja-JP" sz="1400">
            <a:effectLst/>
          </a:endParaRPr>
        </a:p>
        <a:p>
          <a:pPr eaLnBrk="1" fontAlgn="auto" latinLnBrk="0" hangingPunct="1"/>
          <a:r>
            <a:rPr lang="ja-JP" altLang="ja-JP" sz="1100">
              <a:solidFill>
                <a:schemeClr val="dk1"/>
              </a:solidFill>
              <a:effectLst/>
              <a:latin typeface="+mn-lt"/>
              <a:ea typeface="+mn-ea"/>
              <a:cs typeface="+mn-cs"/>
            </a:rPr>
            <a:t>　　　　国民健康保険事業特別会計　   　</a:t>
          </a:r>
          <a:r>
            <a:rPr lang="en-US" altLang="ja-JP" sz="1100">
              <a:solidFill>
                <a:schemeClr val="dk1"/>
              </a:solidFill>
              <a:effectLst/>
              <a:latin typeface="+mn-lt"/>
              <a:ea typeface="+mn-ea"/>
              <a:cs typeface="+mn-cs"/>
            </a:rPr>
            <a:t>2,853,653</a:t>
          </a:r>
          <a:r>
            <a:rPr lang="ja-JP" altLang="ja-JP" sz="1100">
              <a:solidFill>
                <a:schemeClr val="dk1"/>
              </a:solidFill>
              <a:effectLst/>
              <a:latin typeface="+mn-lt"/>
              <a:ea typeface="+mn-ea"/>
              <a:cs typeface="+mn-cs"/>
            </a:rPr>
            <a:t>千円</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公共下水道事業会計　　　　　　 　</a:t>
          </a:r>
          <a:r>
            <a:rPr lang="en-US" altLang="ja-JP" sz="1100">
              <a:solidFill>
                <a:schemeClr val="dk1"/>
              </a:solidFill>
              <a:effectLst/>
              <a:latin typeface="+mn-lt"/>
              <a:ea typeface="+mn-ea"/>
              <a:cs typeface="+mn-cs"/>
            </a:rPr>
            <a:t>2,163,796</a:t>
          </a:r>
          <a:r>
            <a:rPr lang="ja-JP" altLang="ja-JP" sz="1100">
              <a:solidFill>
                <a:schemeClr val="dk1"/>
              </a:solidFill>
              <a:effectLst/>
              <a:latin typeface="+mn-lt"/>
              <a:ea typeface="+mn-ea"/>
              <a:cs typeface="+mn-cs"/>
            </a:rPr>
            <a:t>千円</a:t>
          </a:r>
          <a:endParaRPr lang="ja-JP" altLang="ja-JP" sz="1400">
            <a:effectLst/>
          </a:endParaRPr>
        </a:p>
        <a:p>
          <a:pPr eaLnBrk="1" fontAlgn="auto" latinLnBrk="0" hangingPunct="1"/>
          <a:r>
            <a:rPr lang="ja-JP" altLang="ja-JP" sz="1100">
              <a:solidFill>
                <a:schemeClr val="dk1"/>
              </a:solidFill>
              <a:effectLst/>
              <a:latin typeface="+mn-lt"/>
              <a:ea typeface="+mn-ea"/>
              <a:cs typeface="+mn-cs"/>
            </a:rPr>
            <a:t>　　　　水道事業会計　　　　　　　　　　　　</a:t>
          </a:r>
          <a:r>
            <a:rPr lang="en-US" altLang="ja-JP" sz="1100">
              <a:solidFill>
                <a:schemeClr val="dk1"/>
              </a:solidFill>
              <a:effectLst/>
              <a:latin typeface="+mn-lt"/>
              <a:ea typeface="+mn-ea"/>
              <a:cs typeface="+mn-cs"/>
            </a:rPr>
            <a:t>2,038,581</a:t>
          </a:r>
          <a:r>
            <a:rPr lang="ja-JP" altLang="ja-JP" sz="1100">
              <a:solidFill>
                <a:schemeClr val="dk1"/>
              </a:solidFill>
              <a:effectLst/>
              <a:latin typeface="+mn-lt"/>
              <a:ea typeface="+mn-ea"/>
              <a:cs typeface="+mn-cs"/>
            </a:rPr>
            <a:t>千円　　　　　　　　　</a:t>
          </a:r>
          <a:endParaRPr lang="ja-JP" altLang="ja-JP" sz="1400">
            <a:effectLst/>
          </a:endParaRPr>
        </a:p>
        <a:p>
          <a:r>
            <a:rPr lang="ja-JP" altLang="ja-JP" sz="1100">
              <a:solidFill>
                <a:schemeClr val="dk1"/>
              </a:solidFill>
              <a:effectLst/>
              <a:latin typeface="+mn-lt"/>
              <a:ea typeface="+mn-ea"/>
              <a:cs typeface="+mn-cs"/>
            </a:rPr>
            <a:t>　　　　介護保険事業特別会計　　　　　　　</a:t>
          </a:r>
          <a:r>
            <a:rPr lang="en-US" altLang="ja-JP" sz="1100">
              <a:solidFill>
                <a:schemeClr val="dk1"/>
              </a:solidFill>
              <a:effectLst/>
              <a:latin typeface="+mn-lt"/>
              <a:ea typeface="+mn-ea"/>
              <a:cs typeface="+mn-cs"/>
            </a:rPr>
            <a:t>475,241</a:t>
          </a:r>
          <a:r>
            <a:rPr lang="ja-JP" altLang="ja-JP" sz="1100">
              <a:solidFill>
                <a:schemeClr val="dk1"/>
              </a:solidFill>
              <a:effectLst/>
              <a:latin typeface="+mn-lt"/>
              <a:ea typeface="+mn-ea"/>
              <a:cs typeface="+mn-cs"/>
            </a:rPr>
            <a:t>千円</a:t>
          </a:r>
          <a:endParaRPr lang="ja-JP" altLang="ja-JP" sz="1400">
            <a:effectLst/>
          </a:endParaRPr>
        </a:p>
        <a:p>
          <a:r>
            <a:rPr lang="ja-JP" altLang="ja-JP" sz="1100">
              <a:solidFill>
                <a:schemeClr val="dk1"/>
              </a:solidFill>
              <a:effectLst/>
              <a:latin typeface="+mn-lt"/>
              <a:ea typeface="+mn-ea"/>
              <a:cs typeface="+mn-cs"/>
            </a:rPr>
            <a:t>　　　　後期高齢者医療事業特別会計　　 </a:t>
          </a:r>
          <a:r>
            <a:rPr lang="en-US" altLang="ja-JP" sz="1100">
              <a:solidFill>
                <a:schemeClr val="dk1"/>
              </a:solidFill>
              <a:effectLst/>
              <a:latin typeface="+mn-lt"/>
              <a:ea typeface="+mn-ea"/>
              <a:cs typeface="+mn-cs"/>
            </a:rPr>
            <a:t>194,679</a:t>
          </a:r>
          <a:r>
            <a:rPr lang="ja-JP" altLang="ja-JP" sz="1100">
              <a:solidFill>
                <a:schemeClr val="dk1"/>
              </a:solidFill>
              <a:effectLst/>
              <a:latin typeface="+mn-lt"/>
              <a:ea typeface="+mn-ea"/>
              <a:cs typeface="+mn-cs"/>
            </a:rPr>
            <a:t>千円</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公共用地先行取得事業特別会計 　 </a:t>
          </a:r>
          <a:r>
            <a:rPr lang="en-US" altLang="ja-JP" sz="1100">
              <a:solidFill>
                <a:schemeClr val="dk1"/>
              </a:solidFill>
              <a:effectLst/>
              <a:latin typeface="+mn-lt"/>
              <a:ea typeface="+mn-ea"/>
              <a:cs typeface="+mn-cs"/>
            </a:rPr>
            <a:t>16,571</a:t>
          </a:r>
          <a:r>
            <a:rPr lang="ja-JP" altLang="ja-JP" sz="1100">
              <a:solidFill>
                <a:schemeClr val="dk1"/>
              </a:solidFill>
              <a:effectLst/>
              <a:latin typeface="+mn-lt"/>
              <a:ea typeface="+mn-ea"/>
              <a:cs typeface="+mn-cs"/>
            </a:rPr>
            <a:t>千円</a:t>
          </a:r>
          <a:endParaRPr lang="ja-JP" altLang="ja-JP" sz="1400">
            <a:effectLst/>
          </a:endParaRPr>
        </a:p>
        <a:p>
          <a:r>
            <a:rPr lang="ja-JP" altLang="ja-JP" sz="1100">
              <a:solidFill>
                <a:schemeClr val="dk1"/>
              </a:solidFill>
              <a:effectLst/>
              <a:latin typeface="+mn-lt"/>
              <a:ea typeface="+mn-ea"/>
              <a:cs typeface="+mn-cs"/>
            </a:rPr>
            <a:t>　　　　自動車駐車場事業特別会計</a:t>
          </a:r>
          <a:r>
            <a:rPr lang="ja-JP" altLang="ja-JP" sz="1100" baseline="0">
              <a:solidFill>
                <a:schemeClr val="dk1"/>
              </a:solidFill>
              <a:effectLst/>
              <a:latin typeface="+mn-lt"/>
              <a:ea typeface="+mn-ea"/>
              <a:cs typeface="+mn-cs"/>
            </a:rPr>
            <a:t>　　　　  </a:t>
          </a:r>
          <a:r>
            <a:rPr lang="en-US" altLang="ja-JP" sz="1100" baseline="0">
              <a:solidFill>
                <a:schemeClr val="dk1"/>
              </a:solidFill>
              <a:effectLst/>
              <a:latin typeface="+mn-lt"/>
              <a:ea typeface="+mn-ea"/>
              <a:cs typeface="+mn-cs"/>
            </a:rPr>
            <a:t>13,965</a:t>
          </a:r>
          <a:r>
            <a:rPr lang="ja-JP" altLang="ja-JP" sz="1100">
              <a:solidFill>
                <a:schemeClr val="dk1"/>
              </a:solidFill>
              <a:effectLst/>
              <a:latin typeface="+mn-lt"/>
              <a:ea typeface="+mn-ea"/>
              <a:cs typeface="+mn-cs"/>
            </a:rPr>
            <a:t>千円</a:t>
          </a:r>
          <a:endParaRPr lang="ja-JP" altLang="ja-JP" sz="1400">
            <a:effectLst/>
          </a:endParaRPr>
        </a:p>
        <a:p>
          <a:r>
            <a:rPr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Ａ）においては、臨時財政対策債や減税補てん債などの償還が大きいことなどにより、元利償還金が高い水準で推移している。元利償還金が減少傾向なのは、地方債残高の減少に伴うものである。</a:t>
          </a:r>
          <a:endParaRPr lang="ja-JP" altLang="ja-JP" sz="1400">
            <a:effectLst/>
          </a:endParaRPr>
        </a:p>
        <a:p>
          <a:pPr rtl="0"/>
          <a:r>
            <a:rPr lang="ja-JP" altLang="ja-JP" sz="1100" b="0" i="0" baseline="0">
              <a:solidFill>
                <a:schemeClr val="dk1"/>
              </a:solidFill>
              <a:effectLst/>
              <a:latin typeface="+mn-lt"/>
              <a:ea typeface="+mn-ea"/>
              <a:cs typeface="+mn-cs"/>
            </a:rPr>
            <a:t>　算入公債費等（Ｂ）においては減収補てん債等償還を終え減少傾向のものもあるが、臨時財政対策債の発行額が増加傾向のため、横ばいとなっている。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将来負担額（Ａ）は地方債の現在高や職員数減などによる退職手当負担見込額の減、土地開発公社の健全化に伴う債務負担行為に基づく支出予定額の減によ</a:t>
          </a:r>
          <a:r>
            <a:rPr lang="ja-JP" altLang="en-US" sz="1100" b="0" i="0" baseline="0">
              <a:solidFill>
                <a:schemeClr val="dk1"/>
              </a:solidFill>
              <a:effectLst/>
              <a:latin typeface="+mn-lt"/>
              <a:ea typeface="+mn-ea"/>
              <a:cs typeface="+mn-cs"/>
            </a:rPr>
            <a:t>り減少傾向にある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また、充当可能財源等（Ｂ）では、平成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年度決算において基準財政需要額算入見込額や、充当可能基金が増加し、将来負担比率改善の大きな要因となった。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137276063</v>
      </c>
      <c r="BO4" s="379"/>
      <c r="BP4" s="379"/>
      <c r="BQ4" s="379"/>
      <c r="BR4" s="379"/>
      <c r="BS4" s="379"/>
      <c r="BT4" s="379"/>
      <c r="BU4" s="380"/>
      <c r="BV4" s="378">
        <v>143481511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2.4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131626016</v>
      </c>
      <c r="BO5" s="384"/>
      <c r="BP5" s="384"/>
      <c r="BQ5" s="384"/>
      <c r="BR5" s="384"/>
      <c r="BS5" s="384"/>
      <c r="BT5" s="384"/>
      <c r="BU5" s="385"/>
      <c r="BV5" s="383">
        <v>140528520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91.4</v>
      </c>
      <c r="CU5" s="354"/>
      <c r="CV5" s="354"/>
      <c r="CW5" s="354"/>
      <c r="CX5" s="354"/>
      <c r="CY5" s="354"/>
      <c r="CZ5" s="354"/>
      <c r="DA5" s="355"/>
      <c r="DB5" s="353">
        <v>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5650047</v>
      </c>
      <c r="BO6" s="384"/>
      <c r="BP6" s="384"/>
      <c r="BQ6" s="384"/>
      <c r="BR6" s="384"/>
      <c r="BS6" s="384"/>
      <c r="BT6" s="384"/>
      <c r="BU6" s="385"/>
      <c r="BV6" s="383">
        <v>2952991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100.8</v>
      </c>
      <c r="CU6" s="528"/>
      <c r="CV6" s="528"/>
      <c r="CW6" s="528"/>
      <c r="CX6" s="528"/>
      <c r="CY6" s="528"/>
      <c r="CZ6" s="528"/>
      <c r="DA6" s="529"/>
      <c r="DB6" s="527">
        <v>103.3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1442700</v>
      </c>
      <c r="BO7" s="384"/>
      <c r="BP7" s="384"/>
      <c r="BQ7" s="384"/>
      <c r="BR7" s="384"/>
      <c r="BS7" s="384"/>
      <c r="BT7" s="384"/>
      <c r="BU7" s="385"/>
      <c r="BV7" s="383">
        <v>1093592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80293921</v>
      </c>
      <c r="CU7" s="384"/>
      <c r="CV7" s="384"/>
      <c r="CW7" s="384"/>
      <c r="CX7" s="384"/>
      <c r="CY7" s="384"/>
      <c r="CZ7" s="384"/>
      <c r="DA7" s="385"/>
      <c r="DB7" s="383">
        <v>78652575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4207347</v>
      </c>
      <c r="BO8" s="384"/>
      <c r="BP8" s="384"/>
      <c r="BQ8" s="384"/>
      <c r="BR8" s="384"/>
      <c r="BS8" s="384"/>
      <c r="BT8" s="384"/>
      <c r="BU8" s="385"/>
      <c r="BV8" s="383">
        <v>1859399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389341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2347948</v>
      </c>
      <c r="BO9" s="384"/>
      <c r="BP9" s="384"/>
      <c r="BQ9" s="384"/>
      <c r="BR9" s="384"/>
      <c r="BS9" s="384"/>
      <c r="BT9" s="384"/>
      <c r="BU9" s="385"/>
      <c r="BV9" s="383">
        <v>91553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386623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543237</v>
      </c>
      <c r="BO10" s="384"/>
      <c r="BP10" s="384"/>
      <c r="BQ10" s="384"/>
      <c r="BR10" s="384"/>
      <c r="BS10" s="384"/>
      <c r="BT10" s="384"/>
      <c r="BU10" s="385"/>
      <c r="BV10" s="383">
        <v>769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57137</v>
      </c>
      <c r="BO11" s="384"/>
      <c r="BP11" s="384"/>
      <c r="BQ11" s="384"/>
      <c r="BR11" s="384"/>
      <c r="BS11" s="384"/>
      <c r="BT11" s="384"/>
      <c r="BU11" s="385"/>
      <c r="BV11" s="383">
        <v>714870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400086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395499</v>
      </c>
      <c r="S13" s="483"/>
      <c r="T13" s="483"/>
      <c r="U13" s="483"/>
      <c r="V13" s="484"/>
      <c r="W13" s="470" t="s">
        <v>124</v>
      </c>
      <c r="X13" s="396"/>
      <c r="Y13" s="396"/>
      <c r="Z13" s="396"/>
      <c r="AA13" s="396"/>
      <c r="AB13" s="397"/>
      <c r="AC13" s="359">
        <v>404</v>
      </c>
      <c r="AD13" s="360"/>
      <c r="AE13" s="360"/>
      <c r="AF13" s="360"/>
      <c r="AG13" s="361"/>
      <c r="AH13" s="359">
        <v>389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2948322</v>
      </c>
      <c r="BO13" s="384"/>
      <c r="BP13" s="384"/>
      <c r="BQ13" s="384"/>
      <c r="BR13" s="384"/>
      <c r="BS13" s="384"/>
      <c r="BT13" s="384"/>
      <c r="BU13" s="385"/>
      <c r="BV13" s="383">
        <v>807192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397334</v>
      </c>
      <c r="S14" s="483"/>
      <c r="T14" s="483"/>
      <c r="U14" s="483"/>
      <c r="V14" s="484"/>
      <c r="W14" s="485"/>
      <c r="X14" s="399"/>
      <c r="Y14" s="399"/>
      <c r="Z14" s="399"/>
      <c r="AA14" s="399"/>
      <c r="AB14" s="400"/>
      <c r="AC14" s="475">
        <v>0.3</v>
      </c>
      <c r="AD14" s="476"/>
      <c r="AE14" s="476"/>
      <c r="AF14" s="476"/>
      <c r="AG14" s="477"/>
      <c r="AH14" s="475">
        <v>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23.9</v>
      </c>
      <c r="CU14" s="454"/>
      <c r="CV14" s="454"/>
      <c r="CW14" s="454"/>
      <c r="CX14" s="454"/>
      <c r="CY14" s="454"/>
      <c r="CZ14" s="454"/>
      <c r="DA14" s="455"/>
      <c r="DB14" s="486">
        <v>34.700000000000003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392859</v>
      </c>
      <c r="S15" s="483"/>
      <c r="T15" s="483"/>
      <c r="U15" s="483"/>
      <c r="V15" s="484"/>
      <c r="W15" s="470" t="s">
        <v>131</v>
      </c>
      <c r="X15" s="396"/>
      <c r="Y15" s="396"/>
      <c r="Z15" s="396"/>
      <c r="AA15" s="396"/>
      <c r="AB15" s="397"/>
      <c r="AC15" s="359">
        <v>33040</v>
      </c>
      <c r="AD15" s="360"/>
      <c r="AE15" s="360"/>
      <c r="AF15" s="360"/>
      <c r="AG15" s="361"/>
      <c r="AH15" s="359">
        <v>38202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50875528</v>
      </c>
      <c r="BO15" s="379"/>
      <c r="BP15" s="379"/>
      <c r="BQ15" s="379"/>
      <c r="BR15" s="379"/>
      <c r="BS15" s="379"/>
      <c r="BT15" s="379"/>
      <c r="BU15" s="380"/>
      <c r="BV15" s="378">
        <v>49604680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20.7</v>
      </c>
      <c r="AD16" s="476"/>
      <c r="AE16" s="476"/>
      <c r="AF16" s="476"/>
      <c r="AG16" s="477"/>
      <c r="AH16" s="475">
        <v>21.3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56995236</v>
      </c>
      <c r="BO16" s="384"/>
      <c r="BP16" s="384"/>
      <c r="BQ16" s="384"/>
      <c r="BR16" s="384"/>
      <c r="BS16" s="384"/>
      <c r="BT16" s="384"/>
      <c r="BU16" s="385"/>
      <c r="BV16" s="383">
        <v>56293601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125838</v>
      </c>
      <c r="AD17" s="360"/>
      <c r="AE17" s="360"/>
      <c r="AF17" s="360"/>
      <c r="AG17" s="361"/>
      <c r="AH17" s="359">
        <v>134829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66518780</v>
      </c>
      <c r="BO17" s="384"/>
      <c r="BP17" s="384"/>
      <c r="BQ17" s="384"/>
      <c r="BR17" s="384"/>
      <c r="BS17" s="384"/>
      <c r="BT17" s="384"/>
      <c r="BU17" s="385"/>
      <c r="BV17" s="383">
        <v>64649846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36.380000000000003</v>
      </c>
      <c r="M18" s="446"/>
      <c r="N18" s="446"/>
      <c r="O18" s="446"/>
      <c r="P18" s="446"/>
      <c r="Q18" s="446"/>
      <c r="R18" s="447"/>
      <c r="S18" s="447"/>
      <c r="T18" s="447"/>
      <c r="U18" s="447"/>
      <c r="V18" s="448"/>
      <c r="W18" s="462"/>
      <c r="X18" s="463"/>
      <c r="Y18" s="463"/>
      <c r="Z18" s="463"/>
      <c r="AA18" s="463"/>
      <c r="AB18" s="471"/>
      <c r="AC18" s="347">
        <v>79</v>
      </c>
      <c r="AD18" s="348"/>
      <c r="AE18" s="348"/>
      <c r="AF18" s="348"/>
      <c r="AG18" s="449"/>
      <c r="AH18" s="347">
        <v>75.099999999999994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75271079</v>
      </c>
      <c r="BO18" s="384"/>
      <c r="BP18" s="384"/>
      <c r="BQ18" s="384"/>
      <c r="BR18" s="384"/>
      <c r="BS18" s="384"/>
      <c r="BT18" s="384"/>
      <c r="BU18" s="385"/>
      <c r="BV18" s="383">
        <v>76250475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10702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93657753</v>
      </c>
      <c r="BO19" s="384"/>
      <c r="BP19" s="384"/>
      <c r="BQ19" s="384"/>
      <c r="BR19" s="384"/>
      <c r="BS19" s="384"/>
      <c r="BT19" s="384"/>
      <c r="BU19" s="385"/>
      <c r="BV19" s="383">
        <v>96873260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166677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93851920</v>
      </c>
      <c r="BO23" s="384"/>
      <c r="BP23" s="384"/>
      <c r="BQ23" s="384"/>
      <c r="BR23" s="384"/>
      <c r="BS23" s="384"/>
      <c r="BT23" s="384"/>
      <c r="BU23" s="385"/>
      <c r="BV23" s="383">
        <v>95900787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10350</v>
      </c>
      <c r="R24" s="360"/>
      <c r="S24" s="360"/>
      <c r="T24" s="360"/>
      <c r="U24" s="360"/>
      <c r="V24" s="361"/>
      <c r="W24" s="425"/>
      <c r="X24" s="416"/>
      <c r="Y24" s="417"/>
      <c r="Z24" s="356" t="s">
        <v>154</v>
      </c>
      <c r="AA24" s="357"/>
      <c r="AB24" s="357"/>
      <c r="AC24" s="357"/>
      <c r="AD24" s="357"/>
      <c r="AE24" s="357"/>
      <c r="AF24" s="357"/>
      <c r="AG24" s="358"/>
      <c r="AH24" s="359">
        <v>2429</v>
      </c>
      <c r="AI24" s="360"/>
      <c r="AJ24" s="360"/>
      <c r="AK24" s="360"/>
      <c r="AL24" s="361"/>
      <c r="AM24" s="359">
        <v>7729078</v>
      </c>
      <c r="AN24" s="360"/>
      <c r="AO24" s="360"/>
      <c r="AP24" s="360"/>
      <c r="AQ24" s="360"/>
      <c r="AR24" s="361"/>
      <c r="AS24" s="359">
        <v>3182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69916448</v>
      </c>
      <c r="BO24" s="384"/>
      <c r="BP24" s="384"/>
      <c r="BQ24" s="384"/>
      <c r="BR24" s="384"/>
      <c r="BS24" s="384"/>
      <c r="BT24" s="384"/>
      <c r="BU24" s="385"/>
      <c r="BV24" s="383">
        <v>67009534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8950</v>
      </c>
      <c r="R25" s="360"/>
      <c r="S25" s="360"/>
      <c r="T25" s="360"/>
      <c r="U25" s="360"/>
      <c r="V25" s="361"/>
      <c r="W25" s="425"/>
      <c r="X25" s="416"/>
      <c r="Y25" s="417"/>
      <c r="Z25" s="356" t="s">
        <v>157</v>
      </c>
      <c r="AA25" s="357"/>
      <c r="AB25" s="357"/>
      <c r="AC25" s="357"/>
      <c r="AD25" s="357"/>
      <c r="AE25" s="357"/>
      <c r="AF25" s="357"/>
      <c r="AG25" s="358"/>
      <c r="AH25" s="359">
        <v>379</v>
      </c>
      <c r="AI25" s="360"/>
      <c r="AJ25" s="360"/>
      <c r="AK25" s="360"/>
      <c r="AL25" s="361"/>
      <c r="AM25" s="359">
        <v>1185512</v>
      </c>
      <c r="AN25" s="360"/>
      <c r="AO25" s="360"/>
      <c r="AP25" s="360"/>
      <c r="AQ25" s="360"/>
      <c r="AR25" s="361"/>
      <c r="AS25" s="359">
        <v>3128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23731739</v>
      </c>
      <c r="BO25" s="379"/>
      <c r="BP25" s="379"/>
      <c r="BQ25" s="379"/>
      <c r="BR25" s="379"/>
      <c r="BS25" s="379"/>
      <c r="BT25" s="379"/>
      <c r="BU25" s="380"/>
      <c r="BV25" s="378">
        <v>19135483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7850</v>
      </c>
      <c r="R26" s="360"/>
      <c r="S26" s="360"/>
      <c r="T26" s="360"/>
      <c r="U26" s="360"/>
      <c r="V26" s="361"/>
      <c r="W26" s="425"/>
      <c r="X26" s="416"/>
      <c r="Y26" s="417"/>
      <c r="Z26" s="356" t="s">
        <v>160</v>
      </c>
      <c r="AA26" s="436"/>
      <c r="AB26" s="436"/>
      <c r="AC26" s="436"/>
      <c r="AD26" s="436"/>
      <c r="AE26" s="436"/>
      <c r="AF26" s="436"/>
      <c r="AG26" s="437"/>
      <c r="AH26" s="359">
        <v>485</v>
      </c>
      <c r="AI26" s="360"/>
      <c r="AJ26" s="360"/>
      <c r="AK26" s="360"/>
      <c r="AL26" s="361"/>
      <c r="AM26" s="359">
        <v>1591770</v>
      </c>
      <c r="AN26" s="360"/>
      <c r="AO26" s="360"/>
      <c r="AP26" s="360"/>
      <c r="AQ26" s="360"/>
      <c r="AR26" s="361"/>
      <c r="AS26" s="359">
        <v>3282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84505</v>
      </c>
      <c r="BO26" s="384"/>
      <c r="BP26" s="384"/>
      <c r="BQ26" s="384"/>
      <c r="BR26" s="384"/>
      <c r="BS26" s="384"/>
      <c r="BT26" s="384"/>
      <c r="BU26" s="385"/>
      <c r="BV26" s="383">
        <v>45637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7300</v>
      </c>
      <c r="R27" s="360"/>
      <c r="S27" s="360"/>
      <c r="T27" s="360"/>
      <c r="U27" s="360"/>
      <c r="V27" s="361"/>
      <c r="W27" s="425"/>
      <c r="X27" s="416"/>
      <c r="Y27" s="417"/>
      <c r="Z27" s="356" t="s">
        <v>163</v>
      </c>
      <c r="AA27" s="357"/>
      <c r="AB27" s="357"/>
      <c r="AC27" s="357"/>
      <c r="AD27" s="357"/>
      <c r="AE27" s="357"/>
      <c r="AF27" s="357"/>
      <c r="AG27" s="358"/>
      <c r="AH27" s="359">
        <v>95</v>
      </c>
      <c r="AI27" s="360"/>
      <c r="AJ27" s="360"/>
      <c r="AK27" s="360"/>
      <c r="AL27" s="361"/>
      <c r="AM27" s="359">
        <v>327964</v>
      </c>
      <c r="AN27" s="360"/>
      <c r="AO27" s="360"/>
      <c r="AP27" s="360"/>
      <c r="AQ27" s="360"/>
      <c r="AR27" s="361"/>
      <c r="AS27" s="359">
        <v>3452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v>
      </c>
      <c r="BO27" s="387"/>
      <c r="BP27" s="387"/>
      <c r="BQ27" s="387"/>
      <c r="BR27" s="387"/>
      <c r="BS27" s="387"/>
      <c r="BT27" s="387"/>
      <c r="BU27" s="388"/>
      <c r="BV27" s="386">
        <v>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6900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1557121</v>
      </c>
      <c r="BO28" s="379"/>
      <c r="BP28" s="379"/>
      <c r="BQ28" s="379"/>
      <c r="BR28" s="379"/>
      <c r="BS28" s="379"/>
      <c r="BT28" s="379"/>
      <c r="BU28" s="380"/>
      <c r="BV28" s="378">
        <v>1013884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6350</v>
      </c>
      <c r="R29" s="360"/>
      <c r="S29" s="360"/>
      <c r="T29" s="360"/>
      <c r="U29" s="360"/>
      <c r="V29" s="361"/>
      <c r="W29" s="425"/>
      <c r="X29" s="416"/>
      <c r="Y29" s="417"/>
      <c r="Z29" s="356" t="s">
        <v>170</v>
      </c>
      <c r="AA29" s="357"/>
      <c r="AB29" s="357"/>
      <c r="AC29" s="357"/>
      <c r="AD29" s="357"/>
      <c r="AE29" s="357"/>
      <c r="AF29" s="357"/>
      <c r="AG29" s="358"/>
      <c r="AH29" s="359">
        <v>2524</v>
      </c>
      <c r="AI29" s="360"/>
      <c r="AJ29" s="360"/>
      <c r="AK29" s="360"/>
      <c r="AL29" s="361"/>
      <c r="AM29" s="359">
        <v>8057042</v>
      </c>
      <c r="AN29" s="360"/>
      <c r="AO29" s="360"/>
      <c r="AP29" s="360"/>
      <c r="AQ29" s="360"/>
      <c r="AR29" s="361"/>
      <c r="AS29" s="359">
        <v>3192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4475617</v>
      </c>
      <c r="BO29" s="384"/>
      <c r="BP29" s="384"/>
      <c r="BQ29" s="384"/>
      <c r="BR29" s="384"/>
      <c r="BS29" s="384"/>
      <c r="BT29" s="384"/>
      <c r="BU29" s="385"/>
      <c r="BV29" s="383">
        <v>3838389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9915548</v>
      </c>
      <c r="BO30" s="387"/>
      <c r="BP30" s="387"/>
      <c r="BQ30" s="387"/>
      <c r="BR30" s="387"/>
      <c r="BS30" s="387"/>
      <c r="BT30" s="387"/>
      <c r="BU30" s="388"/>
      <c r="BV30" s="386">
        <v>8885450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豊中市伊丹市クリーンランド</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豊中市住宅協会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豊中市医療保健センター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公共下水道事業会計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豊中市スポーツ振興事業団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自動車駐車場事業特別会計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淀川右岸水防事務組合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とよなか国際交流協会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大阪府都市競艇組合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とよなか男女共同参画推進財団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大阪広域水道企業団（水道事業会計）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豊中都市管理</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〇</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大阪広域水道企業団（工業用水道事業会計）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108636</v>
      </c>
      <c r="J41" s="83">
        <v>102577</v>
      </c>
      <c r="K41" s="83">
        <v>96553</v>
      </c>
      <c r="L41" s="83">
        <v>98650</v>
      </c>
      <c r="M41" s="84">
        <v>96153</v>
      </c>
    </row>
    <row r="42" spans="2:13" ht="27.75" customHeight="1">
      <c r="B42" s="1169"/>
      <c r="C42" s="1170"/>
      <c r="D42" s="85"/>
      <c r="E42" s="1173" t="s">
        <v>26</v>
      </c>
      <c r="F42" s="1173"/>
      <c r="G42" s="1173"/>
      <c r="H42" s="1174"/>
      <c r="I42" s="86">
        <v>15451</v>
      </c>
      <c r="J42" s="87">
        <v>14168</v>
      </c>
      <c r="K42" s="87">
        <v>6167</v>
      </c>
      <c r="L42" s="87">
        <v>1601</v>
      </c>
      <c r="M42" s="88">
        <v>1412</v>
      </c>
    </row>
    <row r="43" spans="2:13" ht="27.75" customHeight="1">
      <c r="B43" s="1169"/>
      <c r="C43" s="1170"/>
      <c r="D43" s="85"/>
      <c r="E43" s="1173" t="s">
        <v>27</v>
      </c>
      <c r="F43" s="1173"/>
      <c r="G43" s="1173"/>
      <c r="H43" s="1174"/>
      <c r="I43" s="86">
        <v>31720</v>
      </c>
      <c r="J43" s="87">
        <v>31483</v>
      </c>
      <c r="K43" s="87">
        <v>30705</v>
      </c>
      <c r="L43" s="87">
        <v>30272</v>
      </c>
      <c r="M43" s="88">
        <v>29162</v>
      </c>
    </row>
    <row r="44" spans="2:13" ht="27.75" customHeight="1">
      <c r="B44" s="1169"/>
      <c r="C44" s="1170"/>
      <c r="D44" s="85"/>
      <c r="E44" s="1173" t="s">
        <v>28</v>
      </c>
      <c r="F44" s="1173"/>
      <c r="G44" s="1173"/>
      <c r="H44" s="1174"/>
      <c r="I44" s="86">
        <v>1046</v>
      </c>
      <c r="J44" s="87">
        <v>2051</v>
      </c>
      <c r="K44" s="87">
        <v>3153</v>
      </c>
      <c r="L44" s="87">
        <v>3194</v>
      </c>
      <c r="M44" s="88">
        <v>5142</v>
      </c>
    </row>
    <row r="45" spans="2:13" ht="27.75" customHeight="1">
      <c r="B45" s="1169"/>
      <c r="C45" s="1170"/>
      <c r="D45" s="85"/>
      <c r="E45" s="1173" t="s">
        <v>29</v>
      </c>
      <c r="F45" s="1173"/>
      <c r="G45" s="1173"/>
      <c r="H45" s="1174"/>
      <c r="I45" s="86">
        <v>26440</v>
      </c>
      <c r="J45" s="87">
        <v>24561</v>
      </c>
      <c r="K45" s="87">
        <v>23623</v>
      </c>
      <c r="L45" s="87">
        <v>22833</v>
      </c>
      <c r="M45" s="88">
        <v>21633</v>
      </c>
    </row>
    <row r="46" spans="2:13" ht="27.75" customHeight="1">
      <c r="B46" s="1169"/>
      <c r="C46" s="1170"/>
      <c r="D46" s="85"/>
      <c r="E46" s="1173" t="s">
        <v>30</v>
      </c>
      <c r="F46" s="1173"/>
      <c r="G46" s="1173"/>
      <c r="H46" s="1174"/>
      <c r="I46" s="86">
        <v>162</v>
      </c>
      <c r="J46" s="87">
        <v>152</v>
      </c>
      <c r="K46" s="87">
        <v>130</v>
      </c>
      <c r="L46" s="87">
        <v>128</v>
      </c>
      <c r="M46" s="88">
        <v>110</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8829</v>
      </c>
      <c r="J49" s="87">
        <v>11401</v>
      </c>
      <c r="K49" s="87">
        <v>11476</v>
      </c>
      <c r="L49" s="87">
        <v>13245</v>
      </c>
      <c r="M49" s="88">
        <v>16218</v>
      </c>
    </row>
    <row r="50" spans="2:13" ht="27.75" customHeight="1">
      <c r="B50" s="1169"/>
      <c r="C50" s="1170"/>
      <c r="D50" s="85"/>
      <c r="E50" s="1173" t="s">
        <v>35</v>
      </c>
      <c r="F50" s="1173"/>
      <c r="G50" s="1173"/>
      <c r="H50" s="1174"/>
      <c r="I50" s="86">
        <v>32855</v>
      </c>
      <c r="J50" s="87">
        <v>35018</v>
      </c>
      <c r="K50" s="87">
        <v>35926</v>
      </c>
      <c r="L50" s="87">
        <v>34280</v>
      </c>
      <c r="M50" s="88">
        <v>32042</v>
      </c>
    </row>
    <row r="51" spans="2:13" ht="27.75" customHeight="1">
      <c r="B51" s="1171"/>
      <c r="C51" s="1172"/>
      <c r="D51" s="85"/>
      <c r="E51" s="1173" t="s">
        <v>36</v>
      </c>
      <c r="F51" s="1173"/>
      <c r="G51" s="1173"/>
      <c r="H51" s="1174"/>
      <c r="I51" s="86">
        <v>74937</v>
      </c>
      <c r="J51" s="87">
        <v>77070</v>
      </c>
      <c r="K51" s="87">
        <v>78169</v>
      </c>
      <c r="L51" s="87">
        <v>84345</v>
      </c>
      <c r="M51" s="88">
        <v>87908</v>
      </c>
    </row>
    <row r="52" spans="2:13" ht="27.75" customHeight="1" thickBot="1">
      <c r="B52" s="1175" t="s">
        <v>37</v>
      </c>
      <c r="C52" s="1176"/>
      <c r="D52" s="90"/>
      <c r="E52" s="1177" t="s">
        <v>38</v>
      </c>
      <c r="F52" s="1177"/>
      <c r="G52" s="1177"/>
      <c r="H52" s="1178"/>
      <c r="I52" s="91">
        <v>66834</v>
      </c>
      <c r="J52" s="92">
        <v>51503</v>
      </c>
      <c r="K52" s="92">
        <v>34760</v>
      </c>
      <c r="L52" s="92">
        <v>24808</v>
      </c>
      <c r="M52" s="93">
        <v>17445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16320</v>
      </c>
      <c r="E3" s="116"/>
      <c r="F3" s="117">
        <v>42247</v>
      </c>
      <c r="G3" s="118"/>
      <c r="H3" s="119"/>
    </row>
    <row r="4" spans="1:8">
      <c r="A4" s="120"/>
      <c r="B4" s="121"/>
      <c r="C4" s="122"/>
      <c r="D4" s="123">
        <v>7971</v>
      </c>
      <c r="E4" s="124"/>
      <c r="F4" s="125">
        <v>25497</v>
      </c>
      <c r="G4" s="126"/>
      <c r="H4" s="127"/>
    </row>
    <row r="5" spans="1:8">
      <c r="A5" s="108" t="s">
        <v>512</v>
      </c>
      <c r="B5" s="113"/>
      <c r="C5" s="114"/>
      <c r="D5" s="115">
        <v>12435</v>
      </c>
      <c r="E5" s="116"/>
      <c r="F5" s="117">
        <v>41739</v>
      </c>
      <c r="G5" s="118"/>
      <c r="H5" s="119"/>
    </row>
    <row r="6" spans="1:8">
      <c r="A6" s="120"/>
      <c r="B6" s="121"/>
      <c r="C6" s="122"/>
      <c r="D6" s="123">
        <v>8043</v>
      </c>
      <c r="E6" s="124"/>
      <c r="F6" s="125">
        <v>24625</v>
      </c>
      <c r="G6" s="126"/>
      <c r="H6" s="127"/>
    </row>
    <row r="7" spans="1:8">
      <c r="A7" s="108" t="s">
        <v>513</v>
      </c>
      <c r="B7" s="113"/>
      <c r="C7" s="114"/>
      <c r="D7" s="115">
        <v>20481</v>
      </c>
      <c r="E7" s="116"/>
      <c r="F7" s="117">
        <v>36765</v>
      </c>
      <c r="G7" s="118"/>
      <c r="H7" s="119"/>
    </row>
    <row r="8" spans="1:8">
      <c r="A8" s="120"/>
      <c r="B8" s="121"/>
      <c r="C8" s="122"/>
      <c r="D8" s="123">
        <v>16581</v>
      </c>
      <c r="E8" s="124"/>
      <c r="F8" s="125">
        <v>20975</v>
      </c>
      <c r="G8" s="126"/>
      <c r="H8" s="127"/>
    </row>
    <row r="9" spans="1:8">
      <c r="A9" s="108" t="s">
        <v>514</v>
      </c>
      <c r="B9" s="113"/>
      <c r="C9" s="114"/>
      <c r="D9" s="115">
        <v>32330</v>
      </c>
      <c r="E9" s="116"/>
      <c r="F9" s="117">
        <v>41705</v>
      </c>
      <c r="G9" s="118"/>
      <c r="H9" s="119"/>
    </row>
    <row r="10" spans="1:8">
      <c r="A10" s="120"/>
      <c r="B10" s="121"/>
      <c r="C10" s="122"/>
      <c r="D10" s="123">
        <v>22278</v>
      </c>
      <c r="E10" s="124"/>
      <c r="F10" s="125">
        <v>22742</v>
      </c>
      <c r="G10" s="126"/>
      <c r="H10" s="127"/>
    </row>
    <row r="11" spans="1:8">
      <c r="A11" s="108" t="s">
        <v>515</v>
      </c>
      <c r="B11" s="113"/>
      <c r="C11" s="114"/>
      <c r="D11" s="115">
        <v>22370</v>
      </c>
      <c r="E11" s="116"/>
      <c r="F11" s="117">
        <v>47677</v>
      </c>
      <c r="G11" s="118"/>
      <c r="H11" s="119"/>
    </row>
    <row r="12" spans="1:8">
      <c r="A12" s="120"/>
      <c r="B12" s="121"/>
      <c r="C12" s="128"/>
      <c r="D12" s="123">
        <v>11675</v>
      </c>
      <c r="E12" s="124"/>
      <c r="F12" s="125">
        <v>23360</v>
      </c>
      <c r="G12" s="126"/>
      <c r="H12" s="127"/>
    </row>
    <row r="13" spans="1:8">
      <c r="A13" s="108"/>
      <c r="B13" s="113"/>
      <c r="C13" s="129"/>
      <c r="D13" s="130">
        <v>20787</v>
      </c>
      <c r="E13" s="131"/>
      <c r="F13" s="132">
        <v>42027</v>
      </c>
      <c r="G13" s="133"/>
      <c r="H13" s="119"/>
    </row>
    <row r="14" spans="1:8">
      <c r="A14" s="120"/>
      <c r="B14" s="121"/>
      <c r="C14" s="122"/>
      <c r="D14" s="123">
        <v>13310</v>
      </c>
      <c r="E14" s="124"/>
      <c r="F14" s="125">
        <v>23440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0.06</v>
      </c>
      <c r="C19" s="134">
        <f>ROUND(VALUE(SUBSTITUTE(実質収支比率等に係る経年分析!G$48,"▲","-")),2)</f>
        <v>1.1100000000000001</v>
      </c>
      <c r="D19" s="134">
        <f>ROUND(VALUE(SUBSTITUTE(実質収支比率等に係る経年分析!H$48,"▲","-")),2)</f>
        <v>2.36</v>
      </c>
      <c r="E19" s="134">
        <f>ROUND(VALUE(SUBSTITUTE(実質収支比率等に係る経年分析!I$48,"▲","-")),2)</f>
        <v>2.36</v>
      </c>
      <c r="F19" s="134">
        <f>ROUND(VALUE(SUBSTITUTE(実質収支比率等に係る経年分析!J$48,"▲","-")),2)</f>
        <v>5.24</v>
      </c>
    </row>
    <row r="20" spans="1:11">
      <c r="A20" s="134" t="s">
        <v>43</v>
      </c>
      <c r="B20" s="134">
        <f>ROUND(VALUE(SUBSTITUTE(実質収支比率等に係る経年分析!F$47,"▲","-")),2)</f>
        <v>0.52</v>
      </c>
      <c r="C20" s="134">
        <f>ROUND(VALUE(SUBSTITUTE(実質収支比率等に係る経年分析!G$47,"▲","-")),2)</f>
        <v>1</v>
      </c>
      <c r="D20" s="134">
        <f>ROUND(VALUE(SUBSTITUTE(実質収支比率等に係る経年分析!H$47,"▲","-")),2)</f>
        <v>1.35</v>
      </c>
      <c r="E20" s="134">
        <f>ROUND(VALUE(SUBSTITUTE(実質収支比率等に係る経年分析!I$47,"▲","-")),2)</f>
        <v>1.29</v>
      </c>
      <c r="F20" s="134">
        <f>ROUND(VALUE(SUBSTITUTE(実質収支比率等に係る経年分析!J$47,"▲","-")),2)</f>
        <v>1.94</v>
      </c>
    </row>
    <row r="21" spans="1:11">
      <c r="A21" s="134" t="s">
        <v>44</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1.72</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1.03</v>
      </c>
      <c r="F21" s="134">
        <f>IF(ISNUMBER(VALUE(SUBSTITUTE(実質収支比率等に係る経年分析!J$49,"▲","-"))),ROUND(VALUE(SUBSTITUTE(実質収支比率等に係る経年分析!J$49,"▲","-")),2),NA())</f>
        <v>3.67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0.59</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2.58</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2.69</v>
      </c>
    </row>
    <row r="34" spans="1:16">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0.09</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12369</v>
      </c>
      <c r="E42" s="136"/>
      <c r="F42" s="136"/>
      <c r="G42" s="136">
        <f>'実質公債費比率（分子）の構造'!L$52</f>
        <v>12415</v>
      </c>
      <c r="H42" s="136"/>
      <c r="I42" s="136"/>
      <c r="J42" s="136">
        <f>'実質公債費比率（分子）の構造'!M$52</f>
        <v>12275</v>
      </c>
      <c r="K42" s="136"/>
      <c r="L42" s="136"/>
      <c r="M42" s="136">
        <f>'実質公債費比率（分子）の構造'!N$52</f>
        <v>11845</v>
      </c>
      <c r="N42" s="136"/>
      <c r="O42" s="136"/>
      <c r="P42" s="136">
        <f>'実質公債費比率（分子）の構造'!O$52</f>
        <v>11413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1010</v>
      </c>
      <c r="C44" s="136"/>
      <c r="D44" s="136"/>
      <c r="E44" s="136">
        <f>'実質公債費比率（分子）の構造'!L$50</f>
        <v>1003</v>
      </c>
      <c r="F44" s="136"/>
      <c r="G44" s="136"/>
      <c r="H44" s="136">
        <f>'実質公債費比率（分子）の構造'!M$50</f>
        <v>675</v>
      </c>
      <c r="I44" s="136"/>
      <c r="J44" s="136"/>
      <c r="K44" s="136">
        <f>'実質公債費比率（分子）の構造'!N$50</f>
        <v>264</v>
      </c>
      <c r="L44" s="136"/>
      <c r="M44" s="136"/>
      <c r="N44" s="136">
        <f>'実質公債費比率（分子）の構造'!O$50</f>
        <v>189</v>
      </c>
      <c r="O44" s="136"/>
      <c r="P44" s="136"/>
    </row>
    <row r="45" spans="1:16">
      <c r="A45" s="136" t="s">
        <v>54</v>
      </c>
      <c r="B45" s="136">
        <f>'実質公債費比率（分子）の構造'!K$49</f>
        <v>647</v>
      </c>
      <c r="C45" s="136"/>
      <c r="D45" s="136"/>
      <c r="E45" s="136">
        <f>'実質公債費比率（分子）の構造'!L$49</f>
        <v>372</v>
      </c>
      <c r="F45" s="136"/>
      <c r="G45" s="136"/>
      <c r="H45" s="136">
        <f>'実質公債費比率（分子）の構造'!M$49</f>
        <v>358</v>
      </c>
      <c r="I45" s="136"/>
      <c r="J45" s="136"/>
      <c r="K45" s="136">
        <f>'実質公債費比率（分子）の構造'!N$49</f>
        <v>265</v>
      </c>
      <c r="L45" s="136"/>
      <c r="M45" s="136"/>
      <c r="N45" s="136">
        <f>'実質公債費比率（分子）の構造'!O$49</f>
        <v>83</v>
      </c>
      <c r="O45" s="136"/>
      <c r="P45" s="136"/>
    </row>
    <row r="46" spans="1:16">
      <c r="A46" s="136" t="s">
        <v>55</v>
      </c>
      <c r="B46" s="136">
        <f>'実質公債費比率（分子）の構造'!K$48</f>
        <v>3262</v>
      </c>
      <c r="C46" s="136"/>
      <c r="D46" s="136"/>
      <c r="E46" s="136">
        <f>'実質公債費比率（分子）の構造'!L$48</f>
        <v>3242</v>
      </c>
      <c r="F46" s="136"/>
      <c r="G46" s="136"/>
      <c r="H46" s="136">
        <f>'実質公債費比率（分子）の構造'!M$48</f>
        <v>3206</v>
      </c>
      <c r="I46" s="136"/>
      <c r="J46" s="136"/>
      <c r="K46" s="136">
        <f>'実質公債費比率（分子）の構造'!N$48</f>
        <v>3102</v>
      </c>
      <c r="L46" s="136"/>
      <c r="M46" s="136"/>
      <c r="N46" s="136">
        <f>'実質公債費比率（分子）の構造'!O$48</f>
        <v>2990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14659</v>
      </c>
      <c r="C49" s="136"/>
      <c r="D49" s="136"/>
      <c r="E49" s="136">
        <f>'実質公債費比率（分子）の構造'!L$45</f>
        <v>15540</v>
      </c>
      <c r="F49" s="136"/>
      <c r="G49" s="136"/>
      <c r="H49" s="136">
        <f>'実質公債費比率（分子）の構造'!M$45</f>
        <v>14752</v>
      </c>
      <c r="I49" s="136"/>
      <c r="J49" s="136"/>
      <c r="K49" s="136">
        <f>'実質公債費比率（分子）の構造'!N$45</f>
        <v>13911</v>
      </c>
      <c r="L49" s="136"/>
      <c r="M49" s="136"/>
      <c r="N49" s="136">
        <f>'実質公債費比率（分子）の構造'!O$45</f>
        <v>14014</v>
      </c>
      <c r="O49" s="136"/>
      <c r="P49" s="136"/>
    </row>
    <row r="50" spans="1:16">
      <c r="A50" s="136" t="s">
        <v>59</v>
      </c>
      <c r="B50" s="136" t="e">
        <f>NA()</f>
        <v>#N/A</v>
      </c>
      <c r="C50" s="136">
        <f>IF(ISNUMBER('実質公債費比率（分子）の構造'!K$53),'実質公債費比率（分子）の構造'!K$53,NA())</f>
        <v>7209</v>
      </c>
      <c r="D50" s="136" t="e">
        <f>NA()</f>
        <v>#N/A</v>
      </c>
      <c r="E50" s="136" t="e">
        <f>NA()</f>
        <v>#N/A</v>
      </c>
      <c r="F50" s="136">
        <f>IF(ISNUMBER('実質公債費比率（分子）の構造'!L$53),'実質公債費比率（分子）の構造'!L$53,NA())</f>
        <v>7742</v>
      </c>
      <c r="G50" s="136" t="e">
        <f>NA()</f>
        <v>#N/A</v>
      </c>
      <c r="H50" s="136" t="e">
        <f>NA()</f>
        <v>#N/A</v>
      </c>
      <c r="I50" s="136">
        <f>IF(ISNUMBER('実質公債費比率（分子）の構造'!M$53),'実質公債費比率（分子）の構造'!M$53,NA())</f>
        <v>6716</v>
      </c>
      <c r="J50" s="136" t="e">
        <f>NA()</f>
        <v>#N/A</v>
      </c>
      <c r="K50" s="136" t="e">
        <f>NA()</f>
        <v>#N/A</v>
      </c>
      <c r="L50" s="136">
        <f>IF(ISNUMBER('実質公債費比率（分子）の構造'!N$53),'実質公債費比率（分子）の構造'!N$53,NA())</f>
        <v>5697</v>
      </c>
      <c r="M50" s="136" t="e">
        <f>NA()</f>
        <v>#N/A</v>
      </c>
      <c r="N50" s="136" t="e">
        <f>NA()</f>
        <v>#N/A</v>
      </c>
      <c r="O50" s="136">
        <f>IF(ISNUMBER('実質公債費比率（分子）の構造'!O$53),'実質公債費比率（分子）の構造'!O$53,NA())</f>
        <v>5863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74937</v>
      </c>
      <c r="E56" s="135"/>
      <c r="F56" s="135"/>
      <c r="G56" s="135">
        <f>'将来負担比率（分子）の構造'!J$51</f>
        <v>77070</v>
      </c>
      <c r="H56" s="135"/>
      <c r="I56" s="135"/>
      <c r="J56" s="135">
        <f>'将来負担比率（分子）の構造'!K$51</f>
        <v>78169</v>
      </c>
      <c r="K56" s="135"/>
      <c r="L56" s="135"/>
      <c r="M56" s="135">
        <f>'将来負担比率（分子）の構造'!L$51</f>
        <v>84345</v>
      </c>
      <c r="N56" s="135"/>
      <c r="O56" s="135"/>
      <c r="P56" s="135">
        <f>'将来負担比率（分子）の構造'!M$51</f>
        <v>87908</v>
      </c>
    </row>
    <row r="57" spans="1:16">
      <c r="A57" s="135" t="s">
        <v>35</v>
      </c>
      <c r="B57" s="135"/>
      <c r="C57" s="135"/>
      <c r="D57" s="135">
        <f>'将来負担比率（分子）の構造'!I$50</f>
        <v>32855</v>
      </c>
      <c r="E57" s="135"/>
      <c r="F57" s="135"/>
      <c r="G57" s="135">
        <f>'将来負担比率（分子）の構造'!J$50</f>
        <v>35018</v>
      </c>
      <c r="H57" s="135"/>
      <c r="I57" s="135"/>
      <c r="J57" s="135">
        <f>'将来負担比率（分子）の構造'!K$50</f>
        <v>35926</v>
      </c>
      <c r="K57" s="135"/>
      <c r="L57" s="135"/>
      <c r="M57" s="135">
        <f>'将来負担比率（分子）の構造'!L$50</f>
        <v>34280</v>
      </c>
      <c r="N57" s="135"/>
      <c r="O57" s="135"/>
      <c r="P57" s="135">
        <f>'将来負担比率（分子）の構造'!M$50</f>
        <v>32042</v>
      </c>
    </row>
    <row r="58" spans="1:16">
      <c r="A58" s="135" t="s">
        <v>34</v>
      </c>
      <c r="B58" s="135"/>
      <c r="C58" s="135"/>
      <c r="D58" s="135">
        <f>'将来負担比率（分子）の構造'!I$49</f>
        <v>8829</v>
      </c>
      <c r="E58" s="135"/>
      <c r="F58" s="135"/>
      <c r="G58" s="135">
        <f>'将来負担比率（分子）の構造'!J$49</f>
        <v>11401</v>
      </c>
      <c r="H58" s="135"/>
      <c r="I58" s="135"/>
      <c r="J58" s="135">
        <f>'将来負担比率（分子）の構造'!K$49</f>
        <v>11476</v>
      </c>
      <c r="K58" s="135"/>
      <c r="L58" s="135"/>
      <c r="M58" s="135">
        <f>'将来負担比率（分子）の構造'!L$49</f>
        <v>13245</v>
      </c>
      <c r="N58" s="135"/>
      <c r="O58" s="135"/>
      <c r="P58" s="135">
        <f>'将来負担比率（分子）の構造'!M$49</f>
        <v>16218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162</v>
      </c>
      <c r="C61" s="135"/>
      <c r="D61" s="135"/>
      <c r="E61" s="135">
        <f>'将来負担比率（分子）の構造'!J$46</f>
        <v>152</v>
      </c>
      <c r="F61" s="135"/>
      <c r="G61" s="135"/>
      <c r="H61" s="135">
        <f>'将来負担比率（分子）の構造'!K$46</f>
        <v>130</v>
      </c>
      <c r="I61" s="135"/>
      <c r="J61" s="135"/>
      <c r="K61" s="135">
        <f>'将来負担比率（分子）の構造'!L$46</f>
        <v>128</v>
      </c>
      <c r="L61" s="135"/>
      <c r="M61" s="135"/>
      <c r="N61" s="135">
        <f>'将来負担比率（分子）の構造'!M$46</f>
        <v>110</v>
      </c>
      <c r="O61" s="135"/>
      <c r="P61" s="135"/>
    </row>
    <row r="62" spans="1:16">
      <c r="A62" s="135" t="s">
        <v>29</v>
      </c>
      <c r="B62" s="135">
        <f>'将来負担比率（分子）の構造'!I$45</f>
        <v>26440</v>
      </c>
      <c r="C62" s="135"/>
      <c r="D62" s="135"/>
      <c r="E62" s="135">
        <f>'将来負担比率（分子）の構造'!J$45</f>
        <v>24561</v>
      </c>
      <c r="F62" s="135"/>
      <c r="G62" s="135"/>
      <c r="H62" s="135">
        <f>'将来負担比率（分子）の構造'!K$45</f>
        <v>23623</v>
      </c>
      <c r="I62" s="135"/>
      <c r="J62" s="135"/>
      <c r="K62" s="135">
        <f>'将来負担比率（分子）の構造'!L$45</f>
        <v>22833</v>
      </c>
      <c r="L62" s="135"/>
      <c r="M62" s="135"/>
      <c r="N62" s="135">
        <f>'将来負担比率（分子）の構造'!M$45</f>
        <v>21633</v>
      </c>
      <c r="O62" s="135"/>
      <c r="P62" s="135"/>
    </row>
    <row r="63" spans="1:16">
      <c r="A63" s="135" t="s">
        <v>28</v>
      </c>
      <c r="B63" s="135">
        <f>'将来負担比率（分子）の構造'!I$44</f>
        <v>1046</v>
      </c>
      <c r="C63" s="135"/>
      <c r="D63" s="135"/>
      <c r="E63" s="135">
        <f>'将来負担比率（分子）の構造'!J$44</f>
        <v>2051</v>
      </c>
      <c r="F63" s="135"/>
      <c r="G63" s="135"/>
      <c r="H63" s="135">
        <f>'将来負担比率（分子）の構造'!K$44</f>
        <v>3153</v>
      </c>
      <c r="I63" s="135"/>
      <c r="J63" s="135"/>
      <c r="K63" s="135">
        <f>'将来負担比率（分子）の構造'!L$44</f>
        <v>3194</v>
      </c>
      <c r="L63" s="135"/>
      <c r="M63" s="135"/>
      <c r="N63" s="135">
        <f>'将来負担比率（分子）の構造'!M$44</f>
        <v>5142</v>
      </c>
      <c r="O63" s="135"/>
      <c r="P63" s="135"/>
    </row>
    <row r="64" spans="1:16">
      <c r="A64" s="135" t="s">
        <v>27</v>
      </c>
      <c r="B64" s="135">
        <f>'将来負担比率（分子）の構造'!I$43</f>
        <v>31720</v>
      </c>
      <c r="C64" s="135"/>
      <c r="D64" s="135"/>
      <c r="E64" s="135">
        <f>'将来負担比率（分子）の構造'!J$43</f>
        <v>31483</v>
      </c>
      <c r="F64" s="135"/>
      <c r="G64" s="135"/>
      <c r="H64" s="135">
        <f>'将来負担比率（分子）の構造'!K$43</f>
        <v>30705</v>
      </c>
      <c r="I64" s="135"/>
      <c r="J64" s="135"/>
      <c r="K64" s="135">
        <f>'将来負担比率（分子）の構造'!L$43</f>
        <v>30272</v>
      </c>
      <c r="L64" s="135"/>
      <c r="M64" s="135"/>
      <c r="N64" s="135">
        <f>'将来負担比率（分子）の構造'!M$43</f>
        <v>29162</v>
      </c>
      <c r="O64" s="135"/>
      <c r="P64" s="135"/>
    </row>
    <row r="65" spans="1:16">
      <c r="A65" s="135" t="s">
        <v>26</v>
      </c>
      <c r="B65" s="135">
        <f>'将来負担比率（分子）の構造'!I$42</f>
        <v>15451</v>
      </c>
      <c r="C65" s="135"/>
      <c r="D65" s="135"/>
      <c r="E65" s="135">
        <f>'将来負担比率（分子）の構造'!J$42</f>
        <v>14168</v>
      </c>
      <c r="F65" s="135"/>
      <c r="G65" s="135"/>
      <c r="H65" s="135">
        <f>'将来負担比率（分子）の構造'!K$42</f>
        <v>6167</v>
      </c>
      <c r="I65" s="135"/>
      <c r="J65" s="135"/>
      <c r="K65" s="135">
        <f>'将来負担比率（分子）の構造'!L$42</f>
        <v>1601</v>
      </c>
      <c r="L65" s="135"/>
      <c r="M65" s="135"/>
      <c r="N65" s="135">
        <f>'将来負担比率（分子）の構造'!M$42</f>
        <v>1412</v>
      </c>
      <c r="O65" s="135"/>
      <c r="P65" s="135"/>
    </row>
    <row r="66" spans="1:16">
      <c r="A66" s="135" t="s">
        <v>25</v>
      </c>
      <c r="B66" s="135">
        <f>'将来負担比率（分子）の構造'!I$41</f>
        <v>108636</v>
      </c>
      <c r="C66" s="135"/>
      <c r="D66" s="135"/>
      <c r="E66" s="135">
        <f>'将来負担比率（分子）の構造'!J$41</f>
        <v>102577</v>
      </c>
      <c r="F66" s="135"/>
      <c r="G66" s="135"/>
      <c r="H66" s="135">
        <f>'将来負担比率（分子）の構造'!K$41</f>
        <v>96553</v>
      </c>
      <c r="I66" s="135"/>
      <c r="J66" s="135"/>
      <c r="K66" s="135">
        <f>'将来負担比率（分子）の構造'!L$41</f>
        <v>98650</v>
      </c>
      <c r="L66" s="135"/>
      <c r="M66" s="135"/>
      <c r="N66" s="135">
        <f>'将来負担比率（分子）の構造'!M$41</f>
        <v>96153</v>
      </c>
      <c r="O66" s="135"/>
      <c r="P66" s="135"/>
    </row>
    <row r="67" spans="1:16">
      <c r="A67" s="135" t="s">
        <v>63</v>
      </c>
      <c r="B67" s="135" t="e">
        <f>NA()</f>
        <v>#N/A</v>
      </c>
      <c r="C67" s="135">
        <f>IF(ISNUMBER('将来負担比率（分子）の構造'!I$52), IF('将来負担比率（分子）の構造'!I$52 &lt; 0, 0, '将来負担比率（分子）の構造'!I$52), NA())</f>
        <v>66834</v>
      </c>
      <c r="D67" s="135" t="e">
        <f>NA()</f>
        <v>#N/A</v>
      </c>
      <c r="E67" s="135" t="e">
        <f>NA()</f>
        <v>#N/A</v>
      </c>
      <c r="F67" s="135">
        <f>IF(ISNUMBER('将来負担比率（分子）の構造'!J$52), IF('将来負担比率（分子）の構造'!J$52 &lt; 0, 0, '将来負担比率（分子）の構造'!J$52), NA())</f>
        <v>51503</v>
      </c>
      <c r="G67" s="135" t="e">
        <f>NA()</f>
        <v>#N/A</v>
      </c>
      <c r="H67" s="135" t="e">
        <f>NA()</f>
        <v>#N/A</v>
      </c>
      <c r="I67" s="135">
        <f>IF(ISNUMBER('将来負担比率（分子）の構造'!K$52), IF('将来負担比率（分子）の構造'!K$52 &lt; 0, 0, '将来負担比率（分子）の構造'!K$52), NA())</f>
        <v>34760</v>
      </c>
      <c r="J67" s="135" t="e">
        <f>NA()</f>
        <v>#N/A</v>
      </c>
      <c r="K67" s="135" t="e">
        <f>NA()</f>
        <v>#N/A</v>
      </c>
      <c r="L67" s="135">
        <f>IF(ISNUMBER('将来負担比率（分子）の構造'!L$52), IF('将来負担比率（分子）の構造'!L$52 &lt; 0, 0, '将来負担比率（分子）の構造'!L$52), NA())</f>
        <v>24808</v>
      </c>
      <c r="M67" s="135" t="e">
        <f>NA()</f>
        <v>#N/A</v>
      </c>
      <c r="N67" s="135" t="e">
        <f>NA()</f>
        <v>#N/A</v>
      </c>
      <c r="O67" s="135">
        <f>IF(ISNUMBER('将来負担比率（分子）の構造'!M$52), IF('将来負担比率（分子）の構造'!M$52 &lt; 0, 0, '将来負担比率（分子）の構造'!M$52), NA())</f>
        <v>17445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65090732</v>
      </c>
      <c r="S5" s="637"/>
      <c r="T5" s="637"/>
      <c r="U5" s="637"/>
      <c r="V5" s="637"/>
      <c r="W5" s="637"/>
      <c r="X5" s="637"/>
      <c r="Y5" s="684"/>
      <c r="Z5" s="697">
        <v>47.4</v>
      </c>
      <c r="AA5" s="697"/>
      <c r="AB5" s="697"/>
      <c r="AC5" s="697"/>
      <c r="AD5" s="698">
        <v>59501390</v>
      </c>
      <c r="AE5" s="698"/>
      <c r="AF5" s="698"/>
      <c r="AG5" s="698"/>
      <c r="AH5" s="698"/>
      <c r="AI5" s="698"/>
      <c r="AJ5" s="698"/>
      <c r="AK5" s="698"/>
      <c r="AL5" s="685">
        <v>79.7</v>
      </c>
      <c r="AM5" s="654"/>
      <c r="AN5" s="654"/>
      <c r="AO5" s="686"/>
      <c r="AP5" s="673" t="s">
        <v>208</v>
      </c>
      <c r="AQ5" s="674"/>
      <c r="AR5" s="674"/>
      <c r="AS5" s="674"/>
      <c r="AT5" s="674"/>
      <c r="AU5" s="674"/>
      <c r="AV5" s="674"/>
      <c r="AW5" s="674"/>
      <c r="AX5" s="674"/>
      <c r="AY5" s="674"/>
      <c r="AZ5" s="674"/>
      <c r="BA5" s="674"/>
      <c r="BB5" s="674"/>
      <c r="BC5" s="674"/>
      <c r="BD5" s="674"/>
      <c r="BE5" s="674"/>
      <c r="BF5" s="675"/>
      <c r="BG5" s="586">
        <v>58501111</v>
      </c>
      <c r="BH5" s="587"/>
      <c r="BI5" s="587"/>
      <c r="BJ5" s="587"/>
      <c r="BK5" s="587"/>
      <c r="BL5" s="587"/>
      <c r="BM5" s="587"/>
      <c r="BN5" s="588"/>
      <c r="BO5" s="639">
        <v>89.9</v>
      </c>
      <c r="BP5" s="639"/>
      <c r="BQ5" s="639"/>
      <c r="BR5" s="639"/>
      <c r="BS5" s="640">
        <v>648156</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3103338</v>
      </c>
      <c r="S6" s="587"/>
      <c r="T6" s="587"/>
      <c r="U6" s="587"/>
      <c r="V6" s="587"/>
      <c r="W6" s="587"/>
      <c r="X6" s="587"/>
      <c r="Y6" s="588"/>
      <c r="Z6" s="639">
        <v>2.2999999999999998</v>
      </c>
      <c r="AA6" s="639"/>
      <c r="AB6" s="639"/>
      <c r="AC6" s="639"/>
      <c r="AD6" s="640">
        <v>3103338</v>
      </c>
      <c r="AE6" s="640"/>
      <c r="AF6" s="640"/>
      <c r="AG6" s="640"/>
      <c r="AH6" s="640"/>
      <c r="AI6" s="640"/>
      <c r="AJ6" s="640"/>
      <c r="AK6" s="640"/>
      <c r="AL6" s="609">
        <v>4.2</v>
      </c>
      <c r="AM6" s="641"/>
      <c r="AN6" s="641"/>
      <c r="AO6" s="642"/>
      <c r="AP6" s="583" t="s">
        <v>213</v>
      </c>
      <c r="AQ6" s="584"/>
      <c r="AR6" s="584"/>
      <c r="AS6" s="584"/>
      <c r="AT6" s="584"/>
      <c r="AU6" s="584"/>
      <c r="AV6" s="584"/>
      <c r="AW6" s="584"/>
      <c r="AX6" s="584"/>
      <c r="AY6" s="584"/>
      <c r="AZ6" s="584"/>
      <c r="BA6" s="584"/>
      <c r="BB6" s="584"/>
      <c r="BC6" s="584"/>
      <c r="BD6" s="584"/>
      <c r="BE6" s="584"/>
      <c r="BF6" s="585"/>
      <c r="BG6" s="586">
        <v>58501111</v>
      </c>
      <c r="BH6" s="587"/>
      <c r="BI6" s="587"/>
      <c r="BJ6" s="587"/>
      <c r="BK6" s="587"/>
      <c r="BL6" s="587"/>
      <c r="BM6" s="587"/>
      <c r="BN6" s="588"/>
      <c r="BO6" s="639">
        <v>89.9</v>
      </c>
      <c r="BP6" s="639"/>
      <c r="BQ6" s="639"/>
      <c r="BR6" s="639"/>
      <c r="BS6" s="640">
        <v>648156</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675085</v>
      </c>
      <c r="CS6" s="587"/>
      <c r="CT6" s="587"/>
      <c r="CU6" s="587"/>
      <c r="CV6" s="587"/>
      <c r="CW6" s="587"/>
      <c r="CX6" s="587"/>
      <c r="CY6" s="588"/>
      <c r="CZ6" s="639">
        <v>0.5</v>
      </c>
      <c r="DA6" s="639"/>
      <c r="DB6" s="639"/>
      <c r="DC6" s="639"/>
      <c r="DD6" s="592" t="s">
        <v>215</v>
      </c>
      <c r="DE6" s="587"/>
      <c r="DF6" s="587"/>
      <c r="DG6" s="587"/>
      <c r="DH6" s="587"/>
      <c r="DI6" s="587"/>
      <c r="DJ6" s="587"/>
      <c r="DK6" s="587"/>
      <c r="DL6" s="587"/>
      <c r="DM6" s="587"/>
      <c r="DN6" s="587"/>
      <c r="DO6" s="587"/>
      <c r="DP6" s="588"/>
      <c r="DQ6" s="592">
        <v>675080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293052</v>
      </c>
      <c r="S7" s="587"/>
      <c r="T7" s="587"/>
      <c r="U7" s="587"/>
      <c r="V7" s="587"/>
      <c r="W7" s="587"/>
      <c r="X7" s="587"/>
      <c r="Y7" s="588"/>
      <c r="Z7" s="639">
        <v>0.2</v>
      </c>
      <c r="AA7" s="639"/>
      <c r="AB7" s="639"/>
      <c r="AC7" s="639"/>
      <c r="AD7" s="640">
        <v>293052</v>
      </c>
      <c r="AE7" s="640"/>
      <c r="AF7" s="640"/>
      <c r="AG7" s="640"/>
      <c r="AH7" s="640"/>
      <c r="AI7" s="640"/>
      <c r="AJ7" s="640"/>
      <c r="AK7" s="640"/>
      <c r="AL7" s="609">
        <v>0.4</v>
      </c>
      <c r="AM7" s="641"/>
      <c r="AN7" s="641"/>
      <c r="AO7" s="642"/>
      <c r="AP7" s="583" t="s">
        <v>217</v>
      </c>
      <c r="AQ7" s="584"/>
      <c r="AR7" s="584"/>
      <c r="AS7" s="584"/>
      <c r="AT7" s="584"/>
      <c r="AU7" s="584"/>
      <c r="AV7" s="584"/>
      <c r="AW7" s="584"/>
      <c r="AX7" s="584"/>
      <c r="AY7" s="584"/>
      <c r="AZ7" s="584"/>
      <c r="BA7" s="584"/>
      <c r="BB7" s="584"/>
      <c r="BC7" s="584"/>
      <c r="BD7" s="584"/>
      <c r="BE7" s="584"/>
      <c r="BF7" s="585"/>
      <c r="BG7" s="586">
        <v>31653703</v>
      </c>
      <c r="BH7" s="587"/>
      <c r="BI7" s="587"/>
      <c r="BJ7" s="587"/>
      <c r="BK7" s="587"/>
      <c r="BL7" s="587"/>
      <c r="BM7" s="587"/>
      <c r="BN7" s="588"/>
      <c r="BO7" s="639">
        <v>48.6</v>
      </c>
      <c r="BP7" s="639"/>
      <c r="BQ7" s="639"/>
      <c r="BR7" s="639"/>
      <c r="BS7" s="640">
        <v>648156</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13897520</v>
      </c>
      <c r="CS7" s="587"/>
      <c r="CT7" s="587"/>
      <c r="CU7" s="587"/>
      <c r="CV7" s="587"/>
      <c r="CW7" s="587"/>
      <c r="CX7" s="587"/>
      <c r="CY7" s="588"/>
      <c r="CZ7" s="639">
        <v>10.6</v>
      </c>
      <c r="DA7" s="639"/>
      <c r="DB7" s="639"/>
      <c r="DC7" s="639"/>
      <c r="DD7" s="592">
        <v>310119</v>
      </c>
      <c r="DE7" s="587"/>
      <c r="DF7" s="587"/>
      <c r="DG7" s="587"/>
      <c r="DH7" s="587"/>
      <c r="DI7" s="587"/>
      <c r="DJ7" s="587"/>
      <c r="DK7" s="587"/>
      <c r="DL7" s="587"/>
      <c r="DM7" s="587"/>
      <c r="DN7" s="587"/>
      <c r="DO7" s="587"/>
      <c r="DP7" s="588"/>
      <c r="DQ7" s="592">
        <v>12331317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426549</v>
      </c>
      <c r="S8" s="587"/>
      <c r="T8" s="587"/>
      <c r="U8" s="587"/>
      <c r="V8" s="587"/>
      <c r="W8" s="587"/>
      <c r="X8" s="587"/>
      <c r="Y8" s="588"/>
      <c r="Z8" s="639">
        <v>0.3</v>
      </c>
      <c r="AA8" s="639"/>
      <c r="AB8" s="639"/>
      <c r="AC8" s="639"/>
      <c r="AD8" s="640">
        <v>426549</v>
      </c>
      <c r="AE8" s="640"/>
      <c r="AF8" s="640"/>
      <c r="AG8" s="640"/>
      <c r="AH8" s="640"/>
      <c r="AI8" s="640"/>
      <c r="AJ8" s="640"/>
      <c r="AK8" s="640"/>
      <c r="AL8" s="609">
        <v>0.6</v>
      </c>
      <c r="AM8" s="641"/>
      <c r="AN8" s="641"/>
      <c r="AO8" s="642"/>
      <c r="AP8" s="583" t="s">
        <v>220</v>
      </c>
      <c r="AQ8" s="584"/>
      <c r="AR8" s="584"/>
      <c r="AS8" s="584"/>
      <c r="AT8" s="584"/>
      <c r="AU8" s="584"/>
      <c r="AV8" s="584"/>
      <c r="AW8" s="584"/>
      <c r="AX8" s="584"/>
      <c r="AY8" s="584"/>
      <c r="AZ8" s="584"/>
      <c r="BA8" s="584"/>
      <c r="BB8" s="584"/>
      <c r="BC8" s="584"/>
      <c r="BD8" s="584"/>
      <c r="BE8" s="584"/>
      <c r="BF8" s="585"/>
      <c r="BG8" s="586">
        <v>526415</v>
      </c>
      <c r="BH8" s="587"/>
      <c r="BI8" s="587"/>
      <c r="BJ8" s="587"/>
      <c r="BK8" s="587"/>
      <c r="BL8" s="587"/>
      <c r="BM8" s="587"/>
      <c r="BN8" s="588"/>
      <c r="BO8" s="639">
        <v>0.8</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63057728</v>
      </c>
      <c r="CS8" s="587"/>
      <c r="CT8" s="587"/>
      <c r="CU8" s="587"/>
      <c r="CV8" s="587"/>
      <c r="CW8" s="587"/>
      <c r="CX8" s="587"/>
      <c r="CY8" s="588"/>
      <c r="CZ8" s="639">
        <v>47.9</v>
      </c>
      <c r="DA8" s="639"/>
      <c r="DB8" s="639"/>
      <c r="DC8" s="639"/>
      <c r="DD8" s="592">
        <v>1158615</v>
      </c>
      <c r="DE8" s="587"/>
      <c r="DF8" s="587"/>
      <c r="DG8" s="587"/>
      <c r="DH8" s="587"/>
      <c r="DI8" s="587"/>
      <c r="DJ8" s="587"/>
      <c r="DK8" s="587"/>
      <c r="DL8" s="587"/>
      <c r="DM8" s="587"/>
      <c r="DN8" s="587"/>
      <c r="DO8" s="587"/>
      <c r="DP8" s="588"/>
      <c r="DQ8" s="592">
        <v>30513901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655556</v>
      </c>
      <c r="S9" s="587"/>
      <c r="T9" s="587"/>
      <c r="U9" s="587"/>
      <c r="V9" s="587"/>
      <c r="W9" s="587"/>
      <c r="X9" s="587"/>
      <c r="Y9" s="588"/>
      <c r="Z9" s="639">
        <v>0.5</v>
      </c>
      <c r="AA9" s="639"/>
      <c r="AB9" s="639"/>
      <c r="AC9" s="639"/>
      <c r="AD9" s="640">
        <v>655556</v>
      </c>
      <c r="AE9" s="640"/>
      <c r="AF9" s="640"/>
      <c r="AG9" s="640"/>
      <c r="AH9" s="640"/>
      <c r="AI9" s="640"/>
      <c r="AJ9" s="640"/>
      <c r="AK9" s="640"/>
      <c r="AL9" s="609">
        <v>0.9</v>
      </c>
      <c r="AM9" s="641"/>
      <c r="AN9" s="641"/>
      <c r="AO9" s="642"/>
      <c r="AP9" s="583" t="s">
        <v>223</v>
      </c>
      <c r="AQ9" s="584"/>
      <c r="AR9" s="584"/>
      <c r="AS9" s="584"/>
      <c r="AT9" s="584"/>
      <c r="AU9" s="584"/>
      <c r="AV9" s="584"/>
      <c r="AW9" s="584"/>
      <c r="AX9" s="584"/>
      <c r="AY9" s="584"/>
      <c r="AZ9" s="584"/>
      <c r="BA9" s="584"/>
      <c r="BB9" s="584"/>
      <c r="BC9" s="584"/>
      <c r="BD9" s="584"/>
      <c r="BE9" s="584"/>
      <c r="BF9" s="585"/>
      <c r="BG9" s="586">
        <v>26966233</v>
      </c>
      <c r="BH9" s="587"/>
      <c r="BI9" s="587"/>
      <c r="BJ9" s="587"/>
      <c r="BK9" s="587"/>
      <c r="BL9" s="587"/>
      <c r="BM9" s="587"/>
      <c r="BN9" s="588"/>
      <c r="BO9" s="639">
        <v>41.4</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11182924</v>
      </c>
      <c r="CS9" s="587"/>
      <c r="CT9" s="587"/>
      <c r="CU9" s="587"/>
      <c r="CV9" s="587"/>
      <c r="CW9" s="587"/>
      <c r="CX9" s="587"/>
      <c r="CY9" s="588"/>
      <c r="CZ9" s="639">
        <v>8.5</v>
      </c>
      <c r="DA9" s="639"/>
      <c r="DB9" s="639"/>
      <c r="DC9" s="639"/>
      <c r="DD9" s="592">
        <v>157707</v>
      </c>
      <c r="DE9" s="587"/>
      <c r="DF9" s="587"/>
      <c r="DG9" s="587"/>
      <c r="DH9" s="587"/>
      <c r="DI9" s="587"/>
      <c r="DJ9" s="587"/>
      <c r="DK9" s="587"/>
      <c r="DL9" s="587"/>
      <c r="DM9" s="587"/>
      <c r="DN9" s="587"/>
      <c r="DO9" s="587"/>
      <c r="DP9" s="588"/>
      <c r="DQ9" s="592">
        <v>10308927</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3333466</v>
      </c>
      <c r="S10" s="587"/>
      <c r="T10" s="587"/>
      <c r="U10" s="587"/>
      <c r="V10" s="587"/>
      <c r="W10" s="587"/>
      <c r="X10" s="587"/>
      <c r="Y10" s="588"/>
      <c r="Z10" s="639">
        <v>2.4</v>
      </c>
      <c r="AA10" s="639"/>
      <c r="AB10" s="639"/>
      <c r="AC10" s="639"/>
      <c r="AD10" s="640">
        <v>3333466</v>
      </c>
      <c r="AE10" s="640"/>
      <c r="AF10" s="640"/>
      <c r="AG10" s="640"/>
      <c r="AH10" s="640"/>
      <c r="AI10" s="640"/>
      <c r="AJ10" s="640"/>
      <c r="AK10" s="640"/>
      <c r="AL10" s="609">
        <v>4.5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1058094</v>
      </c>
      <c r="BH10" s="587"/>
      <c r="BI10" s="587"/>
      <c r="BJ10" s="587"/>
      <c r="BK10" s="587"/>
      <c r="BL10" s="587"/>
      <c r="BM10" s="587"/>
      <c r="BN10" s="588"/>
      <c r="BO10" s="639">
        <v>1.6</v>
      </c>
      <c r="BP10" s="639"/>
      <c r="BQ10" s="639"/>
      <c r="BR10" s="639"/>
      <c r="BS10" s="592">
        <v>174663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1255767</v>
      </c>
      <c r="CS10" s="587"/>
      <c r="CT10" s="587"/>
      <c r="CU10" s="587"/>
      <c r="CV10" s="587"/>
      <c r="CW10" s="587"/>
      <c r="CX10" s="587"/>
      <c r="CY10" s="588"/>
      <c r="CZ10" s="639">
        <v>1</v>
      </c>
      <c r="DA10" s="639"/>
      <c r="DB10" s="639"/>
      <c r="DC10" s="639"/>
      <c r="DD10" s="592" t="s">
        <v>113</v>
      </c>
      <c r="DE10" s="587"/>
      <c r="DF10" s="587"/>
      <c r="DG10" s="587"/>
      <c r="DH10" s="587"/>
      <c r="DI10" s="587"/>
      <c r="DJ10" s="587"/>
      <c r="DK10" s="587"/>
      <c r="DL10" s="587"/>
      <c r="DM10" s="587"/>
      <c r="DN10" s="587"/>
      <c r="DO10" s="587"/>
      <c r="DP10" s="588"/>
      <c r="DQ10" s="592">
        <v>133487</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3102961</v>
      </c>
      <c r="BH11" s="587"/>
      <c r="BI11" s="587"/>
      <c r="BJ11" s="587"/>
      <c r="BK11" s="587"/>
      <c r="BL11" s="587"/>
      <c r="BM11" s="587"/>
      <c r="BN11" s="588"/>
      <c r="BO11" s="639">
        <v>4.8</v>
      </c>
      <c r="BP11" s="639"/>
      <c r="BQ11" s="639"/>
      <c r="BR11" s="639"/>
      <c r="BS11" s="592">
        <v>473493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45089</v>
      </c>
      <c r="CS11" s="587"/>
      <c r="CT11" s="587"/>
      <c r="CU11" s="587"/>
      <c r="CV11" s="587"/>
      <c r="CW11" s="587"/>
      <c r="CX11" s="587"/>
      <c r="CY11" s="588"/>
      <c r="CZ11" s="639">
        <v>0</v>
      </c>
      <c r="DA11" s="639"/>
      <c r="DB11" s="639"/>
      <c r="DC11" s="639"/>
      <c r="DD11" s="592" t="s">
        <v>113</v>
      </c>
      <c r="DE11" s="587"/>
      <c r="DF11" s="587"/>
      <c r="DG11" s="587"/>
      <c r="DH11" s="587"/>
      <c r="DI11" s="587"/>
      <c r="DJ11" s="587"/>
      <c r="DK11" s="587"/>
      <c r="DL11" s="587"/>
      <c r="DM11" s="587"/>
      <c r="DN11" s="587"/>
      <c r="DO11" s="587"/>
      <c r="DP11" s="588"/>
      <c r="DQ11" s="592">
        <v>43601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23930190</v>
      </c>
      <c r="BH12" s="587"/>
      <c r="BI12" s="587"/>
      <c r="BJ12" s="587"/>
      <c r="BK12" s="587"/>
      <c r="BL12" s="587"/>
      <c r="BM12" s="587"/>
      <c r="BN12" s="588"/>
      <c r="BO12" s="639">
        <v>36.799999999999997</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376328</v>
      </c>
      <c r="CS12" s="587"/>
      <c r="CT12" s="587"/>
      <c r="CU12" s="587"/>
      <c r="CV12" s="587"/>
      <c r="CW12" s="587"/>
      <c r="CX12" s="587"/>
      <c r="CY12" s="588"/>
      <c r="CZ12" s="639">
        <v>0.3</v>
      </c>
      <c r="DA12" s="639"/>
      <c r="DB12" s="639"/>
      <c r="DC12" s="639"/>
      <c r="DD12" s="592" t="s">
        <v>113</v>
      </c>
      <c r="DE12" s="587"/>
      <c r="DF12" s="587"/>
      <c r="DG12" s="587"/>
      <c r="DH12" s="587"/>
      <c r="DI12" s="587"/>
      <c r="DJ12" s="587"/>
      <c r="DK12" s="587"/>
      <c r="DL12" s="587"/>
      <c r="DM12" s="587"/>
      <c r="DN12" s="587"/>
      <c r="DO12" s="587"/>
      <c r="DP12" s="588"/>
      <c r="DQ12" s="592">
        <v>367907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293140</v>
      </c>
      <c r="S13" s="587"/>
      <c r="T13" s="587"/>
      <c r="U13" s="587"/>
      <c r="V13" s="587"/>
      <c r="W13" s="587"/>
      <c r="X13" s="587"/>
      <c r="Y13" s="588"/>
      <c r="Z13" s="639">
        <v>0.2</v>
      </c>
      <c r="AA13" s="639"/>
      <c r="AB13" s="639"/>
      <c r="AC13" s="639"/>
      <c r="AD13" s="640">
        <v>293140</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23717112</v>
      </c>
      <c r="BH13" s="587"/>
      <c r="BI13" s="587"/>
      <c r="BJ13" s="587"/>
      <c r="BK13" s="587"/>
      <c r="BL13" s="587"/>
      <c r="BM13" s="587"/>
      <c r="BN13" s="588"/>
      <c r="BO13" s="639">
        <v>36.4</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8558555</v>
      </c>
      <c r="CS13" s="587"/>
      <c r="CT13" s="587"/>
      <c r="CU13" s="587"/>
      <c r="CV13" s="587"/>
      <c r="CW13" s="587"/>
      <c r="CX13" s="587"/>
      <c r="CY13" s="588"/>
      <c r="CZ13" s="639">
        <v>6.5</v>
      </c>
      <c r="DA13" s="639"/>
      <c r="DB13" s="639"/>
      <c r="DC13" s="639"/>
      <c r="DD13" s="592">
        <v>1924768</v>
      </c>
      <c r="DE13" s="587"/>
      <c r="DF13" s="587"/>
      <c r="DG13" s="587"/>
      <c r="DH13" s="587"/>
      <c r="DI13" s="587"/>
      <c r="DJ13" s="587"/>
      <c r="DK13" s="587"/>
      <c r="DL13" s="587"/>
      <c r="DM13" s="587"/>
      <c r="DN13" s="587"/>
      <c r="DO13" s="587"/>
      <c r="DP13" s="588"/>
      <c r="DQ13" s="592">
        <v>6643552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210822</v>
      </c>
      <c r="BH14" s="587"/>
      <c r="BI14" s="587"/>
      <c r="BJ14" s="587"/>
      <c r="BK14" s="587"/>
      <c r="BL14" s="587"/>
      <c r="BM14" s="587"/>
      <c r="BN14" s="588"/>
      <c r="BO14" s="639">
        <v>0.3</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4416835</v>
      </c>
      <c r="CS14" s="587"/>
      <c r="CT14" s="587"/>
      <c r="CU14" s="587"/>
      <c r="CV14" s="587"/>
      <c r="CW14" s="587"/>
      <c r="CX14" s="587"/>
      <c r="CY14" s="588"/>
      <c r="CZ14" s="639">
        <v>3.4</v>
      </c>
      <c r="DA14" s="639"/>
      <c r="DB14" s="639"/>
      <c r="DC14" s="639"/>
      <c r="DD14" s="592">
        <v>720046</v>
      </c>
      <c r="DE14" s="587"/>
      <c r="DF14" s="587"/>
      <c r="DG14" s="587"/>
      <c r="DH14" s="587"/>
      <c r="DI14" s="587"/>
      <c r="DJ14" s="587"/>
      <c r="DK14" s="587"/>
      <c r="DL14" s="587"/>
      <c r="DM14" s="587"/>
      <c r="DN14" s="587"/>
      <c r="DO14" s="587"/>
      <c r="DP14" s="588"/>
      <c r="DQ14" s="592">
        <v>3916655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262037</v>
      </c>
      <c r="S15" s="587"/>
      <c r="T15" s="587"/>
      <c r="U15" s="587"/>
      <c r="V15" s="587"/>
      <c r="W15" s="587"/>
      <c r="X15" s="587"/>
      <c r="Y15" s="588"/>
      <c r="Z15" s="639">
        <v>0.2</v>
      </c>
      <c r="AA15" s="639"/>
      <c r="AB15" s="639"/>
      <c r="AC15" s="639"/>
      <c r="AD15" s="640">
        <v>262037</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2706396</v>
      </c>
      <c r="BH15" s="587"/>
      <c r="BI15" s="587"/>
      <c r="BJ15" s="587"/>
      <c r="BK15" s="587"/>
      <c r="BL15" s="587"/>
      <c r="BM15" s="587"/>
      <c r="BN15" s="588"/>
      <c r="BO15" s="639">
        <v>4.2</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14586842</v>
      </c>
      <c r="CS15" s="587"/>
      <c r="CT15" s="587"/>
      <c r="CU15" s="587"/>
      <c r="CV15" s="587"/>
      <c r="CW15" s="587"/>
      <c r="CX15" s="587"/>
      <c r="CY15" s="588"/>
      <c r="CZ15" s="639">
        <v>11.1</v>
      </c>
      <c r="DA15" s="639"/>
      <c r="DB15" s="639"/>
      <c r="DC15" s="639"/>
      <c r="DD15" s="592">
        <v>4664337</v>
      </c>
      <c r="DE15" s="587"/>
      <c r="DF15" s="587"/>
      <c r="DG15" s="587"/>
      <c r="DH15" s="587"/>
      <c r="DI15" s="587"/>
      <c r="DJ15" s="587"/>
      <c r="DK15" s="587"/>
      <c r="DL15" s="587"/>
      <c r="DM15" s="587"/>
      <c r="DN15" s="587"/>
      <c r="DO15" s="587"/>
      <c r="DP15" s="588"/>
      <c r="DQ15" s="592">
        <v>9502338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6727614</v>
      </c>
      <c r="S16" s="587"/>
      <c r="T16" s="587"/>
      <c r="U16" s="587"/>
      <c r="V16" s="587"/>
      <c r="W16" s="587"/>
      <c r="X16" s="587"/>
      <c r="Y16" s="588"/>
      <c r="Z16" s="639">
        <v>4.9000000000000004</v>
      </c>
      <c r="AA16" s="639"/>
      <c r="AB16" s="639"/>
      <c r="AC16" s="639"/>
      <c r="AD16" s="640">
        <v>6106528</v>
      </c>
      <c r="AE16" s="640"/>
      <c r="AF16" s="640"/>
      <c r="AG16" s="640"/>
      <c r="AH16" s="640"/>
      <c r="AI16" s="640"/>
      <c r="AJ16" s="640"/>
      <c r="AK16" s="640"/>
      <c r="AL16" s="609">
        <v>8.1999999999999993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6106528</v>
      </c>
      <c r="S17" s="587"/>
      <c r="T17" s="587"/>
      <c r="U17" s="587"/>
      <c r="V17" s="587"/>
      <c r="W17" s="587"/>
      <c r="X17" s="587"/>
      <c r="Y17" s="588"/>
      <c r="Z17" s="639">
        <v>4.4000000000000004</v>
      </c>
      <c r="AA17" s="639"/>
      <c r="AB17" s="639"/>
      <c r="AC17" s="639"/>
      <c r="AD17" s="640">
        <v>6106528</v>
      </c>
      <c r="AE17" s="640"/>
      <c r="AF17" s="640"/>
      <c r="AG17" s="640"/>
      <c r="AH17" s="640"/>
      <c r="AI17" s="640"/>
      <c r="AJ17" s="640"/>
      <c r="AK17" s="640"/>
      <c r="AL17" s="609">
        <v>8.1999999999999993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13558931</v>
      </c>
      <c r="CS17" s="587"/>
      <c r="CT17" s="587"/>
      <c r="CU17" s="587"/>
      <c r="CV17" s="587"/>
      <c r="CW17" s="587"/>
      <c r="CX17" s="587"/>
      <c r="CY17" s="588"/>
      <c r="CZ17" s="639">
        <v>10.3</v>
      </c>
      <c r="DA17" s="639"/>
      <c r="DB17" s="639"/>
      <c r="DC17" s="639"/>
      <c r="DD17" s="592" t="s">
        <v>113</v>
      </c>
      <c r="DE17" s="587"/>
      <c r="DF17" s="587"/>
      <c r="DG17" s="587"/>
      <c r="DH17" s="587"/>
      <c r="DI17" s="587"/>
      <c r="DJ17" s="587"/>
      <c r="DK17" s="587"/>
      <c r="DL17" s="587"/>
      <c r="DM17" s="587"/>
      <c r="DN17" s="587"/>
      <c r="DO17" s="587"/>
      <c r="DP17" s="588"/>
      <c r="DQ17" s="592">
        <v>13556529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621067</v>
      </c>
      <c r="S18" s="587"/>
      <c r="T18" s="587"/>
      <c r="U18" s="587"/>
      <c r="V18" s="587"/>
      <c r="W18" s="587"/>
      <c r="X18" s="587"/>
      <c r="Y18" s="588"/>
      <c r="Z18" s="639">
        <v>0.5</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14412</v>
      </c>
      <c r="CS18" s="587"/>
      <c r="CT18" s="587"/>
      <c r="CU18" s="587"/>
      <c r="CV18" s="587"/>
      <c r="CW18" s="587"/>
      <c r="CX18" s="587"/>
      <c r="CY18" s="588"/>
      <c r="CZ18" s="639">
        <v>0</v>
      </c>
      <c r="DA18" s="639"/>
      <c r="DB18" s="639"/>
      <c r="DC18" s="639"/>
      <c r="DD18" s="592">
        <v>14412</v>
      </c>
      <c r="DE18" s="587"/>
      <c r="DF18" s="587"/>
      <c r="DG18" s="587"/>
      <c r="DH18" s="587"/>
      <c r="DI18" s="587"/>
      <c r="DJ18" s="587"/>
      <c r="DK18" s="587"/>
      <c r="DL18" s="587"/>
      <c r="DM18" s="587"/>
      <c r="DN18" s="587"/>
      <c r="DO18" s="587"/>
      <c r="DP18" s="588"/>
      <c r="DQ18" s="592">
        <v>14412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19</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6589621</v>
      </c>
      <c r="BH19" s="587"/>
      <c r="BI19" s="587"/>
      <c r="BJ19" s="587"/>
      <c r="BK19" s="587"/>
      <c r="BL19" s="587"/>
      <c r="BM19" s="587"/>
      <c r="BN19" s="588"/>
      <c r="BO19" s="639">
        <v>10.1</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80185484</v>
      </c>
      <c r="S20" s="587"/>
      <c r="T20" s="587"/>
      <c r="U20" s="587"/>
      <c r="V20" s="587"/>
      <c r="W20" s="587"/>
      <c r="X20" s="587"/>
      <c r="Y20" s="588"/>
      <c r="Z20" s="639">
        <v>58.4</v>
      </c>
      <c r="AA20" s="639"/>
      <c r="AB20" s="639"/>
      <c r="AC20" s="639"/>
      <c r="AD20" s="640">
        <v>73975056</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6589621</v>
      </c>
      <c r="BH20" s="587"/>
      <c r="BI20" s="587"/>
      <c r="BJ20" s="587"/>
      <c r="BK20" s="587"/>
      <c r="BL20" s="587"/>
      <c r="BM20" s="587"/>
      <c r="BN20" s="588"/>
      <c r="BO20" s="639">
        <v>10.1</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131626016</v>
      </c>
      <c r="CS20" s="587"/>
      <c r="CT20" s="587"/>
      <c r="CU20" s="587"/>
      <c r="CV20" s="587"/>
      <c r="CW20" s="587"/>
      <c r="CX20" s="587"/>
      <c r="CY20" s="588"/>
      <c r="CZ20" s="639">
        <v>100</v>
      </c>
      <c r="DA20" s="639"/>
      <c r="DB20" s="639"/>
      <c r="DC20" s="639"/>
      <c r="DD20" s="592">
        <v>8950004</v>
      </c>
      <c r="DE20" s="587"/>
      <c r="DF20" s="587"/>
      <c r="DG20" s="587"/>
      <c r="DH20" s="587"/>
      <c r="DI20" s="587"/>
      <c r="DJ20" s="587"/>
      <c r="DK20" s="587"/>
      <c r="DL20" s="587"/>
      <c r="DM20" s="587"/>
      <c r="DN20" s="587"/>
      <c r="DO20" s="587"/>
      <c r="DP20" s="588"/>
      <c r="DQ20" s="592">
        <v>88007706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57684</v>
      </c>
      <c r="S21" s="587"/>
      <c r="T21" s="587"/>
      <c r="U21" s="587"/>
      <c r="V21" s="587"/>
      <c r="W21" s="587"/>
      <c r="X21" s="587"/>
      <c r="Y21" s="588"/>
      <c r="Z21" s="639">
        <v>0</v>
      </c>
      <c r="AA21" s="639"/>
      <c r="AB21" s="639"/>
      <c r="AC21" s="639"/>
      <c r="AD21" s="640">
        <v>57684</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1082</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1159623</v>
      </c>
      <c r="S22" s="587"/>
      <c r="T22" s="587"/>
      <c r="U22" s="587"/>
      <c r="V22" s="587"/>
      <c r="W22" s="587"/>
      <c r="X22" s="587"/>
      <c r="Y22" s="588"/>
      <c r="Z22" s="639">
        <v>0.8</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999197</v>
      </c>
      <c r="BH22" s="587"/>
      <c r="BI22" s="587"/>
      <c r="BJ22" s="587"/>
      <c r="BK22" s="587"/>
      <c r="BL22" s="587"/>
      <c r="BM22" s="587"/>
      <c r="BN22" s="588"/>
      <c r="BO22" s="639">
        <v>1.5</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2303401</v>
      </c>
      <c r="S23" s="587"/>
      <c r="T23" s="587"/>
      <c r="U23" s="587"/>
      <c r="V23" s="587"/>
      <c r="W23" s="587"/>
      <c r="X23" s="587"/>
      <c r="Y23" s="588"/>
      <c r="Z23" s="639">
        <v>1.7</v>
      </c>
      <c r="AA23" s="639"/>
      <c r="AB23" s="639"/>
      <c r="AC23" s="639"/>
      <c r="AD23" s="640">
        <v>489086</v>
      </c>
      <c r="AE23" s="640"/>
      <c r="AF23" s="640"/>
      <c r="AG23" s="640"/>
      <c r="AH23" s="640"/>
      <c r="AI23" s="640"/>
      <c r="AJ23" s="640"/>
      <c r="AK23" s="640"/>
      <c r="AL23" s="609">
        <v>0.7</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5589342</v>
      </c>
      <c r="BH23" s="587"/>
      <c r="BI23" s="587"/>
      <c r="BJ23" s="587"/>
      <c r="BK23" s="587"/>
      <c r="BL23" s="587"/>
      <c r="BM23" s="587"/>
      <c r="BN23" s="588"/>
      <c r="BO23" s="639">
        <v>8.6</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298993</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79652674</v>
      </c>
      <c r="CS24" s="637"/>
      <c r="CT24" s="637"/>
      <c r="CU24" s="637"/>
      <c r="CV24" s="637"/>
      <c r="CW24" s="637"/>
      <c r="CX24" s="637"/>
      <c r="CY24" s="684"/>
      <c r="CZ24" s="688">
        <v>60.5</v>
      </c>
      <c r="DA24" s="689"/>
      <c r="DB24" s="689"/>
      <c r="DC24" s="690"/>
      <c r="DD24" s="683">
        <v>49982661</v>
      </c>
      <c r="DE24" s="637"/>
      <c r="DF24" s="637"/>
      <c r="DG24" s="637"/>
      <c r="DH24" s="637"/>
      <c r="DI24" s="637"/>
      <c r="DJ24" s="637"/>
      <c r="DK24" s="684"/>
      <c r="DL24" s="683">
        <v>49399801</v>
      </c>
      <c r="DM24" s="637"/>
      <c r="DN24" s="637"/>
      <c r="DO24" s="637"/>
      <c r="DP24" s="637"/>
      <c r="DQ24" s="637"/>
      <c r="DR24" s="637"/>
      <c r="DS24" s="637"/>
      <c r="DT24" s="637"/>
      <c r="DU24" s="637"/>
      <c r="DV24" s="684"/>
      <c r="DW24" s="685">
        <v>60</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27372050</v>
      </c>
      <c r="S25" s="587"/>
      <c r="T25" s="587"/>
      <c r="U25" s="587"/>
      <c r="V25" s="587"/>
      <c r="W25" s="587"/>
      <c r="X25" s="587"/>
      <c r="Y25" s="588"/>
      <c r="Z25" s="639">
        <v>19.899999999999999</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26691988</v>
      </c>
      <c r="CS25" s="605"/>
      <c r="CT25" s="605"/>
      <c r="CU25" s="605"/>
      <c r="CV25" s="605"/>
      <c r="CW25" s="605"/>
      <c r="CX25" s="605"/>
      <c r="CY25" s="606"/>
      <c r="CZ25" s="589">
        <v>20.3</v>
      </c>
      <c r="DA25" s="607"/>
      <c r="DB25" s="607"/>
      <c r="DC25" s="608"/>
      <c r="DD25" s="592">
        <v>25313693</v>
      </c>
      <c r="DE25" s="605"/>
      <c r="DF25" s="605"/>
      <c r="DG25" s="605"/>
      <c r="DH25" s="605"/>
      <c r="DI25" s="605"/>
      <c r="DJ25" s="605"/>
      <c r="DK25" s="606"/>
      <c r="DL25" s="592">
        <v>24791707</v>
      </c>
      <c r="DM25" s="605"/>
      <c r="DN25" s="605"/>
      <c r="DO25" s="605"/>
      <c r="DP25" s="605"/>
      <c r="DQ25" s="605"/>
      <c r="DR25" s="605"/>
      <c r="DS25" s="605"/>
      <c r="DT25" s="605"/>
      <c r="DU25" s="605"/>
      <c r="DV25" s="606"/>
      <c r="DW25" s="609">
        <v>30.1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17148095</v>
      </c>
      <c r="CS26" s="587"/>
      <c r="CT26" s="587"/>
      <c r="CU26" s="587"/>
      <c r="CV26" s="587"/>
      <c r="CW26" s="587"/>
      <c r="CX26" s="587"/>
      <c r="CY26" s="588"/>
      <c r="CZ26" s="589">
        <v>13</v>
      </c>
      <c r="DA26" s="607"/>
      <c r="DB26" s="607"/>
      <c r="DC26" s="608"/>
      <c r="DD26" s="592">
        <v>16389729</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8151361</v>
      </c>
      <c r="S27" s="587"/>
      <c r="T27" s="587"/>
      <c r="U27" s="587"/>
      <c r="V27" s="587"/>
      <c r="W27" s="587"/>
      <c r="X27" s="587"/>
      <c r="Y27" s="588"/>
      <c r="Z27" s="639">
        <v>5.9</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65090732</v>
      </c>
      <c r="BH27" s="587"/>
      <c r="BI27" s="587"/>
      <c r="BJ27" s="587"/>
      <c r="BK27" s="587"/>
      <c r="BL27" s="587"/>
      <c r="BM27" s="587"/>
      <c r="BN27" s="588"/>
      <c r="BO27" s="639">
        <v>100</v>
      </c>
      <c r="BP27" s="639"/>
      <c r="BQ27" s="639"/>
      <c r="BR27" s="639"/>
      <c r="BS27" s="592">
        <v>648156</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39401755</v>
      </c>
      <c r="CS27" s="605"/>
      <c r="CT27" s="605"/>
      <c r="CU27" s="605"/>
      <c r="CV27" s="605"/>
      <c r="CW27" s="605"/>
      <c r="CX27" s="605"/>
      <c r="CY27" s="606"/>
      <c r="CZ27" s="589">
        <v>29.9</v>
      </c>
      <c r="DA27" s="607"/>
      <c r="DB27" s="607"/>
      <c r="DC27" s="608"/>
      <c r="DD27" s="592">
        <v>11112439</v>
      </c>
      <c r="DE27" s="605"/>
      <c r="DF27" s="605"/>
      <c r="DG27" s="605"/>
      <c r="DH27" s="605"/>
      <c r="DI27" s="605"/>
      <c r="DJ27" s="605"/>
      <c r="DK27" s="606"/>
      <c r="DL27" s="592">
        <v>11108702</v>
      </c>
      <c r="DM27" s="605"/>
      <c r="DN27" s="605"/>
      <c r="DO27" s="605"/>
      <c r="DP27" s="605"/>
      <c r="DQ27" s="605"/>
      <c r="DR27" s="605"/>
      <c r="DS27" s="605"/>
      <c r="DT27" s="605"/>
      <c r="DU27" s="605"/>
      <c r="DV27" s="606"/>
      <c r="DW27" s="609">
        <v>13.5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1412701</v>
      </c>
      <c r="S28" s="587"/>
      <c r="T28" s="587"/>
      <c r="U28" s="587"/>
      <c r="V28" s="587"/>
      <c r="W28" s="587"/>
      <c r="X28" s="587"/>
      <c r="Y28" s="588"/>
      <c r="Z28" s="639">
        <v>1</v>
      </c>
      <c r="AA28" s="639"/>
      <c r="AB28" s="639"/>
      <c r="AC28" s="639"/>
      <c r="AD28" s="640">
        <v>71117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13558931</v>
      </c>
      <c r="CS28" s="587"/>
      <c r="CT28" s="587"/>
      <c r="CU28" s="587"/>
      <c r="CV28" s="587"/>
      <c r="CW28" s="587"/>
      <c r="CX28" s="587"/>
      <c r="CY28" s="588"/>
      <c r="CZ28" s="589">
        <v>10.3</v>
      </c>
      <c r="DA28" s="607"/>
      <c r="DB28" s="607"/>
      <c r="DC28" s="608"/>
      <c r="DD28" s="592">
        <v>13556529</v>
      </c>
      <c r="DE28" s="587"/>
      <c r="DF28" s="587"/>
      <c r="DG28" s="587"/>
      <c r="DH28" s="587"/>
      <c r="DI28" s="587"/>
      <c r="DJ28" s="587"/>
      <c r="DK28" s="588"/>
      <c r="DL28" s="592">
        <v>13499392</v>
      </c>
      <c r="DM28" s="587"/>
      <c r="DN28" s="587"/>
      <c r="DO28" s="587"/>
      <c r="DP28" s="587"/>
      <c r="DQ28" s="587"/>
      <c r="DR28" s="587"/>
      <c r="DS28" s="587"/>
      <c r="DT28" s="587"/>
      <c r="DU28" s="587"/>
      <c r="DV28" s="588"/>
      <c r="DW28" s="609">
        <v>16.399999999999999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41677</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13558611</v>
      </c>
      <c r="CS29" s="605"/>
      <c r="CT29" s="605"/>
      <c r="CU29" s="605"/>
      <c r="CV29" s="605"/>
      <c r="CW29" s="605"/>
      <c r="CX29" s="605"/>
      <c r="CY29" s="606"/>
      <c r="CZ29" s="589">
        <v>10.3</v>
      </c>
      <c r="DA29" s="607"/>
      <c r="DB29" s="607"/>
      <c r="DC29" s="608"/>
      <c r="DD29" s="592">
        <v>13556209</v>
      </c>
      <c r="DE29" s="605"/>
      <c r="DF29" s="605"/>
      <c r="DG29" s="605"/>
      <c r="DH29" s="605"/>
      <c r="DI29" s="605"/>
      <c r="DJ29" s="605"/>
      <c r="DK29" s="606"/>
      <c r="DL29" s="592">
        <v>13499072</v>
      </c>
      <c r="DM29" s="605"/>
      <c r="DN29" s="605"/>
      <c r="DO29" s="605"/>
      <c r="DP29" s="605"/>
      <c r="DQ29" s="605"/>
      <c r="DR29" s="605"/>
      <c r="DS29" s="605"/>
      <c r="DT29" s="605"/>
      <c r="DU29" s="605"/>
      <c r="DV29" s="606"/>
      <c r="DW29" s="609">
        <v>16.399999999999999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250336</v>
      </c>
      <c r="S30" s="587"/>
      <c r="T30" s="587"/>
      <c r="U30" s="587"/>
      <c r="V30" s="587"/>
      <c r="W30" s="587"/>
      <c r="X30" s="587"/>
      <c r="Y30" s="588"/>
      <c r="Z30" s="639">
        <v>0.2</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93.7</v>
      </c>
      <c r="BN30" s="653"/>
      <c r="BO30" s="653"/>
      <c r="BP30" s="653"/>
      <c r="BQ30" s="655"/>
      <c r="BR30" s="652">
        <v>98.4</v>
      </c>
      <c r="BS30" s="653"/>
      <c r="BT30" s="653"/>
      <c r="BU30" s="653"/>
      <c r="BV30" s="653"/>
      <c r="BW30" s="653"/>
      <c r="BX30" s="654">
        <v>93.2</v>
      </c>
      <c r="BY30" s="653"/>
      <c r="BZ30" s="653"/>
      <c r="CA30" s="653"/>
      <c r="CB30" s="655"/>
      <c r="CD30" s="658"/>
      <c r="CE30" s="659"/>
      <c r="CF30" s="623" t="s">
        <v>292</v>
      </c>
      <c r="CG30" s="620"/>
      <c r="CH30" s="620"/>
      <c r="CI30" s="620"/>
      <c r="CJ30" s="620"/>
      <c r="CK30" s="620"/>
      <c r="CL30" s="620"/>
      <c r="CM30" s="620"/>
      <c r="CN30" s="620"/>
      <c r="CO30" s="620"/>
      <c r="CP30" s="620"/>
      <c r="CQ30" s="621"/>
      <c r="CR30" s="586">
        <v>12215567</v>
      </c>
      <c r="CS30" s="587"/>
      <c r="CT30" s="587"/>
      <c r="CU30" s="587"/>
      <c r="CV30" s="587"/>
      <c r="CW30" s="587"/>
      <c r="CX30" s="587"/>
      <c r="CY30" s="588"/>
      <c r="CZ30" s="589">
        <v>9.3000000000000007</v>
      </c>
      <c r="DA30" s="607"/>
      <c r="DB30" s="607"/>
      <c r="DC30" s="608"/>
      <c r="DD30" s="592">
        <v>12213165</v>
      </c>
      <c r="DE30" s="587"/>
      <c r="DF30" s="587"/>
      <c r="DG30" s="587"/>
      <c r="DH30" s="587"/>
      <c r="DI30" s="587"/>
      <c r="DJ30" s="587"/>
      <c r="DK30" s="588"/>
      <c r="DL30" s="592">
        <v>12156028</v>
      </c>
      <c r="DM30" s="587"/>
      <c r="DN30" s="587"/>
      <c r="DO30" s="587"/>
      <c r="DP30" s="587"/>
      <c r="DQ30" s="587"/>
      <c r="DR30" s="587"/>
      <c r="DS30" s="587"/>
      <c r="DT30" s="587"/>
      <c r="DU30" s="587"/>
      <c r="DV30" s="588"/>
      <c r="DW30" s="609">
        <v>14.8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2952991</v>
      </c>
      <c r="S31" s="587"/>
      <c r="T31" s="587"/>
      <c r="U31" s="587"/>
      <c r="V31" s="587"/>
      <c r="W31" s="587"/>
      <c r="X31" s="587"/>
      <c r="Y31" s="588"/>
      <c r="Z31" s="639">
        <v>2.2000000000000002</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92.9</v>
      </c>
      <c r="BN31" s="651"/>
      <c r="BO31" s="651"/>
      <c r="BP31" s="651"/>
      <c r="BQ31" s="615"/>
      <c r="BR31" s="650">
        <v>98.2</v>
      </c>
      <c r="BS31" s="605"/>
      <c r="BT31" s="605"/>
      <c r="BU31" s="605"/>
      <c r="BV31" s="605"/>
      <c r="BW31" s="605"/>
      <c r="BX31" s="641">
        <v>92.5</v>
      </c>
      <c r="BY31" s="651"/>
      <c r="BZ31" s="651"/>
      <c r="CA31" s="651"/>
      <c r="CB31" s="615"/>
      <c r="CD31" s="658"/>
      <c r="CE31" s="659"/>
      <c r="CF31" s="623" t="s">
        <v>296</v>
      </c>
      <c r="CG31" s="620"/>
      <c r="CH31" s="620"/>
      <c r="CI31" s="620"/>
      <c r="CJ31" s="620"/>
      <c r="CK31" s="620"/>
      <c r="CL31" s="620"/>
      <c r="CM31" s="620"/>
      <c r="CN31" s="620"/>
      <c r="CO31" s="620"/>
      <c r="CP31" s="620"/>
      <c r="CQ31" s="621"/>
      <c r="CR31" s="586">
        <v>1343044</v>
      </c>
      <c r="CS31" s="605"/>
      <c r="CT31" s="605"/>
      <c r="CU31" s="605"/>
      <c r="CV31" s="605"/>
      <c r="CW31" s="605"/>
      <c r="CX31" s="605"/>
      <c r="CY31" s="606"/>
      <c r="CZ31" s="589">
        <v>1</v>
      </c>
      <c r="DA31" s="607"/>
      <c r="DB31" s="607"/>
      <c r="DC31" s="608"/>
      <c r="DD31" s="592">
        <v>1343044</v>
      </c>
      <c r="DE31" s="605"/>
      <c r="DF31" s="605"/>
      <c r="DG31" s="605"/>
      <c r="DH31" s="605"/>
      <c r="DI31" s="605"/>
      <c r="DJ31" s="605"/>
      <c r="DK31" s="606"/>
      <c r="DL31" s="592">
        <v>1343044</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2923062</v>
      </c>
      <c r="S32" s="587"/>
      <c r="T32" s="587"/>
      <c r="U32" s="587"/>
      <c r="V32" s="587"/>
      <c r="W32" s="587"/>
      <c r="X32" s="587"/>
      <c r="Y32" s="588"/>
      <c r="Z32" s="639">
        <v>2.1</v>
      </c>
      <c r="AA32" s="639"/>
      <c r="AB32" s="639"/>
      <c r="AC32" s="639"/>
      <c r="AD32" s="640">
        <v>82372</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98.7</v>
      </c>
      <c r="BH32" s="571"/>
      <c r="BI32" s="571"/>
      <c r="BJ32" s="571"/>
      <c r="BK32" s="571"/>
      <c r="BL32" s="571"/>
      <c r="BM32" s="634">
        <v>94.1</v>
      </c>
      <c r="BN32" s="571"/>
      <c r="BO32" s="571"/>
      <c r="BP32" s="571"/>
      <c r="BQ32" s="628"/>
      <c r="BR32" s="649">
        <v>98.5</v>
      </c>
      <c r="BS32" s="571"/>
      <c r="BT32" s="571"/>
      <c r="BU32" s="571"/>
      <c r="BV32" s="571"/>
      <c r="BW32" s="571"/>
      <c r="BX32" s="634">
        <v>93.5</v>
      </c>
      <c r="BY32" s="571"/>
      <c r="BZ32" s="571"/>
      <c r="CA32" s="571"/>
      <c r="CB32" s="628"/>
      <c r="CD32" s="660"/>
      <c r="CE32" s="661"/>
      <c r="CF32" s="623" t="s">
        <v>299</v>
      </c>
      <c r="CG32" s="620"/>
      <c r="CH32" s="620"/>
      <c r="CI32" s="620"/>
      <c r="CJ32" s="620"/>
      <c r="CK32" s="620"/>
      <c r="CL32" s="620"/>
      <c r="CM32" s="620"/>
      <c r="CN32" s="620"/>
      <c r="CO32" s="620"/>
      <c r="CP32" s="620"/>
      <c r="CQ32" s="621"/>
      <c r="CR32" s="586">
        <v>320</v>
      </c>
      <c r="CS32" s="587"/>
      <c r="CT32" s="587"/>
      <c r="CU32" s="587"/>
      <c r="CV32" s="587"/>
      <c r="CW32" s="587"/>
      <c r="CX32" s="587"/>
      <c r="CY32" s="588"/>
      <c r="CZ32" s="589">
        <v>0</v>
      </c>
      <c r="DA32" s="607"/>
      <c r="DB32" s="607"/>
      <c r="DC32" s="608"/>
      <c r="DD32" s="592">
        <v>320</v>
      </c>
      <c r="DE32" s="587"/>
      <c r="DF32" s="587"/>
      <c r="DG32" s="587"/>
      <c r="DH32" s="587"/>
      <c r="DI32" s="587"/>
      <c r="DJ32" s="587"/>
      <c r="DK32" s="588"/>
      <c r="DL32" s="592">
        <v>320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10166700</v>
      </c>
      <c r="S33" s="587"/>
      <c r="T33" s="587"/>
      <c r="U33" s="587"/>
      <c r="V33" s="587"/>
      <c r="W33" s="587"/>
      <c r="X33" s="587"/>
      <c r="Y33" s="588"/>
      <c r="Z33" s="639">
        <v>7.4</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43023338</v>
      </c>
      <c r="CS33" s="605"/>
      <c r="CT33" s="605"/>
      <c r="CU33" s="605"/>
      <c r="CV33" s="605"/>
      <c r="CW33" s="605"/>
      <c r="CX33" s="605"/>
      <c r="CY33" s="606"/>
      <c r="CZ33" s="589">
        <v>32.700000000000003</v>
      </c>
      <c r="DA33" s="607"/>
      <c r="DB33" s="607"/>
      <c r="DC33" s="608"/>
      <c r="DD33" s="592">
        <v>35167605</v>
      </c>
      <c r="DE33" s="605"/>
      <c r="DF33" s="605"/>
      <c r="DG33" s="605"/>
      <c r="DH33" s="605"/>
      <c r="DI33" s="605"/>
      <c r="DJ33" s="605"/>
      <c r="DK33" s="606"/>
      <c r="DL33" s="592">
        <v>25871278</v>
      </c>
      <c r="DM33" s="605"/>
      <c r="DN33" s="605"/>
      <c r="DO33" s="605"/>
      <c r="DP33" s="605"/>
      <c r="DQ33" s="605"/>
      <c r="DR33" s="605"/>
      <c r="DS33" s="605"/>
      <c r="DT33" s="605"/>
      <c r="DU33" s="605"/>
      <c r="DV33" s="606"/>
      <c r="DW33" s="609">
        <v>31.4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14529136</v>
      </c>
      <c r="CS34" s="587"/>
      <c r="CT34" s="587"/>
      <c r="CU34" s="587"/>
      <c r="CV34" s="587"/>
      <c r="CW34" s="587"/>
      <c r="CX34" s="587"/>
      <c r="CY34" s="588"/>
      <c r="CZ34" s="589">
        <v>11</v>
      </c>
      <c r="DA34" s="607"/>
      <c r="DB34" s="607"/>
      <c r="DC34" s="608"/>
      <c r="DD34" s="592">
        <v>10390702</v>
      </c>
      <c r="DE34" s="587"/>
      <c r="DF34" s="587"/>
      <c r="DG34" s="587"/>
      <c r="DH34" s="587"/>
      <c r="DI34" s="587"/>
      <c r="DJ34" s="587"/>
      <c r="DK34" s="588"/>
      <c r="DL34" s="592">
        <v>9654931</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7668500</v>
      </c>
      <c r="S35" s="587"/>
      <c r="T35" s="587"/>
      <c r="U35" s="587"/>
      <c r="V35" s="587"/>
      <c r="W35" s="587"/>
      <c r="X35" s="587"/>
      <c r="Y35" s="588"/>
      <c r="Z35" s="639">
        <v>5.6</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17725595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2853653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670508</v>
      </c>
      <c r="CS35" s="605"/>
      <c r="CT35" s="605"/>
      <c r="CU35" s="605"/>
      <c r="CV35" s="605"/>
      <c r="CW35" s="605"/>
      <c r="CX35" s="605"/>
      <c r="CY35" s="606"/>
      <c r="CZ35" s="589">
        <v>0.5</v>
      </c>
      <c r="DA35" s="607"/>
      <c r="DB35" s="607"/>
      <c r="DC35" s="608"/>
      <c r="DD35" s="592">
        <v>338960</v>
      </c>
      <c r="DE35" s="605"/>
      <c r="DF35" s="605"/>
      <c r="DG35" s="605"/>
      <c r="DH35" s="605"/>
      <c r="DI35" s="605"/>
      <c r="DJ35" s="605"/>
      <c r="DK35" s="606"/>
      <c r="DL35" s="592">
        <v>336320</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137276063</v>
      </c>
      <c r="S36" s="627"/>
      <c r="T36" s="627"/>
      <c r="U36" s="627"/>
      <c r="V36" s="627"/>
      <c r="W36" s="627"/>
      <c r="X36" s="627"/>
      <c r="Y36" s="630"/>
      <c r="Z36" s="631">
        <v>100</v>
      </c>
      <c r="AA36" s="631"/>
      <c r="AB36" s="631"/>
      <c r="AC36" s="631"/>
      <c r="AD36" s="632">
        <v>74675315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2821463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1942842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11701577</v>
      </c>
      <c r="CS36" s="587"/>
      <c r="CT36" s="587"/>
      <c r="CU36" s="587"/>
      <c r="CV36" s="587"/>
      <c r="CW36" s="587"/>
      <c r="CX36" s="587"/>
      <c r="CY36" s="588"/>
      <c r="CZ36" s="589">
        <v>8.9</v>
      </c>
      <c r="DA36" s="607"/>
      <c r="DB36" s="607"/>
      <c r="DC36" s="608"/>
      <c r="DD36" s="592">
        <v>10409922</v>
      </c>
      <c r="DE36" s="587"/>
      <c r="DF36" s="587"/>
      <c r="DG36" s="587"/>
      <c r="DH36" s="587"/>
      <c r="DI36" s="587"/>
      <c r="DJ36" s="587"/>
      <c r="DK36" s="588"/>
      <c r="DL36" s="592">
        <v>7694982</v>
      </c>
      <c r="DM36" s="587"/>
      <c r="DN36" s="587"/>
      <c r="DO36" s="587"/>
      <c r="DP36" s="587"/>
      <c r="DQ36" s="587"/>
      <c r="DR36" s="587"/>
      <c r="DS36" s="587"/>
      <c r="DT36" s="587"/>
      <c r="DU36" s="587"/>
      <c r="DV36" s="588"/>
      <c r="DW36" s="609">
        <v>9.3000000000000007</v>
      </c>
      <c r="DX36" s="610"/>
      <c r="DY36" s="610"/>
      <c r="DZ36" s="610"/>
      <c r="EA36" s="610"/>
      <c r="EB36" s="610"/>
      <c r="EC36" s="611"/>
    </row>
    <row r="37" spans="2:133" ht="11.25" customHeight="1">
      <c r="AQ37" s="612" t="s">
        <v>314</v>
      </c>
      <c r="AR37" s="613"/>
      <c r="AS37" s="613"/>
      <c r="AT37" s="613"/>
      <c r="AU37" s="613"/>
      <c r="AV37" s="613"/>
      <c r="AW37" s="613"/>
      <c r="AX37" s="613"/>
      <c r="AY37" s="614"/>
      <c r="AZ37" s="586">
        <v>2099885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61663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1945435</v>
      </c>
      <c r="CS37" s="605"/>
      <c r="CT37" s="605"/>
      <c r="CU37" s="605"/>
      <c r="CV37" s="605"/>
      <c r="CW37" s="605"/>
      <c r="CX37" s="605"/>
      <c r="CY37" s="606"/>
      <c r="CZ37" s="589">
        <v>1.5</v>
      </c>
      <c r="DA37" s="607"/>
      <c r="DB37" s="607"/>
      <c r="DC37" s="608"/>
      <c r="DD37" s="592">
        <v>1945435</v>
      </c>
      <c r="DE37" s="605"/>
      <c r="DF37" s="605"/>
      <c r="DG37" s="605"/>
      <c r="DH37" s="605"/>
      <c r="DI37" s="605"/>
      <c r="DJ37" s="605"/>
      <c r="DK37" s="606"/>
      <c r="DL37" s="592">
        <v>662769</v>
      </c>
      <c r="DM37" s="605"/>
      <c r="DN37" s="605"/>
      <c r="DO37" s="605"/>
      <c r="DP37" s="605"/>
      <c r="DQ37" s="605"/>
      <c r="DR37" s="605"/>
      <c r="DS37" s="605"/>
      <c r="DT37" s="605"/>
      <c r="DU37" s="605"/>
      <c r="DV37" s="606"/>
      <c r="DW37" s="609">
        <v>0.8</v>
      </c>
      <c r="DX37" s="610"/>
      <c r="DY37" s="610"/>
      <c r="DZ37" s="610"/>
      <c r="EA37" s="610"/>
      <c r="EB37" s="610"/>
      <c r="EC37" s="611"/>
    </row>
    <row r="38" spans="2:133" ht="11.25" customHeight="1">
      <c r="AQ38" s="612" t="s">
        <v>317</v>
      </c>
      <c r="AR38" s="613"/>
      <c r="AS38" s="613"/>
      <c r="AT38" s="613"/>
      <c r="AU38" s="613"/>
      <c r="AV38" s="613"/>
      <c r="AW38" s="613"/>
      <c r="AX38" s="613"/>
      <c r="AY38" s="614"/>
      <c r="AZ38" s="586">
        <v>194156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101406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12610091</v>
      </c>
      <c r="CS38" s="587"/>
      <c r="CT38" s="587"/>
      <c r="CU38" s="587"/>
      <c r="CV38" s="587"/>
      <c r="CW38" s="587"/>
      <c r="CX38" s="587"/>
      <c r="CY38" s="588"/>
      <c r="CZ38" s="589">
        <v>9.6</v>
      </c>
      <c r="DA38" s="607"/>
      <c r="DB38" s="607"/>
      <c r="DC38" s="608"/>
      <c r="DD38" s="592">
        <v>10667263</v>
      </c>
      <c r="DE38" s="587"/>
      <c r="DF38" s="587"/>
      <c r="DG38" s="587"/>
      <c r="DH38" s="587"/>
      <c r="DI38" s="587"/>
      <c r="DJ38" s="587"/>
      <c r="DK38" s="588"/>
      <c r="DL38" s="592">
        <v>8185045</v>
      </c>
      <c r="DM38" s="587"/>
      <c r="DN38" s="587"/>
      <c r="DO38" s="587"/>
      <c r="DP38" s="587"/>
      <c r="DQ38" s="587"/>
      <c r="DR38" s="587"/>
      <c r="DS38" s="587"/>
      <c r="DT38" s="587"/>
      <c r="DU38" s="587"/>
      <c r="DV38" s="588"/>
      <c r="DW38" s="609">
        <v>9.9</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2407885</v>
      </c>
      <c r="CS39" s="605"/>
      <c r="CT39" s="605"/>
      <c r="CU39" s="605"/>
      <c r="CV39" s="605"/>
      <c r="CW39" s="605"/>
      <c r="CX39" s="605"/>
      <c r="CY39" s="606"/>
      <c r="CZ39" s="589">
        <v>1.8</v>
      </c>
      <c r="DA39" s="607"/>
      <c r="DB39" s="607"/>
      <c r="DC39" s="608"/>
      <c r="DD39" s="592">
        <v>2327386</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4413235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1104141</v>
      </c>
      <c r="CS40" s="587"/>
      <c r="CT40" s="587"/>
      <c r="CU40" s="587"/>
      <c r="CV40" s="587"/>
      <c r="CW40" s="587"/>
      <c r="CX40" s="587"/>
      <c r="CY40" s="588"/>
      <c r="CZ40" s="589">
        <v>0.8</v>
      </c>
      <c r="DA40" s="607"/>
      <c r="DB40" s="607"/>
      <c r="DC40" s="608"/>
      <c r="DD40" s="592">
        <v>1033372</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8196856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8950004</v>
      </c>
      <c r="CS42" s="587"/>
      <c r="CT42" s="587"/>
      <c r="CU42" s="587"/>
      <c r="CV42" s="587"/>
      <c r="CW42" s="587"/>
      <c r="CX42" s="587"/>
      <c r="CY42" s="588"/>
      <c r="CZ42" s="589">
        <v>6.8</v>
      </c>
      <c r="DA42" s="590"/>
      <c r="DB42" s="590"/>
      <c r="DC42" s="591"/>
      <c r="DD42" s="592">
        <v>2857440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294657</v>
      </c>
      <c r="CS43" s="605"/>
      <c r="CT43" s="605"/>
      <c r="CU43" s="605"/>
      <c r="CV43" s="605"/>
      <c r="CW43" s="605"/>
      <c r="CX43" s="605"/>
      <c r="CY43" s="606"/>
      <c r="CZ43" s="589">
        <v>0.2</v>
      </c>
      <c r="DA43" s="607"/>
      <c r="DB43" s="607"/>
      <c r="DC43" s="608"/>
      <c r="DD43" s="592">
        <v>294657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8950004</v>
      </c>
      <c r="CS44" s="587"/>
      <c r="CT44" s="587"/>
      <c r="CU44" s="587"/>
      <c r="CV44" s="587"/>
      <c r="CW44" s="587"/>
      <c r="CX44" s="587"/>
      <c r="CY44" s="588"/>
      <c r="CZ44" s="589">
        <v>6.8</v>
      </c>
      <c r="DA44" s="590"/>
      <c r="DB44" s="590"/>
      <c r="DC44" s="591"/>
      <c r="DD44" s="592">
        <v>2857440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4279034</v>
      </c>
      <c r="CS45" s="605"/>
      <c r="CT45" s="605"/>
      <c r="CU45" s="605"/>
      <c r="CV45" s="605"/>
      <c r="CW45" s="605"/>
      <c r="CX45" s="605"/>
      <c r="CY45" s="606"/>
      <c r="CZ45" s="589">
        <v>3.3</v>
      </c>
      <c r="DA45" s="607"/>
      <c r="DB45" s="607"/>
      <c r="DC45" s="608"/>
      <c r="DD45" s="592">
        <v>293223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4670970</v>
      </c>
      <c r="CS46" s="587"/>
      <c r="CT46" s="587"/>
      <c r="CU46" s="587"/>
      <c r="CV46" s="587"/>
      <c r="CW46" s="587"/>
      <c r="CX46" s="587"/>
      <c r="CY46" s="588"/>
      <c r="CZ46" s="589">
        <v>3.5</v>
      </c>
      <c r="DA46" s="590"/>
      <c r="DB46" s="590"/>
      <c r="DC46" s="591"/>
      <c r="DD46" s="592">
        <v>2564217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341</v>
      </c>
      <c r="CS47" s="605"/>
      <c r="CT47" s="605"/>
      <c r="CU47" s="605"/>
      <c r="CV47" s="605"/>
      <c r="CW47" s="605"/>
      <c r="CX47" s="605"/>
      <c r="CY47" s="606"/>
      <c r="CZ47" s="589" t="s">
        <v>341</v>
      </c>
      <c r="DA47" s="607"/>
      <c r="DB47" s="607"/>
      <c r="DC47" s="608"/>
      <c r="DD47" s="592" t="s">
        <v>341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131626016</v>
      </c>
      <c r="CS49" s="571"/>
      <c r="CT49" s="571"/>
      <c r="CU49" s="571"/>
      <c r="CV49" s="571"/>
      <c r="CW49" s="571"/>
      <c r="CX49" s="571"/>
      <c r="CY49" s="572"/>
      <c r="CZ49" s="573">
        <v>100</v>
      </c>
      <c r="DA49" s="574"/>
      <c r="DB49" s="574"/>
      <c r="DC49" s="575"/>
      <c r="DD49" s="576">
        <v>88007706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141536</v>
      </c>
      <c r="R7" s="1099"/>
      <c r="S7" s="1099"/>
      <c r="T7" s="1099"/>
      <c r="U7" s="1099"/>
      <c r="V7" s="1099">
        <v>135975</v>
      </c>
      <c r="W7" s="1099"/>
      <c r="X7" s="1099"/>
      <c r="Y7" s="1099"/>
      <c r="Z7" s="1099"/>
      <c r="AA7" s="1099">
        <v>5560</v>
      </c>
      <c r="AB7" s="1099"/>
      <c r="AC7" s="1099"/>
      <c r="AD7" s="1099"/>
      <c r="AE7" s="1100"/>
      <c r="AF7" s="1101">
        <v>4191</v>
      </c>
      <c r="AG7" s="1102"/>
      <c r="AH7" s="1102"/>
      <c r="AI7" s="1102"/>
      <c r="AJ7" s="1103"/>
      <c r="AK7" s="1085">
        <v>3559</v>
      </c>
      <c r="AL7" s="1086"/>
      <c r="AM7" s="1086"/>
      <c r="AN7" s="1086"/>
      <c r="AO7" s="1086"/>
      <c r="AP7" s="1086">
        <v>96088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-162</v>
      </c>
      <c r="CI7" s="1083"/>
      <c r="CJ7" s="1083"/>
      <c r="CK7" s="1083"/>
      <c r="CL7" s="1084"/>
      <c r="CM7" s="1082">
        <v>1506</v>
      </c>
      <c r="CN7" s="1083"/>
      <c r="CO7" s="1083"/>
      <c r="CP7" s="1083"/>
      <c r="CQ7" s="1084"/>
      <c r="CR7" s="1082">
        <v>3</v>
      </c>
      <c r="CS7" s="1083"/>
      <c r="CT7" s="1083"/>
      <c r="CU7" s="1083"/>
      <c r="CV7" s="1084"/>
      <c r="CW7" s="1082">
        <v>76</v>
      </c>
      <c r="CX7" s="1083"/>
      <c r="CY7" s="1083"/>
      <c r="CZ7" s="1083"/>
      <c r="DA7" s="1084"/>
      <c r="DB7" s="1082" t="s">
        <v>535</v>
      </c>
      <c r="DC7" s="1083"/>
      <c r="DD7" s="1083"/>
      <c r="DE7" s="1083"/>
      <c r="DF7" s="1084"/>
      <c r="DG7" s="1082" t="s">
        <v>535</v>
      </c>
      <c r="DH7" s="1083"/>
      <c r="DI7" s="1083"/>
      <c r="DJ7" s="1083"/>
      <c r="DK7" s="1084"/>
      <c r="DL7" s="1082" t="s">
        <v>535</v>
      </c>
      <c r="DM7" s="1083"/>
      <c r="DN7" s="1083"/>
      <c r="DO7" s="1083"/>
      <c r="DP7" s="1084"/>
      <c r="DQ7" s="1082" t="s">
        <v>535</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100</v>
      </c>
      <c r="R8" s="1038"/>
      <c r="S8" s="1038"/>
      <c r="T8" s="1038"/>
      <c r="U8" s="1038"/>
      <c r="V8" s="1038">
        <v>27</v>
      </c>
      <c r="W8" s="1038"/>
      <c r="X8" s="1038"/>
      <c r="Y8" s="1038"/>
      <c r="Z8" s="1038"/>
      <c r="AA8" s="1038">
        <v>73</v>
      </c>
      <c r="AB8" s="1038"/>
      <c r="AC8" s="1038"/>
      <c r="AD8" s="1038"/>
      <c r="AE8" s="1039"/>
      <c r="AF8" s="1013" t="s">
        <v>113</v>
      </c>
      <c r="AG8" s="1014"/>
      <c r="AH8" s="1014"/>
      <c r="AI8" s="1014"/>
      <c r="AJ8" s="1015"/>
      <c r="AK8" s="1080">
        <v>0</v>
      </c>
      <c r="AL8" s="1081"/>
      <c r="AM8" s="1081"/>
      <c r="AN8" s="1081"/>
      <c r="AO8" s="1081"/>
      <c r="AP8" s="1081">
        <v>29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-16</v>
      </c>
      <c r="CI8" s="984"/>
      <c r="CJ8" s="984"/>
      <c r="CK8" s="984"/>
      <c r="CL8" s="985"/>
      <c r="CM8" s="983">
        <v>483</v>
      </c>
      <c r="CN8" s="984"/>
      <c r="CO8" s="984"/>
      <c r="CP8" s="984"/>
      <c r="CQ8" s="985"/>
      <c r="CR8" s="983">
        <v>5</v>
      </c>
      <c r="CS8" s="984"/>
      <c r="CT8" s="984"/>
      <c r="CU8" s="984"/>
      <c r="CV8" s="985"/>
      <c r="CW8" s="983">
        <v>145</v>
      </c>
      <c r="CX8" s="984"/>
      <c r="CY8" s="984"/>
      <c r="CZ8" s="984"/>
      <c r="DA8" s="985"/>
      <c r="DB8" s="983" t="s">
        <v>535</v>
      </c>
      <c r="DC8" s="984"/>
      <c r="DD8" s="984"/>
      <c r="DE8" s="984"/>
      <c r="DF8" s="985"/>
      <c r="DG8" s="983" t="s">
        <v>535</v>
      </c>
      <c r="DH8" s="984"/>
      <c r="DI8" s="984"/>
      <c r="DJ8" s="984"/>
      <c r="DK8" s="985"/>
      <c r="DL8" s="983" t="s">
        <v>544</v>
      </c>
      <c r="DM8" s="984"/>
      <c r="DN8" s="984"/>
      <c r="DO8" s="984"/>
      <c r="DP8" s="985"/>
      <c r="DQ8" s="983" t="s">
        <v>535</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3485</v>
      </c>
      <c r="R9" s="1038"/>
      <c r="S9" s="1038"/>
      <c r="T9" s="1038"/>
      <c r="U9" s="1038"/>
      <c r="V9" s="1038">
        <v>3468</v>
      </c>
      <c r="W9" s="1038"/>
      <c r="X9" s="1038"/>
      <c r="Y9" s="1038"/>
      <c r="Z9" s="1038"/>
      <c r="AA9" s="1038">
        <v>17</v>
      </c>
      <c r="AB9" s="1038"/>
      <c r="AC9" s="1038"/>
      <c r="AD9" s="1038"/>
      <c r="AE9" s="1039"/>
      <c r="AF9" s="1013">
        <v>17</v>
      </c>
      <c r="AG9" s="1014"/>
      <c r="AH9" s="1014"/>
      <c r="AI9" s="1014"/>
      <c r="AJ9" s="1015"/>
      <c r="AK9" s="1080">
        <v>106</v>
      </c>
      <c r="AL9" s="1081"/>
      <c r="AM9" s="1081"/>
      <c r="AN9" s="1081"/>
      <c r="AO9" s="1081"/>
      <c r="AP9" s="1081">
        <v>36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540</v>
      </c>
      <c r="BT9" s="1009"/>
      <c r="BU9" s="1009"/>
      <c r="BV9" s="1009"/>
      <c r="BW9" s="1009"/>
      <c r="BX9" s="1009"/>
      <c r="BY9" s="1009"/>
      <c r="BZ9" s="1009"/>
      <c r="CA9" s="1009"/>
      <c r="CB9" s="1009"/>
      <c r="CC9" s="1009"/>
      <c r="CD9" s="1009"/>
      <c r="CE9" s="1009"/>
      <c r="CF9" s="1009"/>
      <c r="CG9" s="1010"/>
      <c r="CH9" s="983">
        <v>-8</v>
      </c>
      <c r="CI9" s="984"/>
      <c r="CJ9" s="984"/>
      <c r="CK9" s="984"/>
      <c r="CL9" s="985"/>
      <c r="CM9" s="983">
        <v>147</v>
      </c>
      <c r="CN9" s="984"/>
      <c r="CO9" s="984"/>
      <c r="CP9" s="984"/>
      <c r="CQ9" s="985"/>
      <c r="CR9" s="983">
        <v>100</v>
      </c>
      <c r="CS9" s="984"/>
      <c r="CT9" s="984"/>
      <c r="CU9" s="984"/>
      <c r="CV9" s="985"/>
      <c r="CW9" s="983">
        <v>5</v>
      </c>
      <c r="CX9" s="984"/>
      <c r="CY9" s="984"/>
      <c r="CZ9" s="984"/>
      <c r="DA9" s="985"/>
      <c r="DB9" s="983" t="s">
        <v>535</v>
      </c>
      <c r="DC9" s="984"/>
      <c r="DD9" s="984"/>
      <c r="DE9" s="984"/>
      <c r="DF9" s="985"/>
      <c r="DG9" s="983" t="s">
        <v>535</v>
      </c>
      <c r="DH9" s="984"/>
      <c r="DI9" s="984"/>
      <c r="DJ9" s="984"/>
      <c r="DK9" s="985"/>
      <c r="DL9" s="983" t="s">
        <v>535</v>
      </c>
      <c r="DM9" s="984"/>
      <c r="DN9" s="984"/>
      <c r="DO9" s="984"/>
      <c r="DP9" s="985"/>
      <c r="DQ9" s="983" t="s">
        <v>535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541</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214</v>
      </c>
      <c r="CN10" s="984"/>
      <c r="CO10" s="984"/>
      <c r="CP10" s="984"/>
      <c r="CQ10" s="985"/>
      <c r="CR10" s="983">
        <v>200</v>
      </c>
      <c r="CS10" s="984"/>
      <c r="CT10" s="984"/>
      <c r="CU10" s="984"/>
      <c r="CV10" s="985"/>
      <c r="CW10" s="983" t="s">
        <v>535</v>
      </c>
      <c r="CX10" s="984"/>
      <c r="CY10" s="984"/>
      <c r="CZ10" s="984"/>
      <c r="DA10" s="985"/>
      <c r="DB10" s="983" t="s">
        <v>535</v>
      </c>
      <c r="DC10" s="984"/>
      <c r="DD10" s="984"/>
      <c r="DE10" s="984"/>
      <c r="DF10" s="985"/>
      <c r="DG10" s="983" t="s">
        <v>535</v>
      </c>
      <c r="DH10" s="984"/>
      <c r="DI10" s="984"/>
      <c r="DJ10" s="984"/>
      <c r="DK10" s="985"/>
      <c r="DL10" s="983" t="s">
        <v>535</v>
      </c>
      <c r="DM10" s="984"/>
      <c r="DN10" s="984"/>
      <c r="DO10" s="984"/>
      <c r="DP10" s="985"/>
      <c r="DQ10" s="983" t="s">
        <v>535</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542</v>
      </c>
      <c r="BT11" s="1009"/>
      <c r="BU11" s="1009"/>
      <c r="BV11" s="1009"/>
      <c r="BW11" s="1009"/>
      <c r="BX11" s="1009"/>
      <c r="BY11" s="1009"/>
      <c r="BZ11" s="1009"/>
      <c r="CA11" s="1009"/>
      <c r="CB11" s="1009"/>
      <c r="CC11" s="1009"/>
      <c r="CD11" s="1009"/>
      <c r="CE11" s="1009"/>
      <c r="CF11" s="1009"/>
      <c r="CG11" s="1010"/>
      <c r="CH11" s="983">
        <v>4</v>
      </c>
      <c r="CI11" s="984"/>
      <c r="CJ11" s="984"/>
      <c r="CK11" s="984"/>
      <c r="CL11" s="985"/>
      <c r="CM11" s="983">
        <v>168</v>
      </c>
      <c r="CN11" s="984"/>
      <c r="CO11" s="984"/>
      <c r="CP11" s="984"/>
      <c r="CQ11" s="985"/>
      <c r="CR11" s="983">
        <v>150</v>
      </c>
      <c r="CS11" s="984"/>
      <c r="CT11" s="984"/>
      <c r="CU11" s="984"/>
      <c r="CV11" s="985"/>
      <c r="CW11" s="983" t="s">
        <v>535</v>
      </c>
      <c r="CX11" s="984"/>
      <c r="CY11" s="984"/>
      <c r="CZ11" s="984"/>
      <c r="DA11" s="985"/>
      <c r="DB11" s="983" t="s">
        <v>535</v>
      </c>
      <c r="DC11" s="984"/>
      <c r="DD11" s="984"/>
      <c r="DE11" s="984"/>
      <c r="DF11" s="985"/>
      <c r="DG11" s="983" t="s">
        <v>535</v>
      </c>
      <c r="DH11" s="984"/>
      <c r="DI11" s="984"/>
      <c r="DJ11" s="984"/>
      <c r="DK11" s="985"/>
      <c r="DL11" s="983" t="s">
        <v>535</v>
      </c>
      <c r="DM11" s="984"/>
      <c r="DN11" s="984"/>
      <c r="DO11" s="984"/>
      <c r="DP11" s="985"/>
      <c r="DQ11" s="983" t="s">
        <v>535</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t="s">
        <v>553</v>
      </c>
      <c r="BS12" s="1008" t="s">
        <v>543</v>
      </c>
      <c r="BT12" s="1009"/>
      <c r="BU12" s="1009"/>
      <c r="BV12" s="1009"/>
      <c r="BW12" s="1009"/>
      <c r="BX12" s="1009"/>
      <c r="BY12" s="1009"/>
      <c r="BZ12" s="1009"/>
      <c r="CA12" s="1009"/>
      <c r="CB12" s="1009"/>
      <c r="CC12" s="1009"/>
      <c r="CD12" s="1009"/>
      <c r="CE12" s="1009"/>
      <c r="CF12" s="1009"/>
      <c r="CG12" s="1010"/>
      <c r="CH12" s="983">
        <v>17</v>
      </c>
      <c r="CI12" s="984"/>
      <c r="CJ12" s="984"/>
      <c r="CK12" s="984"/>
      <c r="CL12" s="985"/>
      <c r="CM12" s="983">
        <v>274</v>
      </c>
      <c r="CN12" s="984"/>
      <c r="CO12" s="984"/>
      <c r="CP12" s="984"/>
      <c r="CQ12" s="985"/>
      <c r="CR12" s="983">
        <v>90</v>
      </c>
      <c r="CS12" s="984"/>
      <c r="CT12" s="984"/>
      <c r="CU12" s="984"/>
      <c r="CV12" s="985"/>
      <c r="CW12" s="983" t="s">
        <v>535</v>
      </c>
      <c r="CX12" s="984"/>
      <c r="CY12" s="984"/>
      <c r="CZ12" s="984"/>
      <c r="DA12" s="985"/>
      <c r="DB12" s="983" t="s">
        <v>535</v>
      </c>
      <c r="DC12" s="984"/>
      <c r="DD12" s="984"/>
      <c r="DE12" s="984"/>
      <c r="DF12" s="985"/>
      <c r="DG12" s="983" t="s">
        <v>535</v>
      </c>
      <c r="DH12" s="984"/>
      <c r="DI12" s="984"/>
      <c r="DJ12" s="984"/>
      <c r="DK12" s="985"/>
      <c r="DL12" s="983">
        <v>1081</v>
      </c>
      <c r="DM12" s="984"/>
      <c r="DN12" s="984"/>
      <c r="DO12" s="984"/>
      <c r="DP12" s="985"/>
      <c r="DQ12" s="983">
        <v>108</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138290</v>
      </c>
      <c r="R23" s="1063"/>
      <c r="S23" s="1063"/>
      <c r="T23" s="1063"/>
      <c r="U23" s="1063"/>
      <c r="V23" s="1063">
        <v>132640</v>
      </c>
      <c r="W23" s="1063"/>
      <c r="X23" s="1063"/>
      <c r="Y23" s="1063"/>
      <c r="Z23" s="1063"/>
      <c r="AA23" s="1063">
        <v>5650</v>
      </c>
      <c r="AB23" s="1063"/>
      <c r="AC23" s="1063"/>
      <c r="AD23" s="1063"/>
      <c r="AE23" s="1064"/>
      <c r="AF23" s="1065">
        <v>4207</v>
      </c>
      <c r="AG23" s="1063"/>
      <c r="AH23" s="1063"/>
      <c r="AI23" s="1063"/>
      <c r="AJ23" s="1066"/>
      <c r="AK23" s="1067"/>
      <c r="AL23" s="1068"/>
      <c r="AM23" s="1068"/>
      <c r="AN23" s="1068"/>
      <c r="AO23" s="1068"/>
      <c r="AP23" s="1063">
        <v>96153</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46982</v>
      </c>
      <c r="R28" s="1048"/>
      <c r="S28" s="1048"/>
      <c r="T28" s="1048"/>
      <c r="U28" s="1048"/>
      <c r="V28" s="1048">
        <v>44129</v>
      </c>
      <c r="W28" s="1048"/>
      <c r="X28" s="1048"/>
      <c r="Y28" s="1048"/>
      <c r="Z28" s="1048"/>
      <c r="AA28" s="1048">
        <v>2854</v>
      </c>
      <c r="AB28" s="1048"/>
      <c r="AC28" s="1048"/>
      <c r="AD28" s="1048"/>
      <c r="AE28" s="1049"/>
      <c r="AF28" s="1050">
        <v>2854</v>
      </c>
      <c r="AG28" s="1048"/>
      <c r="AH28" s="1048"/>
      <c r="AI28" s="1048"/>
      <c r="AJ28" s="1051"/>
      <c r="AK28" s="1052">
        <v>4413</v>
      </c>
      <c r="AL28" s="1040"/>
      <c r="AM28" s="1040"/>
      <c r="AN28" s="1040"/>
      <c r="AO28" s="1040"/>
      <c r="AP28" s="1040" t="s">
        <v>534</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5145</v>
      </c>
      <c r="R29" s="1038"/>
      <c r="S29" s="1038"/>
      <c r="T29" s="1038"/>
      <c r="U29" s="1038"/>
      <c r="V29" s="1038">
        <v>4951</v>
      </c>
      <c r="W29" s="1038"/>
      <c r="X29" s="1038"/>
      <c r="Y29" s="1038"/>
      <c r="Z29" s="1038"/>
      <c r="AA29" s="1038">
        <v>195</v>
      </c>
      <c r="AB29" s="1038"/>
      <c r="AC29" s="1038"/>
      <c r="AD29" s="1038"/>
      <c r="AE29" s="1039"/>
      <c r="AF29" s="1013">
        <v>195</v>
      </c>
      <c r="AG29" s="1014"/>
      <c r="AH29" s="1014"/>
      <c r="AI29" s="1014"/>
      <c r="AJ29" s="1015"/>
      <c r="AK29" s="974">
        <v>745</v>
      </c>
      <c r="AL29" s="965"/>
      <c r="AM29" s="965"/>
      <c r="AN29" s="965"/>
      <c r="AO29" s="965"/>
      <c r="AP29" s="965" t="s">
        <v>534</v>
      </c>
      <c r="AQ29" s="965"/>
      <c r="AR29" s="965"/>
      <c r="AS29" s="965"/>
      <c r="AT29" s="965"/>
      <c r="AU29" s="965" t="s">
        <v>534</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26424</v>
      </c>
      <c r="R30" s="1038"/>
      <c r="S30" s="1038"/>
      <c r="T30" s="1038"/>
      <c r="U30" s="1038"/>
      <c r="V30" s="1038">
        <v>25949</v>
      </c>
      <c r="W30" s="1038"/>
      <c r="X30" s="1038"/>
      <c r="Y30" s="1038"/>
      <c r="Z30" s="1038"/>
      <c r="AA30" s="1038">
        <v>475</v>
      </c>
      <c r="AB30" s="1038"/>
      <c r="AC30" s="1038"/>
      <c r="AD30" s="1038"/>
      <c r="AE30" s="1039"/>
      <c r="AF30" s="1013">
        <v>475</v>
      </c>
      <c r="AG30" s="1014"/>
      <c r="AH30" s="1014"/>
      <c r="AI30" s="1014"/>
      <c r="AJ30" s="1015"/>
      <c r="AK30" s="974">
        <v>3806</v>
      </c>
      <c r="AL30" s="965"/>
      <c r="AM30" s="965"/>
      <c r="AN30" s="965"/>
      <c r="AO30" s="965"/>
      <c r="AP30" s="965" t="s">
        <v>534</v>
      </c>
      <c r="AQ30" s="965"/>
      <c r="AR30" s="965"/>
      <c r="AS30" s="965"/>
      <c r="AT30" s="965"/>
      <c r="AU30" s="965" t="s">
        <v>535</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94</v>
      </c>
      <c r="R31" s="1038"/>
      <c r="S31" s="1038"/>
      <c r="T31" s="1038"/>
      <c r="U31" s="1038"/>
      <c r="V31" s="1038">
        <v>80</v>
      </c>
      <c r="W31" s="1038"/>
      <c r="X31" s="1038"/>
      <c r="Y31" s="1038"/>
      <c r="Z31" s="1038"/>
      <c r="AA31" s="1038">
        <v>14</v>
      </c>
      <c r="AB31" s="1038"/>
      <c r="AC31" s="1038"/>
      <c r="AD31" s="1038"/>
      <c r="AE31" s="1039"/>
      <c r="AF31" s="1013">
        <v>14</v>
      </c>
      <c r="AG31" s="1014"/>
      <c r="AH31" s="1014"/>
      <c r="AI31" s="1014"/>
      <c r="AJ31" s="1015"/>
      <c r="AK31" s="974" t="s">
        <v>535</v>
      </c>
      <c r="AL31" s="965"/>
      <c r="AM31" s="965"/>
      <c r="AN31" s="965"/>
      <c r="AO31" s="965"/>
      <c r="AP31" s="965">
        <v>20</v>
      </c>
      <c r="AQ31" s="965"/>
      <c r="AR31" s="965"/>
      <c r="AS31" s="965"/>
      <c r="AT31" s="965"/>
      <c r="AU31" s="965" t="s">
        <v>534</v>
      </c>
      <c r="AV31" s="965"/>
      <c r="AW31" s="965"/>
      <c r="AX31" s="965"/>
      <c r="AY31" s="965"/>
      <c r="AZ31" s="1036" t="s">
        <v>534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7784</v>
      </c>
      <c r="R32" s="1038"/>
      <c r="S32" s="1038"/>
      <c r="T32" s="1038"/>
      <c r="U32" s="1038"/>
      <c r="V32" s="1038">
        <v>6882</v>
      </c>
      <c r="W32" s="1038"/>
      <c r="X32" s="1038"/>
      <c r="Y32" s="1038"/>
      <c r="Z32" s="1038"/>
      <c r="AA32" s="1038">
        <v>902</v>
      </c>
      <c r="AB32" s="1038"/>
      <c r="AC32" s="1038"/>
      <c r="AD32" s="1038"/>
      <c r="AE32" s="1039"/>
      <c r="AF32" s="1013">
        <v>2069</v>
      </c>
      <c r="AG32" s="1014"/>
      <c r="AH32" s="1014"/>
      <c r="AI32" s="1014"/>
      <c r="AJ32" s="1015"/>
      <c r="AK32" s="974">
        <v>194</v>
      </c>
      <c r="AL32" s="965"/>
      <c r="AM32" s="965"/>
      <c r="AN32" s="965"/>
      <c r="AO32" s="965"/>
      <c r="AP32" s="965">
        <v>24443</v>
      </c>
      <c r="AQ32" s="965"/>
      <c r="AR32" s="965"/>
      <c r="AS32" s="965"/>
      <c r="AT32" s="965"/>
      <c r="AU32" s="965">
        <v>1809</v>
      </c>
      <c r="AV32" s="965"/>
      <c r="AW32" s="965"/>
      <c r="AX32" s="965"/>
      <c r="AY32" s="965"/>
      <c r="AZ32" s="1036" t="s">
        <v>534</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17704</v>
      </c>
      <c r="R33" s="1038"/>
      <c r="S33" s="1038"/>
      <c r="T33" s="1038"/>
      <c r="U33" s="1038"/>
      <c r="V33" s="1038">
        <v>17624</v>
      </c>
      <c r="W33" s="1038"/>
      <c r="X33" s="1038"/>
      <c r="Y33" s="1038"/>
      <c r="Z33" s="1038"/>
      <c r="AA33" s="1038">
        <v>80</v>
      </c>
      <c r="AB33" s="1038"/>
      <c r="AC33" s="1038"/>
      <c r="AD33" s="1038"/>
      <c r="AE33" s="1039"/>
      <c r="AF33" s="1013">
        <v>6419</v>
      </c>
      <c r="AG33" s="1014"/>
      <c r="AH33" s="1014"/>
      <c r="AI33" s="1014"/>
      <c r="AJ33" s="1015"/>
      <c r="AK33" s="974">
        <v>2100</v>
      </c>
      <c r="AL33" s="965"/>
      <c r="AM33" s="965"/>
      <c r="AN33" s="965"/>
      <c r="AO33" s="965"/>
      <c r="AP33" s="965">
        <v>12358</v>
      </c>
      <c r="AQ33" s="965"/>
      <c r="AR33" s="965"/>
      <c r="AS33" s="965"/>
      <c r="AT33" s="965"/>
      <c r="AU33" s="965">
        <v>8206</v>
      </c>
      <c r="AV33" s="965"/>
      <c r="AW33" s="965"/>
      <c r="AX33" s="965"/>
      <c r="AY33" s="965"/>
      <c r="AZ33" s="1036" t="s">
        <v>534</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8539</v>
      </c>
      <c r="R34" s="1038"/>
      <c r="S34" s="1038"/>
      <c r="T34" s="1038"/>
      <c r="U34" s="1038"/>
      <c r="V34" s="1038">
        <v>8327</v>
      </c>
      <c r="W34" s="1038"/>
      <c r="X34" s="1038"/>
      <c r="Y34" s="1038"/>
      <c r="Z34" s="1038"/>
      <c r="AA34" s="1038">
        <v>212</v>
      </c>
      <c r="AB34" s="1038"/>
      <c r="AC34" s="1038"/>
      <c r="AD34" s="1038"/>
      <c r="AE34" s="1039"/>
      <c r="AF34" s="1013">
        <v>2164</v>
      </c>
      <c r="AG34" s="1014"/>
      <c r="AH34" s="1014"/>
      <c r="AI34" s="1014"/>
      <c r="AJ34" s="1015"/>
      <c r="AK34" s="974">
        <v>2821</v>
      </c>
      <c r="AL34" s="965"/>
      <c r="AM34" s="965"/>
      <c r="AN34" s="965"/>
      <c r="AO34" s="965"/>
      <c r="AP34" s="965">
        <v>30107</v>
      </c>
      <c r="AQ34" s="965"/>
      <c r="AR34" s="965"/>
      <c r="AS34" s="965"/>
      <c r="AT34" s="965"/>
      <c r="AU34" s="965">
        <v>19148</v>
      </c>
      <c r="AV34" s="965"/>
      <c r="AW34" s="965"/>
      <c r="AX34" s="965"/>
      <c r="AY34" s="965"/>
      <c r="AZ34" s="1036" t="s">
        <v>534</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14190</v>
      </c>
      <c r="AG63" s="953"/>
      <c r="AH63" s="953"/>
      <c r="AI63" s="953"/>
      <c r="AJ63" s="1024"/>
      <c r="AK63" s="1025"/>
      <c r="AL63" s="957"/>
      <c r="AM63" s="957"/>
      <c r="AN63" s="957"/>
      <c r="AO63" s="957"/>
      <c r="AP63" s="953">
        <f>AP31+AP32+AP33+AP34</f>
        <v>66928</v>
      </c>
      <c r="AQ63" s="953"/>
      <c r="AR63" s="953"/>
      <c r="AS63" s="953"/>
      <c r="AT63" s="953"/>
      <c r="AU63" s="953">
        <f>AU32+AU33+AU34</f>
        <v>29163</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9410</v>
      </c>
      <c r="R68" s="976"/>
      <c r="S68" s="976"/>
      <c r="T68" s="976"/>
      <c r="U68" s="976"/>
      <c r="V68" s="976">
        <v>8840</v>
      </c>
      <c r="W68" s="976"/>
      <c r="X68" s="976"/>
      <c r="Y68" s="976"/>
      <c r="Z68" s="976"/>
      <c r="AA68" s="976">
        <v>569</v>
      </c>
      <c r="AB68" s="976"/>
      <c r="AC68" s="976"/>
      <c r="AD68" s="976"/>
      <c r="AE68" s="976"/>
      <c r="AF68" s="976">
        <v>569</v>
      </c>
      <c r="AG68" s="976"/>
      <c r="AH68" s="976"/>
      <c r="AI68" s="976"/>
      <c r="AJ68" s="976"/>
      <c r="AK68" s="976" t="s">
        <v>537</v>
      </c>
      <c r="AL68" s="976"/>
      <c r="AM68" s="976"/>
      <c r="AN68" s="976"/>
      <c r="AO68" s="976"/>
      <c r="AP68" s="976">
        <v>7434</v>
      </c>
      <c r="AQ68" s="976"/>
      <c r="AR68" s="976"/>
      <c r="AS68" s="976"/>
      <c r="AT68" s="976"/>
      <c r="AU68" s="976">
        <v>5142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551</v>
      </c>
      <c r="AQ69" s="965"/>
      <c r="AR69" s="965"/>
      <c r="AS69" s="965"/>
      <c r="AT69" s="965"/>
      <c r="AU69" s="965" t="s">
        <v>552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546</v>
      </c>
      <c r="C70" s="969"/>
      <c r="D70" s="969"/>
      <c r="E70" s="969"/>
      <c r="F70" s="969"/>
      <c r="G70" s="969"/>
      <c r="H70" s="969"/>
      <c r="I70" s="969"/>
      <c r="J70" s="969"/>
      <c r="K70" s="969"/>
      <c r="L70" s="969"/>
      <c r="M70" s="969"/>
      <c r="N70" s="969"/>
      <c r="O70" s="969"/>
      <c r="P70" s="970"/>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551</v>
      </c>
      <c r="AQ70" s="965"/>
      <c r="AR70" s="965"/>
      <c r="AS70" s="965"/>
      <c r="AT70" s="965"/>
      <c r="AU70" s="965" t="s">
        <v>552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129</v>
      </c>
      <c r="R71" s="965"/>
      <c r="S71" s="965"/>
      <c r="T71" s="965"/>
      <c r="U71" s="965"/>
      <c r="V71" s="965">
        <v>125</v>
      </c>
      <c r="W71" s="965"/>
      <c r="X71" s="965"/>
      <c r="Y71" s="965"/>
      <c r="Z71" s="965"/>
      <c r="AA71" s="965">
        <v>3</v>
      </c>
      <c r="AB71" s="965"/>
      <c r="AC71" s="965"/>
      <c r="AD71" s="965"/>
      <c r="AE71" s="965"/>
      <c r="AF71" s="965">
        <v>3</v>
      </c>
      <c r="AG71" s="965"/>
      <c r="AH71" s="965"/>
      <c r="AI71" s="965"/>
      <c r="AJ71" s="965"/>
      <c r="AK71" s="965" t="s">
        <v>479</v>
      </c>
      <c r="AL71" s="965"/>
      <c r="AM71" s="965"/>
      <c r="AN71" s="965"/>
      <c r="AO71" s="965"/>
      <c r="AP71" s="965" t="s">
        <v>479</v>
      </c>
      <c r="AQ71" s="965"/>
      <c r="AR71" s="965"/>
      <c r="AS71" s="965"/>
      <c r="AT71" s="965"/>
      <c r="AU71" s="965" t="s">
        <v>552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73609</v>
      </c>
      <c r="R72" s="965"/>
      <c r="S72" s="965"/>
      <c r="T72" s="965"/>
      <c r="U72" s="965"/>
      <c r="V72" s="965">
        <v>72699</v>
      </c>
      <c r="W72" s="965"/>
      <c r="X72" s="965"/>
      <c r="Y72" s="965"/>
      <c r="Z72" s="965"/>
      <c r="AA72" s="965">
        <v>910</v>
      </c>
      <c r="AB72" s="965"/>
      <c r="AC72" s="965"/>
      <c r="AD72" s="965"/>
      <c r="AE72" s="965"/>
      <c r="AF72" s="965">
        <v>910</v>
      </c>
      <c r="AG72" s="965"/>
      <c r="AH72" s="965"/>
      <c r="AI72" s="965"/>
      <c r="AJ72" s="965"/>
      <c r="AK72" s="965">
        <v>685</v>
      </c>
      <c r="AL72" s="965"/>
      <c r="AM72" s="965"/>
      <c r="AN72" s="965"/>
      <c r="AO72" s="965"/>
      <c r="AP72" s="965" t="s">
        <v>479</v>
      </c>
      <c r="AQ72" s="965"/>
      <c r="AR72" s="965"/>
      <c r="AS72" s="965"/>
      <c r="AT72" s="965"/>
      <c r="AU72" s="965" t="s">
        <v>479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40036</v>
      </c>
      <c r="R73" s="965"/>
      <c r="S73" s="965"/>
      <c r="T73" s="965"/>
      <c r="U73" s="965"/>
      <c r="V73" s="965">
        <v>34096</v>
      </c>
      <c r="W73" s="965"/>
      <c r="X73" s="965"/>
      <c r="Y73" s="965"/>
      <c r="Z73" s="965"/>
      <c r="AA73" s="965">
        <v>5940</v>
      </c>
      <c r="AB73" s="965"/>
      <c r="AC73" s="965"/>
      <c r="AD73" s="965"/>
      <c r="AE73" s="965"/>
      <c r="AF73" s="965">
        <v>32505</v>
      </c>
      <c r="AG73" s="965"/>
      <c r="AH73" s="965"/>
      <c r="AI73" s="965"/>
      <c r="AJ73" s="965"/>
      <c r="AK73" s="965" t="s">
        <v>552</v>
      </c>
      <c r="AL73" s="965"/>
      <c r="AM73" s="965"/>
      <c r="AN73" s="965"/>
      <c r="AO73" s="965"/>
      <c r="AP73" s="965">
        <v>149081</v>
      </c>
      <c r="AQ73" s="965"/>
      <c r="AR73" s="965"/>
      <c r="AS73" s="965"/>
      <c r="AT73" s="965"/>
      <c r="AU73" s="965" t="s">
        <v>552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550</v>
      </c>
      <c r="C74" s="969"/>
      <c r="D74" s="969"/>
      <c r="E74" s="969"/>
      <c r="F74" s="969"/>
      <c r="G74" s="969"/>
      <c r="H74" s="969"/>
      <c r="I74" s="969"/>
      <c r="J74" s="969"/>
      <c r="K74" s="969"/>
      <c r="L74" s="969"/>
      <c r="M74" s="969"/>
      <c r="N74" s="969"/>
      <c r="O74" s="969"/>
      <c r="P74" s="970"/>
      <c r="Q74" s="971">
        <v>9050</v>
      </c>
      <c r="R74" s="965"/>
      <c r="S74" s="965"/>
      <c r="T74" s="965"/>
      <c r="U74" s="965"/>
      <c r="V74" s="965">
        <v>5629</v>
      </c>
      <c r="W74" s="965"/>
      <c r="X74" s="965"/>
      <c r="Y74" s="965"/>
      <c r="Z74" s="965"/>
      <c r="AA74" s="965">
        <v>3421</v>
      </c>
      <c r="AB74" s="965"/>
      <c r="AC74" s="965"/>
      <c r="AD74" s="965"/>
      <c r="AE74" s="965"/>
      <c r="AF74" s="965">
        <v>11358</v>
      </c>
      <c r="AG74" s="965"/>
      <c r="AH74" s="965"/>
      <c r="AI74" s="965"/>
      <c r="AJ74" s="965"/>
      <c r="AK74" s="965" t="s">
        <v>552</v>
      </c>
      <c r="AL74" s="965"/>
      <c r="AM74" s="965"/>
      <c r="AN74" s="965"/>
      <c r="AO74" s="965"/>
      <c r="AP74" s="965">
        <v>20248</v>
      </c>
      <c r="AQ74" s="965"/>
      <c r="AR74" s="965"/>
      <c r="AS74" s="965"/>
      <c r="AT74" s="965"/>
      <c r="AU74" s="965" t="s">
        <v>552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f>
        <v>67827</v>
      </c>
      <c r="AG88" s="953"/>
      <c r="AH88" s="953"/>
      <c r="AI88" s="953"/>
      <c r="AJ88" s="953"/>
      <c r="AK88" s="957"/>
      <c r="AL88" s="957"/>
      <c r="AM88" s="957"/>
      <c r="AN88" s="957"/>
      <c r="AO88" s="957"/>
      <c r="AP88" s="953">
        <f>AP68+AP73+AP74</f>
        <v>176763</v>
      </c>
      <c r="AQ88" s="953"/>
      <c r="AR88" s="953"/>
      <c r="AS88" s="953"/>
      <c r="AT88" s="953"/>
      <c r="AU88" s="953">
        <f>AU68</f>
        <v>5142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CR7+CR8+CR9+CR10+CR11+CR12</f>
        <v>548</v>
      </c>
      <c r="CS102" s="945"/>
      <c r="CT102" s="945"/>
      <c r="CU102" s="945"/>
      <c r="CV102" s="946"/>
      <c r="CW102" s="944">
        <f>CW7+CW8+CW9</f>
        <v>226</v>
      </c>
      <c r="CX102" s="945"/>
      <c r="CY102" s="945"/>
      <c r="CZ102" s="945"/>
      <c r="DA102" s="946"/>
      <c r="DB102" s="944" t="s">
        <v>554</v>
      </c>
      <c r="DC102" s="945"/>
      <c r="DD102" s="945"/>
      <c r="DE102" s="945"/>
      <c r="DF102" s="946"/>
      <c r="DG102" s="944" t="s">
        <v>554</v>
      </c>
      <c r="DH102" s="945"/>
      <c r="DI102" s="945"/>
      <c r="DJ102" s="945"/>
      <c r="DK102" s="946"/>
      <c r="DL102" s="944">
        <f>DL12</f>
        <v>1081</v>
      </c>
      <c r="DM102" s="945"/>
      <c r="DN102" s="945"/>
      <c r="DO102" s="945"/>
      <c r="DP102" s="946"/>
      <c r="DQ102" s="944">
        <f>DQ12</f>
        <v>108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14751923</v>
      </c>
      <c r="AB110" s="871"/>
      <c r="AC110" s="871"/>
      <c r="AD110" s="871"/>
      <c r="AE110" s="872"/>
      <c r="AF110" s="873">
        <v>13910639</v>
      </c>
      <c r="AG110" s="871"/>
      <c r="AH110" s="871"/>
      <c r="AI110" s="871"/>
      <c r="AJ110" s="872"/>
      <c r="AK110" s="873">
        <v>14013507</v>
      </c>
      <c r="AL110" s="871"/>
      <c r="AM110" s="871"/>
      <c r="AN110" s="871"/>
      <c r="AO110" s="872"/>
      <c r="AP110" s="874">
        <v>19.2</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96553095</v>
      </c>
      <c r="BR110" s="798"/>
      <c r="BS110" s="798"/>
      <c r="BT110" s="798"/>
      <c r="BU110" s="798"/>
      <c r="BV110" s="798">
        <v>98649785</v>
      </c>
      <c r="BW110" s="798"/>
      <c r="BX110" s="798"/>
      <c r="BY110" s="798"/>
      <c r="BZ110" s="798"/>
      <c r="CA110" s="798">
        <v>96153196</v>
      </c>
      <c r="CB110" s="798"/>
      <c r="CC110" s="798"/>
      <c r="CD110" s="798"/>
      <c r="CE110" s="798"/>
      <c r="CF110" s="859">
        <v>132</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6167395</v>
      </c>
      <c r="BR111" s="769"/>
      <c r="BS111" s="769"/>
      <c r="BT111" s="769"/>
      <c r="BU111" s="769"/>
      <c r="BV111" s="769">
        <v>1600552</v>
      </c>
      <c r="BW111" s="769"/>
      <c r="BX111" s="769"/>
      <c r="BY111" s="769"/>
      <c r="BZ111" s="769"/>
      <c r="CA111" s="769">
        <v>1411881</v>
      </c>
      <c r="CB111" s="769"/>
      <c r="CC111" s="769"/>
      <c r="CD111" s="769"/>
      <c r="CE111" s="769"/>
      <c r="CF111" s="846">
        <v>1.9</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343647</v>
      </c>
      <c r="DH111" s="769"/>
      <c r="DI111" s="769"/>
      <c r="DJ111" s="769"/>
      <c r="DK111" s="769"/>
      <c r="DL111" s="769">
        <v>325735</v>
      </c>
      <c r="DM111" s="769"/>
      <c r="DN111" s="769"/>
      <c r="DO111" s="769"/>
      <c r="DP111" s="769"/>
      <c r="DQ111" s="769">
        <v>307814</v>
      </c>
      <c r="DR111" s="769"/>
      <c r="DS111" s="769"/>
      <c r="DT111" s="769"/>
      <c r="DU111" s="769"/>
      <c r="DV111" s="821">
        <v>0.4</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30704680</v>
      </c>
      <c r="BR112" s="769"/>
      <c r="BS112" s="769"/>
      <c r="BT112" s="769"/>
      <c r="BU112" s="769"/>
      <c r="BV112" s="769">
        <v>30272387</v>
      </c>
      <c r="BW112" s="769"/>
      <c r="BX112" s="769"/>
      <c r="BY112" s="769"/>
      <c r="BZ112" s="769"/>
      <c r="CA112" s="769">
        <v>29162205</v>
      </c>
      <c r="CB112" s="769"/>
      <c r="CC112" s="769"/>
      <c r="CD112" s="769"/>
      <c r="CE112" s="769"/>
      <c r="CF112" s="846">
        <v>40</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3205997</v>
      </c>
      <c r="AB113" s="907"/>
      <c r="AC113" s="907"/>
      <c r="AD113" s="907"/>
      <c r="AE113" s="908"/>
      <c r="AF113" s="909">
        <v>3101751</v>
      </c>
      <c r="AG113" s="907"/>
      <c r="AH113" s="907"/>
      <c r="AI113" s="907"/>
      <c r="AJ113" s="908"/>
      <c r="AK113" s="909">
        <v>2990290</v>
      </c>
      <c r="AL113" s="907"/>
      <c r="AM113" s="907"/>
      <c r="AN113" s="907"/>
      <c r="AO113" s="908"/>
      <c r="AP113" s="910">
        <v>4.0999999999999996</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3152507</v>
      </c>
      <c r="BR113" s="769"/>
      <c r="BS113" s="769"/>
      <c r="BT113" s="769"/>
      <c r="BU113" s="769"/>
      <c r="BV113" s="769">
        <v>3193687</v>
      </c>
      <c r="BW113" s="769"/>
      <c r="BX113" s="769"/>
      <c r="BY113" s="769"/>
      <c r="BZ113" s="769"/>
      <c r="CA113" s="769">
        <v>5141594</v>
      </c>
      <c r="CB113" s="769"/>
      <c r="CC113" s="769"/>
      <c r="CD113" s="769"/>
      <c r="CE113" s="769"/>
      <c r="CF113" s="846">
        <v>7.1</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357567</v>
      </c>
      <c r="AB114" s="782"/>
      <c r="AC114" s="782"/>
      <c r="AD114" s="782"/>
      <c r="AE114" s="783"/>
      <c r="AF114" s="784">
        <v>264786</v>
      </c>
      <c r="AG114" s="782"/>
      <c r="AH114" s="782"/>
      <c r="AI114" s="782"/>
      <c r="AJ114" s="783"/>
      <c r="AK114" s="784">
        <v>83315</v>
      </c>
      <c r="AL114" s="782"/>
      <c r="AM114" s="782"/>
      <c r="AN114" s="782"/>
      <c r="AO114" s="783"/>
      <c r="AP114" s="752">
        <v>0.1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23623146</v>
      </c>
      <c r="BR114" s="769"/>
      <c r="BS114" s="769"/>
      <c r="BT114" s="769"/>
      <c r="BU114" s="769"/>
      <c r="BV114" s="769">
        <v>22832595</v>
      </c>
      <c r="BW114" s="769"/>
      <c r="BX114" s="769"/>
      <c r="BY114" s="769"/>
      <c r="BZ114" s="769"/>
      <c r="CA114" s="769">
        <v>21633475</v>
      </c>
      <c r="CB114" s="769"/>
      <c r="CC114" s="769"/>
      <c r="CD114" s="769"/>
      <c r="CE114" s="769"/>
      <c r="CF114" s="846">
        <v>29.7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674841</v>
      </c>
      <c r="AB115" s="907"/>
      <c r="AC115" s="907"/>
      <c r="AD115" s="907"/>
      <c r="AE115" s="908"/>
      <c r="AF115" s="909">
        <v>263548</v>
      </c>
      <c r="AG115" s="907"/>
      <c r="AH115" s="907"/>
      <c r="AI115" s="907"/>
      <c r="AJ115" s="908"/>
      <c r="AK115" s="909">
        <v>188695</v>
      </c>
      <c r="AL115" s="907"/>
      <c r="AM115" s="907"/>
      <c r="AN115" s="907"/>
      <c r="AO115" s="908"/>
      <c r="AP115" s="910">
        <v>0.3</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129737</v>
      </c>
      <c r="BR115" s="769"/>
      <c r="BS115" s="769"/>
      <c r="BT115" s="769"/>
      <c r="BU115" s="769"/>
      <c r="BV115" s="769">
        <v>128192</v>
      </c>
      <c r="BW115" s="769"/>
      <c r="BX115" s="769"/>
      <c r="BY115" s="769"/>
      <c r="BZ115" s="769"/>
      <c r="CA115" s="769">
        <v>110308</v>
      </c>
      <c r="CB115" s="769"/>
      <c r="CC115" s="769"/>
      <c r="CD115" s="769"/>
      <c r="CE115" s="769"/>
      <c r="CF115" s="846">
        <v>0.2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4554148</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18990328</v>
      </c>
      <c r="AB117" s="893"/>
      <c r="AC117" s="893"/>
      <c r="AD117" s="893"/>
      <c r="AE117" s="894"/>
      <c r="AF117" s="896">
        <v>17540724</v>
      </c>
      <c r="AG117" s="893"/>
      <c r="AH117" s="893"/>
      <c r="AI117" s="893"/>
      <c r="AJ117" s="894"/>
      <c r="AK117" s="896">
        <v>17275807</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160330560</v>
      </c>
      <c r="BR118" s="856"/>
      <c r="BS118" s="856"/>
      <c r="BT118" s="856"/>
      <c r="BU118" s="856"/>
      <c r="BV118" s="856">
        <v>156677198</v>
      </c>
      <c r="BW118" s="856"/>
      <c r="BX118" s="856"/>
      <c r="BY118" s="856"/>
      <c r="BZ118" s="856"/>
      <c r="CA118" s="856">
        <v>153612659</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11475578</v>
      </c>
      <c r="BR119" s="798"/>
      <c r="BS119" s="798"/>
      <c r="BT119" s="798"/>
      <c r="BU119" s="798"/>
      <c r="BV119" s="798">
        <v>13245016</v>
      </c>
      <c r="BW119" s="798"/>
      <c r="BX119" s="798"/>
      <c r="BY119" s="798"/>
      <c r="BZ119" s="798"/>
      <c r="CA119" s="798">
        <v>16217855</v>
      </c>
      <c r="CB119" s="798"/>
      <c r="CC119" s="798"/>
      <c r="CD119" s="798"/>
      <c r="CE119" s="798"/>
      <c r="CF119" s="859">
        <v>22.3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1269600</v>
      </c>
      <c r="DH119" s="715"/>
      <c r="DI119" s="715"/>
      <c r="DJ119" s="715"/>
      <c r="DK119" s="716"/>
      <c r="DL119" s="717">
        <v>1274817</v>
      </c>
      <c r="DM119" s="715"/>
      <c r="DN119" s="715"/>
      <c r="DO119" s="715"/>
      <c r="DP119" s="716"/>
      <c r="DQ119" s="717">
        <v>1104067</v>
      </c>
      <c r="DR119" s="715"/>
      <c r="DS119" s="715"/>
      <c r="DT119" s="715"/>
      <c r="DU119" s="716"/>
      <c r="DV119" s="805">
        <v>1.5</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17904</v>
      </c>
      <c r="AB120" s="782"/>
      <c r="AC120" s="782"/>
      <c r="AD120" s="782"/>
      <c r="AE120" s="783"/>
      <c r="AF120" s="784">
        <v>17912</v>
      </c>
      <c r="AG120" s="782"/>
      <c r="AH120" s="782"/>
      <c r="AI120" s="782"/>
      <c r="AJ120" s="783"/>
      <c r="AK120" s="784">
        <v>17921</v>
      </c>
      <c r="AL120" s="782"/>
      <c r="AM120" s="782"/>
      <c r="AN120" s="782"/>
      <c r="AO120" s="783"/>
      <c r="AP120" s="752">
        <v>0</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35926467</v>
      </c>
      <c r="BR120" s="769"/>
      <c r="BS120" s="769"/>
      <c r="BT120" s="769"/>
      <c r="BU120" s="769"/>
      <c r="BV120" s="769">
        <v>34279515</v>
      </c>
      <c r="BW120" s="769"/>
      <c r="BX120" s="769"/>
      <c r="BY120" s="769"/>
      <c r="BZ120" s="769"/>
      <c r="CA120" s="769">
        <v>32042456</v>
      </c>
      <c r="CB120" s="769"/>
      <c r="CC120" s="769"/>
      <c r="CD120" s="769"/>
      <c r="CE120" s="769"/>
      <c r="CF120" s="846">
        <v>44</v>
      </c>
      <c r="CG120" s="847"/>
      <c r="CH120" s="847"/>
      <c r="CI120" s="847"/>
      <c r="CJ120" s="847"/>
      <c r="CK120" s="848" t="s">
        <v>439</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20960573</v>
      </c>
      <c r="DH120" s="798"/>
      <c r="DI120" s="798"/>
      <c r="DJ120" s="798"/>
      <c r="DK120" s="798"/>
      <c r="DL120" s="798">
        <v>20484065</v>
      </c>
      <c r="DM120" s="798"/>
      <c r="DN120" s="798"/>
      <c r="DO120" s="798"/>
      <c r="DP120" s="798"/>
      <c r="DQ120" s="798">
        <v>19147804</v>
      </c>
      <c r="DR120" s="798"/>
      <c r="DS120" s="798"/>
      <c r="DT120" s="798"/>
      <c r="DU120" s="798"/>
      <c r="DV120" s="799">
        <v>26.3</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78168978</v>
      </c>
      <c r="BR121" s="856"/>
      <c r="BS121" s="856"/>
      <c r="BT121" s="856"/>
      <c r="BU121" s="856"/>
      <c r="BV121" s="856">
        <v>84344919</v>
      </c>
      <c r="BW121" s="856"/>
      <c r="BX121" s="856"/>
      <c r="BY121" s="856"/>
      <c r="BZ121" s="856"/>
      <c r="CA121" s="856">
        <v>87907558</v>
      </c>
      <c r="CB121" s="856"/>
      <c r="CC121" s="856"/>
      <c r="CD121" s="856"/>
      <c r="CE121" s="856"/>
      <c r="CF121" s="857">
        <v>120.7</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8716358</v>
      </c>
      <c r="DH121" s="769"/>
      <c r="DI121" s="769"/>
      <c r="DJ121" s="769"/>
      <c r="DK121" s="769"/>
      <c r="DL121" s="769">
        <v>8272167</v>
      </c>
      <c r="DM121" s="769"/>
      <c r="DN121" s="769"/>
      <c r="DO121" s="769"/>
      <c r="DP121" s="769"/>
      <c r="DQ121" s="769">
        <v>8205653</v>
      </c>
      <c r="DR121" s="769"/>
      <c r="DS121" s="769"/>
      <c r="DT121" s="769"/>
      <c r="DU121" s="769"/>
      <c r="DV121" s="821">
        <v>11.3</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125571023</v>
      </c>
      <c r="BR122" s="838"/>
      <c r="BS122" s="838"/>
      <c r="BT122" s="838"/>
      <c r="BU122" s="838"/>
      <c r="BV122" s="838">
        <v>131869450</v>
      </c>
      <c r="BW122" s="838"/>
      <c r="BX122" s="838"/>
      <c r="BY122" s="838"/>
      <c r="BZ122" s="838"/>
      <c r="CA122" s="838">
        <v>136167869</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1021240</v>
      </c>
      <c r="DH122" s="769"/>
      <c r="DI122" s="769"/>
      <c r="DJ122" s="769"/>
      <c r="DK122" s="769"/>
      <c r="DL122" s="769">
        <v>1510182</v>
      </c>
      <c r="DM122" s="769"/>
      <c r="DN122" s="769"/>
      <c r="DO122" s="769"/>
      <c r="DP122" s="769"/>
      <c r="DQ122" s="769">
        <v>1808748</v>
      </c>
      <c r="DR122" s="769"/>
      <c r="DS122" s="769"/>
      <c r="DT122" s="769"/>
      <c r="DU122" s="769"/>
      <c r="DV122" s="821">
        <v>2.5</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51.2</v>
      </c>
      <c r="BR123" s="830"/>
      <c r="BS123" s="830"/>
      <c r="BT123" s="830"/>
      <c r="BU123" s="830"/>
      <c r="BV123" s="830">
        <v>34.700000000000003</v>
      </c>
      <c r="BW123" s="830"/>
      <c r="BX123" s="830"/>
      <c r="BY123" s="830"/>
      <c r="BZ123" s="830"/>
      <c r="CA123" s="830">
        <v>23.9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656937</v>
      </c>
      <c r="AB126" s="782"/>
      <c r="AC126" s="782"/>
      <c r="AD126" s="782"/>
      <c r="AE126" s="783"/>
      <c r="AF126" s="784">
        <v>245636</v>
      </c>
      <c r="AG126" s="782"/>
      <c r="AH126" s="782"/>
      <c r="AI126" s="782"/>
      <c r="AJ126" s="783"/>
      <c r="AK126" s="784">
        <v>170774</v>
      </c>
      <c r="AL126" s="782"/>
      <c r="AM126" s="782"/>
      <c r="AN126" s="782"/>
      <c r="AO126" s="783"/>
      <c r="AP126" s="752">
        <v>0.2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129737</v>
      </c>
      <c r="DH127" s="818"/>
      <c r="DI127" s="818"/>
      <c r="DJ127" s="818"/>
      <c r="DK127" s="818"/>
      <c r="DL127" s="818">
        <v>128192</v>
      </c>
      <c r="DM127" s="818"/>
      <c r="DN127" s="818"/>
      <c r="DO127" s="818"/>
      <c r="DP127" s="818"/>
      <c r="DQ127" s="818">
        <v>110308</v>
      </c>
      <c r="DR127" s="818"/>
      <c r="DS127" s="818"/>
      <c r="DT127" s="818"/>
      <c r="DU127" s="818"/>
      <c r="DV127" s="819">
        <v>0.2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5097833</v>
      </c>
      <c r="AB128" s="722"/>
      <c r="AC128" s="722"/>
      <c r="AD128" s="722"/>
      <c r="AE128" s="723"/>
      <c r="AF128" s="724">
        <v>4529789</v>
      </c>
      <c r="AG128" s="722"/>
      <c r="AH128" s="722"/>
      <c r="AI128" s="722"/>
      <c r="AJ128" s="723"/>
      <c r="AK128" s="724">
        <v>3978100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75054016</v>
      </c>
      <c r="AB129" s="782"/>
      <c r="AC129" s="782"/>
      <c r="AD129" s="782"/>
      <c r="AE129" s="783"/>
      <c r="AF129" s="784">
        <v>78652575</v>
      </c>
      <c r="AG129" s="782"/>
      <c r="AH129" s="782"/>
      <c r="AI129" s="782"/>
      <c r="AJ129" s="783"/>
      <c r="AK129" s="784">
        <v>80293921</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8.6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7176780</v>
      </c>
      <c r="AB130" s="782"/>
      <c r="AC130" s="782"/>
      <c r="AD130" s="782"/>
      <c r="AE130" s="783"/>
      <c r="AF130" s="784">
        <v>7315467</v>
      </c>
      <c r="AG130" s="782"/>
      <c r="AH130" s="782"/>
      <c r="AI130" s="782"/>
      <c r="AJ130" s="783"/>
      <c r="AK130" s="784">
        <v>7434426</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23.9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67877236</v>
      </c>
      <c r="AB131" s="715"/>
      <c r="AC131" s="715"/>
      <c r="AD131" s="715"/>
      <c r="AE131" s="716"/>
      <c r="AF131" s="717">
        <v>71337108</v>
      </c>
      <c r="AG131" s="715"/>
      <c r="AH131" s="715"/>
      <c r="AI131" s="715"/>
      <c r="AJ131" s="716"/>
      <c r="AK131" s="717">
        <v>72859495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9.8939134759999998</v>
      </c>
      <c r="AB132" s="738"/>
      <c r="AC132" s="738"/>
      <c r="AD132" s="738"/>
      <c r="AE132" s="739"/>
      <c r="AF132" s="740">
        <v>7.9838784609999998</v>
      </c>
      <c r="AG132" s="738"/>
      <c r="AH132" s="738"/>
      <c r="AI132" s="738"/>
      <c r="AJ132" s="739"/>
      <c r="AK132" s="740">
        <v>8.0473807839999996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10.8</v>
      </c>
      <c r="AB133" s="747"/>
      <c r="AC133" s="747"/>
      <c r="AD133" s="747"/>
      <c r="AE133" s="748"/>
      <c r="AF133" s="746">
        <v>9.8000000000000007</v>
      </c>
      <c r="AG133" s="747"/>
      <c r="AH133" s="747"/>
      <c r="AI133" s="747"/>
      <c r="AJ133" s="748"/>
      <c r="AK133" s="746">
        <v>8.6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16" sqref="G16:J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26691988</v>
      </c>
      <c r="L9" s="264">
        <v>66716</v>
      </c>
      <c r="M9" s="265">
        <v>57075</v>
      </c>
      <c r="N9" s="266">
        <v>16.899999999999999</v>
      </c>
    </row>
    <row r="10" spans="1:16">
      <c r="A10" s="248"/>
      <c r="B10" s="244"/>
      <c r="C10" s="244"/>
      <c r="D10" s="244"/>
      <c r="E10" s="244"/>
      <c r="F10" s="244"/>
      <c r="G10" s="1131" t="s">
        <v>475</v>
      </c>
      <c r="H10" s="1132"/>
      <c r="I10" s="1132"/>
      <c r="J10" s="1133"/>
      <c r="K10" s="267">
        <v>564526</v>
      </c>
      <c r="L10" s="268">
        <v>1411</v>
      </c>
      <c r="M10" s="269">
        <v>2378</v>
      </c>
      <c r="N10" s="270">
        <v>-40.700000000000003</v>
      </c>
    </row>
    <row r="11" spans="1:16" ht="13.5" customHeight="1">
      <c r="A11" s="248"/>
      <c r="B11" s="244"/>
      <c r="C11" s="244"/>
      <c r="D11" s="244"/>
      <c r="E11" s="244"/>
      <c r="F11" s="244"/>
      <c r="G11" s="1131" t="s">
        <v>476</v>
      </c>
      <c r="H11" s="1132"/>
      <c r="I11" s="1132"/>
      <c r="J11" s="1133"/>
      <c r="K11" s="267">
        <v>216262</v>
      </c>
      <c r="L11" s="268">
        <v>541</v>
      </c>
      <c r="M11" s="269">
        <v>1348</v>
      </c>
      <c r="N11" s="270">
        <v>-59.9</v>
      </c>
    </row>
    <row r="12" spans="1:16" ht="13.5" customHeight="1">
      <c r="A12" s="248"/>
      <c r="B12" s="244"/>
      <c r="C12" s="244"/>
      <c r="D12" s="244"/>
      <c r="E12" s="244"/>
      <c r="F12" s="244"/>
      <c r="G12" s="1131" t="s">
        <v>477</v>
      </c>
      <c r="H12" s="1132"/>
      <c r="I12" s="1132"/>
      <c r="J12" s="1133"/>
      <c r="K12" s="267">
        <v>217285</v>
      </c>
      <c r="L12" s="268">
        <v>543</v>
      </c>
      <c r="M12" s="269">
        <v>648</v>
      </c>
      <c r="N12" s="270">
        <v>-16.2</v>
      </c>
    </row>
    <row r="13" spans="1:16" ht="13.5" customHeight="1">
      <c r="A13" s="248"/>
      <c r="B13" s="244"/>
      <c r="C13" s="244"/>
      <c r="D13" s="244"/>
      <c r="E13" s="244"/>
      <c r="F13" s="244"/>
      <c r="G13" s="1131" t="s">
        <v>478</v>
      </c>
      <c r="H13" s="1132"/>
      <c r="I13" s="1132"/>
      <c r="J13" s="1133"/>
      <c r="K13" s="267" t="s">
        <v>479</v>
      </c>
      <c r="L13" s="268" t="s">
        <v>479</v>
      </c>
      <c r="M13" s="269">
        <v>21</v>
      </c>
      <c r="N13" s="270" t="s">
        <v>479</v>
      </c>
    </row>
    <row r="14" spans="1:16" ht="13.5" customHeight="1">
      <c r="A14" s="248"/>
      <c r="B14" s="244"/>
      <c r="C14" s="244"/>
      <c r="D14" s="244"/>
      <c r="E14" s="244"/>
      <c r="F14" s="244"/>
      <c r="G14" s="1131" t="s">
        <v>480</v>
      </c>
      <c r="H14" s="1132"/>
      <c r="I14" s="1132"/>
      <c r="J14" s="1133"/>
      <c r="K14" s="267">
        <v>902647</v>
      </c>
      <c r="L14" s="268">
        <v>2256</v>
      </c>
      <c r="M14" s="269">
        <v>1701</v>
      </c>
      <c r="N14" s="270">
        <v>32.6</v>
      </c>
    </row>
    <row r="15" spans="1:16" ht="13.5" customHeight="1">
      <c r="A15" s="248"/>
      <c r="B15" s="244"/>
      <c r="C15" s="244"/>
      <c r="D15" s="244"/>
      <c r="E15" s="244"/>
      <c r="F15" s="244"/>
      <c r="G15" s="1131" t="s">
        <v>481</v>
      </c>
      <c r="H15" s="1132"/>
      <c r="I15" s="1132"/>
      <c r="J15" s="1133"/>
      <c r="K15" s="267">
        <v>294657</v>
      </c>
      <c r="L15" s="268">
        <v>736</v>
      </c>
      <c r="M15" s="269">
        <v>1326</v>
      </c>
      <c r="N15" s="270">
        <v>-44.5</v>
      </c>
    </row>
    <row r="16" spans="1:16">
      <c r="A16" s="248"/>
      <c r="B16" s="244"/>
      <c r="C16" s="244"/>
      <c r="D16" s="244"/>
      <c r="E16" s="244"/>
      <c r="F16" s="244"/>
      <c r="G16" s="1134" t="s">
        <v>482</v>
      </c>
      <c r="H16" s="1135"/>
      <c r="I16" s="1135"/>
      <c r="J16" s="1136"/>
      <c r="K16" s="268">
        <v>-2546783</v>
      </c>
      <c r="L16" s="268">
        <v>-6366</v>
      </c>
      <c r="M16" s="269">
        <v>-5838</v>
      </c>
      <c r="N16" s="270">
        <v>9</v>
      </c>
    </row>
    <row r="17" spans="1:16">
      <c r="A17" s="248"/>
      <c r="B17" s="244"/>
      <c r="C17" s="244"/>
      <c r="D17" s="244"/>
      <c r="E17" s="244"/>
      <c r="F17" s="244"/>
      <c r="G17" s="1134" t="s">
        <v>170</v>
      </c>
      <c r="H17" s="1135"/>
      <c r="I17" s="1135"/>
      <c r="J17" s="1136"/>
      <c r="K17" s="268">
        <v>26340582</v>
      </c>
      <c r="L17" s="268">
        <v>65837</v>
      </c>
      <c r="M17" s="269">
        <v>58658</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6.31</v>
      </c>
      <c r="L21" s="281">
        <v>6.17</v>
      </c>
      <c r="M21" s="282">
        <v>0.14000000000000001</v>
      </c>
      <c r="N21" s="249"/>
      <c r="O21" s="283"/>
      <c r="P21" s="279"/>
    </row>
    <row r="22" spans="1:16" s="284" customFormat="1">
      <c r="A22" s="279"/>
      <c r="B22" s="249"/>
      <c r="C22" s="249"/>
      <c r="D22" s="249"/>
      <c r="E22" s="249"/>
      <c r="F22" s="249"/>
      <c r="G22" s="1128" t="s">
        <v>488</v>
      </c>
      <c r="H22" s="1129"/>
      <c r="I22" s="1129"/>
      <c r="J22" s="1130"/>
      <c r="K22" s="285">
        <v>100.7</v>
      </c>
      <c r="L22" s="286">
        <v>99.9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14013507</v>
      </c>
      <c r="L32" s="294">
        <v>35026</v>
      </c>
      <c r="M32" s="295">
        <v>40803</v>
      </c>
      <c r="N32" s="296">
        <v>-14.2</v>
      </c>
    </row>
    <row r="33" spans="1:16" ht="13.5" customHeight="1">
      <c r="A33" s="248"/>
      <c r="B33" s="244"/>
      <c r="C33" s="244"/>
      <c r="D33" s="244"/>
      <c r="E33" s="244"/>
      <c r="F33" s="244"/>
      <c r="G33" s="1119" t="s">
        <v>493</v>
      </c>
      <c r="H33" s="1120"/>
      <c r="I33" s="1120"/>
      <c r="J33" s="1121"/>
      <c r="K33" s="294" t="s">
        <v>479</v>
      </c>
      <c r="L33" s="294" t="s">
        <v>479</v>
      </c>
      <c r="M33" s="295" t="s">
        <v>479</v>
      </c>
      <c r="N33" s="296" t="s">
        <v>479</v>
      </c>
    </row>
    <row r="34" spans="1:16" ht="27" customHeight="1">
      <c r="A34" s="248"/>
      <c r="B34" s="244"/>
      <c r="C34" s="244"/>
      <c r="D34" s="244"/>
      <c r="E34" s="244"/>
      <c r="F34" s="244"/>
      <c r="G34" s="1119" t="s">
        <v>494</v>
      </c>
      <c r="H34" s="1120"/>
      <c r="I34" s="1120"/>
      <c r="J34" s="1121"/>
      <c r="K34" s="294" t="s">
        <v>479</v>
      </c>
      <c r="L34" s="294" t="s">
        <v>479</v>
      </c>
      <c r="M34" s="295">
        <v>114</v>
      </c>
      <c r="N34" s="296" t="s">
        <v>479</v>
      </c>
    </row>
    <row r="35" spans="1:16" ht="27" customHeight="1">
      <c r="A35" s="248"/>
      <c r="B35" s="244"/>
      <c r="C35" s="244"/>
      <c r="D35" s="244"/>
      <c r="E35" s="244"/>
      <c r="F35" s="244"/>
      <c r="G35" s="1119" t="s">
        <v>495</v>
      </c>
      <c r="H35" s="1120"/>
      <c r="I35" s="1120"/>
      <c r="J35" s="1121"/>
      <c r="K35" s="294">
        <v>2990290</v>
      </c>
      <c r="L35" s="294">
        <v>7474</v>
      </c>
      <c r="M35" s="295">
        <v>10245</v>
      </c>
      <c r="N35" s="296">
        <v>-27</v>
      </c>
    </row>
    <row r="36" spans="1:16" ht="27" customHeight="1">
      <c r="A36" s="248"/>
      <c r="B36" s="244"/>
      <c r="C36" s="244"/>
      <c r="D36" s="244"/>
      <c r="E36" s="244"/>
      <c r="F36" s="244"/>
      <c r="G36" s="1119" t="s">
        <v>496</v>
      </c>
      <c r="H36" s="1120"/>
      <c r="I36" s="1120"/>
      <c r="J36" s="1121"/>
      <c r="K36" s="294">
        <v>83315</v>
      </c>
      <c r="L36" s="294">
        <v>208</v>
      </c>
      <c r="M36" s="295">
        <v>436</v>
      </c>
      <c r="N36" s="296">
        <v>-52.3</v>
      </c>
    </row>
    <row r="37" spans="1:16" ht="13.5" customHeight="1">
      <c r="A37" s="248"/>
      <c r="B37" s="244"/>
      <c r="C37" s="244"/>
      <c r="D37" s="244"/>
      <c r="E37" s="244"/>
      <c r="F37" s="244"/>
      <c r="G37" s="1119" t="s">
        <v>497</v>
      </c>
      <c r="H37" s="1120"/>
      <c r="I37" s="1120"/>
      <c r="J37" s="1121"/>
      <c r="K37" s="294">
        <v>188695</v>
      </c>
      <c r="L37" s="294">
        <v>472</v>
      </c>
      <c r="M37" s="295">
        <v>818</v>
      </c>
      <c r="N37" s="296">
        <v>-42.3</v>
      </c>
    </row>
    <row r="38" spans="1:16" ht="27" customHeight="1">
      <c r="A38" s="248"/>
      <c r="B38" s="244"/>
      <c r="C38" s="244"/>
      <c r="D38" s="244"/>
      <c r="E38" s="244"/>
      <c r="F38" s="244"/>
      <c r="G38" s="1122" t="s">
        <v>498</v>
      </c>
      <c r="H38" s="1123"/>
      <c r="I38" s="1123"/>
      <c r="J38" s="1124"/>
      <c r="K38" s="297" t="s">
        <v>479</v>
      </c>
      <c r="L38" s="297" t="s">
        <v>479</v>
      </c>
      <c r="M38" s="298">
        <v>5</v>
      </c>
      <c r="N38" s="299" t="s">
        <v>479</v>
      </c>
      <c r="O38" s="293"/>
    </row>
    <row r="39" spans="1:16">
      <c r="A39" s="248"/>
      <c r="B39" s="244"/>
      <c r="C39" s="244"/>
      <c r="D39" s="244"/>
      <c r="E39" s="244"/>
      <c r="F39" s="244"/>
      <c r="G39" s="1122" t="s">
        <v>499</v>
      </c>
      <c r="H39" s="1123"/>
      <c r="I39" s="1123"/>
      <c r="J39" s="1124"/>
      <c r="K39" s="300">
        <v>-3978100</v>
      </c>
      <c r="L39" s="300">
        <v>-9943</v>
      </c>
      <c r="M39" s="301">
        <v>-8579</v>
      </c>
      <c r="N39" s="302">
        <v>15.9</v>
      </c>
      <c r="O39" s="293"/>
    </row>
    <row r="40" spans="1:16" ht="27" customHeight="1">
      <c r="A40" s="248"/>
      <c r="B40" s="244"/>
      <c r="C40" s="244"/>
      <c r="D40" s="244"/>
      <c r="E40" s="244"/>
      <c r="F40" s="244"/>
      <c r="G40" s="1119" t="s">
        <v>500</v>
      </c>
      <c r="H40" s="1120"/>
      <c r="I40" s="1120"/>
      <c r="J40" s="1121"/>
      <c r="K40" s="300">
        <v>-7434426</v>
      </c>
      <c r="L40" s="300">
        <v>-18582</v>
      </c>
      <c r="M40" s="301">
        <v>-30169</v>
      </c>
      <c r="N40" s="302">
        <v>-38.4</v>
      </c>
      <c r="O40" s="293"/>
    </row>
    <row r="41" spans="1:16">
      <c r="A41" s="248"/>
      <c r="B41" s="244"/>
      <c r="C41" s="244"/>
      <c r="D41" s="244"/>
      <c r="E41" s="244"/>
      <c r="F41" s="244"/>
      <c r="G41" s="1125" t="s">
        <v>280</v>
      </c>
      <c r="H41" s="1126"/>
      <c r="I41" s="1126"/>
      <c r="J41" s="1127"/>
      <c r="K41" s="294">
        <v>5863281</v>
      </c>
      <c r="L41" s="300">
        <v>14655</v>
      </c>
      <c r="M41" s="301">
        <v>13672</v>
      </c>
      <c r="N41" s="302">
        <v>7.2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6362173</v>
      </c>
      <c r="J51" s="320">
        <v>16320</v>
      </c>
      <c r="K51" s="321">
        <v>1.5</v>
      </c>
      <c r="L51" s="322">
        <v>42247</v>
      </c>
      <c r="M51" s="323">
        <v>7.8</v>
      </c>
      <c r="N51" s="324">
        <v>-6.3</v>
      </c>
    </row>
    <row r="52" spans="1:14">
      <c r="A52" s="248"/>
      <c r="B52" s="244"/>
      <c r="C52" s="244"/>
      <c r="D52" s="244"/>
      <c r="E52" s="244"/>
      <c r="F52" s="244"/>
      <c r="G52" s="325"/>
      <c r="H52" s="326" t="s">
        <v>511</v>
      </c>
      <c r="I52" s="327">
        <v>3107352</v>
      </c>
      <c r="J52" s="328">
        <v>7971</v>
      </c>
      <c r="K52" s="329">
        <v>-31.4</v>
      </c>
      <c r="L52" s="330">
        <v>25497</v>
      </c>
      <c r="M52" s="331">
        <v>3.7</v>
      </c>
      <c r="N52" s="332">
        <v>-35.1</v>
      </c>
    </row>
    <row r="53" spans="1:14">
      <c r="A53" s="248"/>
      <c r="B53" s="244"/>
      <c r="C53" s="244"/>
      <c r="D53" s="244"/>
      <c r="E53" s="244"/>
      <c r="F53" s="244"/>
      <c r="G53" s="310" t="s">
        <v>512</v>
      </c>
      <c r="H53" s="311"/>
      <c r="I53" s="319">
        <v>4854199</v>
      </c>
      <c r="J53" s="320">
        <v>12435</v>
      </c>
      <c r="K53" s="321">
        <v>-23.8</v>
      </c>
      <c r="L53" s="322">
        <v>41739</v>
      </c>
      <c r="M53" s="323">
        <v>-1.2</v>
      </c>
      <c r="N53" s="324">
        <v>-22.6</v>
      </c>
    </row>
    <row r="54" spans="1:14">
      <c r="A54" s="248"/>
      <c r="B54" s="244"/>
      <c r="C54" s="244"/>
      <c r="D54" s="244"/>
      <c r="E54" s="244"/>
      <c r="F54" s="244"/>
      <c r="G54" s="325"/>
      <c r="H54" s="326" t="s">
        <v>511</v>
      </c>
      <c r="I54" s="327">
        <v>3139882</v>
      </c>
      <c r="J54" s="328">
        <v>8043</v>
      </c>
      <c r="K54" s="329">
        <v>0.9</v>
      </c>
      <c r="L54" s="330">
        <v>24625</v>
      </c>
      <c r="M54" s="331">
        <v>-3.4</v>
      </c>
      <c r="N54" s="332">
        <v>4.3</v>
      </c>
    </row>
    <row r="55" spans="1:14">
      <c r="A55" s="248"/>
      <c r="B55" s="244"/>
      <c r="C55" s="244"/>
      <c r="D55" s="244"/>
      <c r="E55" s="244"/>
      <c r="F55" s="244"/>
      <c r="G55" s="310" t="s">
        <v>513</v>
      </c>
      <c r="H55" s="311"/>
      <c r="I55" s="319">
        <v>8015634</v>
      </c>
      <c r="J55" s="320">
        <v>20481</v>
      </c>
      <c r="K55" s="321">
        <v>64.7</v>
      </c>
      <c r="L55" s="322">
        <v>36765</v>
      </c>
      <c r="M55" s="323">
        <v>-11.9</v>
      </c>
      <c r="N55" s="324">
        <v>76.599999999999994</v>
      </c>
    </row>
    <row r="56" spans="1:14">
      <c r="A56" s="248"/>
      <c r="B56" s="244"/>
      <c r="C56" s="244"/>
      <c r="D56" s="244"/>
      <c r="E56" s="244"/>
      <c r="F56" s="244"/>
      <c r="G56" s="325"/>
      <c r="H56" s="326" t="s">
        <v>511</v>
      </c>
      <c r="I56" s="327">
        <v>6489272</v>
      </c>
      <c r="J56" s="328">
        <v>16581</v>
      </c>
      <c r="K56" s="329">
        <v>106.2</v>
      </c>
      <c r="L56" s="330">
        <v>20975</v>
      </c>
      <c r="M56" s="331">
        <v>-14.8</v>
      </c>
      <c r="N56" s="332">
        <v>121</v>
      </c>
    </row>
    <row r="57" spans="1:14">
      <c r="A57" s="248"/>
      <c r="B57" s="244"/>
      <c r="C57" s="244"/>
      <c r="D57" s="244"/>
      <c r="E57" s="244"/>
      <c r="F57" s="244"/>
      <c r="G57" s="310" t="s">
        <v>514</v>
      </c>
      <c r="H57" s="311"/>
      <c r="I57" s="319">
        <v>12845937</v>
      </c>
      <c r="J57" s="320">
        <v>32330</v>
      </c>
      <c r="K57" s="321">
        <v>57.9</v>
      </c>
      <c r="L57" s="322">
        <v>41705</v>
      </c>
      <c r="M57" s="323">
        <v>13.4</v>
      </c>
      <c r="N57" s="324">
        <v>44.5</v>
      </c>
    </row>
    <row r="58" spans="1:14">
      <c r="A58" s="248"/>
      <c r="B58" s="244"/>
      <c r="C58" s="244"/>
      <c r="D58" s="244"/>
      <c r="E58" s="244"/>
      <c r="F58" s="244"/>
      <c r="G58" s="325"/>
      <c r="H58" s="326" t="s">
        <v>511</v>
      </c>
      <c r="I58" s="327">
        <v>8851713</v>
      </c>
      <c r="J58" s="328">
        <v>22278</v>
      </c>
      <c r="K58" s="329">
        <v>34.4</v>
      </c>
      <c r="L58" s="330">
        <v>22742</v>
      </c>
      <c r="M58" s="331">
        <v>8.4</v>
      </c>
      <c r="N58" s="332">
        <v>26</v>
      </c>
    </row>
    <row r="59" spans="1:14">
      <c r="A59" s="248"/>
      <c r="B59" s="244"/>
      <c r="C59" s="244"/>
      <c r="D59" s="244"/>
      <c r="E59" s="244"/>
      <c r="F59" s="244"/>
      <c r="G59" s="310" t="s">
        <v>515</v>
      </c>
      <c r="H59" s="311"/>
      <c r="I59" s="319">
        <v>8950004</v>
      </c>
      <c r="J59" s="320">
        <v>22370</v>
      </c>
      <c r="K59" s="321">
        <v>-30.8</v>
      </c>
      <c r="L59" s="322">
        <v>47677</v>
      </c>
      <c r="M59" s="323">
        <v>14.3</v>
      </c>
      <c r="N59" s="324">
        <v>-45.1</v>
      </c>
    </row>
    <row r="60" spans="1:14">
      <c r="A60" s="248"/>
      <c r="B60" s="244"/>
      <c r="C60" s="244"/>
      <c r="D60" s="244"/>
      <c r="E60" s="244"/>
      <c r="F60" s="244"/>
      <c r="G60" s="325"/>
      <c r="H60" s="326" t="s">
        <v>511</v>
      </c>
      <c r="I60" s="333">
        <v>4670970</v>
      </c>
      <c r="J60" s="328">
        <v>11675</v>
      </c>
      <c r="K60" s="329">
        <v>-47.6</v>
      </c>
      <c r="L60" s="330">
        <v>23360</v>
      </c>
      <c r="M60" s="331">
        <v>2.7</v>
      </c>
      <c r="N60" s="332">
        <v>-50.3</v>
      </c>
    </row>
    <row r="61" spans="1:14">
      <c r="A61" s="248"/>
      <c r="B61" s="244"/>
      <c r="C61" s="244"/>
      <c r="D61" s="244"/>
      <c r="E61" s="244"/>
      <c r="F61" s="244"/>
      <c r="G61" s="310" t="s">
        <v>516</v>
      </c>
      <c r="H61" s="334"/>
      <c r="I61" s="335">
        <v>8205589</v>
      </c>
      <c r="J61" s="336">
        <v>20787</v>
      </c>
      <c r="K61" s="337">
        <v>13.9</v>
      </c>
      <c r="L61" s="338">
        <v>42027</v>
      </c>
      <c r="M61" s="339">
        <v>4.5</v>
      </c>
      <c r="N61" s="324">
        <v>9.4</v>
      </c>
    </row>
    <row r="62" spans="1:14">
      <c r="A62" s="248"/>
      <c r="B62" s="244"/>
      <c r="C62" s="244"/>
      <c r="D62" s="244"/>
      <c r="E62" s="244"/>
      <c r="F62" s="244"/>
      <c r="G62" s="325"/>
      <c r="H62" s="326" t="s">
        <v>511</v>
      </c>
      <c r="I62" s="327">
        <v>5251838</v>
      </c>
      <c r="J62" s="328">
        <v>13310</v>
      </c>
      <c r="K62" s="329">
        <v>12.5</v>
      </c>
      <c r="L62" s="330">
        <v>23440</v>
      </c>
      <c r="M62" s="331">
        <v>-0.7</v>
      </c>
      <c r="N62" s="332">
        <v>13.2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0.52</v>
      </c>
      <c r="G47" s="12">
        <v>1</v>
      </c>
      <c r="H47" s="12">
        <v>1.35</v>
      </c>
      <c r="I47" s="12">
        <v>1.29</v>
      </c>
      <c r="J47" s="13">
        <v>1.94</v>
      </c>
    </row>
    <row r="48" spans="2:10" ht="57.75" customHeight="1">
      <c r="B48" s="14"/>
      <c r="C48" s="1139" t="s">
        <v>4</v>
      </c>
      <c r="D48" s="1139"/>
      <c r="E48" s="1140"/>
      <c r="F48" s="15">
        <v>0.06</v>
      </c>
      <c r="G48" s="16">
        <v>1.1100000000000001</v>
      </c>
      <c r="H48" s="16">
        <v>2.36</v>
      </c>
      <c r="I48" s="16">
        <v>2.36</v>
      </c>
      <c r="J48" s="17">
        <v>5.24</v>
      </c>
    </row>
    <row r="49" spans="2:10" ht="57.75" customHeight="1" thickBot="1">
      <c r="B49" s="18"/>
      <c r="C49" s="1141" t="s">
        <v>5</v>
      </c>
      <c r="D49" s="1141"/>
      <c r="E49" s="1142"/>
      <c r="F49" s="19">
        <v>0.61</v>
      </c>
      <c r="G49" s="20">
        <v>1.72</v>
      </c>
      <c r="H49" s="20">
        <v>1.74</v>
      </c>
      <c r="I49" s="20">
        <v>1.03</v>
      </c>
      <c r="J49" s="21">
        <v>3.67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Normal="10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2.94</v>
      </c>
      <c r="G34" s="33">
        <v>4</v>
      </c>
      <c r="H34" s="33">
        <v>5.08</v>
      </c>
      <c r="I34" s="33">
        <v>6.67</v>
      </c>
      <c r="J34" s="34">
        <v>7.99</v>
      </c>
      <c r="K34" s="22"/>
      <c r="L34" s="22"/>
      <c r="M34" s="22"/>
      <c r="N34" s="22"/>
      <c r="O34" s="22"/>
      <c r="P34" s="22"/>
    </row>
    <row r="35" spans="1:16" ht="39" customHeight="1">
      <c r="A35" s="22"/>
      <c r="B35" s="35"/>
      <c r="C35" s="1143" t="s">
        <v>524</v>
      </c>
      <c r="D35" s="1144"/>
      <c r="E35" s="1145"/>
      <c r="F35" s="36">
        <v>0.04</v>
      </c>
      <c r="G35" s="37">
        <v>1.0900000000000001</v>
      </c>
      <c r="H35" s="37">
        <v>2.34</v>
      </c>
      <c r="I35" s="37">
        <v>2.34</v>
      </c>
      <c r="J35" s="38">
        <v>5.22</v>
      </c>
      <c r="K35" s="22"/>
      <c r="L35" s="22"/>
      <c r="M35" s="22"/>
      <c r="N35" s="22"/>
      <c r="O35" s="22"/>
      <c r="P35" s="22"/>
    </row>
    <row r="36" spans="1:16" ht="39" customHeight="1">
      <c r="A36" s="22"/>
      <c r="B36" s="35"/>
      <c r="C36" s="1143" t="s">
        <v>525</v>
      </c>
      <c r="D36" s="1144"/>
      <c r="E36" s="1145"/>
      <c r="F36" s="36" t="s">
        <v>526</v>
      </c>
      <c r="G36" s="37">
        <v>1.18</v>
      </c>
      <c r="H36" s="37">
        <v>1.92</v>
      </c>
      <c r="I36" s="37">
        <v>3.23</v>
      </c>
      <c r="J36" s="38">
        <v>3.55</v>
      </c>
      <c r="K36" s="22"/>
      <c r="L36" s="22"/>
      <c r="M36" s="22"/>
      <c r="N36" s="22"/>
      <c r="O36" s="22"/>
      <c r="P36" s="22"/>
    </row>
    <row r="37" spans="1:16" ht="39" customHeight="1">
      <c r="A37" s="22"/>
      <c r="B37" s="35"/>
      <c r="C37" s="1143" t="s">
        <v>527</v>
      </c>
      <c r="D37" s="1144"/>
      <c r="E37" s="1145"/>
      <c r="F37" s="36">
        <v>1.1599999999999999</v>
      </c>
      <c r="G37" s="37">
        <v>1.75</v>
      </c>
      <c r="H37" s="37">
        <v>2</v>
      </c>
      <c r="I37" s="37">
        <v>2.48</v>
      </c>
      <c r="J37" s="38">
        <v>2.69</v>
      </c>
      <c r="K37" s="22"/>
      <c r="L37" s="22"/>
      <c r="M37" s="22"/>
      <c r="N37" s="22"/>
      <c r="O37" s="22"/>
      <c r="P37" s="22"/>
    </row>
    <row r="38" spans="1:16" ht="39" customHeight="1">
      <c r="A38" s="22"/>
      <c r="B38" s="35"/>
      <c r="C38" s="1143" t="s">
        <v>528</v>
      </c>
      <c r="D38" s="1144"/>
      <c r="E38" s="1145"/>
      <c r="F38" s="36">
        <v>1.46</v>
      </c>
      <c r="G38" s="37">
        <v>1.79</v>
      </c>
      <c r="H38" s="37">
        <v>2.1</v>
      </c>
      <c r="I38" s="37">
        <v>2.13</v>
      </c>
      <c r="J38" s="38">
        <v>2.58</v>
      </c>
      <c r="K38" s="22"/>
      <c r="L38" s="22"/>
      <c r="M38" s="22"/>
      <c r="N38" s="22"/>
      <c r="O38" s="22"/>
      <c r="P38" s="22"/>
    </row>
    <row r="39" spans="1:16" ht="39" customHeight="1">
      <c r="A39" s="22"/>
      <c r="B39" s="35"/>
      <c r="C39" s="1143" t="s">
        <v>529</v>
      </c>
      <c r="D39" s="1144"/>
      <c r="E39" s="1145"/>
      <c r="F39" s="36">
        <v>0.62</v>
      </c>
      <c r="G39" s="37">
        <v>0.34</v>
      </c>
      <c r="H39" s="37">
        <v>0.72</v>
      </c>
      <c r="I39" s="37">
        <v>0.73</v>
      </c>
      <c r="J39" s="38">
        <v>0.59</v>
      </c>
      <c r="K39" s="22"/>
      <c r="L39" s="22"/>
      <c r="M39" s="22"/>
      <c r="N39" s="22"/>
      <c r="O39" s="22"/>
      <c r="P39" s="22"/>
    </row>
    <row r="40" spans="1:16" ht="39" customHeight="1">
      <c r="A40" s="22"/>
      <c r="B40" s="35"/>
      <c r="C40" s="1143" t="s">
        <v>530</v>
      </c>
      <c r="D40" s="1144"/>
      <c r="E40" s="1145"/>
      <c r="F40" s="36">
        <v>0.27</v>
      </c>
      <c r="G40" s="37">
        <v>0.28999999999999998</v>
      </c>
      <c r="H40" s="37">
        <v>0.26</v>
      </c>
      <c r="I40" s="37">
        <v>0.26</v>
      </c>
      <c r="J40" s="38">
        <v>0.24</v>
      </c>
      <c r="K40" s="22"/>
      <c r="L40" s="22"/>
      <c r="M40" s="22"/>
      <c r="N40" s="22"/>
      <c r="O40" s="22"/>
      <c r="P40" s="22"/>
    </row>
    <row r="41" spans="1:16" ht="39" customHeight="1">
      <c r="A41" s="22"/>
      <c r="B41" s="35"/>
      <c r="C41" s="1143" t="s">
        <v>531</v>
      </c>
      <c r="D41" s="1144"/>
      <c r="E41" s="1145"/>
      <c r="F41" s="36">
        <v>0.02</v>
      </c>
      <c r="G41" s="37">
        <v>0.02</v>
      </c>
      <c r="H41" s="37">
        <v>0.02</v>
      </c>
      <c r="I41" s="37">
        <v>0.02</v>
      </c>
      <c r="J41" s="38">
        <v>0.02</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0.4</v>
      </c>
      <c r="G43" s="42">
        <v>0.03</v>
      </c>
      <c r="H43" s="42">
        <v>0.03</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6" zoomScaleNormal="100" zoomScaleSheetLayoutView="55" workbookViewId="0">
      <selection activeCell="L47" sqref="L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14659</v>
      </c>
      <c r="L45" s="60">
        <v>15540</v>
      </c>
      <c r="M45" s="60">
        <v>14752</v>
      </c>
      <c r="N45" s="60">
        <v>13911</v>
      </c>
      <c r="O45" s="61">
        <v>14014</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3262</v>
      </c>
      <c r="L48" s="64">
        <v>3242</v>
      </c>
      <c r="M48" s="64">
        <v>3206</v>
      </c>
      <c r="N48" s="64">
        <v>3102</v>
      </c>
      <c r="O48" s="65">
        <v>2990</v>
      </c>
      <c r="P48" s="48"/>
      <c r="Q48" s="48"/>
      <c r="R48" s="48"/>
      <c r="S48" s="48"/>
      <c r="T48" s="48"/>
      <c r="U48" s="48"/>
    </row>
    <row r="49" spans="1:21" ht="30.75" customHeight="1">
      <c r="A49" s="48"/>
      <c r="B49" s="1161"/>
      <c r="C49" s="1162"/>
      <c r="D49" s="62"/>
      <c r="E49" s="1153" t="s">
        <v>16</v>
      </c>
      <c r="F49" s="1153"/>
      <c r="G49" s="1153"/>
      <c r="H49" s="1153"/>
      <c r="I49" s="1153"/>
      <c r="J49" s="1154"/>
      <c r="K49" s="63">
        <v>647</v>
      </c>
      <c r="L49" s="64">
        <v>372</v>
      </c>
      <c r="M49" s="64">
        <v>358</v>
      </c>
      <c r="N49" s="64">
        <v>265</v>
      </c>
      <c r="O49" s="65">
        <v>83</v>
      </c>
      <c r="P49" s="48"/>
      <c r="Q49" s="48"/>
      <c r="R49" s="48"/>
      <c r="S49" s="48"/>
      <c r="T49" s="48"/>
      <c r="U49" s="48"/>
    </row>
    <row r="50" spans="1:21" ht="30.75" customHeight="1">
      <c r="A50" s="48"/>
      <c r="B50" s="1161"/>
      <c r="C50" s="1162"/>
      <c r="D50" s="62"/>
      <c r="E50" s="1153" t="s">
        <v>17</v>
      </c>
      <c r="F50" s="1153"/>
      <c r="G50" s="1153"/>
      <c r="H50" s="1153"/>
      <c r="I50" s="1153"/>
      <c r="J50" s="1154"/>
      <c r="K50" s="63">
        <v>1010</v>
      </c>
      <c r="L50" s="64">
        <v>1003</v>
      </c>
      <c r="M50" s="64">
        <v>675</v>
      </c>
      <c r="N50" s="64">
        <v>264</v>
      </c>
      <c r="O50" s="65">
        <v>189</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12369</v>
      </c>
      <c r="L52" s="64">
        <v>12415</v>
      </c>
      <c r="M52" s="64">
        <v>12275</v>
      </c>
      <c r="N52" s="64">
        <v>11845</v>
      </c>
      <c r="O52" s="65">
        <v>11413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7209</v>
      </c>
      <c r="L53" s="69">
        <v>7742</v>
      </c>
      <c r="M53" s="69">
        <v>6716</v>
      </c>
      <c r="N53" s="69">
        <v>5697</v>
      </c>
      <c r="O53" s="70">
        <v>5863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2015-04-20T05:46:28Z</cp:lastPrinted>
  <dcterms:created xsi:type="dcterms:W3CDTF">2015-02-17T07:10:31Z</dcterms:created>
  <dcterms:modified xsi:type="dcterms:W3CDTF">2015-05-08T01:16:33Z</dcterms:modified>
  <cp:category/>
</cp:coreProperties>
</file>