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M:\★在宅\●経路協の準備\●HP準備\02_元データ\"/>
    </mc:Choice>
  </mc:AlternateContent>
  <xr:revisionPtr revIDLastSave="0" documentId="13_ncr:1_{597D6895-6B3A-4C64-ABF5-FA84A069B105}" xr6:coauthVersionLast="45" xr6:coauthVersionMax="45" xr10:uidLastSave="{00000000-0000-0000-0000-000000000000}"/>
  <bookViews>
    <workbookView xWindow="-120" yWindow="-120" windowWidth="20730" windowHeight="11160" tabRatio="619" xr2:uid="{00000000-000D-0000-FFFF-FFFF00000000}"/>
  </bookViews>
  <sheets>
    <sheet name="苦情件数 (本会議)" sheetId="771" r:id="rId1"/>
  </sheets>
  <definedNames>
    <definedName name="_xlnm.Print_Area" localSheetId="0">'苦情件数 (本会議)'!$A$1:$AG$72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X33" i="771" l="1"/>
  <c r="AX32" i="771"/>
  <c r="AE32" i="771"/>
  <c r="AX31" i="771"/>
  <c r="AE31" i="771"/>
  <c r="AX30" i="771"/>
  <c r="AA30" i="771"/>
  <c r="V30" i="771"/>
  <c r="V33" i="771" s="1"/>
  <c r="U30" i="771"/>
  <c r="U33" i="771" s="1"/>
  <c r="Q30" i="771"/>
  <c r="Q33" i="771" s="1"/>
  <c r="P30" i="771"/>
  <c r="P33" i="771" s="1"/>
  <c r="N30" i="771"/>
  <c r="N33" i="771" s="1"/>
  <c r="M30" i="771"/>
  <c r="M33" i="771" s="1"/>
  <c r="L30" i="771"/>
  <c r="L33" i="771" s="1"/>
  <c r="K30" i="771"/>
  <c r="K33" i="771" s="1"/>
  <c r="J30" i="771"/>
  <c r="J33" i="771" s="1"/>
  <c r="I30" i="771"/>
  <c r="I33" i="771" s="1"/>
  <c r="H30" i="771"/>
  <c r="H33" i="771" s="1"/>
  <c r="G30" i="771"/>
  <c r="G33" i="771" s="1"/>
  <c r="F30" i="771"/>
  <c r="F33" i="771" s="1"/>
  <c r="E30" i="771"/>
  <c r="E33" i="771" s="1"/>
  <c r="D30" i="771"/>
  <c r="AE30" i="771" s="1"/>
  <c r="C30" i="771"/>
  <c r="C33" i="771" s="1"/>
  <c r="AX29" i="771"/>
  <c r="Z29" i="771" s="1"/>
  <c r="AE29" i="771" s="1"/>
  <c r="Y29" i="771"/>
  <c r="BZ28" i="771"/>
  <c r="BY28" i="771"/>
  <c r="BX28" i="771"/>
  <c r="BO28" i="771"/>
  <c r="BN28" i="771"/>
  <c r="BM28" i="771"/>
  <c r="BL28" i="771"/>
  <c r="BK28" i="771"/>
  <c r="BJ28" i="771"/>
  <c r="BI28" i="771"/>
  <c r="BH28" i="771"/>
  <c r="BG28" i="771"/>
  <c r="BF28" i="771"/>
  <c r="BE28" i="771"/>
  <c r="BD28" i="771"/>
  <c r="BC28" i="771"/>
  <c r="AX28" i="771"/>
  <c r="Z28" i="771" s="1"/>
  <c r="Y28" i="771"/>
  <c r="BZ27" i="771"/>
  <c r="BY27" i="771"/>
  <c r="BX27" i="771"/>
  <c r="BV27" i="771"/>
  <c r="BV28" i="771" s="1"/>
  <c r="AX27" i="771"/>
  <c r="AA27" i="771"/>
  <c r="X27" i="771"/>
  <c r="V27" i="771"/>
  <c r="U27" i="771"/>
  <c r="Q27" i="771"/>
  <c r="P27" i="771"/>
  <c r="N27" i="771"/>
  <c r="M27" i="771"/>
  <c r="L27" i="771"/>
  <c r="K27" i="771"/>
  <c r="J27" i="771"/>
  <c r="I27" i="771"/>
  <c r="H27" i="771"/>
  <c r="G27" i="771"/>
  <c r="F27" i="771"/>
  <c r="E27" i="771"/>
  <c r="D27" i="771"/>
  <c r="C27" i="771"/>
  <c r="BZ26" i="771"/>
  <c r="BY26" i="771"/>
  <c r="BX26" i="771"/>
  <c r="AX26" i="771"/>
  <c r="Y26" i="771"/>
  <c r="AE26" i="771" s="1"/>
  <c r="BZ25" i="771"/>
  <c r="BY25" i="771"/>
  <c r="BX25" i="771"/>
  <c r="AX25" i="771"/>
  <c r="Y25" i="771"/>
  <c r="AE25" i="771" s="1"/>
  <c r="BY24" i="771"/>
  <c r="BX24" i="771"/>
  <c r="AX24" i="771"/>
  <c r="Z24" i="771"/>
  <c r="Z27" i="771" s="1"/>
  <c r="BZ24" i="771" s="1"/>
  <c r="Y24" i="771"/>
  <c r="AX23" i="771"/>
  <c r="AB23" i="771"/>
  <c r="AA23" i="771"/>
  <c r="X23" i="771"/>
  <c r="BX23" i="771" s="1"/>
  <c r="W23" i="771"/>
  <c r="V23" i="771"/>
  <c r="U23" i="771"/>
  <c r="T23" i="771"/>
  <c r="T33" i="771" s="1"/>
  <c r="S23" i="771"/>
  <c r="S33" i="771" s="1"/>
  <c r="R23" i="771"/>
  <c r="Q23" i="771"/>
  <c r="P23" i="771"/>
  <c r="O23" i="771"/>
  <c r="N23" i="771"/>
  <c r="M23" i="771"/>
  <c r="L23" i="771"/>
  <c r="K23" i="771"/>
  <c r="J23" i="771"/>
  <c r="I23" i="771"/>
  <c r="H23" i="771"/>
  <c r="G23" i="771"/>
  <c r="F23" i="771"/>
  <c r="E23" i="771"/>
  <c r="D23" i="771"/>
  <c r="C23" i="771"/>
  <c r="AX22" i="771"/>
  <c r="AE22" i="771"/>
  <c r="AX21" i="771"/>
  <c r="Z21" i="771"/>
  <c r="AE21" i="771" s="1"/>
  <c r="AX20" i="771"/>
  <c r="AE20" i="771"/>
  <c r="Y20" i="771"/>
  <c r="AX19" i="771"/>
  <c r="AE19" i="771"/>
  <c r="AX18" i="771"/>
  <c r="Y18" i="771" s="1"/>
  <c r="AE18" i="771" s="1"/>
  <c r="Z18" i="771"/>
  <c r="AX17" i="771"/>
  <c r="Y17" i="771"/>
  <c r="AE17" i="771" s="1"/>
  <c r="AX16" i="771"/>
  <c r="Z16" i="771"/>
  <c r="Y16" i="771"/>
  <c r="AX15" i="771"/>
  <c r="Z15" i="771" s="1"/>
  <c r="Y15" i="771"/>
  <c r="AX14" i="771"/>
  <c r="AE14" i="771"/>
  <c r="Y14" i="771"/>
  <c r="AX13" i="771"/>
  <c r="Z13" i="771" s="1"/>
  <c r="AE13" i="771" s="1"/>
  <c r="AX12" i="771"/>
  <c r="AE12" i="771"/>
  <c r="AX11" i="771"/>
  <c r="Z11" i="771"/>
  <c r="Y11" i="771"/>
  <c r="AX10" i="771"/>
  <c r="Z10" i="771" s="1"/>
  <c r="Y10" i="771"/>
  <c r="AX9" i="771"/>
  <c r="AE9" i="771"/>
  <c r="Y9" i="771"/>
  <c r="AE8" i="771"/>
  <c r="Y23" i="771" l="1"/>
  <c r="BY23" i="771" s="1"/>
  <c r="AE11" i="771"/>
  <c r="AE16" i="771"/>
  <c r="AE24" i="771"/>
  <c r="D33" i="771"/>
  <c r="CI33" i="771" s="1"/>
  <c r="AE15" i="771"/>
  <c r="Z23" i="771"/>
  <c r="BZ23" i="771" s="1"/>
  <c r="AE28" i="771"/>
  <c r="AE23" i="771"/>
  <c r="AE10" i="771"/>
  <c r="AE27" i="771"/>
  <c r="AE33" i="771"/>
</calcChain>
</file>

<file path=xl/sharedStrings.xml><?xml version="1.0" encoding="utf-8"?>
<sst xmlns="http://schemas.openxmlformats.org/spreadsheetml/2006/main" count="209" uniqueCount="103">
  <si>
    <t>区　分</t>
  </si>
  <si>
    <t>　　地　域</t>
  </si>
  <si>
    <t>年度</t>
  </si>
  <si>
    <t>堺　　　市</t>
  </si>
  <si>
    <t xml:space="preserve"> </t>
  </si>
  <si>
    <t>高  石  市</t>
  </si>
  <si>
    <t>大</t>
  </si>
  <si>
    <t>忠  岡  町</t>
  </si>
  <si>
    <t>岸 和 田 市</t>
  </si>
  <si>
    <t>泉 大 津 市</t>
  </si>
  <si>
    <t>貝  塚  市</t>
  </si>
  <si>
    <t>和  泉  市</t>
  </si>
  <si>
    <t>阪</t>
  </si>
  <si>
    <t>熊  取  町</t>
  </si>
  <si>
    <t>泉 佐 野 市</t>
  </si>
  <si>
    <t>田  尻  町</t>
  </si>
  <si>
    <t>泉  南  市</t>
  </si>
  <si>
    <t>阪  南  市</t>
  </si>
  <si>
    <t>府</t>
  </si>
  <si>
    <t>岬      町</t>
  </si>
  <si>
    <t>そ  の  他</t>
  </si>
  <si>
    <t>神戸・明石</t>
  </si>
  <si>
    <t>淡路島地区</t>
  </si>
  <si>
    <t>そ　の　他</t>
  </si>
  <si>
    <t>和 歌 山 市</t>
  </si>
  <si>
    <t xml:space="preserve"> その他の地域</t>
  </si>
  <si>
    <t xml:space="preserve">  不      明</t>
  </si>
  <si>
    <t xml:space="preserve">  合      計</t>
  </si>
  <si>
    <t>累 計</t>
    <phoneticPr fontId="2"/>
  </si>
  <si>
    <t>年度</t>
    <phoneticPr fontId="2"/>
  </si>
  <si>
    <t>大阪府計</t>
    <rPh sb="0" eb="3">
      <t>オオサカフ</t>
    </rPh>
    <rPh sb="3" eb="4">
      <t>ケイ</t>
    </rPh>
    <phoneticPr fontId="2"/>
  </si>
  <si>
    <t>大阪府</t>
    <phoneticPr fontId="2"/>
  </si>
  <si>
    <t>兵　庫　県</t>
    <rPh sb="0" eb="1">
      <t>ヘイ</t>
    </rPh>
    <rPh sb="2" eb="3">
      <t>コ</t>
    </rPh>
    <rPh sb="4" eb="5">
      <t>ケン</t>
    </rPh>
    <phoneticPr fontId="2"/>
  </si>
  <si>
    <t>兵庫県</t>
    <phoneticPr fontId="2"/>
  </si>
  <si>
    <t>和歌山県</t>
    <phoneticPr fontId="2"/>
  </si>
  <si>
    <t>他地域</t>
    <phoneticPr fontId="2"/>
  </si>
  <si>
    <t>兵庫県計</t>
    <rPh sb="0" eb="3">
      <t>ヒョウゴケン</t>
    </rPh>
    <rPh sb="3" eb="4">
      <t>ケイ</t>
    </rPh>
    <phoneticPr fontId="2"/>
  </si>
  <si>
    <t>不    明</t>
    <phoneticPr fontId="2"/>
  </si>
  <si>
    <t>和　歌　山　県</t>
    <rPh sb="4" eb="5">
      <t>ヤマ</t>
    </rPh>
    <rPh sb="6" eb="7">
      <t>ケン</t>
    </rPh>
    <phoneticPr fontId="2"/>
  </si>
  <si>
    <t>和歌山県計</t>
    <rPh sb="0" eb="4">
      <t>ワカヤマケン</t>
    </rPh>
    <rPh sb="4" eb="5">
      <t>ケイ</t>
    </rPh>
    <phoneticPr fontId="2"/>
  </si>
  <si>
    <t>年度</t>
    <rPh sb="0" eb="2">
      <t>ネンド</t>
    </rPh>
    <phoneticPr fontId="2"/>
  </si>
  <si>
    <t>グラフ作成用シート</t>
    <rPh sb="3" eb="5">
      <t>サクセイ</t>
    </rPh>
    <rPh sb="5" eb="6">
      <t>ヨウ</t>
    </rPh>
    <phoneticPr fontId="2"/>
  </si>
  <si>
    <t>航空機騒音に係る苦情・問い合わせ件数</t>
    <phoneticPr fontId="2"/>
  </si>
  <si>
    <t>↓関数で集計</t>
    <rPh sb="1" eb="3">
      <t>カンスウ</t>
    </rPh>
    <rPh sb="4" eb="6">
      <t>シュウケイ</t>
    </rPh>
    <phoneticPr fontId="2"/>
  </si>
  <si>
    <t/>
  </si>
  <si>
    <t>平成28年度</t>
    <rPh sb="0" eb="2">
      <t>ヘイセイ</t>
    </rPh>
    <rPh sb="4" eb="6">
      <t>ネンド</t>
    </rPh>
    <phoneticPr fontId="2"/>
  </si>
  <si>
    <t>H6</t>
    <phoneticPr fontId="2"/>
  </si>
  <si>
    <t>H7</t>
    <phoneticPr fontId="2"/>
  </si>
  <si>
    <t>H8</t>
    <phoneticPr fontId="2"/>
  </si>
  <si>
    <t>H9</t>
    <phoneticPr fontId="2"/>
  </si>
  <si>
    <t>H10</t>
    <phoneticPr fontId="2"/>
  </si>
  <si>
    <t>H11</t>
    <phoneticPr fontId="2"/>
  </si>
  <si>
    <t>H12</t>
    <phoneticPr fontId="2"/>
  </si>
  <si>
    <t>H13</t>
    <phoneticPr fontId="2"/>
  </si>
  <si>
    <t>H14</t>
    <phoneticPr fontId="2"/>
  </si>
  <si>
    <t>H15</t>
    <phoneticPr fontId="2"/>
  </si>
  <si>
    <t>H16</t>
    <phoneticPr fontId="2"/>
  </si>
  <si>
    <t>H17</t>
    <phoneticPr fontId="2"/>
  </si>
  <si>
    <t>H18</t>
    <phoneticPr fontId="2"/>
  </si>
  <si>
    <t>H20</t>
    <phoneticPr fontId="2"/>
  </si>
  <si>
    <t>H21</t>
    <phoneticPr fontId="2"/>
  </si>
  <si>
    <t>H22</t>
    <phoneticPr fontId="2"/>
  </si>
  <si>
    <t>H26</t>
    <phoneticPr fontId="2"/>
  </si>
  <si>
    <t>H19</t>
    <phoneticPr fontId="2"/>
  </si>
  <si>
    <t>H23</t>
    <phoneticPr fontId="2"/>
  </si>
  <si>
    <t>H24</t>
    <phoneticPr fontId="2"/>
  </si>
  <si>
    <t>H25</t>
    <phoneticPr fontId="2"/>
  </si>
  <si>
    <t>H27</t>
    <phoneticPr fontId="2"/>
  </si>
  <si>
    <t>H28</t>
    <phoneticPr fontId="2"/>
  </si>
  <si>
    <t>H29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</si>
  <si>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</si>
  <si>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</si>
  <si>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</si>
  <si>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</si>
  <si>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</si>
  <si>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</si>
  <si>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</si>
  <si>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</si>
  <si>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14</t>
    <phoneticPr fontId="2"/>
  </si>
  <si>
    <t>15</t>
    <phoneticPr fontId="2"/>
  </si>
  <si>
    <t>16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</si>
  <si>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</si>
  <si>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</si>
  <si>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</si>
  <si>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</si>
  <si>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21</t>
    <phoneticPr fontId="2"/>
  </si>
  <si>
    <t>22</t>
    <phoneticPr fontId="2"/>
  </si>
  <si>
    <t>23</t>
    <phoneticPr fontId="2"/>
  </si>
  <si>
    <t>24</t>
    <phoneticPr fontId="2"/>
  </si>
  <si>
    <t>25</t>
    <phoneticPr fontId="2"/>
  </si>
  <si>
    <t>26</t>
    <phoneticPr fontId="2"/>
  </si>
  <si>
    <t>27</t>
    <phoneticPr fontId="2"/>
  </si>
  <si>
    <t>28</t>
    <phoneticPr fontId="2"/>
  </si>
  <si>
    <t>29</t>
    <phoneticPr fontId="2"/>
  </si>
  <si>
    <t>H30</t>
  </si>
  <si>
    <t>R1</t>
    <phoneticPr fontId="2"/>
  </si>
  <si>
    <t xml:space="preserve"> </t>
    <phoneticPr fontId="2"/>
  </si>
  <si>
    <t>※</t>
    <phoneticPr fontId="2"/>
  </si>
  <si>
    <t>大阪市の内訳については、H21年度より。（H21は「０」）</t>
    <rPh sb="0" eb="3">
      <t>オオサカシ</t>
    </rPh>
    <rPh sb="4" eb="6">
      <t>ウチワケ</t>
    </rPh>
    <rPh sb="15" eb="17">
      <t>ネンド</t>
    </rPh>
    <phoneticPr fontId="2"/>
  </si>
  <si>
    <t>R2</t>
  </si>
  <si>
    <t>R3</t>
  </si>
  <si>
    <r>
      <t>　大　阪　市</t>
    </r>
    <r>
      <rPr>
        <vertAlign val="superscript"/>
        <sz val="22"/>
        <rFont val="ＭＳ Ｐ明朝"/>
        <family val="1"/>
        <charset val="128"/>
      </rPr>
      <t>※</t>
    </r>
    <rPh sb="0" eb="1">
      <t>サカ</t>
    </rPh>
    <rPh sb="2" eb="3">
      <t>シ</t>
    </rPh>
    <phoneticPr fontId="2"/>
  </si>
  <si>
    <t>（令和３年6月末現在）</t>
    <rPh sb="1" eb="3">
      <t>レイワ</t>
    </rPh>
    <rPh sb="4" eb="5">
      <t>ネン</t>
    </rPh>
    <rPh sb="5" eb="6">
      <t>ガンネン</t>
    </rPh>
    <rPh sb="6" eb="7">
      <t>ガツ</t>
    </rPh>
    <rPh sb="7" eb="8">
      <t>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</si>
</sst>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 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明朝"/>
      <family val="1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name val="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20"/>
      <name val="ＭＳ Ｐゴシック"/>
      <family val="3"/>
      <charset val="128"/>
    </font>
    <font>
      <sz val="20"/>
      <name val="ＭＳ Ｐ明朝"/>
      <family val="1"/>
      <charset val="128"/>
    </font>
    <font>
      <sz val="20"/>
      <name val="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22"/>
      <name val="ＭＳ Ｐ明朝"/>
      <family val="1"/>
      <charset val="128"/>
    </font>
    <font>
      <b/>
      <sz val="22"/>
      <name val="ＭＳ Ｐ明朝"/>
      <family val="1"/>
      <charset val="128"/>
    </font>
    <font>
      <sz val="24"/>
      <name val="ＭＳ Ｐ明朝"/>
      <family val="1"/>
      <charset val="128"/>
    </font>
    <font>
      <b/>
      <sz val="24"/>
      <name val="ＭＳ Ｐ明朝"/>
      <family val="1"/>
      <charset val="128"/>
    </font>
    <font>
      <sz val="26"/>
      <name val="ＭＳ Ｐゴシック"/>
      <family val="3"/>
      <charset val="128"/>
    </font>
    <font>
      <b/>
      <sz val="36"/>
      <name val="ＭＳ Ｐ明朝"/>
      <family val="1"/>
      <charset val="128"/>
    </font>
    <font>
      <b/>
      <sz val="22"/>
      <name val="ＭＳ Ｐゴシック"/>
      <family val="3"/>
      <charset val="128"/>
      <scheme val="minor"/>
    </font>
    <font>
      <b/>
      <sz val="24"/>
      <color theme="1"/>
      <name val="ＭＳ Ｐ明朝"/>
      <family val="1"/>
      <charset val="128"/>
    </font>
    <font>
      <b/>
      <sz val="24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ajor"/>
    </font>
    <font>
      <sz val="6"/>
      <name val="ＭＳ Ｐゴシック"/>
      <family val="3"/>
      <charset val="128"/>
    </font>
    <font>
      <vertAlign val="superscript"/>
      <sz val="22"/>
      <name val="ＭＳ Ｐ明朝"/>
      <family val="1"/>
      <charset val="128"/>
    </font>
    <font>
      <sz val="18"/>
      <name val="HG丸ｺﾞｼｯｸM-PRO"/>
      <family val="3"/>
      <charset val="128"/>
    </font>
    <font>
      <sz val="18"/>
      <name val="游ゴシック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48">
    <xf numFmtId="0" fontId="0" fillId="0" borderId="0" xfId="0"/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2" applyFont="1"/>
    <xf numFmtId="0" fontId="5" fillId="0" borderId="0" xfId="2" quotePrefix="1" applyFont="1" applyAlignment="1">
      <alignment horizontal="left" vertical="center"/>
    </xf>
    <xf numFmtId="0" fontId="6" fillId="0" borderId="0" xfId="2" applyFont="1" applyAlignment="1">
      <alignment vertical="center"/>
    </xf>
    <xf numFmtId="0" fontId="7" fillId="0" borderId="0" xfId="1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7" fillId="0" borderId="1" xfId="2" applyFont="1" applyBorder="1" applyAlignment="1">
      <alignment vertical="center"/>
    </xf>
    <xf numFmtId="0" fontId="2" fillId="0" borderId="0" xfId="2" applyFont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7" fillId="0" borderId="2" xfId="2" applyFont="1" applyBorder="1" applyAlignment="1">
      <alignment horizontal="right" vertical="center"/>
    </xf>
    <xf numFmtId="0" fontId="4" fillId="0" borderId="0" xfId="1" applyFont="1" applyAlignment="1"/>
    <xf numFmtId="0" fontId="9" fillId="0" borderId="0" xfId="2" applyFont="1" applyBorder="1" applyAlignment="1">
      <alignment horizontal="center" vertical="center"/>
    </xf>
    <xf numFmtId="0" fontId="8" fillId="0" borderId="0" xfId="1" quotePrefix="1" applyFont="1" applyBorder="1" applyAlignment="1">
      <alignment horizontal="right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right" vertical="center"/>
    </xf>
    <xf numFmtId="0" fontId="10" fillId="0" borderId="3" xfId="2" applyFont="1" applyBorder="1" applyAlignment="1">
      <alignment vertical="center"/>
    </xf>
    <xf numFmtId="0" fontId="10" fillId="0" borderId="0" xfId="2" quotePrefix="1" applyFont="1" applyBorder="1" applyAlignment="1">
      <alignment horizontal="center" vertical="center"/>
    </xf>
    <xf numFmtId="176" fontId="10" fillId="0" borderId="0" xfId="2" applyNumberFormat="1" applyFont="1" applyBorder="1" applyAlignment="1">
      <alignment vertical="center"/>
    </xf>
    <xf numFmtId="0" fontId="11" fillId="0" borderId="0" xfId="2" applyFont="1" applyAlignment="1">
      <alignment vertical="center"/>
    </xf>
    <xf numFmtId="0" fontId="10" fillId="0" borderId="4" xfId="2" quotePrefix="1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5" xfId="2" quotePrefix="1" applyFont="1" applyBorder="1" applyAlignment="1">
      <alignment horizontal="center" vertical="center"/>
    </xf>
    <xf numFmtId="0" fontId="11" fillId="0" borderId="6" xfId="2" applyFont="1" applyBorder="1" applyAlignment="1">
      <alignment vertical="center"/>
    </xf>
    <xf numFmtId="49" fontId="10" fillId="0" borderId="6" xfId="2" applyNumberFormat="1" applyFont="1" applyBorder="1" applyAlignment="1">
      <alignment horizontal="center" vertical="center" wrapText="1"/>
    </xf>
    <xf numFmtId="0" fontId="10" fillId="0" borderId="7" xfId="2" applyFont="1" applyBorder="1" applyAlignment="1">
      <alignment vertical="center"/>
    </xf>
    <xf numFmtId="0" fontId="11" fillId="2" borderId="6" xfId="2" applyFont="1" applyFill="1" applyBorder="1" applyAlignment="1">
      <alignment vertical="center"/>
    </xf>
    <xf numFmtId="0" fontId="10" fillId="0" borderId="0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6" xfId="2" applyFont="1" applyBorder="1" applyAlignment="1">
      <alignment horizontal="left" vertical="center"/>
    </xf>
    <xf numFmtId="176" fontId="10" fillId="0" borderId="6" xfId="2" applyNumberFormat="1" applyFont="1" applyBorder="1" applyAlignment="1">
      <alignment horizontal="right" vertical="center"/>
    </xf>
    <xf numFmtId="0" fontId="10" fillId="0" borderId="8" xfId="2" quotePrefix="1" applyFont="1" applyBorder="1" applyAlignment="1">
      <alignment horizontal="center" vertical="center"/>
    </xf>
    <xf numFmtId="0" fontId="11" fillId="2" borderId="0" xfId="2" applyFont="1" applyFill="1" applyAlignment="1">
      <alignment vertical="center"/>
    </xf>
    <xf numFmtId="0" fontId="10" fillId="0" borderId="9" xfId="2" quotePrefix="1" applyFont="1" applyBorder="1" applyAlignment="1">
      <alignment horizontal="left" vertical="center"/>
    </xf>
    <xf numFmtId="0" fontId="10" fillId="0" borderId="5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2" fillId="0" borderId="12" xfId="2" quotePrefix="1" applyFont="1" applyBorder="1" applyAlignment="1">
      <alignment horizontal="left" vertical="center"/>
    </xf>
    <xf numFmtId="0" fontId="12" fillId="0" borderId="13" xfId="2" applyFont="1" applyBorder="1" applyAlignment="1">
      <alignment horizontal="center" vertical="center"/>
    </xf>
    <xf numFmtId="0" fontId="10" fillId="0" borderId="2" xfId="2" quotePrefix="1" applyFont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0" fontId="12" fillId="0" borderId="14" xfId="2" quotePrefix="1" applyFont="1" applyBorder="1" applyAlignment="1">
      <alignment horizontal="center" vertical="center"/>
    </xf>
    <xf numFmtId="0" fontId="10" fillId="0" borderId="6" xfId="2" applyFont="1" applyBorder="1" applyAlignment="1">
      <alignment vertical="center"/>
    </xf>
    <xf numFmtId="176" fontId="10" fillId="0" borderId="6" xfId="2" applyNumberFormat="1" applyFont="1" applyBorder="1" applyAlignment="1">
      <alignment vertical="center"/>
    </xf>
    <xf numFmtId="176" fontId="11" fillId="0" borderId="0" xfId="2" applyNumberFormat="1" applyFont="1" applyAlignment="1">
      <alignment vertical="center"/>
    </xf>
    <xf numFmtId="176" fontId="10" fillId="0" borderId="15" xfId="2" applyNumberFormat="1" applyFont="1" applyBorder="1" applyAlignment="1">
      <alignment vertical="center"/>
    </xf>
    <xf numFmtId="0" fontId="11" fillId="2" borderId="16" xfId="2" applyFont="1" applyFill="1" applyBorder="1" applyAlignment="1">
      <alignment vertical="center"/>
    </xf>
    <xf numFmtId="0" fontId="11" fillId="0" borderId="17" xfId="2" applyFont="1" applyBorder="1" applyAlignment="1">
      <alignment vertical="center"/>
    </xf>
    <xf numFmtId="176" fontId="11" fillId="0" borderId="18" xfId="2" applyNumberFormat="1" applyFont="1" applyBorder="1" applyAlignment="1">
      <alignment vertical="center"/>
    </xf>
    <xf numFmtId="176" fontId="11" fillId="0" borderId="19" xfId="2" applyNumberFormat="1" applyFont="1" applyBorder="1" applyAlignment="1">
      <alignment vertical="center"/>
    </xf>
    <xf numFmtId="0" fontId="11" fillId="0" borderId="20" xfId="2" applyFont="1" applyBorder="1" applyAlignment="1">
      <alignment vertical="center"/>
    </xf>
    <xf numFmtId="0" fontId="11" fillId="2" borderId="20" xfId="2" applyFont="1" applyFill="1" applyBorder="1" applyAlignment="1">
      <alignment vertical="center"/>
    </xf>
    <xf numFmtId="0" fontId="13" fillId="0" borderId="0" xfId="1" applyFont="1" applyBorder="1" applyAlignment="1">
      <alignment horizontal="right"/>
    </xf>
    <xf numFmtId="0" fontId="11" fillId="0" borderId="0" xfId="2" applyFont="1" applyAlignment="1">
      <alignment horizontal="center" vertical="center"/>
    </xf>
    <xf numFmtId="176" fontId="11" fillId="0" borderId="17" xfId="2" applyNumberFormat="1" applyFont="1" applyBorder="1" applyAlignment="1">
      <alignment vertical="center"/>
    </xf>
    <xf numFmtId="176" fontId="11" fillId="0" borderId="6" xfId="2" applyNumberFormat="1" applyFont="1" applyBorder="1" applyAlignment="1">
      <alignment vertical="center"/>
    </xf>
    <xf numFmtId="176" fontId="11" fillId="0" borderId="20" xfId="2" applyNumberFormat="1" applyFont="1" applyBorder="1" applyAlignment="1">
      <alignment vertical="center"/>
    </xf>
    <xf numFmtId="0" fontId="15" fillId="0" borderId="3" xfId="2" applyFont="1" applyBorder="1" applyAlignment="1">
      <alignment vertical="center"/>
    </xf>
    <xf numFmtId="0" fontId="15" fillId="0" borderId="0" xfId="2" quotePrefix="1" applyFont="1" applyBorder="1" applyAlignment="1">
      <alignment horizontal="center" vertical="center"/>
    </xf>
    <xf numFmtId="0" fontId="15" fillId="0" borderId="4" xfId="2" quotePrefix="1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15" fillId="0" borderId="5" xfId="2" quotePrefix="1" applyFont="1" applyBorder="1" applyAlignment="1">
      <alignment horizontal="center" vertical="center"/>
    </xf>
    <xf numFmtId="0" fontId="15" fillId="0" borderId="7" xfId="2" applyFont="1" applyBorder="1" applyAlignment="1">
      <alignment vertical="center"/>
    </xf>
    <xf numFmtId="0" fontId="21" fillId="0" borderId="21" xfId="2" quotePrefix="1" applyFont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16" fillId="0" borderId="21" xfId="2" quotePrefix="1" applyFont="1" applyBorder="1" applyAlignment="1">
      <alignment horizontal="center" vertical="center"/>
    </xf>
    <xf numFmtId="0" fontId="15" fillId="0" borderId="8" xfId="2" quotePrefix="1" applyFont="1" applyBorder="1" applyAlignment="1">
      <alignment horizontal="center" vertical="center"/>
    </xf>
    <xf numFmtId="0" fontId="15" fillId="0" borderId="9" xfId="2" quotePrefix="1" applyFont="1" applyBorder="1" applyAlignment="1">
      <alignment horizontal="left" vertical="center"/>
    </xf>
    <xf numFmtId="0" fontId="15" fillId="0" borderId="5" xfId="2" applyFont="1" applyBorder="1" applyAlignment="1">
      <alignment horizontal="center" vertical="center"/>
    </xf>
    <xf numFmtId="0" fontId="15" fillId="0" borderId="10" xfId="2" quotePrefix="1" applyFont="1" applyBorder="1" applyAlignment="1">
      <alignment horizontal="left" vertical="center"/>
    </xf>
    <xf numFmtId="0" fontId="15" fillId="0" borderId="11" xfId="2" applyFont="1" applyBorder="1" applyAlignment="1">
      <alignment horizontal="center" vertical="center"/>
    </xf>
    <xf numFmtId="0" fontId="16" fillId="0" borderId="12" xfId="2" quotePrefix="1" applyFont="1" applyBorder="1" applyAlignment="1">
      <alignment horizontal="left" vertical="center"/>
    </xf>
    <xf numFmtId="0" fontId="16" fillId="0" borderId="13" xfId="2" applyFont="1" applyBorder="1" applyAlignment="1">
      <alignment horizontal="center" vertical="center"/>
    </xf>
    <xf numFmtId="0" fontId="17" fillId="0" borderId="1" xfId="2" applyFont="1" applyBorder="1" applyAlignment="1">
      <alignment vertical="center"/>
    </xf>
    <xf numFmtId="0" fontId="17" fillId="0" borderId="2" xfId="2" quotePrefix="1" applyFont="1" applyBorder="1" applyAlignment="1">
      <alignment horizontal="center" vertical="center"/>
    </xf>
    <xf numFmtId="49" fontId="17" fillId="0" borderId="22" xfId="2" applyNumberFormat="1" applyFont="1" applyBorder="1" applyAlignment="1">
      <alignment horizontal="center" vertical="center" wrapText="1"/>
    </xf>
    <xf numFmtId="49" fontId="17" fillId="0" borderId="23" xfId="2" applyNumberFormat="1" applyFont="1" applyBorder="1" applyAlignment="1">
      <alignment horizontal="center" vertical="center" wrapText="1"/>
    </xf>
    <xf numFmtId="49" fontId="17" fillId="0" borderId="24" xfId="2" applyNumberFormat="1" applyFont="1" applyBorder="1" applyAlignment="1">
      <alignment horizontal="center" vertical="center" wrapText="1"/>
    </xf>
    <xf numFmtId="49" fontId="17" fillId="0" borderId="2" xfId="2" applyNumberFormat="1" applyFont="1" applyBorder="1" applyAlignment="1">
      <alignment horizontal="center" vertical="center" wrapText="1"/>
    </xf>
    <xf numFmtId="49" fontId="17" fillId="0" borderId="25" xfId="2" applyNumberFormat="1" applyFont="1" applyBorder="1" applyAlignment="1">
      <alignment horizontal="center" vertical="center" wrapText="1"/>
    </xf>
    <xf numFmtId="0" fontId="17" fillId="0" borderId="26" xfId="2" applyFont="1" applyBorder="1" applyAlignment="1">
      <alignment horizontal="center" vertical="center" wrapText="1"/>
    </xf>
    <xf numFmtId="0" fontId="17" fillId="0" borderId="27" xfId="2" applyFont="1" applyBorder="1" applyAlignment="1">
      <alignment horizontal="center" vertical="center" wrapText="1"/>
    </xf>
    <xf numFmtId="0" fontId="17" fillId="0" borderId="28" xfId="2" applyFont="1" applyBorder="1" applyAlignment="1">
      <alignment horizontal="center" vertical="center" wrapText="1"/>
    </xf>
    <xf numFmtId="0" fontId="17" fillId="0" borderId="28" xfId="1" applyFont="1" applyBorder="1" applyAlignment="1">
      <alignment horizontal="center" vertical="center" wrapText="1"/>
    </xf>
    <xf numFmtId="0" fontId="17" fillId="0" borderId="27" xfId="1" applyFont="1" applyBorder="1" applyAlignment="1">
      <alignment horizontal="center" vertical="center" wrapText="1"/>
    </xf>
    <xf numFmtId="0" fontId="17" fillId="0" borderId="11" xfId="1" applyFont="1" applyBorder="1" applyAlignment="1">
      <alignment horizontal="center" vertical="center" wrapText="1"/>
    </xf>
    <xf numFmtId="176" fontId="18" fillId="0" borderId="30" xfId="2" quotePrefix="1" applyNumberFormat="1" applyFont="1" applyBorder="1" applyAlignment="1">
      <alignment horizontal="right" vertical="center"/>
    </xf>
    <xf numFmtId="176" fontId="18" fillId="0" borderId="17" xfId="2" quotePrefix="1" applyNumberFormat="1" applyFont="1" applyBorder="1" applyAlignment="1">
      <alignment horizontal="right" vertical="center"/>
    </xf>
    <xf numFmtId="176" fontId="18" fillId="0" borderId="0" xfId="2" quotePrefix="1" applyNumberFormat="1" applyFont="1" applyBorder="1" applyAlignment="1">
      <alignment horizontal="right" vertical="center"/>
    </xf>
    <xf numFmtId="176" fontId="18" fillId="0" borderId="31" xfId="2" quotePrefix="1" applyNumberFormat="1" applyFont="1" applyBorder="1" applyAlignment="1">
      <alignment horizontal="right" vertical="center"/>
    </xf>
    <xf numFmtId="176" fontId="18" fillId="0" borderId="17" xfId="2" quotePrefix="1" applyNumberFormat="1" applyFont="1" applyFill="1" applyBorder="1" applyAlignment="1">
      <alignment horizontal="right" vertical="center"/>
    </xf>
    <xf numFmtId="176" fontId="18" fillId="0" borderId="31" xfId="2" quotePrefix="1" applyNumberFormat="1" applyFont="1" applyFill="1" applyBorder="1" applyAlignment="1">
      <alignment horizontal="right" vertical="center"/>
    </xf>
    <xf numFmtId="176" fontId="18" fillId="3" borderId="17" xfId="2" quotePrefix="1" applyNumberFormat="1" applyFont="1" applyFill="1" applyBorder="1" applyAlignment="1">
      <alignment horizontal="right" vertical="center"/>
    </xf>
    <xf numFmtId="176" fontId="18" fillId="0" borderId="0" xfId="2" quotePrefix="1" applyNumberFormat="1" applyFont="1" applyFill="1" applyBorder="1" applyAlignment="1">
      <alignment horizontal="right" vertical="center"/>
    </xf>
    <xf numFmtId="176" fontId="18" fillId="0" borderId="32" xfId="2" quotePrefix="1" applyNumberFormat="1" applyFont="1" applyBorder="1" applyAlignment="1">
      <alignment horizontal="right" vertical="center"/>
    </xf>
    <xf numFmtId="176" fontId="18" fillId="0" borderId="33" xfId="2" quotePrefix="1" applyNumberFormat="1" applyFont="1" applyBorder="1" applyAlignment="1">
      <alignment horizontal="right" vertical="center"/>
    </xf>
    <xf numFmtId="176" fontId="18" fillId="0" borderId="34" xfId="2" quotePrefix="1" applyNumberFormat="1" applyFont="1" applyBorder="1" applyAlignment="1">
      <alignment horizontal="right" vertical="center"/>
    </xf>
    <xf numFmtId="176" fontId="18" fillId="0" borderId="4" xfId="2" quotePrefix="1" applyNumberFormat="1" applyFont="1" applyBorder="1" applyAlignment="1">
      <alignment horizontal="right" vertical="center"/>
    </xf>
    <xf numFmtId="176" fontId="18" fillId="0" borderId="35" xfId="2" quotePrefix="1" applyNumberFormat="1" applyFont="1" applyBorder="1" applyAlignment="1">
      <alignment horizontal="right" vertical="center"/>
    </xf>
    <xf numFmtId="176" fontId="18" fillId="0" borderId="35" xfId="2" quotePrefix="1" applyNumberFormat="1" applyFont="1" applyFill="1" applyBorder="1" applyAlignment="1">
      <alignment horizontal="right" vertical="center"/>
    </xf>
    <xf numFmtId="176" fontId="18" fillId="0" borderId="4" xfId="2" quotePrefix="1" applyNumberFormat="1" applyFont="1" applyFill="1" applyBorder="1" applyAlignment="1">
      <alignment horizontal="right" vertical="center"/>
    </xf>
    <xf numFmtId="176" fontId="18" fillId="3" borderId="35" xfId="2" quotePrefix="1" applyNumberFormat="1" applyFont="1" applyFill="1" applyBorder="1" applyAlignment="1">
      <alignment horizontal="right" vertical="center"/>
    </xf>
    <xf numFmtId="176" fontId="18" fillId="0" borderId="34" xfId="2" quotePrefix="1" applyNumberFormat="1" applyFont="1" applyFill="1" applyBorder="1" applyAlignment="1">
      <alignment horizontal="right" vertical="center"/>
    </xf>
    <xf numFmtId="176" fontId="22" fillId="0" borderId="4" xfId="2" quotePrefix="1" applyNumberFormat="1" applyFont="1" applyFill="1" applyBorder="1" applyAlignment="1">
      <alignment horizontal="right" vertical="center"/>
    </xf>
    <xf numFmtId="176" fontId="22" fillId="0" borderId="17" xfId="2" quotePrefix="1" applyNumberFormat="1" applyFont="1" applyFill="1" applyBorder="1" applyAlignment="1">
      <alignment horizontal="right" vertical="center"/>
    </xf>
    <xf numFmtId="176" fontId="18" fillId="0" borderId="35" xfId="2" applyNumberFormat="1" applyFont="1" applyFill="1" applyBorder="1" applyAlignment="1">
      <alignment horizontal="right" vertical="center"/>
    </xf>
    <xf numFmtId="176" fontId="18" fillId="0" borderId="33" xfId="2" quotePrefix="1" applyNumberFormat="1" applyFont="1" applyFill="1" applyBorder="1" applyAlignment="1">
      <alignment horizontal="right" vertical="center"/>
    </xf>
    <xf numFmtId="176" fontId="22" fillId="0" borderId="33" xfId="2" quotePrefix="1" applyNumberFormat="1" applyFont="1" applyFill="1" applyBorder="1" applyAlignment="1">
      <alignment horizontal="right" vertical="center"/>
    </xf>
    <xf numFmtId="176" fontId="18" fillId="0" borderId="29" xfId="2" quotePrefix="1" applyNumberFormat="1" applyFont="1" applyFill="1" applyBorder="1" applyAlignment="1">
      <alignment horizontal="right" vertical="center"/>
    </xf>
    <xf numFmtId="176" fontId="22" fillId="0" borderId="29" xfId="2" quotePrefix="1" applyNumberFormat="1" applyFont="1" applyFill="1" applyBorder="1" applyAlignment="1">
      <alignment horizontal="right" vertical="center"/>
    </xf>
    <xf numFmtId="176" fontId="22" fillId="0" borderId="35" xfId="2" quotePrefix="1" applyNumberFormat="1" applyFont="1" applyFill="1" applyBorder="1" applyAlignment="1">
      <alignment horizontal="right" vertical="center"/>
    </xf>
    <xf numFmtId="176" fontId="18" fillId="0" borderId="4" xfId="2" applyNumberFormat="1" applyFont="1" applyBorder="1" applyAlignment="1">
      <alignment horizontal="right" vertical="center"/>
    </xf>
    <xf numFmtId="176" fontId="18" fillId="0" borderId="35" xfId="2" applyNumberFormat="1" applyFont="1" applyBorder="1" applyAlignment="1">
      <alignment horizontal="right" vertical="center"/>
    </xf>
    <xf numFmtId="176" fontId="18" fillId="0" borderId="34" xfId="2" applyNumberFormat="1" applyFont="1" applyBorder="1" applyAlignment="1">
      <alignment horizontal="right" vertical="center"/>
    </xf>
    <xf numFmtId="176" fontId="18" fillId="0" borderId="4" xfId="2" applyNumberFormat="1" applyFont="1" applyFill="1" applyBorder="1" applyAlignment="1">
      <alignment horizontal="right" vertical="center"/>
    </xf>
    <xf numFmtId="176" fontId="18" fillId="3" borderId="35" xfId="2" applyNumberFormat="1" applyFont="1" applyFill="1" applyBorder="1" applyAlignment="1">
      <alignment horizontal="right" vertical="center"/>
    </xf>
    <xf numFmtId="176" fontId="18" fillId="0" borderId="36" xfId="2" quotePrefix="1" applyNumberFormat="1" applyFont="1" applyBorder="1" applyAlignment="1">
      <alignment horizontal="right" vertical="center"/>
    </xf>
    <xf numFmtId="176" fontId="18" fillId="0" borderId="37" xfId="2" quotePrefix="1" applyNumberFormat="1" applyFont="1" applyBorder="1" applyAlignment="1">
      <alignment horizontal="right" vertical="center"/>
    </xf>
    <xf numFmtId="176" fontId="18" fillId="0" borderId="5" xfId="2" quotePrefix="1" applyNumberFormat="1" applyFont="1" applyBorder="1" applyAlignment="1">
      <alignment horizontal="right" vertical="center"/>
    </xf>
    <xf numFmtId="176" fontId="18" fillId="0" borderId="38" xfId="2" quotePrefix="1" applyNumberFormat="1" applyFont="1" applyBorder="1" applyAlignment="1">
      <alignment horizontal="right" vertical="center"/>
    </xf>
    <xf numFmtId="176" fontId="18" fillId="0" borderId="16" xfId="2" quotePrefix="1" applyNumberFormat="1" applyFont="1" applyBorder="1" applyAlignment="1">
      <alignment horizontal="right" vertical="center"/>
    </xf>
    <xf numFmtId="176" fontId="18" fillId="0" borderId="16" xfId="2" quotePrefix="1" applyNumberFormat="1" applyFont="1" applyFill="1" applyBorder="1" applyAlignment="1">
      <alignment horizontal="right" vertical="center"/>
    </xf>
    <xf numFmtId="176" fontId="18" fillId="0" borderId="38" xfId="2" quotePrefix="1" applyNumberFormat="1" applyFont="1" applyFill="1" applyBorder="1" applyAlignment="1">
      <alignment horizontal="right" vertical="center"/>
    </xf>
    <xf numFmtId="176" fontId="18" fillId="3" borderId="16" xfId="2" quotePrefix="1" applyNumberFormat="1" applyFont="1" applyFill="1" applyBorder="1" applyAlignment="1">
      <alignment horizontal="right" vertical="center"/>
    </xf>
    <xf numFmtId="176" fontId="18" fillId="0" borderId="16" xfId="2" applyNumberFormat="1" applyFont="1" applyFill="1" applyBorder="1" applyAlignment="1">
      <alignment horizontal="right" vertical="center"/>
    </xf>
    <xf numFmtId="176" fontId="18" fillId="0" borderId="5" xfId="2" applyNumberFormat="1" applyFont="1" applyFill="1" applyBorder="1" applyAlignment="1">
      <alignment horizontal="right" vertical="center"/>
    </xf>
    <xf numFmtId="176" fontId="23" fillId="0" borderId="39" xfId="2" quotePrefix="1" applyNumberFormat="1" applyFont="1" applyBorder="1" applyAlignment="1">
      <alignment horizontal="right" vertical="center"/>
    </xf>
    <xf numFmtId="176" fontId="23" fillId="0" borderId="40" xfId="2" quotePrefix="1" applyNumberFormat="1" applyFont="1" applyBorder="1" applyAlignment="1">
      <alignment horizontal="right" vertical="center"/>
    </xf>
    <xf numFmtId="176" fontId="18" fillId="0" borderId="30" xfId="2" applyNumberFormat="1" applyFont="1" applyBorder="1" applyAlignment="1">
      <alignment horizontal="right" vertical="center"/>
    </xf>
    <xf numFmtId="176" fontId="18" fillId="0" borderId="29" xfId="2" applyNumberFormat="1" applyFont="1" applyBorder="1" applyAlignment="1">
      <alignment horizontal="right" vertical="center"/>
    </xf>
    <xf numFmtId="176" fontId="18" fillId="0" borderId="0" xfId="2" applyNumberFormat="1" applyFont="1" applyBorder="1" applyAlignment="1">
      <alignment horizontal="right" vertical="center"/>
    </xf>
    <xf numFmtId="176" fontId="18" fillId="0" borderId="31" xfId="2" applyNumberFormat="1" applyFont="1" applyBorder="1" applyAlignment="1">
      <alignment horizontal="right" vertical="center"/>
    </xf>
    <xf numFmtId="176" fontId="18" fillId="0" borderId="17" xfId="2" applyNumberFormat="1" applyFont="1" applyBorder="1" applyAlignment="1">
      <alignment horizontal="right" vertical="center"/>
    </xf>
    <xf numFmtId="176" fontId="18" fillId="0" borderId="17" xfId="2" applyNumberFormat="1" applyFont="1" applyFill="1" applyBorder="1" applyAlignment="1">
      <alignment horizontal="right" vertical="center"/>
    </xf>
    <xf numFmtId="176" fontId="18" fillId="0" borderId="31" xfId="2" applyNumberFormat="1" applyFont="1" applyFill="1" applyBorder="1" applyAlignment="1">
      <alignment horizontal="right" vertical="center"/>
    </xf>
    <xf numFmtId="176" fontId="18" fillId="3" borderId="17" xfId="2" applyNumberFormat="1" applyFont="1" applyFill="1" applyBorder="1" applyAlignment="1">
      <alignment horizontal="right" vertical="center"/>
    </xf>
    <xf numFmtId="176" fontId="18" fillId="0" borderId="0" xfId="2" applyNumberFormat="1" applyFont="1" applyFill="1" applyBorder="1" applyAlignment="1">
      <alignment horizontal="right" vertical="center"/>
    </xf>
    <xf numFmtId="176" fontId="18" fillId="0" borderId="32" xfId="2" applyNumberFormat="1" applyFont="1" applyBorder="1" applyAlignment="1">
      <alignment horizontal="right" vertical="center"/>
    </xf>
    <xf numFmtId="176" fontId="18" fillId="0" borderId="33" xfId="2" applyNumberFormat="1" applyFont="1" applyBorder="1" applyAlignment="1">
      <alignment horizontal="right" vertical="center"/>
    </xf>
    <xf numFmtId="176" fontId="18" fillId="0" borderId="5" xfId="2" quotePrefix="1" applyNumberFormat="1" applyFont="1" applyFill="1" applyBorder="1" applyAlignment="1">
      <alignment horizontal="right" vertical="center"/>
    </xf>
    <xf numFmtId="176" fontId="18" fillId="0" borderId="43" xfId="2" quotePrefix="1" applyNumberFormat="1" applyFont="1" applyBorder="1" applyAlignment="1">
      <alignment horizontal="right" vertical="center"/>
    </xf>
    <xf numFmtId="176" fontId="18" fillId="0" borderId="42" xfId="2" quotePrefix="1" applyNumberFormat="1" applyFont="1" applyBorder="1" applyAlignment="1">
      <alignment horizontal="right" vertical="center"/>
    </xf>
    <xf numFmtId="176" fontId="18" fillId="0" borderId="41" xfId="2" quotePrefix="1" applyNumberFormat="1" applyFont="1" applyBorder="1" applyAlignment="1">
      <alignment horizontal="right" vertical="center"/>
    </xf>
    <xf numFmtId="176" fontId="18" fillId="0" borderId="14" xfId="2" quotePrefix="1" applyNumberFormat="1" applyFont="1" applyBorder="1" applyAlignment="1">
      <alignment horizontal="right" vertical="center"/>
    </xf>
    <xf numFmtId="176" fontId="18" fillId="0" borderId="39" xfId="1" applyNumberFormat="1" applyFont="1" applyFill="1" applyBorder="1" applyAlignment="1">
      <alignment vertical="center"/>
    </xf>
    <xf numFmtId="176" fontId="18" fillId="0" borderId="14" xfId="1" applyNumberFormat="1" applyFont="1" applyFill="1" applyBorder="1" applyAlignment="1">
      <alignment vertical="center"/>
    </xf>
    <xf numFmtId="176" fontId="18" fillId="0" borderId="42" xfId="1" applyNumberFormat="1" applyFont="1" applyFill="1" applyBorder="1" applyAlignment="1">
      <alignment vertical="center"/>
    </xf>
    <xf numFmtId="176" fontId="24" fillId="3" borderId="42" xfId="1" applyNumberFormat="1" applyFont="1" applyFill="1" applyBorder="1" applyAlignment="1">
      <alignment vertical="center"/>
    </xf>
    <xf numFmtId="176" fontId="24" fillId="0" borderId="42" xfId="1" applyNumberFormat="1" applyFont="1" applyFill="1" applyBorder="1" applyAlignment="1">
      <alignment vertical="center"/>
    </xf>
    <xf numFmtId="176" fontId="24" fillId="0" borderId="41" xfId="1" applyNumberFormat="1" applyFont="1" applyFill="1" applyBorder="1" applyAlignment="1">
      <alignment vertical="center"/>
    </xf>
    <xf numFmtId="176" fontId="18" fillId="0" borderId="29" xfId="2" quotePrefix="1" applyNumberFormat="1" applyFont="1" applyBorder="1" applyAlignment="1">
      <alignment horizontal="right" vertical="center"/>
    </xf>
    <xf numFmtId="176" fontId="22" fillId="0" borderId="44" xfId="2" quotePrefix="1" applyNumberFormat="1" applyFont="1" applyFill="1" applyBorder="1" applyAlignment="1">
      <alignment horizontal="right" vertical="center"/>
    </xf>
    <xf numFmtId="176" fontId="18" fillId="0" borderId="45" xfId="2" quotePrefix="1" applyNumberFormat="1" applyFont="1" applyBorder="1" applyAlignment="1">
      <alignment horizontal="right" vertical="center"/>
    </xf>
    <xf numFmtId="176" fontId="18" fillId="0" borderId="46" xfId="2" quotePrefix="1" applyNumberFormat="1" applyFont="1" applyBorder="1" applyAlignment="1">
      <alignment horizontal="right" vertical="center"/>
    </xf>
    <xf numFmtId="176" fontId="18" fillId="0" borderId="47" xfId="2" quotePrefix="1" applyNumberFormat="1" applyFont="1" applyBorder="1" applyAlignment="1">
      <alignment horizontal="right" vertical="center"/>
    </xf>
    <xf numFmtId="176" fontId="18" fillId="0" borderId="8" xfId="2" quotePrefix="1" applyNumberFormat="1" applyFont="1" applyBorder="1" applyAlignment="1">
      <alignment horizontal="right" vertical="center"/>
    </xf>
    <xf numFmtId="176" fontId="18" fillId="0" borderId="48" xfId="2" quotePrefix="1" applyNumberFormat="1" applyFont="1" applyBorder="1" applyAlignment="1">
      <alignment horizontal="right" vertical="center"/>
    </xf>
    <xf numFmtId="176" fontId="18" fillId="0" borderId="48" xfId="2" quotePrefix="1" applyNumberFormat="1" applyFont="1" applyFill="1" applyBorder="1" applyAlignment="1">
      <alignment horizontal="right" vertical="center"/>
    </xf>
    <xf numFmtId="176" fontId="18" fillId="0" borderId="8" xfId="2" quotePrefix="1" applyNumberFormat="1" applyFont="1" applyFill="1" applyBorder="1" applyAlignment="1">
      <alignment horizontal="right" vertical="center"/>
    </xf>
    <xf numFmtId="176" fontId="18" fillId="3" borderId="48" xfId="2" quotePrefix="1" applyNumberFormat="1" applyFont="1" applyFill="1" applyBorder="1" applyAlignment="1">
      <alignment horizontal="right" vertical="center"/>
    </xf>
    <xf numFmtId="176" fontId="18" fillId="0" borderId="47" xfId="2" quotePrefix="1" applyNumberFormat="1" applyFont="1" applyFill="1" applyBorder="1" applyAlignment="1">
      <alignment horizontal="right" vertical="center"/>
    </xf>
    <xf numFmtId="176" fontId="18" fillId="0" borderId="36" xfId="2" applyNumberFormat="1" applyFont="1" applyBorder="1" applyAlignment="1">
      <alignment horizontal="right" vertical="center"/>
    </xf>
    <xf numFmtId="176" fontId="18" fillId="0" borderId="37" xfId="2" applyNumberFormat="1" applyFont="1" applyBorder="1" applyAlignment="1">
      <alignment horizontal="right" vertical="center"/>
    </xf>
    <xf numFmtId="176" fontId="18" fillId="0" borderId="5" xfId="2" applyNumberFormat="1" applyFont="1" applyBorder="1" applyAlignment="1">
      <alignment horizontal="right" vertical="center"/>
    </xf>
    <xf numFmtId="176" fontId="18" fillId="0" borderId="38" xfId="2" applyNumberFormat="1" applyFont="1" applyBorder="1" applyAlignment="1">
      <alignment horizontal="right" vertical="center"/>
    </xf>
    <xf numFmtId="176" fontId="18" fillId="0" borderId="16" xfId="2" applyNumberFormat="1" applyFont="1" applyBorder="1" applyAlignment="1">
      <alignment horizontal="right" vertical="center"/>
    </xf>
    <xf numFmtId="176" fontId="18" fillId="0" borderId="38" xfId="2" applyNumberFormat="1" applyFont="1" applyFill="1" applyBorder="1" applyAlignment="1">
      <alignment horizontal="right" vertical="center"/>
    </xf>
    <xf numFmtId="176" fontId="18" fillId="3" borderId="16" xfId="2" applyNumberFormat="1" applyFont="1" applyFill="1" applyBorder="1" applyAlignment="1">
      <alignment horizontal="right" vertical="center"/>
    </xf>
    <xf numFmtId="176" fontId="22" fillId="0" borderId="49" xfId="2" quotePrefix="1" applyNumberFormat="1" applyFont="1" applyFill="1" applyBorder="1" applyAlignment="1">
      <alignment horizontal="right" vertical="center"/>
    </xf>
    <xf numFmtId="176" fontId="18" fillId="0" borderId="26" xfId="2" applyNumberFormat="1" applyFont="1" applyBorder="1" applyAlignment="1">
      <alignment horizontal="right" vertical="center"/>
    </xf>
    <xf numFmtId="176" fontId="18" fillId="0" borderId="50" xfId="2" applyNumberFormat="1" applyFont="1" applyBorder="1" applyAlignment="1">
      <alignment horizontal="right" vertical="center"/>
    </xf>
    <xf numFmtId="176" fontId="22" fillId="0" borderId="42" xfId="2" quotePrefix="1" applyNumberFormat="1" applyFont="1" applyFill="1" applyBorder="1" applyAlignment="1">
      <alignment horizontal="right" vertical="center"/>
    </xf>
    <xf numFmtId="0" fontId="9" fillId="0" borderId="0" xfId="2" applyFont="1" applyBorder="1" applyAlignment="1">
      <alignment vertical="center"/>
    </xf>
    <xf numFmtId="176" fontId="22" fillId="0" borderId="54" xfId="2" quotePrefix="1" applyNumberFormat="1" applyFont="1" applyFill="1" applyBorder="1" applyAlignment="1">
      <alignment horizontal="right" vertical="center"/>
    </xf>
    <xf numFmtId="0" fontId="19" fillId="0" borderId="0" xfId="2" applyFont="1" applyBorder="1" applyAlignment="1">
      <alignment vertical="center"/>
    </xf>
    <xf numFmtId="0" fontId="17" fillId="0" borderId="0" xfId="1" applyFont="1" applyBorder="1" applyAlignment="1">
      <alignment horizontal="right"/>
    </xf>
    <xf numFmtId="176" fontId="23" fillId="0" borderId="57" xfId="2" applyNumberFormat="1" applyFont="1" applyBorder="1" applyAlignment="1">
      <alignment vertical="center"/>
    </xf>
    <xf numFmtId="176" fontId="23" fillId="0" borderId="56" xfId="2" applyNumberFormat="1" applyFont="1" applyBorder="1" applyAlignment="1">
      <alignment vertical="center"/>
    </xf>
    <xf numFmtId="176" fontId="23" fillId="0" borderId="58" xfId="2" applyNumberFormat="1" applyFont="1" applyBorder="1" applyAlignment="1">
      <alignment vertical="center"/>
    </xf>
    <xf numFmtId="176" fontId="22" fillId="0" borderId="59" xfId="2" quotePrefix="1" applyNumberFormat="1" applyFont="1" applyFill="1" applyBorder="1" applyAlignment="1">
      <alignment horizontal="right" vertical="center"/>
    </xf>
    <xf numFmtId="177" fontId="23" fillId="0" borderId="40" xfId="2" quotePrefix="1" applyNumberFormat="1" applyFont="1" applyBorder="1" applyAlignment="1">
      <alignment horizontal="right" vertical="center"/>
    </xf>
    <xf numFmtId="177" fontId="18" fillId="0" borderId="17" xfId="2" quotePrefix="1" applyNumberFormat="1" applyFont="1" applyFill="1" applyBorder="1" applyAlignment="1">
      <alignment horizontal="right" vertical="center"/>
    </xf>
    <xf numFmtId="177" fontId="22" fillId="0" borderId="17" xfId="2" quotePrefix="1" applyNumberFormat="1" applyFont="1" applyFill="1" applyBorder="1" applyAlignment="1">
      <alignment horizontal="right" vertical="center"/>
    </xf>
    <xf numFmtId="177" fontId="18" fillId="0" borderId="35" xfId="2" quotePrefix="1" applyNumberFormat="1" applyFont="1" applyFill="1" applyBorder="1" applyAlignment="1">
      <alignment horizontal="right" vertical="center"/>
    </xf>
    <xf numFmtId="177" fontId="22" fillId="0" borderId="35" xfId="2" quotePrefix="1" applyNumberFormat="1" applyFont="1" applyFill="1" applyBorder="1" applyAlignment="1">
      <alignment horizontal="right" vertical="center"/>
    </xf>
    <xf numFmtId="177" fontId="18" fillId="0" borderId="16" xfId="2" quotePrefix="1" applyNumberFormat="1" applyFont="1" applyFill="1" applyBorder="1" applyAlignment="1">
      <alignment horizontal="right" vertical="center"/>
    </xf>
    <xf numFmtId="177" fontId="22" fillId="0" borderId="16" xfId="2" quotePrefix="1" applyNumberFormat="1" applyFont="1" applyFill="1" applyBorder="1" applyAlignment="1">
      <alignment horizontal="right" vertical="center"/>
    </xf>
    <xf numFmtId="177" fontId="18" fillId="0" borderId="44" xfId="2" quotePrefix="1" applyNumberFormat="1" applyFont="1" applyFill="1" applyBorder="1" applyAlignment="1">
      <alignment horizontal="right" vertical="center"/>
    </xf>
    <xf numFmtId="177" fontId="22" fillId="0" borderId="44" xfId="2" quotePrefix="1" applyNumberFormat="1" applyFont="1" applyFill="1" applyBorder="1" applyAlignment="1">
      <alignment horizontal="right" vertical="center"/>
    </xf>
    <xf numFmtId="177" fontId="18" fillId="0" borderId="49" xfId="2" quotePrefix="1" applyNumberFormat="1" applyFont="1" applyFill="1" applyBorder="1" applyAlignment="1">
      <alignment horizontal="right" vertical="center"/>
    </xf>
    <xf numFmtId="177" fontId="22" fillId="0" borderId="49" xfId="2" quotePrefix="1" applyNumberFormat="1" applyFont="1" applyFill="1" applyBorder="1" applyAlignment="1">
      <alignment horizontal="right" vertical="center"/>
    </xf>
    <xf numFmtId="177" fontId="24" fillId="0" borderId="42" xfId="1" applyNumberFormat="1" applyFont="1" applyFill="1" applyBorder="1" applyAlignment="1">
      <alignment vertical="center"/>
    </xf>
    <xf numFmtId="176" fontId="18" fillId="0" borderId="60" xfId="2" applyNumberFormat="1" applyFont="1" applyBorder="1" applyAlignment="1">
      <alignment horizontal="right" vertical="center"/>
    </xf>
    <xf numFmtId="176" fontId="18" fillId="0" borderId="51" xfId="2" applyNumberFormat="1" applyFont="1" applyBorder="1" applyAlignment="1">
      <alignment horizontal="right" vertical="center"/>
    </xf>
    <xf numFmtId="177" fontId="18" fillId="0" borderId="51" xfId="2" applyNumberFormat="1" applyFont="1" applyBorder="1" applyAlignment="1">
      <alignment horizontal="right" vertical="center"/>
    </xf>
    <xf numFmtId="0" fontId="3" fillId="0" borderId="0" xfId="2" applyFont="1" applyBorder="1" applyAlignment="1">
      <alignment vertical="center"/>
    </xf>
    <xf numFmtId="0" fontId="27" fillId="0" borderId="0" xfId="2" applyFont="1" applyAlignment="1">
      <alignment horizontal="right" vertical="center"/>
    </xf>
    <xf numFmtId="176" fontId="23" fillId="0" borderId="42" xfId="2" quotePrefix="1" applyNumberFormat="1" applyFont="1" applyBorder="1" applyAlignment="1">
      <alignment horizontal="right" vertical="center"/>
    </xf>
    <xf numFmtId="176" fontId="22" fillId="0" borderId="48" xfId="2" quotePrefix="1" applyNumberFormat="1" applyFont="1" applyFill="1" applyBorder="1" applyAlignment="1">
      <alignment horizontal="right" vertical="center"/>
    </xf>
    <xf numFmtId="176" fontId="23" fillId="0" borderId="62" xfId="2" applyNumberFormat="1" applyFont="1" applyBorder="1" applyAlignment="1">
      <alignment vertical="center"/>
    </xf>
    <xf numFmtId="0" fontId="15" fillId="0" borderId="63" xfId="2" quotePrefix="1" applyFont="1" applyBorder="1" applyAlignment="1">
      <alignment horizontal="center" vertical="center"/>
    </xf>
    <xf numFmtId="176" fontId="18" fillId="0" borderId="64" xfId="2" quotePrefix="1" applyNumberFormat="1" applyFont="1" applyBorder="1" applyAlignment="1">
      <alignment horizontal="right" vertical="center"/>
    </xf>
    <xf numFmtId="176" fontId="18" fillId="0" borderId="65" xfId="2" quotePrefix="1" applyNumberFormat="1" applyFont="1" applyBorder="1" applyAlignment="1">
      <alignment horizontal="right" vertical="center"/>
    </xf>
    <xf numFmtId="176" fontId="18" fillId="0" borderId="66" xfId="2" quotePrefix="1" applyNumberFormat="1" applyFont="1" applyBorder="1" applyAlignment="1">
      <alignment horizontal="right" vertical="center"/>
    </xf>
    <xf numFmtId="176" fontId="18" fillId="0" borderId="44" xfId="2" quotePrefix="1" applyNumberFormat="1" applyFont="1" applyBorder="1" applyAlignment="1">
      <alignment horizontal="right" vertical="center"/>
    </xf>
    <xf numFmtId="176" fontId="18" fillId="0" borderId="63" xfId="2" applyNumberFormat="1" applyFont="1" applyBorder="1" applyAlignment="1">
      <alignment horizontal="right" vertical="center"/>
    </xf>
    <xf numFmtId="176" fontId="18" fillId="0" borderId="44" xfId="2" applyNumberFormat="1" applyFont="1" applyBorder="1" applyAlignment="1">
      <alignment horizontal="right" vertical="center"/>
    </xf>
    <xf numFmtId="176" fontId="18" fillId="0" borderId="66" xfId="2" applyNumberFormat="1" applyFont="1" applyBorder="1" applyAlignment="1">
      <alignment horizontal="right" vertical="center"/>
    </xf>
    <xf numFmtId="176" fontId="18" fillId="0" borderId="44" xfId="2" applyNumberFormat="1" applyFont="1" applyFill="1" applyBorder="1" applyAlignment="1">
      <alignment horizontal="right" vertical="center"/>
    </xf>
    <xf numFmtId="176" fontId="18" fillId="0" borderId="63" xfId="2" applyNumberFormat="1" applyFont="1" applyFill="1" applyBorder="1" applyAlignment="1">
      <alignment horizontal="right" vertical="center"/>
    </xf>
    <xf numFmtId="176" fontId="18" fillId="3" borderId="44" xfId="2" applyNumberFormat="1" applyFont="1" applyFill="1" applyBorder="1" applyAlignment="1">
      <alignment horizontal="right" vertical="center"/>
    </xf>
    <xf numFmtId="176" fontId="18" fillId="0" borderId="66" xfId="2" applyNumberFormat="1" applyFont="1" applyFill="1" applyBorder="1" applyAlignment="1">
      <alignment horizontal="right" vertical="center"/>
    </xf>
    <xf numFmtId="176" fontId="18" fillId="0" borderId="44" xfId="2" quotePrefix="1" applyNumberFormat="1" applyFont="1" applyFill="1" applyBorder="1" applyAlignment="1">
      <alignment horizontal="right" vertical="center"/>
    </xf>
    <xf numFmtId="176" fontId="18" fillId="0" borderId="42" xfId="2" applyNumberFormat="1" applyFont="1" applyBorder="1" applyAlignment="1">
      <alignment horizontal="right" vertical="center"/>
    </xf>
    <xf numFmtId="176" fontId="18" fillId="0" borderId="42" xfId="2" applyNumberFormat="1" applyFont="1" applyFill="1" applyBorder="1" applyAlignment="1">
      <alignment horizontal="right" vertical="center"/>
    </xf>
    <xf numFmtId="176" fontId="18" fillId="3" borderId="42" xfId="2" applyNumberFormat="1" applyFont="1" applyFill="1" applyBorder="1" applyAlignment="1">
      <alignment horizontal="right" vertical="center"/>
    </xf>
    <xf numFmtId="176" fontId="23" fillId="0" borderId="68" xfId="2" applyNumberFormat="1" applyFont="1" applyBorder="1" applyAlignment="1">
      <alignment vertical="center"/>
    </xf>
    <xf numFmtId="176" fontId="23" fillId="0" borderId="67" xfId="2" applyNumberFormat="1" applyFont="1" applyBorder="1" applyAlignment="1">
      <alignment vertical="center"/>
    </xf>
    <xf numFmtId="176" fontId="23" fillId="0" borderId="69" xfId="2" applyNumberFormat="1" applyFont="1" applyBorder="1" applyAlignment="1">
      <alignment vertical="center"/>
    </xf>
    <xf numFmtId="176" fontId="23" fillId="0" borderId="70" xfId="2" applyNumberFormat="1" applyFont="1" applyBorder="1" applyAlignment="1">
      <alignment vertical="center"/>
    </xf>
    <xf numFmtId="176" fontId="23" fillId="0" borderId="71" xfId="2" applyNumberFormat="1" applyFont="1" applyBorder="1" applyAlignment="1">
      <alignment vertical="center"/>
    </xf>
    <xf numFmtId="0" fontId="20" fillId="0" borderId="0" xfId="1" applyFont="1" applyAlignment="1"/>
    <xf numFmtId="0" fontId="10" fillId="0" borderId="10" xfId="2" quotePrefix="1" applyFont="1" applyBorder="1" applyAlignment="1">
      <alignment horizontal="left" vertical="center"/>
    </xf>
    <xf numFmtId="0" fontId="20" fillId="0" borderId="0" xfId="2" quotePrefix="1" applyFont="1" applyAlignment="1">
      <alignment horizontal="center" vertical="center"/>
    </xf>
    <xf numFmtId="0" fontId="20" fillId="0" borderId="0" xfId="1" applyFont="1" applyAlignment="1"/>
    <xf numFmtId="0" fontId="17" fillId="0" borderId="55" xfId="2" applyFont="1" applyBorder="1" applyAlignment="1">
      <alignment horizontal="center" vertical="center"/>
    </xf>
    <xf numFmtId="0" fontId="17" fillId="0" borderId="61" xfId="2" applyFont="1" applyBorder="1" applyAlignment="1">
      <alignment vertical="center"/>
    </xf>
    <xf numFmtId="0" fontId="15" fillId="0" borderId="53" xfId="2" applyFont="1" applyBorder="1" applyAlignment="1">
      <alignment horizontal="center" vertical="center" wrapText="1"/>
    </xf>
    <xf numFmtId="0" fontId="15" fillId="0" borderId="3" xfId="2" applyFont="1" applyBorder="1" applyAlignment="1">
      <alignment horizontal="center" vertical="center" wrapText="1"/>
    </xf>
    <xf numFmtId="0" fontId="15" fillId="0" borderId="7" xfId="2" applyFont="1" applyBorder="1" applyAlignment="1">
      <alignment horizontal="center" vertical="center" wrapText="1"/>
    </xf>
    <xf numFmtId="0" fontId="17" fillId="0" borderId="10" xfId="2" quotePrefix="1" applyFont="1" applyBorder="1" applyAlignment="1">
      <alignment horizontal="left" vertical="center"/>
    </xf>
    <xf numFmtId="0" fontId="17" fillId="0" borderId="52" xfId="2" quotePrefix="1" applyFont="1" applyBorder="1" applyAlignment="1">
      <alignment horizontal="left" vertical="center"/>
    </xf>
    <xf numFmtId="0" fontId="28" fillId="0" borderId="0" xfId="2" applyFont="1" applyAlignment="1">
      <alignment horizontal="left" vertical="center"/>
    </xf>
    <xf numFmtId="0" fontId="10" fillId="0" borderId="6" xfId="2" applyFont="1" applyBorder="1" applyAlignment="1">
      <alignment horizontal="center" vertical="center"/>
    </xf>
    <xf numFmtId="0" fontId="10" fillId="0" borderId="10" xfId="2" quotePrefix="1" applyFont="1" applyBorder="1" applyAlignment="1">
      <alignment horizontal="left" vertical="center"/>
    </xf>
    <xf numFmtId="0" fontId="10" fillId="0" borderId="11" xfId="2" quotePrefix="1" applyFont="1" applyBorder="1" applyAlignment="1">
      <alignment horizontal="left" vertical="center"/>
    </xf>
    <xf numFmtId="0" fontId="10" fillId="0" borderId="53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0" fontId="13" fillId="0" borderId="7" xfId="2" applyFont="1" applyBorder="1" applyAlignment="1">
      <alignment horizontal="center" vertical="center" wrapText="1"/>
    </xf>
    <xf numFmtId="0" fontId="14" fillId="0" borderId="53" xfId="2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0" fontId="14" fillId="0" borderId="7" xfId="2" applyFont="1" applyBorder="1" applyAlignment="1">
      <alignment horizontal="center" vertical="center" wrapText="1"/>
    </xf>
  </cellXfs>
  <cellStyles count="3">
    <cellStyle name="標準" xfId="0" builtinId="0"/>
    <cellStyle name="標準_H14苦情詳細" xfId="1" xr:uid="{00000000-0005-0000-0000-000001000000}"/>
    <cellStyle name="標準_苦情経年H1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000" b="1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3000" baseline="0"/>
              <a:t>苦情・問い合わせ件数の推移</a:t>
            </a:r>
          </a:p>
        </c:rich>
      </c:tx>
      <c:layout>
        <c:manualLayout>
          <c:xMode val="edge"/>
          <c:yMode val="edge"/>
          <c:x val="0.44761754157129463"/>
          <c:y val="4.542911588106282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000" b="1" i="0" u="none" strike="noStrike" kern="1200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2431332413637691E-2"/>
          <c:y val="0.14425805707555808"/>
          <c:w val="0.80142271730909831"/>
          <c:h val="0.70294940243543269"/>
        </c:manualLayout>
      </c:layout>
      <c:barChart>
        <c:barDir val="col"/>
        <c:grouping val="stacked"/>
        <c:varyColors val="0"/>
        <c:ser>
          <c:idx val="0"/>
          <c:order val="0"/>
          <c:tx>
            <c:v>大阪府</c:v>
          </c:tx>
          <c:spPr>
            <a:solidFill>
              <a:schemeClr val="tx1">
                <a:alpha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'苦情件数 (本会議)'!$C$6:$AC$6</c:f>
              <c:strCache>
                <c:ptCount val="27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</c:strCache>
            </c:strRef>
          </c:cat>
          <c:val>
            <c:numRef>
              <c:f>'苦情件数 (本会議)'!$C$23:$AC$23</c:f>
              <c:numCache>
                <c:formatCode>#,##0_);[Red]\(#,##0\)</c:formatCode>
                <c:ptCount val="27"/>
                <c:pt idx="0">
                  <c:v>50</c:v>
                </c:pt>
                <c:pt idx="1">
                  <c:v>49</c:v>
                </c:pt>
                <c:pt idx="2">
                  <c:v>59</c:v>
                </c:pt>
                <c:pt idx="3">
                  <c:v>111</c:v>
                </c:pt>
                <c:pt idx="4">
                  <c:v>168</c:v>
                </c:pt>
                <c:pt idx="5">
                  <c:v>54</c:v>
                </c:pt>
                <c:pt idx="6">
                  <c:v>59</c:v>
                </c:pt>
                <c:pt idx="7">
                  <c:v>37</c:v>
                </c:pt>
                <c:pt idx="8">
                  <c:v>29</c:v>
                </c:pt>
                <c:pt idx="9">
                  <c:v>42</c:v>
                </c:pt>
                <c:pt idx="10">
                  <c:v>54</c:v>
                </c:pt>
                <c:pt idx="11">
                  <c:v>22</c:v>
                </c:pt>
                <c:pt idx="12">
                  <c:v>28</c:v>
                </c:pt>
                <c:pt idx="13">
                  <c:v>26</c:v>
                </c:pt>
                <c:pt idx="14">
                  <c:v>23</c:v>
                </c:pt>
                <c:pt idx="15">
                  <c:v>33</c:v>
                </c:pt>
                <c:pt idx="16">
                  <c:v>9</c:v>
                </c:pt>
                <c:pt idx="17">
                  <c:v>29</c:v>
                </c:pt>
                <c:pt idx="18">
                  <c:v>19</c:v>
                </c:pt>
                <c:pt idx="19">
                  <c:v>23</c:v>
                </c:pt>
                <c:pt idx="20" formatCode="0_ ">
                  <c:v>19</c:v>
                </c:pt>
                <c:pt idx="21" formatCode="0_ ">
                  <c:v>5</c:v>
                </c:pt>
                <c:pt idx="22" formatCode="0_ ">
                  <c:v>7</c:v>
                </c:pt>
                <c:pt idx="23">
                  <c:v>14</c:v>
                </c:pt>
                <c:pt idx="24">
                  <c:v>7</c:v>
                </c:pt>
                <c:pt idx="25">
                  <c:v>10</c:v>
                </c:pt>
                <c:pt idx="2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83-4F36-8FFE-A4E40C86F04D}"/>
            </c:ext>
          </c:extLst>
        </c:ser>
        <c:ser>
          <c:idx val="1"/>
          <c:order val="1"/>
          <c:tx>
            <c:v>兵庫県</c:v>
          </c:tx>
          <c:spPr>
            <a:pattFill prst="nar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'苦情件数 (本会議)'!$C$6:$AC$6</c:f>
              <c:strCache>
                <c:ptCount val="27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</c:strCache>
            </c:strRef>
          </c:cat>
          <c:val>
            <c:numRef>
              <c:f>'苦情件数 (本会議)'!$C$27:$AC$27</c:f>
              <c:numCache>
                <c:formatCode>#,##0_);[Red]\(#,##0\)</c:formatCode>
                <c:ptCount val="27"/>
                <c:pt idx="0">
                  <c:v>34</c:v>
                </c:pt>
                <c:pt idx="1">
                  <c:v>29</c:v>
                </c:pt>
                <c:pt idx="2">
                  <c:v>23</c:v>
                </c:pt>
                <c:pt idx="3">
                  <c:v>42</c:v>
                </c:pt>
                <c:pt idx="4">
                  <c:v>79</c:v>
                </c:pt>
                <c:pt idx="5">
                  <c:v>57</c:v>
                </c:pt>
                <c:pt idx="6">
                  <c:v>34</c:v>
                </c:pt>
                <c:pt idx="7">
                  <c:v>32</c:v>
                </c:pt>
                <c:pt idx="8">
                  <c:v>12</c:v>
                </c:pt>
                <c:pt idx="9">
                  <c:v>26</c:v>
                </c:pt>
                <c:pt idx="10">
                  <c:v>16</c:v>
                </c:pt>
                <c:pt idx="11">
                  <c:v>14</c:v>
                </c:pt>
                <c:pt idx="12">
                  <c:v>7</c:v>
                </c:pt>
                <c:pt idx="13">
                  <c:v>12</c:v>
                </c:pt>
                <c:pt idx="14">
                  <c:v>5</c:v>
                </c:pt>
                <c:pt idx="15">
                  <c:v>2</c:v>
                </c:pt>
                <c:pt idx="16">
                  <c:v>5</c:v>
                </c:pt>
                <c:pt idx="17">
                  <c:v>4</c:v>
                </c:pt>
                <c:pt idx="18">
                  <c:v>7</c:v>
                </c:pt>
                <c:pt idx="19">
                  <c:v>6</c:v>
                </c:pt>
                <c:pt idx="20" formatCode="0_ ">
                  <c:v>0</c:v>
                </c:pt>
                <c:pt idx="21" formatCode="0_ ">
                  <c:v>5</c:v>
                </c:pt>
                <c:pt idx="22" formatCode="0_ 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3</c:v>
                </c:pt>
                <c:pt idx="2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83-4F36-8FFE-A4E40C86F04D}"/>
            </c:ext>
          </c:extLst>
        </c:ser>
        <c:ser>
          <c:idx val="2"/>
          <c:order val="2"/>
          <c:tx>
            <c:v>和歌山県</c:v>
          </c:tx>
          <c:spPr>
            <a:pattFill prst="pct60">
              <a:fgClr>
                <a:schemeClr val="tx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'苦情件数 (本会議)'!$C$6:$AC$6</c:f>
              <c:strCache>
                <c:ptCount val="27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</c:strCache>
            </c:strRef>
          </c:cat>
          <c:val>
            <c:numRef>
              <c:f>'苦情件数 (本会議)'!$C$30:$AC$30</c:f>
              <c:numCache>
                <c:formatCode>#,##0_);[Red]\(#,##0\)</c:formatCode>
                <c:ptCount val="27"/>
                <c:pt idx="0">
                  <c:v>13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9</c:v>
                </c:pt>
                <c:pt idx="5">
                  <c:v>1</c:v>
                </c:pt>
                <c:pt idx="6">
                  <c:v>9</c:v>
                </c:pt>
                <c:pt idx="7">
                  <c:v>0</c:v>
                </c:pt>
                <c:pt idx="8">
                  <c:v>3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 formatCode="0_ ">
                  <c:v>0</c:v>
                </c:pt>
                <c:pt idx="21" formatCode="0_ ">
                  <c:v>0</c:v>
                </c:pt>
                <c:pt idx="22" formatCode="0_ ">
                  <c:v>0</c:v>
                </c:pt>
                <c:pt idx="23">
                  <c:v>0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83-4F36-8FFE-A4E40C86F04D}"/>
            </c:ext>
          </c:extLst>
        </c:ser>
        <c:ser>
          <c:idx val="3"/>
          <c:order val="3"/>
          <c:tx>
            <c:v>その他の地域</c:v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'苦情件数 (本会議)'!$C$6:$AC$6</c:f>
              <c:strCache>
                <c:ptCount val="27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</c:strCache>
            </c:strRef>
          </c:cat>
          <c:val>
            <c:numRef>
              <c:f>'苦情件数 (本会議)'!$C$31:$AB$31</c:f>
              <c:numCache>
                <c:formatCode>#,##0_);[Red]\(#,##0\)</c:formatCode>
                <c:ptCount val="26"/>
                <c:pt idx="1">
                  <c:v>6</c:v>
                </c:pt>
                <c:pt idx="2">
                  <c:v>5</c:v>
                </c:pt>
                <c:pt idx="3">
                  <c:v>9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9</c:v>
                </c:pt>
                <c:pt idx="8">
                  <c:v>5</c:v>
                </c:pt>
                <c:pt idx="9">
                  <c:v>2</c:v>
                </c:pt>
                <c:pt idx="10">
                  <c:v>6</c:v>
                </c:pt>
                <c:pt idx="11">
                  <c:v>5</c:v>
                </c:pt>
                <c:pt idx="12">
                  <c:v>1</c:v>
                </c:pt>
                <c:pt idx="13">
                  <c:v>5</c:v>
                </c:pt>
                <c:pt idx="14">
                  <c:v>3</c:v>
                </c:pt>
                <c:pt idx="16">
                  <c:v>1</c:v>
                </c:pt>
                <c:pt idx="17">
                  <c:v>3</c:v>
                </c:pt>
                <c:pt idx="18">
                  <c:v>5</c:v>
                </c:pt>
                <c:pt idx="19">
                  <c:v>3</c:v>
                </c:pt>
                <c:pt idx="20" formatCode="0_ ">
                  <c:v>9</c:v>
                </c:pt>
                <c:pt idx="21" formatCode="0_ ">
                  <c:v>4</c:v>
                </c:pt>
                <c:pt idx="22" formatCode="0_ ">
                  <c:v>3</c:v>
                </c:pt>
                <c:pt idx="23">
                  <c:v>1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83-4F36-8FFE-A4E40C86F04D}"/>
            </c:ext>
          </c:extLst>
        </c:ser>
        <c:ser>
          <c:idx val="4"/>
          <c:order val="4"/>
          <c:tx>
            <c:v>不明</c:v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'苦情件数 (本会議)'!$C$6:$AC$6</c:f>
              <c:strCache>
                <c:ptCount val="27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</c:strCache>
            </c:strRef>
          </c:cat>
          <c:val>
            <c:numRef>
              <c:f>'苦情件数 (本会議)'!$C$32:$AB$32</c:f>
              <c:numCache>
                <c:formatCode>#,##0_);[Red]\(#,##0\)</c:formatCode>
                <c:ptCount val="26"/>
                <c:pt idx="3">
                  <c:v>2</c:v>
                </c:pt>
                <c:pt idx="4">
                  <c:v>5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83-4F36-8FFE-A4E40C86F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474176"/>
        <c:axId val="47476096"/>
      </c:barChart>
      <c:catAx>
        <c:axId val="47474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800"/>
                  <a:t>年　　度</a:t>
                </a:r>
              </a:p>
            </c:rich>
          </c:tx>
          <c:layout>
            <c:manualLayout>
              <c:xMode val="edge"/>
              <c:yMode val="edge"/>
              <c:x val="0.43933431065838457"/>
              <c:y val="0.92757929583126431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8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47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4760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1800" b="0" i="0" u="none" strike="noStrike" kern="1200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800"/>
                  <a:t>件</a:t>
                </a:r>
              </a:p>
            </c:rich>
          </c:tx>
          <c:layout>
            <c:manualLayout>
              <c:xMode val="edge"/>
              <c:yMode val="edge"/>
              <c:x val="6.272311705717637E-2"/>
              <c:y val="3.1747712057536216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1800" b="0" i="0" u="none" strike="noStrike" kern="1200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defRPr>
              </a:pPr>
              <a:endParaRPr lang="ja-JP"/>
            </a:p>
          </c:txPr>
        </c:title>
        <c:numFmt formatCode="#,##0_);[Red]\(#,##0\)" sourceLinked="1"/>
        <c:majorTickMark val="in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8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474176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8949294676589743"/>
          <c:y val="0.11624975653233728"/>
          <c:w val="0.1010385226336129"/>
          <c:h val="0.5811430123174659"/>
        </c:manualLayout>
      </c:layout>
      <c:overlay val="0"/>
      <c:spPr>
        <a:pattFill prst="pct5">
          <a:fgClr>
            <a:schemeClr val="bg1"/>
          </a:fgClr>
          <a:bgClr>
            <a:schemeClr val="bg1"/>
          </a:bgClr>
        </a:pattFill>
        <a:ln w="3175">
          <a:solidFill>
            <a:srgbClr val="000000"/>
          </a:solidFill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600" b="0" i="0" u="none" strike="noStrike" kern="1200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9525" y="2495550"/>
          <a:ext cx="2705100" cy="10001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898524</xdr:colOff>
      <xdr:row>36</xdr:row>
      <xdr:rowOff>177799</xdr:rowOff>
    </xdr:from>
    <xdr:to>
      <xdr:col>30</xdr:col>
      <xdr:colOff>266700</xdr:colOff>
      <xdr:row>70</xdr:row>
      <xdr:rowOff>101600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9525</xdr:colOff>
      <xdr:row>5</xdr:row>
      <xdr:rowOff>9525</xdr:rowOff>
    </xdr:from>
    <xdr:to>
      <xdr:col>37</xdr:col>
      <xdr:colOff>0</xdr:colOff>
      <xdr:row>7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>
          <a:off x="37652325" y="2495550"/>
          <a:ext cx="0" cy="10001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622300</xdr:colOff>
      <xdr:row>0</xdr:row>
      <xdr:rowOff>276225</xdr:rowOff>
    </xdr:from>
    <xdr:to>
      <xdr:col>30</xdr:col>
      <xdr:colOff>736600</xdr:colOff>
      <xdr:row>1</xdr:row>
      <xdr:rowOff>485775</xdr:rowOff>
    </xdr:to>
    <xdr:sp macro="" textlink="">
      <xdr:nvSpPr>
        <xdr:cNvPr id="5" name="テキスト ボックス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33093025" y="276225"/>
          <a:ext cx="3686175" cy="7239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0000"/>
            </a:lnSpc>
            <a:spcAft>
              <a:spcPts val="0"/>
            </a:spcAft>
          </a:pPr>
          <a:r>
            <a:rPr lang="ja-JP" sz="3600" kern="100">
              <a:effectLst/>
              <a:latin typeface="Century"/>
              <a:ea typeface="ＭＳ ゴシック"/>
              <a:cs typeface="Times New Roman"/>
            </a:rPr>
            <a:t>資料－３</a:t>
          </a:r>
          <a:endParaRPr lang="ja-JP" sz="36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I67"/>
  <sheetViews>
    <sheetView tabSelected="1" view="pageBreakPreview" zoomScale="40" zoomScaleNormal="75" zoomScaleSheetLayoutView="40" workbookViewId="0">
      <pane xSplit="2" ySplit="7" topLeftCell="J8" activePane="bottomRight" state="frozen"/>
      <selection pane="topRight" activeCell="C1" sqref="C1"/>
      <selection pane="bottomLeft" activeCell="A7" sqref="A7"/>
      <selection pane="bottomRight" activeCell="CH2" sqref="CH2"/>
    </sheetView>
  </sheetViews>
  <sheetFormatPr defaultColWidth="9" defaultRowHeight="14.25"/>
  <cols>
    <col min="1" max="1" width="7.875" style="1" customWidth="1"/>
    <col min="2" max="2" width="27.75" style="2" customWidth="1"/>
    <col min="3" max="6" width="15.625" style="2" customWidth="1"/>
    <col min="7" max="17" width="15.625" style="1" customWidth="1"/>
    <col min="18" max="18" width="15.5" style="1" customWidth="1"/>
    <col min="19" max="30" width="15.625" style="1" customWidth="1"/>
    <col min="31" max="31" width="17.625" style="1" customWidth="1"/>
    <col min="32" max="32" width="3.5" style="1" customWidth="1"/>
    <col min="33" max="35" width="7" style="1" hidden="1" customWidth="1"/>
    <col min="36" max="36" width="28" style="1" hidden="1" customWidth="1"/>
    <col min="37" max="37" width="25.5" style="1" hidden="1" customWidth="1"/>
    <col min="38" max="51" width="7" style="1" hidden="1" customWidth="1"/>
    <col min="52" max="52" width="0" style="1" hidden="1" customWidth="1"/>
    <col min="53" max="53" width="12.125" style="1" hidden="1" customWidth="1"/>
    <col min="54" max="62" width="8.625" style="1" hidden="1" customWidth="1"/>
    <col min="63" max="63" width="6.5" style="1" hidden="1" customWidth="1"/>
    <col min="64" max="64" width="5.75" style="1" hidden="1" customWidth="1"/>
    <col min="65" max="65" width="7.875" style="1" hidden="1" customWidth="1"/>
    <col min="66" max="66" width="6" style="1" hidden="1" customWidth="1"/>
    <col min="67" max="68" width="6.625" style="1" hidden="1" customWidth="1"/>
    <col min="69" max="69" width="6" style="1" hidden="1" customWidth="1"/>
    <col min="70" max="72" width="6.875" style="1" hidden="1" customWidth="1"/>
    <col min="73" max="85" width="0" style="1" hidden="1" customWidth="1"/>
    <col min="86" max="86" width="9" style="1"/>
    <col min="87" max="87" width="11.375" style="1" bestFit="1" customWidth="1"/>
    <col min="88" max="16384" width="9" style="1"/>
  </cols>
  <sheetData>
    <row r="1" spans="1:53" ht="40.5" customHeight="1">
      <c r="W1" s="175"/>
      <c r="X1" s="175"/>
      <c r="Z1" s="177"/>
      <c r="AA1" s="177"/>
      <c r="AB1" s="177"/>
      <c r="AC1" s="177"/>
      <c r="AD1" s="177"/>
      <c r="AE1" s="177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</row>
    <row r="2" spans="1:53" ht="60.75" customHeight="1">
      <c r="A2" s="226" t="s">
        <v>42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4"/>
      <c r="AA2" s="224"/>
      <c r="AB2" s="224"/>
      <c r="AC2" s="224"/>
      <c r="AD2" s="22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</row>
    <row r="3" spans="1:53" ht="60.75" hidden="1" customHeight="1">
      <c r="A3" s="3"/>
      <c r="B3" s="4"/>
      <c r="C3" s="4"/>
      <c r="D3" s="4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6"/>
      <c r="BA3" s="6"/>
    </row>
    <row r="4" spans="1:53" ht="47.25" customHeight="1">
      <c r="A4" s="7"/>
      <c r="B4" s="8"/>
      <c r="C4" s="8"/>
      <c r="D4" s="8"/>
      <c r="E4" s="8"/>
      <c r="F4" s="8"/>
      <c r="G4" s="9"/>
      <c r="H4" s="9"/>
      <c r="I4" s="9"/>
      <c r="J4" s="9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198"/>
      <c r="Z4" s="198"/>
      <c r="AA4" s="178"/>
      <c r="AB4" s="178" t="s">
        <v>102</v>
      </c>
      <c r="AC4" s="178"/>
      <c r="AD4" s="178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1:53" ht="47.25" customHeight="1" thickBot="1">
      <c r="A5" s="7"/>
      <c r="B5" s="8"/>
      <c r="C5" s="178">
        <v>1994</v>
      </c>
      <c r="D5" s="178">
        <v>1995</v>
      </c>
      <c r="E5" s="178">
        <v>1996</v>
      </c>
      <c r="F5" s="178">
        <v>1997</v>
      </c>
      <c r="G5" s="178">
        <v>1998</v>
      </c>
      <c r="H5" s="178">
        <v>1999</v>
      </c>
      <c r="I5" s="178">
        <v>2000</v>
      </c>
      <c r="J5" s="178">
        <v>2001</v>
      </c>
      <c r="K5" s="178">
        <v>2002</v>
      </c>
      <c r="L5" s="178">
        <v>2003</v>
      </c>
      <c r="M5" s="178">
        <v>2004</v>
      </c>
      <c r="N5" s="178">
        <v>2005</v>
      </c>
      <c r="O5" s="178">
        <v>2006</v>
      </c>
      <c r="P5" s="178">
        <v>2007</v>
      </c>
      <c r="Q5" s="178">
        <v>2008</v>
      </c>
      <c r="R5" s="178">
        <v>2009</v>
      </c>
      <c r="S5" s="178">
        <v>2010</v>
      </c>
      <c r="T5" s="178">
        <v>2011</v>
      </c>
      <c r="U5" s="178">
        <v>2012</v>
      </c>
      <c r="V5" s="178">
        <v>2013</v>
      </c>
      <c r="W5" s="178">
        <v>2014</v>
      </c>
      <c r="X5" s="178">
        <v>2015</v>
      </c>
      <c r="Y5" s="178">
        <v>2016</v>
      </c>
      <c r="Z5" s="178">
        <v>2017</v>
      </c>
      <c r="AA5" s="178">
        <v>2018</v>
      </c>
      <c r="AB5" s="178">
        <v>2019</v>
      </c>
      <c r="AC5" s="178">
        <v>2020</v>
      </c>
      <c r="AD5" s="178">
        <v>2021</v>
      </c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</row>
    <row r="6" spans="1:53" s="11" customFormat="1" ht="39.950000000000003" customHeight="1">
      <c r="A6" s="76"/>
      <c r="B6" s="77" t="s">
        <v>0</v>
      </c>
      <c r="C6" s="78" t="s">
        <v>46</v>
      </c>
      <c r="D6" s="79" t="s">
        <v>47</v>
      </c>
      <c r="E6" s="79" t="s">
        <v>48</v>
      </c>
      <c r="F6" s="79" t="s">
        <v>49</v>
      </c>
      <c r="G6" s="80" t="s">
        <v>50</v>
      </c>
      <c r="H6" s="80" t="s">
        <v>51</v>
      </c>
      <c r="I6" s="80" t="s">
        <v>52</v>
      </c>
      <c r="J6" s="79" t="s">
        <v>53</v>
      </c>
      <c r="K6" s="81" t="s">
        <v>54</v>
      </c>
      <c r="L6" s="80" t="s">
        <v>55</v>
      </c>
      <c r="M6" s="80" t="s">
        <v>56</v>
      </c>
      <c r="N6" s="80" t="s">
        <v>57</v>
      </c>
      <c r="O6" s="80" t="s">
        <v>58</v>
      </c>
      <c r="P6" s="79" t="s">
        <v>63</v>
      </c>
      <c r="Q6" s="80" t="s">
        <v>59</v>
      </c>
      <c r="R6" s="79" t="s">
        <v>60</v>
      </c>
      <c r="S6" s="79" t="s">
        <v>61</v>
      </c>
      <c r="T6" s="79" t="s">
        <v>64</v>
      </c>
      <c r="U6" s="79" t="s">
        <v>65</v>
      </c>
      <c r="V6" s="79" t="s">
        <v>66</v>
      </c>
      <c r="W6" s="82" t="s">
        <v>62</v>
      </c>
      <c r="X6" s="82" t="s">
        <v>67</v>
      </c>
      <c r="Y6" s="82" t="s">
        <v>68</v>
      </c>
      <c r="Z6" s="82" t="s">
        <v>69</v>
      </c>
      <c r="AA6" s="79" t="s">
        <v>94</v>
      </c>
      <c r="AB6" s="80" t="s">
        <v>95</v>
      </c>
      <c r="AC6" s="80" t="s">
        <v>99</v>
      </c>
      <c r="AD6" s="80" t="s">
        <v>100</v>
      </c>
      <c r="AE6" s="228" t="s">
        <v>28</v>
      </c>
      <c r="AF6" s="12"/>
      <c r="AG6" s="12"/>
      <c r="AH6" s="12"/>
      <c r="AI6" s="12"/>
      <c r="AJ6" s="10"/>
      <c r="AK6" s="41" t="s">
        <v>0</v>
      </c>
      <c r="AL6" s="236" t="s">
        <v>45</v>
      </c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30"/>
      <c r="AY6" s="12"/>
      <c r="AZ6" s="12"/>
    </row>
    <row r="7" spans="1:53" s="11" customFormat="1" ht="39.950000000000003" customHeight="1" thickBot="1">
      <c r="A7" s="233" t="s">
        <v>1</v>
      </c>
      <c r="B7" s="234"/>
      <c r="C7" s="83" t="s">
        <v>29</v>
      </c>
      <c r="D7" s="84" t="s">
        <v>29</v>
      </c>
      <c r="E7" s="84" t="s">
        <v>2</v>
      </c>
      <c r="F7" s="84" t="s">
        <v>2</v>
      </c>
      <c r="G7" s="85" t="s">
        <v>2</v>
      </c>
      <c r="H7" s="86" t="s">
        <v>2</v>
      </c>
      <c r="I7" s="86" t="s">
        <v>2</v>
      </c>
      <c r="J7" s="87" t="s">
        <v>2</v>
      </c>
      <c r="K7" s="88" t="s">
        <v>2</v>
      </c>
      <c r="L7" s="86" t="s">
        <v>40</v>
      </c>
      <c r="M7" s="86" t="s">
        <v>40</v>
      </c>
      <c r="N7" s="86" t="s">
        <v>40</v>
      </c>
      <c r="O7" s="86" t="s">
        <v>40</v>
      </c>
      <c r="P7" s="87" t="s">
        <v>40</v>
      </c>
      <c r="Q7" s="86" t="s">
        <v>40</v>
      </c>
      <c r="R7" s="87" t="s">
        <v>40</v>
      </c>
      <c r="S7" s="87" t="s">
        <v>40</v>
      </c>
      <c r="T7" s="87" t="s">
        <v>40</v>
      </c>
      <c r="U7" s="87" t="s">
        <v>40</v>
      </c>
      <c r="V7" s="87" t="s">
        <v>40</v>
      </c>
      <c r="W7" s="87" t="s">
        <v>40</v>
      </c>
      <c r="X7" s="87" t="s">
        <v>40</v>
      </c>
      <c r="Y7" s="87" t="s">
        <v>40</v>
      </c>
      <c r="Z7" s="87" t="s">
        <v>40</v>
      </c>
      <c r="AA7" s="87" t="s">
        <v>40</v>
      </c>
      <c r="AB7" s="87" t="s">
        <v>40</v>
      </c>
      <c r="AC7" s="87" t="s">
        <v>40</v>
      </c>
      <c r="AD7" s="87" t="s">
        <v>40</v>
      </c>
      <c r="AE7" s="229"/>
      <c r="AF7" s="17"/>
      <c r="AG7" s="17"/>
      <c r="AH7" s="17"/>
      <c r="AI7" s="17"/>
      <c r="AJ7" s="237" t="s">
        <v>1</v>
      </c>
      <c r="AK7" s="238"/>
      <c r="AL7" s="44">
        <v>4</v>
      </c>
      <c r="AM7" s="44">
        <v>5</v>
      </c>
      <c r="AN7" s="44">
        <v>6</v>
      </c>
      <c r="AO7" s="44">
        <v>7</v>
      </c>
      <c r="AP7" s="44">
        <v>8</v>
      </c>
      <c r="AQ7" s="44">
        <v>9</v>
      </c>
      <c r="AR7" s="44">
        <v>10</v>
      </c>
      <c r="AS7" s="44">
        <v>11</v>
      </c>
      <c r="AT7" s="44">
        <v>12</v>
      </c>
      <c r="AU7" s="44">
        <v>1</v>
      </c>
      <c r="AV7" s="44">
        <v>2</v>
      </c>
      <c r="AW7" s="44">
        <v>3</v>
      </c>
      <c r="AX7" s="42" t="s">
        <v>43</v>
      </c>
      <c r="AY7" s="17"/>
      <c r="AZ7" s="17"/>
    </row>
    <row r="8" spans="1:53" s="22" customFormat="1" ht="39.950000000000003" customHeight="1" thickTop="1">
      <c r="A8" s="62"/>
      <c r="B8" s="203" t="s">
        <v>101</v>
      </c>
      <c r="C8" s="204"/>
      <c r="D8" s="205"/>
      <c r="E8" s="205"/>
      <c r="F8" s="205"/>
      <c r="G8" s="206"/>
      <c r="H8" s="207"/>
      <c r="I8" s="208"/>
      <c r="J8" s="209"/>
      <c r="K8" s="210"/>
      <c r="L8" s="208"/>
      <c r="M8" s="208"/>
      <c r="N8" s="208"/>
      <c r="O8" s="208"/>
      <c r="P8" s="211"/>
      <c r="Q8" s="212"/>
      <c r="R8" s="211" t="s">
        <v>96</v>
      </c>
      <c r="S8" s="213">
        <v>1</v>
      </c>
      <c r="T8" s="213">
        <v>4</v>
      </c>
      <c r="U8" s="211" t="s">
        <v>96</v>
      </c>
      <c r="V8" s="214" t="s">
        <v>96</v>
      </c>
      <c r="W8" s="215" t="s">
        <v>96</v>
      </c>
      <c r="X8" s="154" t="s">
        <v>96</v>
      </c>
      <c r="Y8" s="154">
        <v>1</v>
      </c>
      <c r="Z8" s="154">
        <v>2</v>
      </c>
      <c r="AA8" s="154" t="s">
        <v>96</v>
      </c>
      <c r="AB8" s="154">
        <v>2</v>
      </c>
      <c r="AC8" s="154">
        <v>1</v>
      </c>
      <c r="AD8" s="154"/>
      <c r="AE8" s="221">
        <f>SUM(C8:AD8)</f>
        <v>11</v>
      </c>
      <c r="AF8" s="21"/>
      <c r="AG8" s="21"/>
      <c r="AH8" s="21"/>
      <c r="AI8" s="21"/>
      <c r="AJ8" s="24"/>
      <c r="AK8" s="20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21"/>
      <c r="AY8" s="21"/>
      <c r="AZ8" s="21"/>
    </row>
    <row r="9" spans="1:53" s="22" customFormat="1" ht="39.950000000000003" customHeight="1">
      <c r="A9" s="59"/>
      <c r="B9" s="60" t="s">
        <v>3</v>
      </c>
      <c r="C9" s="89"/>
      <c r="D9" s="90">
        <v>1</v>
      </c>
      <c r="E9" s="90"/>
      <c r="F9" s="90">
        <v>6</v>
      </c>
      <c r="G9" s="91">
        <v>6</v>
      </c>
      <c r="H9" s="92">
        <v>2</v>
      </c>
      <c r="I9" s="92">
        <v>4</v>
      </c>
      <c r="J9" s="90">
        <v>5</v>
      </c>
      <c r="K9" s="91">
        <v>3</v>
      </c>
      <c r="L9" s="92"/>
      <c r="M9" s="92">
        <v>7</v>
      </c>
      <c r="N9" s="92">
        <v>2</v>
      </c>
      <c r="O9" s="92">
        <v>1</v>
      </c>
      <c r="P9" s="93">
        <v>1</v>
      </c>
      <c r="Q9" s="94">
        <v>1</v>
      </c>
      <c r="R9" s="93">
        <v>14</v>
      </c>
      <c r="S9" s="95">
        <v>1</v>
      </c>
      <c r="T9" s="95">
        <v>1</v>
      </c>
      <c r="U9" s="93">
        <v>2</v>
      </c>
      <c r="V9" s="96">
        <v>4</v>
      </c>
      <c r="W9" s="93">
        <v>2</v>
      </c>
      <c r="X9" s="107">
        <v>1</v>
      </c>
      <c r="Y9" s="107" t="str">
        <f t="shared" ref="Y9:Z21" si="0">$AX9</f>
        <v/>
      </c>
      <c r="Z9" s="182">
        <v>1</v>
      </c>
      <c r="AA9" s="182"/>
      <c r="AB9" s="182">
        <v>2</v>
      </c>
      <c r="AC9" s="182"/>
      <c r="AD9" s="113"/>
      <c r="AE9" s="220">
        <f>SUM(C9:AD9)</f>
        <v>67</v>
      </c>
      <c r="AF9" s="21"/>
      <c r="AG9" s="21"/>
      <c r="AH9" s="21"/>
      <c r="AI9" s="21"/>
      <c r="AJ9" s="19"/>
      <c r="AK9" s="20" t="s">
        <v>3</v>
      </c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21" t="str">
        <f t="shared" ref="AX9:AX24" si="1">IF(SUM(AL9:AW9)=0,"",SUM(AL9:AW9))</f>
        <v/>
      </c>
      <c r="AY9" s="21"/>
      <c r="AZ9" s="21"/>
    </row>
    <row r="10" spans="1:53" s="22" customFormat="1" ht="39.950000000000003" customHeight="1">
      <c r="A10" s="59"/>
      <c r="B10" s="61" t="s">
        <v>5</v>
      </c>
      <c r="C10" s="97"/>
      <c r="D10" s="98"/>
      <c r="E10" s="98">
        <v>2</v>
      </c>
      <c r="F10" s="98"/>
      <c r="G10" s="99">
        <v>4</v>
      </c>
      <c r="H10" s="100">
        <v>1</v>
      </c>
      <c r="I10" s="100">
        <v>2</v>
      </c>
      <c r="J10" s="101" t="s">
        <v>4</v>
      </c>
      <c r="K10" s="99" t="s">
        <v>4</v>
      </c>
      <c r="L10" s="100"/>
      <c r="M10" s="100">
        <v>1</v>
      </c>
      <c r="N10" s="100"/>
      <c r="O10" s="100"/>
      <c r="P10" s="102">
        <v>2</v>
      </c>
      <c r="Q10" s="103">
        <v>1</v>
      </c>
      <c r="R10" s="102"/>
      <c r="S10" s="104"/>
      <c r="T10" s="104"/>
      <c r="U10" s="102"/>
      <c r="V10" s="105">
        <v>2</v>
      </c>
      <c r="W10" s="103">
        <v>1</v>
      </c>
      <c r="X10" s="106"/>
      <c r="Y10" s="106" t="str">
        <f t="shared" si="0"/>
        <v/>
      </c>
      <c r="Z10" s="106" t="str">
        <f>$AX10</f>
        <v/>
      </c>
      <c r="AA10" s="113"/>
      <c r="AB10" s="113"/>
      <c r="AC10" s="113"/>
      <c r="AD10" s="113"/>
      <c r="AE10" s="180">
        <f t="shared" ref="AE10:AE21" si="2">SUM(C10:AD10)</f>
        <v>16</v>
      </c>
      <c r="AF10" s="21"/>
      <c r="AG10" s="21"/>
      <c r="AH10" s="21"/>
      <c r="AI10" s="21"/>
      <c r="AJ10" s="19"/>
      <c r="AK10" s="23" t="s">
        <v>5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21" t="str">
        <f t="shared" si="1"/>
        <v/>
      </c>
      <c r="AY10" s="21"/>
      <c r="AZ10" s="21"/>
    </row>
    <row r="11" spans="1:53" s="22" customFormat="1" ht="39.950000000000003" customHeight="1">
      <c r="A11" s="62" t="s">
        <v>6</v>
      </c>
      <c r="B11" s="61" t="s">
        <v>7</v>
      </c>
      <c r="C11" s="97"/>
      <c r="D11" s="98">
        <v>1</v>
      </c>
      <c r="E11" s="98">
        <v>1</v>
      </c>
      <c r="F11" s="98"/>
      <c r="G11" s="99"/>
      <c r="H11" s="100">
        <v>1</v>
      </c>
      <c r="I11" s="100"/>
      <c r="J11" s="101">
        <v>1</v>
      </c>
      <c r="K11" s="99" t="s">
        <v>4</v>
      </c>
      <c r="L11" s="100"/>
      <c r="M11" s="100"/>
      <c r="N11" s="100"/>
      <c r="O11" s="100"/>
      <c r="P11" s="102"/>
      <c r="Q11" s="103"/>
      <c r="R11" s="102"/>
      <c r="S11" s="104"/>
      <c r="T11" s="104"/>
      <c r="U11" s="102"/>
      <c r="V11" s="105"/>
      <c r="W11" s="93" t="s">
        <v>44</v>
      </c>
      <c r="X11" s="107"/>
      <c r="Y11" s="107" t="str">
        <f t="shared" si="0"/>
        <v/>
      </c>
      <c r="Z11" s="113" t="str">
        <f t="shared" si="0"/>
        <v/>
      </c>
      <c r="AA11" s="113"/>
      <c r="AB11" s="113"/>
      <c r="AC11" s="113"/>
      <c r="AD11" s="182"/>
      <c r="AE11" s="220">
        <f t="shared" si="2"/>
        <v>4</v>
      </c>
      <c r="AF11" s="21"/>
      <c r="AG11" s="21"/>
      <c r="AH11" s="21"/>
      <c r="AI11" s="21"/>
      <c r="AJ11" s="24" t="s">
        <v>6</v>
      </c>
      <c r="AK11" s="23" t="s">
        <v>7</v>
      </c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21" t="str">
        <f t="shared" si="1"/>
        <v/>
      </c>
      <c r="AY11" s="21"/>
      <c r="AZ11" s="21"/>
    </row>
    <row r="12" spans="1:53" s="22" customFormat="1" ht="39.950000000000003" customHeight="1">
      <c r="A12" s="59"/>
      <c r="B12" s="61" t="s">
        <v>8</v>
      </c>
      <c r="C12" s="97">
        <v>12</v>
      </c>
      <c r="D12" s="98">
        <v>9</v>
      </c>
      <c r="E12" s="98">
        <v>10</v>
      </c>
      <c r="F12" s="98">
        <v>11</v>
      </c>
      <c r="G12" s="99">
        <v>16</v>
      </c>
      <c r="H12" s="100" t="s">
        <v>4</v>
      </c>
      <c r="I12" s="100">
        <v>3</v>
      </c>
      <c r="J12" s="101">
        <v>1</v>
      </c>
      <c r="K12" s="99">
        <v>1</v>
      </c>
      <c r="L12" s="100">
        <v>10</v>
      </c>
      <c r="M12" s="100">
        <v>5</v>
      </c>
      <c r="N12" s="100">
        <v>6</v>
      </c>
      <c r="O12" s="100">
        <v>5</v>
      </c>
      <c r="P12" s="102">
        <v>4</v>
      </c>
      <c r="Q12" s="103"/>
      <c r="R12" s="102">
        <v>4</v>
      </c>
      <c r="S12" s="104"/>
      <c r="T12" s="104">
        <v>6</v>
      </c>
      <c r="U12" s="102">
        <v>6</v>
      </c>
      <c r="V12" s="105">
        <v>5</v>
      </c>
      <c r="W12" s="103">
        <v>3</v>
      </c>
      <c r="X12" s="106">
        <v>2</v>
      </c>
      <c r="Y12" s="106">
        <v>1</v>
      </c>
      <c r="Z12" s="106">
        <v>1</v>
      </c>
      <c r="AA12" s="113"/>
      <c r="AB12" s="113"/>
      <c r="AC12" s="113"/>
      <c r="AD12" s="113"/>
      <c r="AE12" s="219">
        <f t="shared" si="2"/>
        <v>121</v>
      </c>
      <c r="AF12" s="21"/>
      <c r="AG12" s="21"/>
      <c r="AH12" s="21"/>
      <c r="AI12" s="21"/>
      <c r="AJ12" s="19"/>
      <c r="AK12" s="23" t="s">
        <v>8</v>
      </c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21" t="str">
        <f t="shared" si="1"/>
        <v/>
      </c>
      <c r="AY12" s="21"/>
      <c r="AZ12" s="21"/>
    </row>
    <row r="13" spans="1:53" s="22" customFormat="1" ht="39.950000000000003" customHeight="1">
      <c r="A13" s="59"/>
      <c r="B13" s="61" t="s">
        <v>9</v>
      </c>
      <c r="C13" s="97">
        <v>1</v>
      </c>
      <c r="D13" s="98"/>
      <c r="E13" s="98">
        <v>2</v>
      </c>
      <c r="F13" s="98">
        <v>2</v>
      </c>
      <c r="G13" s="99">
        <v>3</v>
      </c>
      <c r="H13" s="100" t="s">
        <v>4</v>
      </c>
      <c r="I13" s="100"/>
      <c r="J13" s="101" t="s">
        <v>4</v>
      </c>
      <c r="K13" s="99" t="s">
        <v>4</v>
      </c>
      <c r="L13" s="100"/>
      <c r="M13" s="100"/>
      <c r="N13" s="100"/>
      <c r="O13" s="100">
        <v>1</v>
      </c>
      <c r="P13" s="102"/>
      <c r="Q13" s="103"/>
      <c r="R13" s="102">
        <v>1</v>
      </c>
      <c r="S13" s="104"/>
      <c r="T13" s="104">
        <v>2</v>
      </c>
      <c r="U13" s="108"/>
      <c r="V13" s="108"/>
      <c r="W13" s="109">
        <v>1</v>
      </c>
      <c r="X13" s="110"/>
      <c r="Y13" s="110">
        <v>1</v>
      </c>
      <c r="Z13" s="113" t="str">
        <f t="shared" si="0"/>
        <v/>
      </c>
      <c r="AA13" s="113"/>
      <c r="AB13" s="113"/>
      <c r="AC13" s="113"/>
      <c r="AD13" s="113"/>
      <c r="AE13" s="219">
        <f t="shared" si="2"/>
        <v>14</v>
      </c>
      <c r="AF13" s="21"/>
      <c r="AG13" s="21"/>
      <c r="AH13" s="21"/>
      <c r="AI13" s="21"/>
      <c r="AJ13" s="19"/>
      <c r="AK13" s="23" t="s">
        <v>9</v>
      </c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21" t="str">
        <f t="shared" si="1"/>
        <v/>
      </c>
      <c r="AY13" s="21"/>
      <c r="AZ13" s="21"/>
    </row>
    <row r="14" spans="1:53" s="22" customFormat="1" ht="39.950000000000003" customHeight="1">
      <c r="A14" s="59"/>
      <c r="B14" s="61" t="s">
        <v>10</v>
      </c>
      <c r="C14" s="97">
        <v>2</v>
      </c>
      <c r="D14" s="98">
        <v>9</v>
      </c>
      <c r="E14" s="98">
        <v>7</v>
      </c>
      <c r="F14" s="98">
        <v>32</v>
      </c>
      <c r="G14" s="99">
        <v>56</v>
      </c>
      <c r="H14" s="100">
        <v>19</v>
      </c>
      <c r="I14" s="100">
        <v>6</v>
      </c>
      <c r="J14" s="101">
        <v>6</v>
      </c>
      <c r="K14" s="99">
        <v>3</v>
      </c>
      <c r="L14" s="100">
        <v>9</v>
      </c>
      <c r="M14" s="100">
        <v>1</v>
      </c>
      <c r="N14" s="100">
        <v>1</v>
      </c>
      <c r="O14" s="100">
        <v>4</v>
      </c>
      <c r="P14" s="102">
        <v>5</v>
      </c>
      <c r="Q14" s="103">
        <v>2</v>
      </c>
      <c r="R14" s="102">
        <v>1</v>
      </c>
      <c r="S14" s="104"/>
      <c r="T14" s="104">
        <v>4</v>
      </c>
      <c r="U14" s="102">
        <v>4</v>
      </c>
      <c r="V14" s="102">
        <v>4</v>
      </c>
      <c r="W14" s="109">
        <v>2</v>
      </c>
      <c r="X14" s="110"/>
      <c r="Y14" s="110" t="str">
        <f t="shared" si="0"/>
        <v/>
      </c>
      <c r="Z14" s="113">
        <v>3</v>
      </c>
      <c r="AA14" s="113">
        <v>1</v>
      </c>
      <c r="AB14" s="113"/>
      <c r="AC14" s="113"/>
      <c r="AD14" s="113"/>
      <c r="AE14" s="219">
        <f t="shared" si="2"/>
        <v>181</v>
      </c>
      <c r="AF14" s="21"/>
      <c r="AG14" s="21"/>
      <c r="AH14" s="21"/>
      <c r="AI14" s="21"/>
      <c r="AJ14" s="19"/>
      <c r="AK14" s="23" t="s">
        <v>10</v>
      </c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21" t="str">
        <f t="shared" si="1"/>
        <v/>
      </c>
      <c r="AY14" s="21"/>
      <c r="AZ14" s="21"/>
    </row>
    <row r="15" spans="1:53" s="22" customFormat="1" ht="39.950000000000003" customHeight="1">
      <c r="A15" s="59"/>
      <c r="B15" s="61" t="s">
        <v>11</v>
      </c>
      <c r="C15" s="97">
        <v>2</v>
      </c>
      <c r="D15" s="98">
        <v>2</v>
      </c>
      <c r="E15" s="98"/>
      <c r="F15" s="98"/>
      <c r="G15" s="99">
        <v>1</v>
      </c>
      <c r="H15" s="100">
        <v>1</v>
      </c>
      <c r="I15" s="100">
        <v>5</v>
      </c>
      <c r="J15" s="101" t="s">
        <v>4</v>
      </c>
      <c r="K15" s="99">
        <v>1</v>
      </c>
      <c r="L15" s="100"/>
      <c r="M15" s="100">
        <v>2</v>
      </c>
      <c r="N15" s="100">
        <v>2</v>
      </c>
      <c r="O15" s="100">
        <v>2</v>
      </c>
      <c r="P15" s="102"/>
      <c r="Q15" s="103"/>
      <c r="R15" s="102">
        <v>1</v>
      </c>
      <c r="S15" s="104"/>
      <c r="T15" s="104">
        <v>1</v>
      </c>
      <c r="U15" s="102">
        <v>1</v>
      </c>
      <c r="V15" s="105"/>
      <c r="W15" s="93">
        <v>1</v>
      </c>
      <c r="X15" s="107"/>
      <c r="Y15" s="107" t="str">
        <f t="shared" si="0"/>
        <v/>
      </c>
      <c r="Z15" s="113" t="str">
        <f t="shared" si="0"/>
        <v/>
      </c>
      <c r="AA15" s="113"/>
      <c r="AB15" s="113"/>
      <c r="AC15" s="113"/>
      <c r="AD15" s="113"/>
      <c r="AE15" s="219">
        <f t="shared" si="2"/>
        <v>22</v>
      </c>
      <c r="AF15" s="21"/>
      <c r="AG15" s="21"/>
      <c r="AH15" s="21"/>
      <c r="AI15" s="21"/>
      <c r="AJ15" s="19"/>
      <c r="AK15" s="23" t="s">
        <v>11</v>
      </c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21" t="str">
        <f t="shared" si="1"/>
        <v/>
      </c>
      <c r="AY15" s="21"/>
      <c r="AZ15" s="21"/>
    </row>
    <row r="16" spans="1:53" s="22" customFormat="1" ht="39.950000000000003" customHeight="1">
      <c r="A16" s="62" t="s">
        <v>12</v>
      </c>
      <c r="B16" s="61" t="s">
        <v>13</v>
      </c>
      <c r="C16" s="97"/>
      <c r="D16" s="98">
        <v>1</v>
      </c>
      <c r="E16" s="98"/>
      <c r="F16" s="98">
        <v>1</v>
      </c>
      <c r="G16" s="99">
        <v>1</v>
      </c>
      <c r="H16" s="100">
        <v>1</v>
      </c>
      <c r="I16" s="100">
        <v>3</v>
      </c>
      <c r="J16" s="101">
        <v>2</v>
      </c>
      <c r="K16" s="99">
        <v>1</v>
      </c>
      <c r="L16" s="100"/>
      <c r="M16" s="100"/>
      <c r="N16" s="100"/>
      <c r="O16" s="100"/>
      <c r="P16" s="102"/>
      <c r="Q16" s="103"/>
      <c r="R16" s="102">
        <v>1</v>
      </c>
      <c r="S16" s="104"/>
      <c r="T16" s="104">
        <v>1</v>
      </c>
      <c r="U16" s="102">
        <v>2</v>
      </c>
      <c r="V16" s="102"/>
      <c r="W16" s="109" t="s">
        <v>44</v>
      </c>
      <c r="X16" s="110"/>
      <c r="Y16" s="110" t="str">
        <f t="shared" si="0"/>
        <v/>
      </c>
      <c r="Z16" s="113" t="str">
        <f t="shared" si="0"/>
        <v/>
      </c>
      <c r="AA16" s="113"/>
      <c r="AB16" s="113"/>
      <c r="AC16" s="113"/>
      <c r="AD16" s="113"/>
      <c r="AE16" s="219">
        <f t="shared" si="2"/>
        <v>14</v>
      </c>
      <c r="AF16" s="47"/>
      <c r="AG16" s="21"/>
      <c r="AH16" s="21"/>
      <c r="AI16" s="21"/>
      <c r="AJ16" s="24" t="s">
        <v>12</v>
      </c>
      <c r="AK16" s="23" t="s">
        <v>13</v>
      </c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21" t="str">
        <f t="shared" si="1"/>
        <v/>
      </c>
      <c r="AY16" s="21"/>
      <c r="AZ16" s="21"/>
    </row>
    <row r="17" spans="1:78" s="22" customFormat="1" ht="39.950000000000003" customHeight="1">
      <c r="A17" s="59"/>
      <c r="B17" s="61" t="s">
        <v>14</v>
      </c>
      <c r="C17" s="97">
        <v>1</v>
      </c>
      <c r="D17" s="98">
        <v>3</v>
      </c>
      <c r="E17" s="98">
        <v>4</v>
      </c>
      <c r="F17" s="98">
        <v>5</v>
      </c>
      <c r="G17" s="99">
        <v>5</v>
      </c>
      <c r="H17" s="100" t="s">
        <v>4</v>
      </c>
      <c r="I17" s="100">
        <v>2</v>
      </c>
      <c r="J17" s="101" t="s">
        <v>4</v>
      </c>
      <c r="K17" s="99" t="s">
        <v>4</v>
      </c>
      <c r="L17" s="100">
        <v>7</v>
      </c>
      <c r="M17" s="100">
        <v>5</v>
      </c>
      <c r="N17" s="100">
        <v>1</v>
      </c>
      <c r="O17" s="100">
        <v>1</v>
      </c>
      <c r="P17" s="102">
        <v>1</v>
      </c>
      <c r="Q17" s="103">
        <v>3</v>
      </c>
      <c r="R17" s="102">
        <v>5</v>
      </c>
      <c r="S17" s="104"/>
      <c r="T17" s="104">
        <v>1</v>
      </c>
      <c r="U17" s="102">
        <v>1</v>
      </c>
      <c r="V17" s="102">
        <v>1</v>
      </c>
      <c r="W17" s="111">
        <v>1</v>
      </c>
      <c r="X17" s="112">
        <v>2</v>
      </c>
      <c r="Y17" s="112" t="str">
        <f t="shared" si="0"/>
        <v/>
      </c>
      <c r="Z17" s="113">
        <v>2</v>
      </c>
      <c r="AA17" s="113">
        <v>4</v>
      </c>
      <c r="AB17" s="113">
        <v>1</v>
      </c>
      <c r="AC17" s="113">
        <v>1</v>
      </c>
      <c r="AD17" s="113"/>
      <c r="AE17" s="219">
        <f t="shared" si="2"/>
        <v>57</v>
      </c>
      <c r="AF17" s="21"/>
      <c r="AG17" s="21"/>
      <c r="AH17" s="21"/>
      <c r="AI17" s="21"/>
      <c r="AJ17" s="19"/>
      <c r="AK17" s="23" t="s">
        <v>14</v>
      </c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21" t="str">
        <f t="shared" si="1"/>
        <v/>
      </c>
      <c r="AY17" s="21"/>
      <c r="AZ17" s="21"/>
    </row>
    <row r="18" spans="1:78" s="22" customFormat="1" ht="39.950000000000003" customHeight="1">
      <c r="A18" s="59"/>
      <c r="B18" s="61" t="s">
        <v>15</v>
      </c>
      <c r="C18" s="97"/>
      <c r="D18" s="98"/>
      <c r="E18" s="98"/>
      <c r="F18" s="98"/>
      <c r="G18" s="99"/>
      <c r="H18" s="100" t="s">
        <v>4</v>
      </c>
      <c r="I18" s="100"/>
      <c r="J18" s="101" t="s">
        <v>4</v>
      </c>
      <c r="K18" s="99" t="s">
        <v>4</v>
      </c>
      <c r="L18" s="100"/>
      <c r="M18" s="100"/>
      <c r="N18" s="100"/>
      <c r="O18" s="100"/>
      <c r="P18" s="102"/>
      <c r="Q18" s="103"/>
      <c r="R18" s="102">
        <v>1</v>
      </c>
      <c r="S18" s="104"/>
      <c r="T18" s="104"/>
      <c r="U18" s="102"/>
      <c r="V18" s="103">
        <v>1</v>
      </c>
      <c r="W18" s="103" t="s">
        <v>44</v>
      </c>
      <c r="X18" s="106"/>
      <c r="Y18" s="106" t="str">
        <f t="shared" si="0"/>
        <v/>
      </c>
      <c r="Z18" s="106" t="str">
        <f t="shared" si="0"/>
        <v/>
      </c>
      <c r="AA18" s="113"/>
      <c r="AB18" s="113"/>
      <c r="AC18" s="113"/>
      <c r="AD18" s="113"/>
      <c r="AE18" s="219">
        <f t="shared" si="2"/>
        <v>2</v>
      </c>
      <c r="AF18" s="21"/>
      <c r="AG18" s="21"/>
      <c r="AH18" s="21"/>
      <c r="AI18" s="21"/>
      <c r="AJ18" s="19"/>
      <c r="AK18" s="23" t="s">
        <v>15</v>
      </c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21" t="str">
        <f t="shared" si="1"/>
        <v/>
      </c>
      <c r="AY18" s="21"/>
      <c r="AZ18" s="21"/>
    </row>
    <row r="19" spans="1:78" s="22" customFormat="1" ht="39.950000000000003" customHeight="1">
      <c r="A19" s="59"/>
      <c r="B19" s="61" t="s">
        <v>16</v>
      </c>
      <c r="C19" s="97">
        <v>4</v>
      </c>
      <c r="D19" s="98">
        <v>5</v>
      </c>
      <c r="E19" s="98">
        <v>6</v>
      </c>
      <c r="F19" s="98">
        <v>21</v>
      </c>
      <c r="G19" s="99">
        <v>27</v>
      </c>
      <c r="H19" s="100">
        <v>9</v>
      </c>
      <c r="I19" s="100">
        <v>3</v>
      </c>
      <c r="J19" s="101">
        <v>3</v>
      </c>
      <c r="K19" s="99">
        <v>1</v>
      </c>
      <c r="L19" s="100"/>
      <c r="M19" s="100">
        <v>12</v>
      </c>
      <c r="N19" s="100">
        <v>1</v>
      </c>
      <c r="O19" s="100">
        <v>1</v>
      </c>
      <c r="P19" s="102">
        <v>1</v>
      </c>
      <c r="Q19" s="103">
        <v>1</v>
      </c>
      <c r="R19" s="102">
        <v>1</v>
      </c>
      <c r="S19" s="104">
        <v>2</v>
      </c>
      <c r="T19" s="104"/>
      <c r="U19" s="102">
        <v>1</v>
      </c>
      <c r="V19" s="102"/>
      <c r="W19" s="102">
        <v>2</v>
      </c>
      <c r="X19" s="113"/>
      <c r="Y19" s="113">
        <v>1</v>
      </c>
      <c r="Z19" s="113">
        <v>2</v>
      </c>
      <c r="AA19" s="113">
        <v>1</v>
      </c>
      <c r="AB19" s="113">
        <v>1</v>
      </c>
      <c r="AC19" s="113"/>
      <c r="AD19" s="113"/>
      <c r="AE19" s="219">
        <f t="shared" si="2"/>
        <v>106</v>
      </c>
      <c r="AF19" s="21"/>
      <c r="AG19" s="21"/>
      <c r="AH19" s="21"/>
      <c r="AI19" s="21"/>
      <c r="AJ19" s="19"/>
      <c r="AK19" s="23" t="s">
        <v>16</v>
      </c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21" t="str">
        <f t="shared" si="1"/>
        <v/>
      </c>
      <c r="AY19" s="21"/>
      <c r="AZ19" s="21"/>
    </row>
    <row r="20" spans="1:78" s="22" customFormat="1" ht="39.950000000000003" customHeight="1">
      <c r="A20" s="59"/>
      <c r="B20" s="61" t="s">
        <v>17</v>
      </c>
      <c r="C20" s="97">
        <v>7</v>
      </c>
      <c r="D20" s="98">
        <v>5</v>
      </c>
      <c r="E20" s="98">
        <v>2</v>
      </c>
      <c r="F20" s="98">
        <v>7</v>
      </c>
      <c r="G20" s="99">
        <v>21</v>
      </c>
      <c r="H20" s="100">
        <v>7</v>
      </c>
      <c r="I20" s="100">
        <v>11</v>
      </c>
      <c r="J20" s="101">
        <v>12</v>
      </c>
      <c r="K20" s="99" t="s">
        <v>4</v>
      </c>
      <c r="L20" s="100">
        <v>1</v>
      </c>
      <c r="M20" s="100">
        <v>2</v>
      </c>
      <c r="N20" s="100"/>
      <c r="O20" s="100">
        <v>4</v>
      </c>
      <c r="P20" s="102">
        <v>1</v>
      </c>
      <c r="Q20" s="103">
        <v>1</v>
      </c>
      <c r="R20" s="102">
        <v>2</v>
      </c>
      <c r="S20" s="104">
        <v>1</v>
      </c>
      <c r="T20" s="104">
        <v>4</v>
      </c>
      <c r="U20" s="102"/>
      <c r="V20" s="102"/>
      <c r="W20" s="93">
        <v>4</v>
      </c>
      <c r="X20" s="107"/>
      <c r="Y20" s="107" t="str">
        <f t="shared" si="0"/>
        <v/>
      </c>
      <c r="Z20" s="113">
        <v>1</v>
      </c>
      <c r="AA20" s="113"/>
      <c r="AB20" s="113"/>
      <c r="AC20" s="113">
        <v>1</v>
      </c>
      <c r="AD20" s="113"/>
      <c r="AE20" s="220">
        <f t="shared" si="2"/>
        <v>94</v>
      </c>
      <c r="AF20" s="21"/>
      <c r="AG20" s="21"/>
      <c r="AH20" s="21"/>
      <c r="AI20" s="21"/>
      <c r="AJ20" s="19"/>
      <c r="AK20" s="23" t="s">
        <v>17</v>
      </c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21" t="str">
        <f t="shared" si="1"/>
        <v/>
      </c>
      <c r="AY20" s="21"/>
      <c r="AZ20" s="21"/>
      <c r="BF20" s="22" t="s">
        <v>41</v>
      </c>
    </row>
    <row r="21" spans="1:78" s="22" customFormat="1" ht="39.950000000000003" customHeight="1">
      <c r="A21" s="62" t="s">
        <v>18</v>
      </c>
      <c r="B21" s="61" t="s">
        <v>19</v>
      </c>
      <c r="C21" s="97">
        <v>21</v>
      </c>
      <c r="D21" s="98">
        <v>13</v>
      </c>
      <c r="E21" s="98">
        <v>25</v>
      </c>
      <c r="F21" s="98">
        <v>19</v>
      </c>
      <c r="G21" s="99">
        <v>17</v>
      </c>
      <c r="H21" s="100">
        <v>7</v>
      </c>
      <c r="I21" s="114">
        <v>12</v>
      </c>
      <c r="J21" s="115" t="s">
        <v>4</v>
      </c>
      <c r="K21" s="116">
        <v>8</v>
      </c>
      <c r="L21" s="114">
        <v>9</v>
      </c>
      <c r="M21" s="114">
        <v>6</v>
      </c>
      <c r="N21" s="114">
        <v>3</v>
      </c>
      <c r="O21" s="114">
        <v>1</v>
      </c>
      <c r="P21" s="108">
        <v>4</v>
      </c>
      <c r="Q21" s="117">
        <v>6</v>
      </c>
      <c r="R21" s="108">
        <v>1</v>
      </c>
      <c r="S21" s="118">
        <v>2</v>
      </c>
      <c r="T21" s="118">
        <v>1</v>
      </c>
      <c r="U21" s="108"/>
      <c r="V21" s="108">
        <v>1</v>
      </c>
      <c r="W21" s="102">
        <v>1</v>
      </c>
      <c r="X21" s="113"/>
      <c r="Y21" s="113">
        <v>1</v>
      </c>
      <c r="Z21" s="113" t="str">
        <f t="shared" si="0"/>
        <v/>
      </c>
      <c r="AA21" s="113"/>
      <c r="AB21" s="113"/>
      <c r="AC21" s="113"/>
      <c r="AD21" s="113"/>
      <c r="AE21" s="219">
        <f t="shared" si="2"/>
        <v>158</v>
      </c>
      <c r="AF21" s="21"/>
      <c r="AG21" s="21"/>
      <c r="AH21" s="21"/>
      <c r="AI21" s="21"/>
      <c r="AJ21" s="24" t="s">
        <v>18</v>
      </c>
      <c r="AK21" s="23" t="s">
        <v>19</v>
      </c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21" t="str">
        <f t="shared" si="1"/>
        <v/>
      </c>
      <c r="AY21" s="21"/>
      <c r="AZ21" s="21"/>
    </row>
    <row r="22" spans="1:78" s="22" customFormat="1" ht="39.950000000000003" customHeight="1">
      <c r="A22" s="59"/>
      <c r="B22" s="63" t="s">
        <v>20</v>
      </c>
      <c r="C22" s="119"/>
      <c r="D22" s="120"/>
      <c r="E22" s="120"/>
      <c r="F22" s="120">
        <v>7</v>
      </c>
      <c r="G22" s="121">
        <v>11</v>
      </c>
      <c r="H22" s="122">
        <v>6</v>
      </c>
      <c r="I22" s="122">
        <v>8</v>
      </c>
      <c r="J22" s="123">
        <v>7</v>
      </c>
      <c r="K22" s="121">
        <v>11</v>
      </c>
      <c r="L22" s="122">
        <v>6</v>
      </c>
      <c r="M22" s="122">
        <v>13</v>
      </c>
      <c r="N22" s="122">
        <v>6</v>
      </c>
      <c r="O22" s="122">
        <v>8</v>
      </c>
      <c r="P22" s="124">
        <v>7</v>
      </c>
      <c r="Q22" s="125">
        <v>8</v>
      </c>
      <c r="R22" s="124">
        <v>1</v>
      </c>
      <c r="S22" s="126">
        <v>2</v>
      </c>
      <c r="T22" s="126">
        <v>4</v>
      </c>
      <c r="U22" s="127">
        <v>2</v>
      </c>
      <c r="V22" s="128">
        <v>5</v>
      </c>
      <c r="W22" s="93">
        <v>1</v>
      </c>
      <c r="X22" s="107"/>
      <c r="Y22" s="107">
        <v>2</v>
      </c>
      <c r="Z22" s="176">
        <v>2</v>
      </c>
      <c r="AA22" s="176">
        <v>1</v>
      </c>
      <c r="AB22" s="176">
        <v>4</v>
      </c>
      <c r="AC22" s="176">
        <v>1</v>
      </c>
      <c r="AD22" s="176"/>
      <c r="AE22" s="180">
        <f t="shared" ref="AE22:AE33" si="3">SUM(C22:AD22)</f>
        <v>123</v>
      </c>
      <c r="AF22" s="21"/>
      <c r="AG22" s="21"/>
      <c r="AH22" s="21"/>
      <c r="AI22" s="21"/>
      <c r="AJ22" s="19"/>
      <c r="AK22" s="25" t="s">
        <v>20</v>
      </c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21" t="str">
        <f t="shared" si="1"/>
        <v/>
      </c>
      <c r="AY22" s="21"/>
      <c r="AZ22" s="21"/>
      <c r="BB22" s="26"/>
      <c r="BC22" s="27" t="s">
        <v>70</v>
      </c>
      <c r="BD22" s="27" t="s">
        <v>71</v>
      </c>
      <c r="BE22" s="27" t="s">
        <v>72</v>
      </c>
      <c r="BF22" s="27" t="s">
        <v>73</v>
      </c>
      <c r="BG22" s="27" t="s">
        <v>74</v>
      </c>
      <c r="BH22" s="27" t="s">
        <v>75</v>
      </c>
      <c r="BI22" s="27" t="s">
        <v>76</v>
      </c>
      <c r="BJ22" s="27" t="s">
        <v>77</v>
      </c>
      <c r="BK22" s="27" t="s">
        <v>78</v>
      </c>
      <c r="BL22" s="27" t="s">
        <v>79</v>
      </c>
      <c r="BM22" s="27" t="s">
        <v>80</v>
      </c>
      <c r="BN22" s="27" t="s">
        <v>81</v>
      </c>
      <c r="BO22" s="27" t="s">
        <v>82</v>
      </c>
      <c r="BP22" s="27" t="s">
        <v>83</v>
      </c>
      <c r="BQ22" s="27" t="s">
        <v>84</v>
      </c>
      <c r="BR22" s="27" t="s">
        <v>85</v>
      </c>
      <c r="BS22" s="27" t="s">
        <v>86</v>
      </c>
      <c r="BT22" s="27" t="s">
        <v>87</v>
      </c>
      <c r="BU22" s="27" t="s">
        <v>88</v>
      </c>
      <c r="BV22" s="27" t="s">
        <v>89</v>
      </c>
      <c r="BW22" s="27" t="s">
        <v>90</v>
      </c>
      <c r="BX22" s="27" t="s">
        <v>91</v>
      </c>
      <c r="BY22" s="27" t="s">
        <v>92</v>
      </c>
      <c r="BZ22" s="27" t="s">
        <v>93</v>
      </c>
    </row>
    <row r="23" spans="1:78" s="22" customFormat="1" ht="39.950000000000003" customHeight="1" thickBot="1">
      <c r="A23" s="64"/>
      <c r="B23" s="65" t="s">
        <v>30</v>
      </c>
      <c r="C23" s="129">
        <f>SUM(C9:C22)</f>
        <v>50</v>
      </c>
      <c r="D23" s="130">
        <f>SUM(D8:D22)</f>
        <v>49</v>
      </c>
      <c r="E23" s="130">
        <f t="shared" ref="E23:AB23" si="4">SUM(E8:E22)</f>
        <v>59</v>
      </c>
      <c r="F23" s="130">
        <f t="shared" si="4"/>
        <v>111</v>
      </c>
      <c r="G23" s="130">
        <f t="shared" si="4"/>
        <v>168</v>
      </c>
      <c r="H23" s="130">
        <f t="shared" si="4"/>
        <v>54</v>
      </c>
      <c r="I23" s="130">
        <f t="shared" si="4"/>
        <v>59</v>
      </c>
      <c r="J23" s="130">
        <f t="shared" si="4"/>
        <v>37</v>
      </c>
      <c r="K23" s="130">
        <f t="shared" si="4"/>
        <v>29</v>
      </c>
      <c r="L23" s="130">
        <f t="shared" si="4"/>
        <v>42</v>
      </c>
      <c r="M23" s="130">
        <f t="shared" si="4"/>
        <v>54</v>
      </c>
      <c r="N23" s="130">
        <f t="shared" si="4"/>
        <v>22</v>
      </c>
      <c r="O23" s="130">
        <f t="shared" si="4"/>
        <v>28</v>
      </c>
      <c r="P23" s="130">
        <f t="shared" si="4"/>
        <v>26</v>
      </c>
      <c r="Q23" s="130">
        <f t="shared" si="4"/>
        <v>23</v>
      </c>
      <c r="R23" s="130">
        <f t="shared" si="4"/>
        <v>33</v>
      </c>
      <c r="S23" s="130">
        <f t="shared" si="4"/>
        <v>9</v>
      </c>
      <c r="T23" s="130">
        <f t="shared" si="4"/>
        <v>29</v>
      </c>
      <c r="U23" s="130">
        <f t="shared" si="4"/>
        <v>19</v>
      </c>
      <c r="V23" s="130">
        <f t="shared" si="4"/>
        <v>23</v>
      </c>
      <c r="W23" s="183">
        <f t="shared" si="4"/>
        <v>19</v>
      </c>
      <c r="X23" s="183">
        <f t="shared" si="4"/>
        <v>5</v>
      </c>
      <c r="Y23" s="183">
        <f t="shared" si="4"/>
        <v>7</v>
      </c>
      <c r="Z23" s="130">
        <f t="shared" si="4"/>
        <v>14</v>
      </c>
      <c r="AA23" s="130">
        <f t="shared" si="4"/>
        <v>7</v>
      </c>
      <c r="AB23" s="200">
        <f t="shared" si="4"/>
        <v>10</v>
      </c>
      <c r="AC23" s="200">
        <v>4</v>
      </c>
      <c r="AD23" s="200">
        <v>0</v>
      </c>
      <c r="AE23" s="179">
        <f t="shared" si="3"/>
        <v>990</v>
      </c>
      <c r="AF23" s="21"/>
      <c r="AG23" s="21"/>
      <c r="AH23" s="21"/>
      <c r="AI23" s="21"/>
      <c r="AJ23" s="28"/>
      <c r="AK23" s="43" t="s">
        <v>30</v>
      </c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21" t="str">
        <f t="shared" si="1"/>
        <v/>
      </c>
      <c r="AY23" s="21"/>
      <c r="AZ23" s="21"/>
      <c r="BB23" s="26" t="s">
        <v>31</v>
      </c>
      <c r="BC23" s="26">
        <v>50</v>
      </c>
      <c r="BD23" s="26">
        <v>49</v>
      </c>
      <c r="BE23" s="26">
        <v>59</v>
      </c>
      <c r="BF23" s="26">
        <v>111</v>
      </c>
      <c r="BG23" s="26">
        <v>168</v>
      </c>
      <c r="BH23" s="26">
        <v>54</v>
      </c>
      <c r="BI23" s="26">
        <v>59</v>
      </c>
      <c r="BJ23" s="26">
        <v>37</v>
      </c>
      <c r="BK23" s="26">
        <v>29</v>
      </c>
      <c r="BL23" s="26">
        <v>42</v>
      </c>
      <c r="BM23" s="26">
        <v>54</v>
      </c>
      <c r="BN23" s="26">
        <v>22</v>
      </c>
      <c r="BO23" s="26">
        <v>28</v>
      </c>
      <c r="BP23" s="29">
        <v>26</v>
      </c>
      <c r="BQ23" s="29">
        <v>23</v>
      </c>
      <c r="BR23" s="29">
        <v>33</v>
      </c>
      <c r="BS23" s="29">
        <v>9</v>
      </c>
      <c r="BT23" s="29">
        <v>29</v>
      </c>
      <c r="BU23" s="48">
        <v>19</v>
      </c>
      <c r="BV23" s="46">
        <v>23</v>
      </c>
      <c r="BW23" s="49">
        <v>19</v>
      </c>
      <c r="BX23" s="56">
        <f>+X23</f>
        <v>5</v>
      </c>
      <c r="BY23" s="56">
        <f>+Y23</f>
        <v>7</v>
      </c>
      <c r="BZ23" s="56">
        <f>+Z23</f>
        <v>14</v>
      </c>
    </row>
    <row r="24" spans="1:78" s="22" customFormat="1" ht="39.950000000000003" customHeight="1" thickTop="1">
      <c r="A24" s="230" t="s">
        <v>32</v>
      </c>
      <c r="B24" s="66" t="s">
        <v>21</v>
      </c>
      <c r="C24" s="131">
        <v>11</v>
      </c>
      <c r="D24" s="132">
        <v>6</v>
      </c>
      <c r="E24" s="132">
        <v>4</v>
      </c>
      <c r="F24" s="132">
        <v>10</v>
      </c>
      <c r="G24" s="133">
        <v>8</v>
      </c>
      <c r="H24" s="134">
        <v>4</v>
      </c>
      <c r="I24" s="134"/>
      <c r="J24" s="135">
        <v>2</v>
      </c>
      <c r="K24" s="133">
        <v>1</v>
      </c>
      <c r="L24" s="134">
        <v>3</v>
      </c>
      <c r="M24" s="134">
        <v>4</v>
      </c>
      <c r="N24" s="134">
        <v>1</v>
      </c>
      <c r="O24" s="134">
        <v>2</v>
      </c>
      <c r="P24" s="136">
        <v>1</v>
      </c>
      <c r="Q24" s="137"/>
      <c r="R24" s="136"/>
      <c r="S24" s="138">
        <v>2</v>
      </c>
      <c r="T24" s="138">
        <v>1</v>
      </c>
      <c r="U24" s="136">
        <v>3</v>
      </c>
      <c r="V24" s="139">
        <v>1</v>
      </c>
      <c r="W24" s="184" t="s">
        <v>44</v>
      </c>
      <c r="X24" s="185"/>
      <c r="Y24" s="185" t="str">
        <f t="shared" ref="Y24:Z26" si="5">$AX24</f>
        <v/>
      </c>
      <c r="Z24" s="154" t="str">
        <f t="shared" si="5"/>
        <v/>
      </c>
      <c r="AA24" s="154"/>
      <c r="AB24" s="154">
        <v>2</v>
      </c>
      <c r="AC24" s="154"/>
      <c r="AD24" s="154"/>
      <c r="AE24" s="222">
        <f t="shared" si="3"/>
        <v>66</v>
      </c>
      <c r="AF24" s="21"/>
      <c r="AG24" s="21"/>
      <c r="AH24" s="21"/>
      <c r="AI24" s="21"/>
      <c r="AJ24" s="239" t="s">
        <v>32</v>
      </c>
      <c r="AK24" s="30" t="s">
        <v>21</v>
      </c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21" t="str">
        <f t="shared" si="1"/>
        <v/>
      </c>
      <c r="AY24" s="21"/>
      <c r="AZ24" s="21"/>
      <c r="BB24" s="26" t="s">
        <v>33</v>
      </c>
      <c r="BC24" s="26">
        <v>34</v>
      </c>
      <c r="BD24" s="26">
        <v>29</v>
      </c>
      <c r="BE24" s="26">
        <v>23</v>
      </c>
      <c r="BF24" s="26">
        <v>42</v>
      </c>
      <c r="BG24" s="26">
        <v>79</v>
      </c>
      <c r="BH24" s="26">
        <v>57</v>
      </c>
      <c r="BI24" s="26">
        <v>34</v>
      </c>
      <c r="BJ24" s="26">
        <v>32</v>
      </c>
      <c r="BK24" s="26">
        <v>12</v>
      </c>
      <c r="BL24" s="26">
        <v>26</v>
      </c>
      <c r="BM24" s="26">
        <v>16</v>
      </c>
      <c r="BN24" s="26">
        <v>14</v>
      </c>
      <c r="BO24" s="26">
        <v>7</v>
      </c>
      <c r="BP24" s="29">
        <v>12</v>
      </c>
      <c r="BQ24" s="29">
        <v>5</v>
      </c>
      <c r="BR24" s="29">
        <v>2</v>
      </c>
      <c r="BS24" s="29">
        <v>5</v>
      </c>
      <c r="BT24" s="29">
        <v>4</v>
      </c>
      <c r="BU24" s="29">
        <v>7</v>
      </c>
      <c r="BV24" s="50">
        <v>6</v>
      </c>
      <c r="BW24" s="26">
        <v>0</v>
      </c>
      <c r="BX24" s="57">
        <f>+X27</f>
        <v>5</v>
      </c>
      <c r="BY24" s="57" t="str">
        <f>+Y27</f>
        <v xml:space="preserve"> </v>
      </c>
      <c r="BZ24" s="57">
        <f>+Z27</f>
        <v>3</v>
      </c>
    </row>
    <row r="25" spans="1:78" s="22" customFormat="1" ht="39.950000000000003" customHeight="1">
      <c r="A25" s="231"/>
      <c r="B25" s="67" t="s">
        <v>22</v>
      </c>
      <c r="C25" s="140">
        <v>22</v>
      </c>
      <c r="D25" s="141">
        <v>23</v>
      </c>
      <c r="E25" s="141">
        <v>19</v>
      </c>
      <c r="F25" s="141">
        <v>29</v>
      </c>
      <c r="G25" s="116">
        <v>67</v>
      </c>
      <c r="H25" s="114">
        <v>53</v>
      </c>
      <c r="I25" s="114">
        <v>31</v>
      </c>
      <c r="J25" s="115">
        <v>30</v>
      </c>
      <c r="K25" s="116">
        <v>10</v>
      </c>
      <c r="L25" s="114">
        <v>21</v>
      </c>
      <c r="M25" s="114">
        <v>10</v>
      </c>
      <c r="N25" s="114">
        <v>11</v>
      </c>
      <c r="O25" s="114">
        <v>5</v>
      </c>
      <c r="P25" s="108">
        <v>8</v>
      </c>
      <c r="Q25" s="117">
        <v>5</v>
      </c>
      <c r="R25" s="108">
        <v>1</v>
      </c>
      <c r="S25" s="118">
        <v>2</v>
      </c>
      <c r="T25" s="118">
        <v>2</v>
      </c>
      <c r="U25" s="108">
        <v>3</v>
      </c>
      <c r="V25" s="108">
        <v>3</v>
      </c>
      <c r="W25" s="186" t="s">
        <v>44</v>
      </c>
      <c r="X25" s="187">
        <v>4</v>
      </c>
      <c r="Y25" s="187" t="str">
        <f t="shared" si="5"/>
        <v/>
      </c>
      <c r="Z25" s="113">
        <v>1</v>
      </c>
      <c r="AA25" s="113">
        <v>2</v>
      </c>
      <c r="AB25" s="113"/>
      <c r="AC25" s="113">
        <v>1</v>
      </c>
      <c r="AD25" s="113"/>
      <c r="AE25" s="220">
        <f t="shared" si="3"/>
        <v>363</v>
      </c>
      <c r="AF25" s="21"/>
      <c r="AG25" s="21"/>
      <c r="AH25" s="21"/>
      <c r="AI25" s="21"/>
      <c r="AJ25" s="240"/>
      <c r="AK25" s="31" t="s">
        <v>22</v>
      </c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21" t="str">
        <f>IF(SUM(AL25:AW25)=0,"",SUM(AL25:AW25))</f>
        <v/>
      </c>
      <c r="AY25" s="21"/>
      <c r="AZ25" s="21"/>
      <c r="BB25" s="26" t="s">
        <v>34</v>
      </c>
      <c r="BC25" s="26">
        <v>13</v>
      </c>
      <c r="BD25" s="26">
        <v>5</v>
      </c>
      <c r="BE25" s="26">
        <v>6</v>
      </c>
      <c r="BF25" s="26">
        <v>7</v>
      </c>
      <c r="BG25" s="26">
        <v>9</v>
      </c>
      <c r="BH25" s="26">
        <v>1</v>
      </c>
      <c r="BI25" s="26">
        <v>9</v>
      </c>
      <c r="BJ25" s="26">
        <v>0</v>
      </c>
      <c r="BK25" s="26">
        <v>3</v>
      </c>
      <c r="BL25" s="26">
        <v>4</v>
      </c>
      <c r="BM25" s="26">
        <v>1</v>
      </c>
      <c r="BN25" s="26">
        <v>1</v>
      </c>
      <c r="BO25" s="26">
        <v>0</v>
      </c>
      <c r="BP25" s="29">
        <v>4</v>
      </c>
      <c r="BQ25" s="29">
        <v>1</v>
      </c>
      <c r="BR25" s="29">
        <v>0</v>
      </c>
      <c r="BS25" s="29">
        <v>2</v>
      </c>
      <c r="BT25" s="29">
        <v>1</v>
      </c>
      <c r="BU25" s="29">
        <v>1</v>
      </c>
      <c r="BV25" s="46">
        <v>1</v>
      </c>
      <c r="BW25" s="49">
        <v>0</v>
      </c>
      <c r="BX25" s="56" t="str">
        <f t="shared" ref="BX25:BZ28" si="6">+X30</f>
        <v xml:space="preserve"> </v>
      </c>
      <c r="BY25" s="56" t="str">
        <f t="shared" si="6"/>
        <v xml:space="preserve"> </v>
      </c>
      <c r="BZ25" s="56" t="str">
        <f t="shared" si="6"/>
        <v xml:space="preserve"> </v>
      </c>
    </row>
    <row r="26" spans="1:78" s="22" customFormat="1" ht="39.950000000000003" customHeight="1">
      <c r="A26" s="231"/>
      <c r="B26" s="63" t="s">
        <v>23</v>
      </c>
      <c r="C26" s="119">
        <v>1</v>
      </c>
      <c r="D26" s="120"/>
      <c r="E26" s="120"/>
      <c r="F26" s="120">
        <v>3</v>
      </c>
      <c r="G26" s="121">
        <v>4</v>
      </c>
      <c r="H26" s="122" t="s">
        <v>4</v>
      </c>
      <c r="I26" s="122">
        <v>3</v>
      </c>
      <c r="J26" s="123" t="s">
        <v>4</v>
      </c>
      <c r="K26" s="121">
        <v>1</v>
      </c>
      <c r="L26" s="122">
        <v>2</v>
      </c>
      <c r="M26" s="122">
        <v>2</v>
      </c>
      <c r="N26" s="122">
        <v>2</v>
      </c>
      <c r="O26" s="122"/>
      <c r="P26" s="124">
        <v>3</v>
      </c>
      <c r="Q26" s="125"/>
      <c r="R26" s="124">
        <v>1</v>
      </c>
      <c r="S26" s="126">
        <v>1</v>
      </c>
      <c r="T26" s="126">
        <v>1</v>
      </c>
      <c r="U26" s="124">
        <v>1</v>
      </c>
      <c r="V26" s="142">
        <v>2</v>
      </c>
      <c r="W26" s="188" t="s">
        <v>44</v>
      </c>
      <c r="X26" s="189">
        <v>1</v>
      </c>
      <c r="Y26" s="189" t="str">
        <f t="shared" si="5"/>
        <v/>
      </c>
      <c r="Z26" s="176">
        <v>2</v>
      </c>
      <c r="AA26" s="176"/>
      <c r="AB26" s="176">
        <v>1</v>
      </c>
      <c r="AC26" s="176"/>
      <c r="AD26" s="201"/>
      <c r="AE26" s="180">
        <f t="shared" si="3"/>
        <v>31</v>
      </c>
      <c r="AF26" s="21"/>
      <c r="AG26" s="21"/>
      <c r="AH26" s="21"/>
      <c r="AI26" s="21"/>
      <c r="AJ26" s="240"/>
      <c r="AK26" s="25" t="s">
        <v>23</v>
      </c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21" t="str">
        <f t="shared" ref="AX26:AX33" si="7">IF(SUM(AL26:AW26)=0,"",SUM(AL26:AW26))</f>
        <v/>
      </c>
      <c r="AY26" s="21"/>
      <c r="AZ26" s="21"/>
      <c r="BB26" s="32" t="s">
        <v>35</v>
      </c>
      <c r="BC26" s="33"/>
      <c r="BD26" s="33">
        <v>6</v>
      </c>
      <c r="BE26" s="33">
        <v>5</v>
      </c>
      <c r="BF26" s="33">
        <v>9</v>
      </c>
      <c r="BG26" s="33">
        <v>2</v>
      </c>
      <c r="BH26" s="33">
        <v>3</v>
      </c>
      <c r="BI26" s="33">
        <v>3</v>
      </c>
      <c r="BJ26" s="33">
        <v>9</v>
      </c>
      <c r="BK26" s="33">
        <v>5</v>
      </c>
      <c r="BL26" s="26">
        <v>2</v>
      </c>
      <c r="BM26" s="26">
        <v>6</v>
      </c>
      <c r="BN26" s="26">
        <v>5</v>
      </c>
      <c r="BO26" s="26">
        <v>1</v>
      </c>
      <c r="BP26" s="29">
        <v>5</v>
      </c>
      <c r="BQ26" s="29">
        <v>3</v>
      </c>
      <c r="BR26" s="29"/>
      <c r="BS26" s="29">
        <v>1</v>
      </c>
      <c r="BT26" s="29">
        <v>3</v>
      </c>
      <c r="BU26" s="29">
        <v>5</v>
      </c>
      <c r="BV26" s="50">
        <v>3</v>
      </c>
      <c r="BW26" s="26">
        <v>9</v>
      </c>
      <c r="BX26" s="57">
        <f t="shared" si="6"/>
        <v>4</v>
      </c>
      <c r="BY26" s="57">
        <f t="shared" si="6"/>
        <v>3</v>
      </c>
      <c r="BZ26" s="57">
        <f t="shared" si="6"/>
        <v>1</v>
      </c>
    </row>
    <row r="27" spans="1:78" s="22" customFormat="1" ht="39.950000000000003" customHeight="1" thickBot="1">
      <c r="A27" s="232"/>
      <c r="B27" s="68" t="s">
        <v>36</v>
      </c>
      <c r="C27" s="143">
        <f t="shared" ref="C27:K27" si="8">SUM(C24:C26)</f>
        <v>34</v>
      </c>
      <c r="D27" s="144">
        <f t="shared" si="8"/>
        <v>29</v>
      </c>
      <c r="E27" s="144">
        <f t="shared" si="8"/>
        <v>23</v>
      </c>
      <c r="F27" s="144">
        <f t="shared" si="8"/>
        <v>42</v>
      </c>
      <c r="G27" s="144">
        <f t="shared" si="8"/>
        <v>79</v>
      </c>
      <c r="H27" s="144">
        <f t="shared" si="8"/>
        <v>57</v>
      </c>
      <c r="I27" s="144">
        <f t="shared" si="8"/>
        <v>34</v>
      </c>
      <c r="J27" s="144">
        <f t="shared" si="8"/>
        <v>32</v>
      </c>
      <c r="K27" s="145">
        <f t="shared" si="8"/>
        <v>12</v>
      </c>
      <c r="L27" s="146">
        <f>SUM(L24:L26)</f>
        <v>26</v>
      </c>
      <c r="M27" s="146">
        <f>SUM(M24:M26)</f>
        <v>16</v>
      </c>
      <c r="N27" s="146">
        <f>SUM(N24:N26)</f>
        <v>14</v>
      </c>
      <c r="O27" s="146">
        <v>7</v>
      </c>
      <c r="P27" s="147">
        <f>SUM(P24:P26)</f>
        <v>12</v>
      </c>
      <c r="Q27" s="148">
        <f>SUM(Q24:Q26)</f>
        <v>5</v>
      </c>
      <c r="R27" s="149">
        <v>2</v>
      </c>
      <c r="S27" s="150">
        <v>5</v>
      </c>
      <c r="T27" s="150">
        <v>4</v>
      </c>
      <c r="U27" s="151">
        <f>SUM(U24,U25,U26)</f>
        <v>7</v>
      </c>
      <c r="V27" s="152">
        <f>SUM(V24,V25,V26)</f>
        <v>6</v>
      </c>
      <c r="W27" s="194" t="s">
        <v>96</v>
      </c>
      <c r="X27" s="194">
        <f>SUM(X24,X25,X26)</f>
        <v>5</v>
      </c>
      <c r="Y27" s="194" t="s">
        <v>96</v>
      </c>
      <c r="Z27" s="151">
        <f>SUM(Z24,Z25,Z26)</f>
        <v>3</v>
      </c>
      <c r="AA27" s="151">
        <f>SUM(AA24,AA25,AA26)</f>
        <v>2</v>
      </c>
      <c r="AB27" s="151">
        <v>3</v>
      </c>
      <c r="AC27" s="151">
        <v>1</v>
      </c>
      <c r="AD27" s="151"/>
      <c r="AE27" s="179">
        <f t="shared" si="3"/>
        <v>460</v>
      </c>
      <c r="AF27" s="21"/>
      <c r="AG27" s="21"/>
      <c r="AH27" s="21"/>
      <c r="AI27" s="21"/>
      <c r="AJ27" s="241"/>
      <c r="AK27" s="43" t="s">
        <v>36</v>
      </c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21" t="str">
        <f t="shared" si="7"/>
        <v/>
      </c>
      <c r="AY27" s="21"/>
      <c r="AZ27" s="21"/>
      <c r="BB27" s="32" t="s">
        <v>37</v>
      </c>
      <c r="BC27" s="26"/>
      <c r="BD27" s="26"/>
      <c r="BE27" s="26"/>
      <c r="BF27" s="26">
        <v>2</v>
      </c>
      <c r="BG27" s="26">
        <v>5</v>
      </c>
      <c r="BH27" s="26" t="s">
        <v>4</v>
      </c>
      <c r="BI27" s="26"/>
      <c r="BJ27" s="26">
        <v>1</v>
      </c>
      <c r="BK27" s="26">
        <v>1</v>
      </c>
      <c r="BL27" s="26">
        <v>2</v>
      </c>
      <c r="BM27" s="26">
        <v>2</v>
      </c>
      <c r="BN27" s="26">
        <v>3</v>
      </c>
      <c r="BO27" s="26"/>
      <c r="BP27" s="29"/>
      <c r="BQ27" s="29"/>
      <c r="BR27" s="29"/>
      <c r="BS27" s="29"/>
      <c r="BT27" s="29"/>
      <c r="BU27" s="53"/>
      <c r="BV27" s="51" t="str">
        <f>AX32</f>
        <v/>
      </c>
      <c r="BW27" s="52"/>
      <c r="BX27" s="58">
        <f t="shared" si="6"/>
        <v>0</v>
      </c>
      <c r="BY27" s="58">
        <f t="shared" si="6"/>
        <v>0</v>
      </c>
      <c r="BZ27" s="58">
        <f t="shared" si="6"/>
        <v>1</v>
      </c>
    </row>
    <row r="28" spans="1:78" s="22" customFormat="1" ht="39.950000000000003" customHeight="1" thickTop="1">
      <c r="A28" s="245" t="s">
        <v>38</v>
      </c>
      <c r="B28" s="60" t="s">
        <v>24</v>
      </c>
      <c r="C28" s="89">
        <v>12</v>
      </c>
      <c r="D28" s="153">
        <v>3</v>
      </c>
      <c r="E28" s="153">
        <v>5</v>
      </c>
      <c r="F28" s="153">
        <v>3</v>
      </c>
      <c r="G28" s="91">
        <v>2</v>
      </c>
      <c r="H28" s="92" t="s">
        <v>4</v>
      </c>
      <c r="I28" s="92">
        <v>4</v>
      </c>
      <c r="J28" s="90" t="s">
        <v>4</v>
      </c>
      <c r="K28" s="91">
        <v>3</v>
      </c>
      <c r="L28" s="92">
        <v>3</v>
      </c>
      <c r="M28" s="92">
        <v>1</v>
      </c>
      <c r="N28" s="92"/>
      <c r="O28" s="92" t="s">
        <v>96</v>
      </c>
      <c r="P28" s="93">
        <v>3</v>
      </c>
      <c r="Q28" s="94">
        <v>1</v>
      </c>
      <c r="R28" s="93"/>
      <c r="S28" s="95">
        <v>2</v>
      </c>
      <c r="T28" s="95">
        <v>1</v>
      </c>
      <c r="U28" s="93"/>
      <c r="V28" s="96">
        <v>1</v>
      </c>
      <c r="W28" s="190" t="s">
        <v>44</v>
      </c>
      <c r="X28" s="191" t="s">
        <v>44</v>
      </c>
      <c r="Y28" s="191" t="str">
        <f>$AX28</f>
        <v/>
      </c>
      <c r="Z28" s="154" t="str">
        <f>$AX28</f>
        <v/>
      </c>
      <c r="AA28" s="154">
        <v>5</v>
      </c>
      <c r="AB28" s="154">
        <v>6</v>
      </c>
      <c r="AC28" s="154">
        <v>7</v>
      </c>
      <c r="AD28" s="154">
        <v>1</v>
      </c>
      <c r="AE28" s="180">
        <f t="shared" si="3"/>
        <v>63</v>
      </c>
      <c r="AF28" s="21"/>
      <c r="AG28" s="21"/>
      <c r="AH28" s="21"/>
      <c r="AI28" s="21"/>
      <c r="AJ28" s="242" t="s">
        <v>38</v>
      </c>
      <c r="AK28" s="20" t="s">
        <v>24</v>
      </c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21" t="str">
        <f t="shared" si="7"/>
        <v/>
      </c>
      <c r="AY28" s="21"/>
      <c r="AZ28" s="21"/>
      <c r="BB28" s="26"/>
      <c r="BC28" s="26">
        <f t="shared" ref="BC28:BO28" si="9">SUM(BC23:BC27)</f>
        <v>97</v>
      </c>
      <c r="BD28" s="26">
        <f t="shared" si="9"/>
        <v>89</v>
      </c>
      <c r="BE28" s="26">
        <f t="shared" si="9"/>
        <v>93</v>
      </c>
      <c r="BF28" s="26">
        <f t="shared" si="9"/>
        <v>171</v>
      </c>
      <c r="BG28" s="26">
        <f t="shared" si="9"/>
        <v>263</v>
      </c>
      <c r="BH28" s="26">
        <f t="shared" si="9"/>
        <v>115</v>
      </c>
      <c r="BI28" s="26">
        <f t="shared" si="9"/>
        <v>105</v>
      </c>
      <c r="BJ28" s="26">
        <f t="shared" si="9"/>
        <v>79</v>
      </c>
      <c r="BK28" s="26">
        <f t="shared" si="9"/>
        <v>50</v>
      </c>
      <c r="BL28" s="26">
        <f t="shared" si="9"/>
        <v>76</v>
      </c>
      <c r="BM28" s="26">
        <f t="shared" si="9"/>
        <v>79</v>
      </c>
      <c r="BN28" s="26">
        <f t="shared" si="9"/>
        <v>45</v>
      </c>
      <c r="BO28" s="26">
        <f t="shared" si="9"/>
        <v>36</v>
      </c>
      <c r="BP28" s="29">
        <v>47</v>
      </c>
      <c r="BQ28" s="29">
        <v>32</v>
      </c>
      <c r="BR28" s="29">
        <v>35</v>
      </c>
      <c r="BS28" s="29">
        <v>17</v>
      </c>
      <c r="BT28" s="29">
        <v>37</v>
      </c>
      <c r="BU28" s="29">
        <v>32</v>
      </c>
      <c r="BV28" s="50">
        <f>SUM(BV23:BV27)</f>
        <v>33</v>
      </c>
      <c r="BW28" s="26">
        <v>28</v>
      </c>
      <c r="BX28" s="57">
        <f t="shared" si="6"/>
        <v>14</v>
      </c>
      <c r="BY28" s="57">
        <f t="shared" si="6"/>
        <v>10</v>
      </c>
      <c r="BZ28" s="57">
        <f t="shared" si="6"/>
        <v>19</v>
      </c>
    </row>
    <row r="29" spans="1:78" s="22" customFormat="1" ht="39.950000000000003" customHeight="1">
      <c r="A29" s="246"/>
      <c r="B29" s="69" t="s">
        <v>20</v>
      </c>
      <c r="C29" s="155">
        <v>1</v>
      </c>
      <c r="D29" s="156">
        <v>2</v>
      </c>
      <c r="E29" s="156">
        <v>1</v>
      </c>
      <c r="F29" s="156">
        <v>4</v>
      </c>
      <c r="G29" s="157">
        <v>7</v>
      </c>
      <c r="H29" s="158">
        <v>1</v>
      </c>
      <c r="I29" s="158">
        <v>5</v>
      </c>
      <c r="J29" s="159" t="s">
        <v>4</v>
      </c>
      <c r="K29" s="157" t="s">
        <v>4</v>
      </c>
      <c r="L29" s="158">
        <v>1</v>
      </c>
      <c r="M29" s="158"/>
      <c r="N29" s="158">
        <v>1</v>
      </c>
      <c r="O29" s="158" t="s">
        <v>96</v>
      </c>
      <c r="P29" s="160">
        <v>1</v>
      </c>
      <c r="Q29" s="161" t="s">
        <v>96</v>
      </c>
      <c r="R29" s="160"/>
      <c r="S29" s="162"/>
      <c r="T29" s="162"/>
      <c r="U29" s="160">
        <v>1</v>
      </c>
      <c r="V29" s="163"/>
      <c r="W29" s="184" t="s">
        <v>44</v>
      </c>
      <c r="X29" s="185" t="s">
        <v>44</v>
      </c>
      <c r="Y29" s="185" t="str">
        <f>$AX29</f>
        <v/>
      </c>
      <c r="Z29" s="176" t="str">
        <f>$AX29</f>
        <v/>
      </c>
      <c r="AA29" s="176"/>
      <c r="AB29" s="176"/>
      <c r="AC29" s="176"/>
      <c r="AD29" s="176"/>
      <c r="AE29" s="223">
        <f t="shared" si="3"/>
        <v>25</v>
      </c>
      <c r="AF29" s="21"/>
      <c r="AG29" s="21"/>
      <c r="AH29" s="21"/>
      <c r="AI29" s="21"/>
      <c r="AJ29" s="243"/>
      <c r="AK29" s="34" t="s">
        <v>20</v>
      </c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21" t="str">
        <f t="shared" si="7"/>
        <v/>
      </c>
      <c r="AY29" s="21"/>
      <c r="AZ29" s="21"/>
      <c r="BT29" s="35"/>
    </row>
    <row r="30" spans="1:78" s="22" customFormat="1" ht="39.950000000000003" customHeight="1" thickBot="1">
      <c r="A30" s="247"/>
      <c r="B30" s="68" t="s">
        <v>39</v>
      </c>
      <c r="C30" s="143">
        <f t="shared" ref="C30:K30" si="10">SUM(C28:C29)</f>
        <v>13</v>
      </c>
      <c r="D30" s="144">
        <f t="shared" si="10"/>
        <v>5</v>
      </c>
      <c r="E30" s="144">
        <f t="shared" si="10"/>
        <v>6</v>
      </c>
      <c r="F30" s="144">
        <f t="shared" si="10"/>
        <v>7</v>
      </c>
      <c r="G30" s="144">
        <f t="shared" si="10"/>
        <v>9</v>
      </c>
      <c r="H30" s="144">
        <f t="shared" si="10"/>
        <v>1</v>
      </c>
      <c r="I30" s="144">
        <f t="shared" si="10"/>
        <v>9</v>
      </c>
      <c r="J30" s="144">
        <f t="shared" si="10"/>
        <v>0</v>
      </c>
      <c r="K30" s="144">
        <f t="shared" si="10"/>
        <v>3</v>
      </c>
      <c r="L30" s="144">
        <f>SUM(L28:L29)</f>
        <v>4</v>
      </c>
      <c r="M30" s="144">
        <f>SUM(M28:M29)</f>
        <v>1</v>
      </c>
      <c r="N30" s="144">
        <f>SUM(N28:N29)</f>
        <v>1</v>
      </c>
      <c r="O30" s="144" t="s">
        <v>96</v>
      </c>
      <c r="P30" s="149">
        <f>SUM(P28:P29)</f>
        <v>4</v>
      </c>
      <c r="Q30" s="149">
        <f>SUM(Q28:Q29)</f>
        <v>1</v>
      </c>
      <c r="R30" s="149" t="s">
        <v>96</v>
      </c>
      <c r="S30" s="150">
        <v>2</v>
      </c>
      <c r="T30" s="150">
        <v>1</v>
      </c>
      <c r="U30" s="151">
        <f>SUM(U28,U29)</f>
        <v>1</v>
      </c>
      <c r="V30" s="151">
        <f>SUM(V28,V29)</f>
        <v>1</v>
      </c>
      <c r="W30" s="194" t="s">
        <v>96</v>
      </c>
      <c r="X30" s="194" t="s">
        <v>96</v>
      </c>
      <c r="Y30" s="194" t="s">
        <v>96</v>
      </c>
      <c r="Z30" s="151" t="s">
        <v>96</v>
      </c>
      <c r="AA30" s="151">
        <f>SUM(AA28,AA29)</f>
        <v>5</v>
      </c>
      <c r="AB30" s="151">
        <v>6</v>
      </c>
      <c r="AC30" s="151">
        <v>7</v>
      </c>
      <c r="AD30" s="151">
        <v>1</v>
      </c>
      <c r="AE30" s="179">
        <f t="shared" si="3"/>
        <v>88</v>
      </c>
      <c r="AF30" s="21"/>
      <c r="AG30" s="21"/>
      <c r="AH30" s="21"/>
      <c r="AI30" s="21"/>
      <c r="AJ30" s="244"/>
      <c r="AK30" s="43" t="s">
        <v>39</v>
      </c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21" t="str">
        <f t="shared" si="7"/>
        <v/>
      </c>
      <c r="AY30" s="21"/>
      <c r="AZ30" s="21"/>
    </row>
    <row r="31" spans="1:78" s="22" customFormat="1" ht="39.950000000000003" customHeight="1" thickTop="1">
      <c r="A31" s="70" t="s">
        <v>25</v>
      </c>
      <c r="B31" s="71"/>
      <c r="C31" s="164"/>
      <c r="D31" s="165">
        <v>6</v>
      </c>
      <c r="E31" s="165">
        <v>5</v>
      </c>
      <c r="F31" s="165">
        <v>9</v>
      </c>
      <c r="G31" s="166">
        <v>2</v>
      </c>
      <c r="H31" s="167">
        <v>3</v>
      </c>
      <c r="I31" s="167">
        <v>3</v>
      </c>
      <c r="J31" s="168">
        <v>9</v>
      </c>
      <c r="K31" s="166">
        <v>5</v>
      </c>
      <c r="L31" s="167">
        <v>2</v>
      </c>
      <c r="M31" s="167">
        <v>6</v>
      </c>
      <c r="N31" s="167">
        <v>5</v>
      </c>
      <c r="O31" s="167">
        <v>1</v>
      </c>
      <c r="P31" s="127">
        <v>5</v>
      </c>
      <c r="Q31" s="169">
        <v>3</v>
      </c>
      <c r="R31" s="127"/>
      <c r="S31" s="170">
        <v>1</v>
      </c>
      <c r="T31" s="170">
        <v>3</v>
      </c>
      <c r="U31" s="127">
        <v>5</v>
      </c>
      <c r="V31" s="169">
        <v>3</v>
      </c>
      <c r="W31" s="192">
        <v>9</v>
      </c>
      <c r="X31" s="193">
        <v>4</v>
      </c>
      <c r="Y31" s="193">
        <v>3</v>
      </c>
      <c r="Z31" s="171">
        <v>1</v>
      </c>
      <c r="AA31" s="107" t="s">
        <v>96</v>
      </c>
      <c r="AB31" s="171"/>
      <c r="AC31" s="171"/>
      <c r="AD31" s="171">
        <v>3</v>
      </c>
      <c r="AE31" s="202">
        <f t="shared" si="3"/>
        <v>96</v>
      </c>
      <c r="AF31" s="21"/>
      <c r="AG31" s="21"/>
      <c r="AH31" s="21"/>
      <c r="AI31" s="21"/>
      <c r="AJ31" s="36" t="s">
        <v>25</v>
      </c>
      <c r="AK31" s="37"/>
      <c r="AL31" s="45"/>
      <c r="AM31" s="45">
        <v>1</v>
      </c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21">
        <f t="shared" si="7"/>
        <v>1</v>
      </c>
      <c r="AY31" s="21"/>
      <c r="AZ31" s="21"/>
    </row>
    <row r="32" spans="1:78" s="22" customFormat="1" ht="39.950000000000003" customHeight="1" thickBot="1">
      <c r="A32" s="72" t="s">
        <v>26</v>
      </c>
      <c r="B32" s="73"/>
      <c r="C32" s="172"/>
      <c r="D32" s="173"/>
      <c r="E32" s="216"/>
      <c r="F32" s="216">
        <v>2</v>
      </c>
      <c r="G32" s="216">
        <v>5</v>
      </c>
      <c r="H32" s="216"/>
      <c r="I32" s="216"/>
      <c r="J32" s="216">
        <v>1</v>
      </c>
      <c r="K32" s="216">
        <v>1</v>
      </c>
      <c r="L32" s="216">
        <v>2</v>
      </c>
      <c r="M32" s="216">
        <v>2</v>
      </c>
      <c r="N32" s="216">
        <v>3</v>
      </c>
      <c r="O32" s="216"/>
      <c r="P32" s="217"/>
      <c r="Q32" s="217"/>
      <c r="R32" s="217"/>
      <c r="S32" s="218"/>
      <c r="T32" s="218"/>
      <c r="U32" s="217"/>
      <c r="V32" s="217"/>
      <c r="W32" s="216"/>
      <c r="X32" s="216"/>
      <c r="Y32" s="216"/>
      <c r="Z32" s="174">
        <v>1</v>
      </c>
      <c r="AA32" s="174"/>
      <c r="AB32" s="174"/>
      <c r="AC32" s="174"/>
      <c r="AD32" s="174"/>
      <c r="AE32" s="179">
        <f t="shared" si="3"/>
        <v>17</v>
      </c>
      <c r="AF32" s="21"/>
      <c r="AG32" s="21"/>
      <c r="AH32" s="21"/>
      <c r="AI32" s="21"/>
      <c r="AJ32" s="225" t="s">
        <v>26</v>
      </c>
      <c r="AK32" s="38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21" t="str">
        <f t="shared" si="7"/>
        <v/>
      </c>
      <c r="AY32" s="21"/>
      <c r="AZ32" s="21"/>
    </row>
    <row r="33" spans="1:87" s="22" customFormat="1" ht="39.950000000000003" customHeight="1" thickTop="1" thickBot="1">
      <c r="A33" s="74" t="s">
        <v>27</v>
      </c>
      <c r="B33" s="75"/>
      <c r="C33" s="195">
        <f>C30+C27+C23+C31+C32</f>
        <v>97</v>
      </c>
      <c r="D33" s="196">
        <f t="shared" ref="D33:U33" si="11">D30+D27+D23+D31+D32</f>
        <v>89</v>
      </c>
      <c r="E33" s="196">
        <f t="shared" si="11"/>
        <v>93</v>
      </c>
      <c r="F33" s="196">
        <f t="shared" si="11"/>
        <v>171</v>
      </c>
      <c r="G33" s="196">
        <f t="shared" si="11"/>
        <v>263</v>
      </c>
      <c r="H33" s="196">
        <f t="shared" si="11"/>
        <v>115</v>
      </c>
      <c r="I33" s="196">
        <f t="shared" si="11"/>
        <v>105</v>
      </c>
      <c r="J33" s="196">
        <f t="shared" si="11"/>
        <v>79</v>
      </c>
      <c r="K33" s="196">
        <f t="shared" si="11"/>
        <v>50</v>
      </c>
      <c r="L33" s="196">
        <f t="shared" si="11"/>
        <v>76</v>
      </c>
      <c r="M33" s="196">
        <f t="shared" si="11"/>
        <v>79</v>
      </c>
      <c r="N33" s="196">
        <f t="shared" si="11"/>
        <v>45</v>
      </c>
      <c r="O33" s="196">
        <v>36</v>
      </c>
      <c r="P33" s="196">
        <f t="shared" si="11"/>
        <v>47</v>
      </c>
      <c r="Q33" s="196">
        <f t="shared" si="11"/>
        <v>32</v>
      </c>
      <c r="R33" s="196">
        <v>35</v>
      </c>
      <c r="S33" s="196">
        <f t="shared" si="11"/>
        <v>17</v>
      </c>
      <c r="T33" s="196">
        <f t="shared" si="11"/>
        <v>37</v>
      </c>
      <c r="U33" s="196">
        <f t="shared" si="11"/>
        <v>32</v>
      </c>
      <c r="V33" s="196">
        <f>V30+V27+V23+V31+V32</f>
        <v>33</v>
      </c>
      <c r="W33" s="197">
        <v>28</v>
      </c>
      <c r="X33" s="197">
        <v>14</v>
      </c>
      <c r="Y33" s="197">
        <v>10</v>
      </c>
      <c r="Z33" s="196">
        <v>19</v>
      </c>
      <c r="AA33" s="196">
        <v>14</v>
      </c>
      <c r="AB33" s="196">
        <v>19</v>
      </c>
      <c r="AC33" s="196">
        <v>12</v>
      </c>
      <c r="AD33" s="196">
        <v>4</v>
      </c>
      <c r="AE33" s="181">
        <f t="shared" si="3"/>
        <v>1651</v>
      </c>
      <c r="AF33" s="21"/>
      <c r="AG33" s="21"/>
      <c r="AH33" s="21"/>
      <c r="AI33" s="21"/>
      <c r="AJ33" s="39" t="s">
        <v>27</v>
      </c>
      <c r="AK33" s="40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21" t="str">
        <f t="shared" si="7"/>
        <v/>
      </c>
      <c r="AY33" s="21"/>
      <c r="AZ33" s="21"/>
      <c r="CI33" s="46">
        <f>SUM(C33:AC33)</f>
        <v>1647</v>
      </c>
    </row>
    <row r="34" spans="1:87" ht="19.5" customHeight="1">
      <c r="A34" s="9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13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</row>
    <row r="35" spans="1:87" ht="35.25" customHeight="1">
      <c r="C35" s="199" t="s">
        <v>97</v>
      </c>
      <c r="D35" s="235" t="s">
        <v>98</v>
      </c>
      <c r="E35" s="235"/>
      <c r="F35" s="235"/>
      <c r="G35" s="235"/>
      <c r="H35" s="235"/>
      <c r="I35" s="235"/>
      <c r="J35" s="235"/>
      <c r="K35" s="235"/>
      <c r="L35" s="235"/>
    </row>
    <row r="67" spans="2:6" s="22" customFormat="1" ht="12.75" customHeight="1">
      <c r="B67" s="55"/>
      <c r="C67" s="55"/>
      <c r="D67" s="55"/>
      <c r="E67" s="55"/>
      <c r="F67" s="55"/>
    </row>
  </sheetData>
  <mergeCells count="10">
    <mergeCell ref="AL6:AW6"/>
    <mergeCell ref="A7:B7"/>
    <mergeCell ref="AJ7:AK7"/>
    <mergeCell ref="A24:A27"/>
    <mergeCell ref="AJ24:AJ27"/>
    <mergeCell ref="A28:A30"/>
    <mergeCell ref="AJ28:AJ30"/>
    <mergeCell ref="D35:L35"/>
    <mergeCell ref="A2:Y2"/>
    <mergeCell ref="AE6:AE7"/>
  </mergeCells>
  <phoneticPr fontId="25"/>
  <printOptions horizontalCentered="1"/>
  <pageMargins left="0.39370078740157483" right="0.39370078740157483" top="0.98425196850393704" bottom="0.19685039370078741" header="0.39370078740157483" footer="0.43307086614173229"/>
  <pageSetup paperSize="8" scale="4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苦情件数 (本会議)</vt:lpstr>
      <vt:lpstr>'苦情件数 (本会議)'!Print_Area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2021-07-30T05:31:36Z</cp:lastPrinted>
  <dcterms:created xsi:type="dcterms:W3CDTF">1999-06-30T07:21:10Z</dcterms:created>
  <dcterms:modified xsi:type="dcterms:W3CDTF">2021-08-17T04:33:03Z</dcterms:modified>
</cp:coreProperties>
</file>