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766" activeTab="0"/>
  </bookViews>
  <sheets>
    <sheet name="別表1" sheetId="1" r:id="rId1"/>
    <sheet name="別表2" sheetId="2" r:id="rId2"/>
    <sheet name="別表３ " sheetId="3" r:id="rId3"/>
    <sheet name="別表４" sheetId="4" r:id="rId4"/>
    <sheet name="別表５" sheetId="5" r:id="rId5"/>
    <sheet name="別表６" sheetId="6" r:id="rId6"/>
    <sheet name="別表７・８" sheetId="7" r:id="rId7"/>
    <sheet name="別表９（１）" sheetId="8" r:id="rId8"/>
    <sheet name="別表９（２）" sheetId="9" r:id="rId9"/>
    <sheet name="別表10" sheetId="10" r:id="rId10"/>
    <sheet name="別表11" sheetId="11" r:id="rId11"/>
    <sheet name="別表18-１" sheetId="12" r:id="rId12"/>
    <sheet name="別表18-２" sheetId="13" r:id="rId13"/>
    <sheet name="別表19-１" sheetId="14" r:id="rId14"/>
    <sheet name="別表19-２" sheetId="15" r:id="rId15"/>
    <sheet name="別表20" sheetId="16" r:id="rId16"/>
    <sheet name="別表21" sheetId="17" r:id="rId17"/>
    <sheet name="別表22" sheetId="18" r:id="rId18"/>
    <sheet name="別表23" sheetId="19" r:id="rId19"/>
    <sheet name="別表24" sheetId="20" r:id="rId20"/>
    <sheet name="別表25" sheetId="21" r:id="rId21"/>
    <sheet name="別表26" sheetId="22" r:id="rId22"/>
    <sheet name="別表27" sheetId="23" r:id="rId23"/>
    <sheet name="別表28" sheetId="24" r:id="rId24"/>
    <sheet name="別表29" sheetId="25" r:id="rId25"/>
    <sheet name="別表30" sheetId="26" r:id="rId26"/>
    <sheet name="別表31" sheetId="27" r:id="rId27"/>
    <sheet name="別表32" sheetId="28" r:id="rId28"/>
    <sheet name="別表33" sheetId="29" r:id="rId29"/>
    <sheet name="別表34" sheetId="30" r:id="rId30"/>
    <sheet name="別表35" sheetId="31" r:id="rId31"/>
    <sheet name="別表36" sheetId="32" r:id="rId32"/>
    <sheet name="別表37" sheetId="33" r:id="rId33"/>
    <sheet name="別表38" sheetId="34" r:id="rId34"/>
    <sheet name="別表39" sheetId="35" r:id="rId35"/>
  </sheets>
  <definedNames>
    <definedName name="_xlnm.Print_Area" localSheetId="0">'別表1'!$A$1:$W$45</definedName>
    <definedName name="_xlnm.Print_Area" localSheetId="11">'別表18-１'!$A$1:$J$12</definedName>
    <definedName name="_xlnm.Print_Area" localSheetId="12">'別表18-２'!$A$1:$J$12</definedName>
    <definedName name="_xlnm.Print_Area" localSheetId="13">'別表19-１'!$A$1:$L$20</definedName>
    <definedName name="_xlnm.Print_Area" localSheetId="14">'別表19-２'!$A$1:$L$15</definedName>
    <definedName name="_xlnm.Print_Area" localSheetId="1">'別表2'!$A$1:$D$30</definedName>
    <definedName name="_xlnm.Print_Area" localSheetId="17">'別表22'!$A$1:$AM$40</definedName>
    <definedName name="_xlnm.Print_Area" localSheetId="18">'別表23'!$A$1:$X$25</definedName>
    <definedName name="_xlnm.Print_Area" localSheetId="20">'別表25'!$A$1:$AM$22</definedName>
    <definedName name="_xlnm.Print_Area" localSheetId="22">'別表27'!$A$1:$X$29</definedName>
    <definedName name="_xlnm.Print_Area" localSheetId="23">'別表28'!$A$1:$F$14</definedName>
    <definedName name="_xlnm.Print_Area" localSheetId="24">'別表29'!$A$1:$N$38</definedName>
    <definedName name="_xlnm.Print_Area" localSheetId="2">'別表３ '!$A$1:$I$31</definedName>
    <definedName name="_xlnm.Print_Area" localSheetId="26">'別表31'!$B$1:$N$35</definedName>
    <definedName name="_xlnm.Print_Area" localSheetId="28">'別表33'!$A$1:$AM$40</definedName>
    <definedName name="_xlnm.Print_Area" localSheetId="29">'別表34'!$A$1:$T$26</definedName>
    <definedName name="_xlnm.Print_Area" localSheetId="31">'別表36'!$A$1:$X$29</definedName>
    <definedName name="_xlnm.Print_Area" localSheetId="32">'別表37'!$A$1:$F$14</definedName>
    <definedName name="_xlnm.Print_Area" localSheetId="33">'別表38'!$A$1:$N$38</definedName>
    <definedName name="_xlnm.Print_Area" localSheetId="3">'別表４'!$A$1:$L$11</definedName>
    <definedName name="_xlnm.Print_Area" localSheetId="4">'別表５'!$A$1:$H$5</definedName>
    <definedName name="_xlnm.Print_Area" localSheetId="5">'別表６'!$A$1:$X$49</definedName>
    <definedName name="_xlnm.Print_Area" localSheetId="6">'別表７・８'!$A$1:$K$38</definedName>
    <definedName name="_xlnm.Print_Area" localSheetId="8">'別表９（２）'!$A$1:$AG$20</definedName>
  </definedNames>
  <calcPr fullCalcOnLoad="1"/>
</workbook>
</file>

<file path=xl/sharedStrings.xml><?xml version="1.0" encoding="utf-8"?>
<sst xmlns="http://schemas.openxmlformats.org/spreadsheetml/2006/main" count="1946" uniqueCount="600">
  <si>
    <t>　府　民　税　決　定　税　額　等　調</t>
  </si>
  <si>
    <t>普　　通　　徴　　収</t>
  </si>
  <si>
    <t>特　　別　　徴　　収</t>
  </si>
  <si>
    <t>区　　　　　　　　　分</t>
  </si>
  <si>
    <t>当 該 年 度 の 課 税 額</t>
  </si>
  <si>
    <t>円</t>
  </si>
  <si>
    <t>特別徴収</t>
  </si>
  <si>
    <t>となるべき課税額</t>
  </si>
  <si>
    <t>差　　　　　引</t>
  </si>
  <si>
    <t>前年度の課税額のうち</t>
  </si>
  <si>
    <t>当該年度の収入額と</t>
  </si>
  <si>
    <t>計</t>
  </si>
  <si>
    <t>納　税　義　務　者　数</t>
  </si>
  <si>
    <t>人</t>
  </si>
  <si>
    <t>件</t>
  </si>
  <si>
    <t>注</t>
  </si>
  <si>
    <t>　（　　）内は均等割額を内書で示す。</t>
  </si>
  <si>
    <t>分 離 課 税 に 係 る</t>
  </si>
  <si>
    <t>所　　得　　割　　額</t>
  </si>
  <si>
    <t>前　年　度　対　比</t>
  </si>
  <si>
    <t>現</t>
  </si>
  <si>
    <t>年</t>
  </si>
  <si>
    <t>度</t>
  </si>
  <si>
    <t>分</t>
  </si>
  <si>
    <t>課　税　所　得　金　額</t>
  </si>
  <si>
    <t>税　　　　額</t>
  </si>
  <si>
    <t>区　　　　分</t>
  </si>
  <si>
    <t>第 １ 種 事 業</t>
  </si>
  <si>
    <t>第３種事業</t>
  </si>
  <si>
    <t>過</t>
  </si>
  <si>
    <t>合　　　　計</t>
  </si>
  <si>
    <t>　事　業　税　決　定　税　額　等　調</t>
  </si>
  <si>
    <t>減　　免　　税　　額</t>
  </si>
  <si>
    <t>差 引 税 額</t>
  </si>
  <si>
    <t>前年度対比</t>
  </si>
  <si>
    <t>法　人　数</t>
  </si>
  <si>
    <t>取扱営業所数</t>
  </si>
  <si>
    <t>納入営業所数</t>
  </si>
  <si>
    <t>銀行等</t>
  </si>
  <si>
    <t>信用金庫等</t>
  </si>
  <si>
    <t>農林中央金庫等</t>
  </si>
  <si>
    <t>（農林中金・連合会を含む）</t>
  </si>
  <si>
    <t>証券会社</t>
  </si>
  <si>
    <t>（抵当証券を含む）</t>
  </si>
  <si>
    <t>保険会社等</t>
  </si>
  <si>
    <t>社内預金実施企業</t>
  </si>
  <si>
    <t>その他金融機関等</t>
  </si>
  <si>
    <t>前年度対比</t>
  </si>
  <si>
    <t>％</t>
  </si>
  <si>
    <t>　　2　取扱営業所とは、府内に所在する利子等の支払の事務又は支払の取扱いの事務を行う</t>
  </si>
  <si>
    <t>　　 営業所・店舗・事務所などをいう。</t>
  </si>
  <si>
    <t>　　3　納入営業所とは、実際に納入申告を行う営業所・店舗・事務所などをいう。</t>
  </si>
  <si>
    <t>件　数</t>
  </si>
  <si>
    <t>構成比</t>
  </si>
  <si>
    <t>前年度　対　比</t>
  </si>
  <si>
    <t>税　　　額</t>
  </si>
  <si>
    <t>銀行預金利子</t>
  </si>
  <si>
    <t>勤務先預金等の利子</t>
  </si>
  <si>
    <t>定期積金の給付補てん金</t>
  </si>
  <si>
    <t>抵当証券の利息</t>
  </si>
  <si>
    <t>小　　　　　　計</t>
  </si>
  <si>
    <t>合　　　　　　　　　計</t>
  </si>
  <si>
    <t>Ａのうち翌年度の収入</t>
  </si>
  <si>
    <t>額となるべき課税額</t>
  </si>
  <si>
    <t>第 ２ 種 事 業</t>
  </si>
  <si>
    <t>前年度
対　比</t>
  </si>
  <si>
    <t>上場株式等の配当等</t>
  </si>
  <si>
    <t>件</t>
  </si>
  <si>
    <t>特定投資法人の投資口の配当等</t>
  </si>
  <si>
    <t>前年度</t>
  </si>
  <si>
    <t>件　数</t>
  </si>
  <si>
    <t>税　　額</t>
  </si>
  <si>
    <t>％</t>
  </si>
  <si>
    <t>あん摩業等以外</t>
  </si>
  <si>
    <t>あん摩業等</t>
  </si>
  <si>
    <t>―</t>
  </si>
  <si>
    <t>件</t>
  </si>
  <si>
    <t>源泉徴収選択口座内配当等</t>
  </si>
  <si>
    <t>区　　　　分</t>
  </si>
  <si>
    <t xml:space="preserve"> 合　　　　　　　　　計 </t>
  </si>
  <si>
    <t>％</t>
  </si>
  <si>
    <t>私募公社債等運用投資信託等の収益の分配等</t>
  </si>
  <si>
    <t>特別徴収義務者</t>
  </si>
  <si>
    <t>法人</t>
  </si>
  <si>
    <r>
      <t>当</t>
    </r>
    <r>
      <rPr>
        <sz val="6"/>
        <rFont val="ＭＳ Ｐ明朝"/>
        <family val="1"/>
      </rPr>
      <t xml:space="preserve"> </t>
    </r>
    <r>
      <rPr>
        <sz val="12"/>
        <rFont val="ＭＳ Ｐ明朝"/>
        <family val="1"/>
      </rPr>
      <t>該</t>
    </r>
    <r>
      <rPr>
        <sz val="6"/>
        <rFont val="ＭＳ Ｐ明朝"/>
        <family val="1"/>
      </rPr>
      <t xml:space="preserve"> </t>
    </r>
    <r>
      <rPr>
        <sz val="12"/>
        <rFont val="ＭＳ Ｐ明朝"/>
        <family val="1"/>
      </rPr>
      <t>年</t>
    </r>
    <r>
      <rPr>
        <sz val="6"/>
        <rFont val="ＭＳ Ｐ明朝"/>
        <family val="1"/>
      </rPr>
      <t xml:space="preserve"> </t>
    </r>
    <r>
      <rPr>
        <sz val="12"/>
        <rFont val="ＭＳ Ｐ明朝"/>
        <family val="1"/>
      </rPr>
      <t>度</t>
    </r>
    <r>
      <rPr>
        <sz val="6"/>
        <rFont val="ＭＳ Ｐ明朝"/>
        <family val="1"/>
      </rPr>
      <t xml:space="preserve"> </t>
    </r>
    <r>
      <rPr>
        <sz val="12"/>
        <rFont val="ＭＳ Ｐ明朝"/>
        <family val="1"/>
      </rPr>
      <t>の</t>
    </r>
    <r>
      <rPr>
        <sz val="6"/>
        <rFont val="ＭＳ Ｐ明朝"/>
        <family val="1"/>
      </rPr>
      <t xml:space="preserve"> </t>
    </r>
    <r>
      <rPr>
        <sz val="12"/>
        <rFont val="ＭＳ Ｐ明朝"/>
        <family val="1"/>
      </rPr>
      <t>課</t>
    </r>
    <r>
      <rPr>
        <sz val="6"/>
        <rFont val="ＭＳ Ｐ明朝"/>
        <family val="1"/>
      </rPr>
      <t xml:space="preserve"> </t>
    </r>
    <r>
      <rPr>
        <sz val="12"/>
        <rFont val="ＭＳ Ｐ明朝"/>
        <family val="1"/>
      </rPr>
      <t>税</t>
    </r>
    <r>
      <rPr>
        <sz val="6"/>
        <rFont val="ＭＳ Ｐ明朝"/>
        <family val="1"/>
      </rPr>
      <t xml:space="preserve"> </t>
    </r>
    <r>
      <rPr>
        <sz val="12"/>
        <rFont val="ＭＳ Ｐ明朝"/>
        <family val="1"/>
      </rPr>
      <t>件</t>
    </r>
    <r>
      <rPr>
        <sz val="6"/>
        <rFont val="ＭＳ Ｐ明朝"/>
        <family val="1"/>
      </rPr>
      <t xml:space="preserve"> </t>
    </r>
    <r>
      <rPr>
        <sz val="12"/>
        <rFont val="ＭＳ Ｐ明朝"/>
        <family val="1"/>
      </rPr>
      <t>数</t>
    </r>
  </si>
  <si>
    <t>そ　　　　の　　　　他</t>
  </si>
  <si>
    <t>掛金の給付補てん金</t>
  </si>
  <si>
    <t>外貨建預貯金等の為替差益</t>
  </si>
  <si>
    <t>行番号</t>
  </si>
  <si>
    <t>計</t>
  </si>
  <si>
    <t>投資信託でその設定に係る受益権の募集が公募により行われたものの収益の分配</t>
  </si>
  <si>
    <t>特定目的信託の社債的受益証券の剰余金の配分のうち公募のもの</t>
  </si>
  <si>
    <t>特定公社債の利子・特定口座外の割引債の償還金</t>
  </si>
  <si>
    <t>注１</t>
  </si>
  <si>
    <t>①</t>
  </si>
  <si>
    <t>②</t>
  </si>
  <si>
    <t>③</t>
  </si>
  <si>
    <t>① + ② + ③ ＝ ④</t>
  </si>
  <si>
    <t>％</t>
  </si>
  <si>
    <t>Ａ</t>
  </si>
  <si>
    <t>Ｂ</t>
  </si>
  <si>
    <t>（ Ａ　-　Ｂ ）</t>
  </si>
  <si>
    <t>Ｃ</t>
  </si>
  <si>
    <t>Ｄ</t>
  </si>
  <si>
    <t>（ Ｃ　+　Ｄ ）</t>
  </si>
  <si>
    <t>②</t>
  </si>
  <si>
    <t>％</t>
  </si>
  <si>
    <t>　① + ②</t>
  </si>
  <si>
    <t>区　　分</t>
  </si>
  <si>
    <t>特定株式等譲渡所得</t>
  </si>
  <si>
    <t>公社債利子等　</t>
  </si>
  <si>
    <t>国外一般公社債等の利子等</t>
  </si>
  <si>
    <t>特定目的信託の社債的受益証券の収益の分配</t>
  </si>
  <si>
    <t>国外私募社債等運用投資信託等の収益の分配</t>
  </si>
  <si>
    <t>懸賞金付預貯金等の懸賞金等</t>
  </si>
  <si>
    <t>合同運用信託の収益の分配</t>
  </si>
  <si>
    <t>公社債投資信託のうち
公募公社債投資信託以外の
収益の分配</t>
  </si>
  <si>
    <t>財形貯蓄契約に係る
生命保険等の差益　　　　　　　　</t>
  </si>
  <si>
    <t>私募公社債等運用投資信託の
収益の分配</t>
  </si>
  <si>
    <t>金融類似商品</t>
  </si>
  <si>
    <t>特定公社債以外の公社債の利子</t>
  </si>
  <si>
    <t>郵便貯金利子</t>
  </si>
  <si>
    <t>銀行以外の金融機関の
預貯金利子</t>
  </si>
  <si>
    <t>貴金属等の売戻し条件付
売買契約の利益</t>
  </si>
  <si>
    <t>一時払養老保険・一時払損害
保険等の差益</t>
  </si>
  <si>
    <t>　件数欄は、原則として特別徴収義務者から申告された申告書の枚数を計上した。</t>
  </si>
  <si>
    <t>　「区分」欄の「その他」には、過年度の現年調定分など、調査表の区分に該当しない場合に、当該税額等を記載すること。</t>
  </si>
  <si>
    <t>２</t>
  </si>
  <si>
    <t>区分</t>
  </si>
  <si>
    <t>－</t>
  </si>
  <si>
    <t>－</t>
  </si>
  <si>
    <t>－</t>
  </si>
  <si>
    <t>－</t>
  </si>
  <si>
    <t>－</t>
  </si>
  <si>
    <t>－</t>
  </si>
  <si>
    <t>３</t>
  </si>
  <si>
    <t>R元年度</t>
  </si>
  <si>
    <t>特別徴収義務者（令和３年3月31日現在）</t>
  </si>
  <si>
    <t>（信用組合・労働金庫を含む）</t>
  </si>
  <si>
    <t>ゆうちょ銀行</t>
  </si>
  <si>
    <t>　「件数」欄の（　）内は発生件数を表すため、納入申告書枚数を表す「小計」欄とは一致しない。</t>
  </si>
  <si>
    <t>皆減</t>
  </si>
  <si>
    <t>注　1　（　　）内は、令和２年3月31日現在の数値である。</t>
  </si>
  <si>
    <t>１　 令　和　２　年　度　個　人</t>
  </si>
  <si>
    <t>２　令和２年度府民税利子割特別徴収義務者数調</t>
  </si>
  <si>
    <t>３　令和２年度府民税利子割決定税額等調</t>
  </si>
  <si>
    <t>４　令和２年度　府民税配当割決定税額等調</t>
  </si>
  <si>
    <t>５　令和２年度　府民税株式等譲渡所得割決定税額等調</t>
  </si>
  <si>
    <t>６ 　令　和　２　年　度　個　人</t>
  </si>
  <si>
    <t>注　　〔　　〕内は外形標準課税対象法人に係る決定税額を内書きで示す。</t>
  </si>
  <si>
    <t>合計</t>
  </si>
  <si>
    <t>過事業年度分</t>
  </si>
  <si>
    <t>他府県本店法人</t>
  </si>
  <si>
    <t>本府本店法人</t>
  </si>
  <si>
    <t>分割法人</t>
  </si>
  <si>
    <t>単独法人</t>
  </si>
  <si>
    <t>現事業年度分</t>
  </si>
  <si>
    <t>B</t>
  </si>
  <si>
    <t>修正申告･更正・決定分（円）</t>
  </si>
  <si>
    <t>確定申告分（円）</t>
  </si>
  <si>
    <t>A</t>
  </si>
  <si>
    <t xml:space="preserve">法定事業年度分    </t>
  </si>
  <si>
    <t>法定事業年度分</t>
  </si>
  <si>
    <t>中間事業年度分（円）</t>
  </si>
  <si>
    <t>前年度対比（％）</t>
  </si>
  <si>
    <t>前年度税額（円）
B</t>
  </si>
  <si>
    <t>合計（円）
A</t>
  </si>
  <si>
    <t xml:space="preserve">特別法人・公益法人・人格のない社団等    </t>
  </si>
  <si>
    <t>普通法人</t>
  </si>
  <si>
    <t>　８　令和２年度　　　　　法人事業税決定税額等調</t>
  </si>
  <si>
    <t>注　　（　　）内は減免税額を示す。</t>
  </si>
  <si>
    <t>　７　令和２年度 　 　　　 法人府民税決定税額等調</t>
  </si>
  <si>
    <t>⑥均等割のみ課する法人（法第５２条第２項第４号）</t>
  </si>
  <si>
    <t>⑤みなす法人（法第７２条の２第４項）</t>
  </si>
  <si>
    <t>④公益法人(法第７２条の５）</t>
  </si>
  <si>
    <t>③特別法人（法第７２条の２４の７第６項）</t>
  </si>
  <si>
    <t>計　　（①＋②）</t>
  </si>
  <si>
    <t>②収入金額課税法人</t>
  </si>
  <si>
    <t>小　　計</t>
  </si>
  <si>
    <t>単　　独　　法　　人</t>
  </si>
  <si>
    <t>①普通法人</t>
  </si>
  <si>
    <t>資本金１億円超</t>
  </si>
  <si>
    <t>資本金１億円以下</t>
  </si>
  <si>
    <t>本年度</t>
  </si>
  <si>
    <t>法人数</t>
  </si>
  <si>
    <t>区　　　分</t>
  </si>
  <si>
    <t>（1）所管法人数調</t>
  </si>
  <si>
    <t>９　令和２年度法人数調</t>
  </si>
  <si>
    <t>合　　　計</t>
  </si>
  <si>
    <t>サービス業・その他</t>
  </si>
  <si>
    <t>運輸・倉庫・通信
電　気　・　ガ　ス</t>
  </si>
  <si>
    <t>不動産業</t>
  </si>
  <si>
    <t>金融保険業</t>
  </si>
  <si>
    <t>小売業</t>
  </si>
  <si>
    <t>卸売業</t>
  </si>
  <si>
    <t>製　　 　造　　 　業</t>
  </si>
  <si>
    <t>建　 　　設　 　　業</t>
  </si>
  <si>
    <t>鉱　業</t>
  </si>
  <si>
    <t>農　林　水　産　業</t>
  </si>
  <si>
    <t>　</t>
  </si>
  <si>
    <t>未　　　満</t>
  </si>
  <si>
    <t>未　　満</t>
  </si>
  <si>
    <t>以　　上</t>
  </si>
  <si>
    <t>50億円</t>
  </si>
  <si>
    <t>10億円</t>
  </si>
  <si>
    <t>1億円</t>
  </si>
  <si>
    <t>1,000万円</t>
  </si>
  <si>
    <t>超</t>
  </si>
  <si>
    <t>１億円</t>
  </si>
  <si>
    <t>500万円</t>
  </si>
  <si>
    <t>支店法人</t>
  </si>
  <si>
    <t>（２）業種別・規模別</t>
  </si>
  <si>
    <t>１</t>
  </si>
  <si>
    <t>１２</t>
  </si>
  <si>
    <t>１１</t>
  </si>
  <si>
    <t>１０</t>
  </si>
  <si>
    <t>９</t>
  </si>
  <si>
    <t>８</t>
  </si>
  <si>
    <t>７</t>
  </si>
  <si>
    <t>６</t>
  </si>
  <si>
    <t>５</t>
  </si>
  <si>
    <t>４</t>
  </si>
  <si>
    <t>受理件数（送付件数）</t>
  </si>
  <si>
    <t>作成件数（送付件数）</t>
  </si>
  <si>
    <t>月別</t>
  </si>
  <si>
    <t>事業税の課税標準額等の通知書処理件数</t>
  </si>
  <si>
    <t>令和２年度分割法人に係る法人の府民税及び</t>
  </si>
  <si>
    <t>１０</t>
  </si>
  <si>
    <t xml:space="preserve"> １１　令和２年度    不動産取得税決定税額等調</t>
  </si>
  <si>
    <t>区分</t>
  </si>
  <si>
    <t>現年度分</t>
  </si>
  <si>
    <t>過年度分</t>
  </si>
  <si>
    <t>合計</t>
  </si>
  <si>
    <t>前年度対比</t>
  </si>
  <si>
    <t>計</t>
  </si>
  <si>
    <t>承
継
取
得</t>
  </si>
  <si>
    <t>土地</t>
  </si>
  <si>
    <t>円</t>
  </si>
  <si>
    <t>円　</t>
  </si>
  <si>
    <t>家屋</t>
  </si>
  <si>
    <t>件数</t>
  </si>
  <si>
    <t>件　</t>
  </si>
  <si>
    <t>件</t>
  </si>
  <si>
    <t>税額</t>
  </si>
  <si>
    <t>原
始
取
得</t>
  </si>
  <si>
    <t>自主決定</t>
  </si>
  <si>
    <t>特例評価</t>
  </si>
  <si>
    <t>合
計</t>
  </si>
  <si>
    <t>証紙徴収</t>
  </si>
  <si>
    <t>小型三輪車</t>
  </si>
  <si>
    <t>特種用途車</t>
  </si>
  <si>
    <t>バ     ス</t>
  </si>
  <si>
    <t>トラック</t>
  </si>
  <si>
    <t>台</t>
  </si>
  <si>
    <t>乗用車</t>
  </si>
  <si>
    <t>普通徴収</t>
  </si>
  <si>
    <t>税　　額</t>
  </si>
  <si>
    <t>課税台数</t>
  </si>
  <si>
    <t>課　税　台　数</t>
  </si>
  <si>
    <t>１８－１　令和２年度　自動車税決定税額等調</t>
  </si>
  <si>
    <t>-</t>
  </si>
  <si>
    <t>１８－２　令和２年度　自動車税（種別割）決定税額等調</t>
  </si>
  <si>
    <t>.</t>
  </si>
  <si>
    <t>総計</t>
  </si>
  <si>
    <t>-</t>
  </si>
  <si>
    <t>三輪トラック</t>
  </si>
  <si>
    <t>四輪トラック</t>
  </si>
  <si>
    <t>四輪乗用車</t>
  </si>
  <si>
    <t>軽自動車</t>
  </si>
  <si>
    <t>合　　計</t>
  </si>
  <si>
    <t>バ　　　ス</t>
  </si>
  <si>
    <t>小　計</t>
  </si>
  <si>
    <t>被けん引車</t>
  </si>
  <si>
    <t>三輪車</t>
  </si>
  <si>
    <t>四輪車</t>
  </si>
  <si>
    <t>小型車</t>
  </si>
  <si>
    <t>普通車</t>
  </si>
  <si>
    <t>小計</t>
  </si>
  <si>
    <t>自動車</t>
  </si>
  <si>
    <t>件　　数</t>
  </si>
  <si>
    <t>課　税　件　数</t>
  </si>
  <si>
    <t>１９－１　令和２年度　自動車取得税決定税額等調</t>
  </si>
  <si>
    <t>１９－２　令和２年度　自動車税（環境性能割）決定税額等調</t>
  </si>
  <si>
    <t>株式等譲渡所得割</t>
  </si>
  <si>
    <t>配当割</t>
  </si>
  <si>
    <t>均等割及び所得割</t>
  </si>
  <si>
    <t>(個人府民税内訳)</t>
  </si>
  <si>
    <t>軽油引取税</t>
  </si>
  <si>
    <t>（目）</t>
  </si>
  <si>
    <t>自動車取得税</t>
  </si>
  <si>
    <t>特別地方消費税</t>
  </si>
  <si>
    <t>料理飲食等消費税</t>
  </si>
  <si>
    <t>旧法による税</t>
  </si>
  <si>
    <t>（項）</t>
  </si>
  <si>
    <t>宿泊税</t>
  </si>
  <si>
    <t>狩猟税</t>
  </si>
  <si>
    <t>固定資産税</t>
  </si>
  <si>
    <t>鉱区税</t>
  </si>
  <si>
    <t>種別割</t>
  </si>
  <si>
    <t>環境性能割</t>
  </si>
  <si>
    <t>自動車税</t>
  </si>
  <si>
    <t>ゴルフ場利用税</t>
  </si>
  <si>
    <t>府たばこ税</t>
  </si>
  <si>
    <t>不動産取得税</t>
  </si>
  <si>
    <t>地方消費税</t>
  </si>
  <si>
    <t>法人</t>
  </si>
  <si>
    <t>個人</t>
  </si>
  <si>
    <t>事　　　業　　　税</t>
  </si>
  <si>
    <t>利子割</t>
  </si>
  <si>
    <t>府　　　民　　　税</t>
  </si>
  <si>
    <t>府　　　　　　　　税</t>
  </si>
  <si>
    <t>（款）</t>
  </si>
  <si>
    <t>過誤納還付未済</t>
  </si>
  <si>
    <t>本年度</t>
  </si>
  <si>
    <t>対　　調　　定</t>
  </si>
  <si>
    <t>対　　予　　算</t>
  </si>
  <si>
    <t>備　　　考</t>
  </si>
  <si>
    <t>収　　　入　　　歩　　　合</t>
  </si>
  <si>
    <t>収 入 未 済 額</t>
  </si>
  <si>
    <t>不 納 欠 損 額</t>
  </si>
  <si>
    <t>収　入　済　額</t>
  </si>
  <si>
    <t>調　　定　　額</t>
  </si>
  <si>
    <t>予　　算　　額</t>
  </si>
  <si>
    <t>科　　　　目</t>
  </si>
  <si>
    <t>　予算額及び決算見込額調</t>
  </si>
  <si>
    <t>２０　令和２年度府税歳入　</t>
  </si>
  <si>
    <t>滞納処分費</t>
  </si>
  <si>
    <t>（節）</t>
  </si>
  <si>
    <t>滞　　納　　処　　分　　費</t>
  </si>
  <si>
    <t>雑　　　　　　　　　　入</t>
  </si>
  <si>
    <t>重加算金</t>
  </si>
  <si>
    <t>不申告加算金</t>
  </si>
  <si>
    <t>過少申告加算金</t>
  </si>
  <si>
    <t>加算金</t>
  </si>
  <si>
    <t>加　　　　　算　　　　　金</t>
  </si>
  <si>
    <t>延滞金</t>
  </si>
  <si>
    <t>延　　　　　滞　　　　　金</t>
  </si>
  <si>
    <t>延 滞 金 、 加 算 金 及 び 過 料</t>
  </si>
  <si>
    <t>諸　　　　　収　　　　　入</t>
  </si>
  <si>
    <t>備　　　　考</t>
  </si>
  <si>
    <t>科　　　　　　　　目</t>
  </si>
  <si>
    <t>２１　令和２年度府税関係諸収入等決算見込額調</t>
  </si>
  <si>
    <t>｢その他税｣欄の()内の数値は、自動車税（種別割）に係るものを内書きで示す。</t>
  </si>
  <si>
    <t>｢減額・その他｣欄は、調定減額、指定解除したものを示す。</t>
  </si>
  <si>
    <t>｢収入｣欄は、収入又は充当（換価・配当による充当分を除く。）したものを示す。</t>
  </si>
  <si>
    <t>注：1</t>
  </si>
  <si>
    <t>）</t>
  </si>
  <si>
    <t>（</t>
  </si>
  <si>
    <t>その他</t>
  </si>
  <si>
    <t>証券受託中</t>
  </si>
  <si>
    <t>納税の猶予中</t>
  </si>
  <si>
    <t>徴収猶予中</t>
  </si>
  <si>
    <t>交付要求・
参加差押中</t>
  </si>
  <si>
    <t>差押中</t>
  </si>
  <si>
    <t>未整理滞納の内訳</t>
  </si>
  <si>
    <t>換価等による充当</t>
  </si>
  <si>
    <t>減額・その他</t>
  </si>
  <si>
    <t>滞納処分の停止</t>
  </si>
  <si>
    <t>収入</t>
  </si>
  <si>
    <t>処理内訳</t>
  </si>
  <si>
    <t xml:space="preserve">　　 　　計　　　Ａ+Ｂ-Ｃ </t>
  </si>
  <si>
    <t>Ｃ</t>
  </si>
  <si>
    <t>担当区分の変更等</t>
  </si>
  <si>
    <t>Ｂ</t>
  </si>
  <si>
    <t>本年度発生</t>
  </si>
  <si>
    <t>Ａ</t>
  </si>
  <si>
    <t>前年度末未整理</t>
  </si>
  <si>
    <t>整理対象</t>
  </si>
  <si>
    <t>件数</t>
  </si>
  <si>
    <t>徴収金
件数</t>
  </si>
  <si>
    <t>その他税</t>
  </si>
  <si>
    <t>軽油引取税</t>
  </si>
  <si>
    <t>不動産取得税</t>
  </si>
  <si>
    <t>法人二税</t>
  </si>
  <si>
    <t>区　　　　分</t>
  </si>
  <si>
    <t>（100万円以上）</t>
  </si>
  <si>
    <t>　滞　納　税　整　理　状　況　調(総括）</t>
  </si>
  <si>
    <t>２２ 　令　和　２　年　度　高　額　　</t>
  </si>
  <si>
    <t>（　）内の数値は、自動車税（種別割）に係るものを内書きで示す。</t>
  </si>
  <si>
    <t>｢その他処理｣欄は、差押え、交付要求（参加差押え）、徴収の嘱託及び調定減額したものを示す。</t>
  </si>
  <si>
    <t>｢収入｣欄は、収入又は充当したものを示す。</t>
  </si>
  <si>
    <t>注：1</t>
  </si>
  <si>
    <t>Ｃ-Ｄ</t>
  </si>
  <si>
    <t>未整理滞納</t>
  </si>
  <si>
    <t>その他処理</t>
  </si>
  <si>
    <t>滞納処分の停止</t>
  </si>
  <si>
    <t>収入</t>
  </si>
  <si>
    <t>処理内訳</t>
  </si>
  <si>
    <t>Ａ+Ｂ＝Ｃ</t>
  </si>
  <si>
    <t>本年度発生</t>
  </si>
  <si>
    <t>前年度末未整理</t>
  </si>
  <si>
    <t>件数</t>
  </si>
  <si>
    <t>徴収金件数</t>
  </si>
  <si>
    <t>税額</t>
  </si>
  <si>
    <t>区　　　　　　分</t>
  </si>
  <si>
    <t>２３　 令和２年度滞納整理状況調</t>
  </si>
  <si>
    <t>件数は、徴収金件数を示す。</t>
  </si>
  <si>
    <t>現在猶予中</t>
  </si>
  <si>
    <t>期間経過</t>
  </si>
  <si>
    <t>猶予の取消し</t>
  </si>
  <si>
    <t>減額</t>
  </si>
  <si>
    <t>Ａ+Ｂ
＝Ｃ</t>
  </si>
  <si>
    <t>猶予累計</t>
  </si>
  <si>
    <t>うち期間延長
によるもの　　</t>
  </si>
  <si>
    <t>本年度猶予　</t>
  </si>
  <si>
    <t>前年度末の猶予</t>
  </si>
  <si>
    <t>換価の猶予</t>
  </si>
  <si>
    <t>徴収猶予</t>
  </si>
  <si>
    <t>２４　 令和２年度徴収猶予・換価の猶予状況調</t>
  </si>
  <si>
    <t xml:space="preserve"> </t>
  </si>
  <si>
    <t>伸率</t>
  </si>
  <si>
    <t>前年度</t>
  </si>
  <si>
    <t>府たばこ税</t>
  </si>
  <si>
    <t>軽油引取税</t>
  </si>
  <si>
    <t>旧法による
自動車取得税</t>
  </si>
  <si>
    <r>
      <t xml:space="preserve">自動車税
</t>
    </r>
    <r>
      <rPr>
        <sz val="11"/>
        <rFont val="ＭＳ 明朝"/>
        <family val="1"/>
      </rPr>
      <t>（環境性能割）</t>
    </r>
  </si>
  <si>
    <t>旧法による
自動車税</t>
  </si>
  <si>
    <t>自動車税
（種別割）</t>
  </si>
  <si>
    <t>法人事業税</t>
  </si>
  <si>
    <t>個人事業税</t>
  </si>
  <si>
    <t>法人府民税</t>
  </si>
  <si>
    <t>税　　額</t>
  </si>
  <si>
    <t xml:space="preserve"> 税　目</t>
  </si>
  <si>
    <t xml:space="preserve">Ｄ－Ｅ  </t>
  </si>
  <si>
    <r>
      <t>　　　</t>
    </r>
    <r>
      <rPr>
        <sz val="14"/>
        <rFont val="ＭＳ 明朝"/>
        <family val="1"/>
      </rPr>
      <t>計</t>
    </r>
    <r>
      <rPr>
        <sz val="12"/>
        <rFont val="ＭＳ 明朝"/>
        <family val="1"/>
      </rPr>
      <t xml:space="preserve">      Ｅ</t>
    </r>
  </si>
  <si>
    <t>納税義務消滅</t>
  </si>
  <si>
    <t>取　消　し</t>
  </si>
  <si>
    <t>収　　　入</t>
  </si>
  <si>
    <t xml:space="preserve">Ａ＋Ｂ－Ｃ＝Ｄ  </t>
  </si>
  <si>
    <t xml:space="preserve">Ｃ   </t>
  </si>
  <si>
    <t xml:space="preserve">Ｂ   </t>
  </si>
  <si>
    <t xml:space="preserve">Ａ   </t>
  </si>
  <si>
    <t>本年度末停止中</t>
  </si>
  <si>
    <t>処　　　　理　　　　内　　　　訳　　　　</t>
  </si>
  <si>
    <t>差引停止</t>
  </si>
  <si>
    <t>調定減額</t>
  </si>
  <si>
    <t>本年度停止</t>
  </si>
  <si>
    <t>前年度末停止中</t>
  </si>
  <si>
    <t xml:space="preserve">       区　分 </t>
  </si>
  <si>
    <t>　処　分　の　停　止　に　関　す　る　調　　</t>
  </si>
  <si>
    <t>２５ 　令　和　２　年　度　滞　納　</t>
  </si>
  <si>
    <t>　　　　　税</t>
  </si>
  <si>
    <t>旧法による
自動車取得税</t>
  </si>
  <si>
    <t>自動車税
（環境性能割）</t>
  </si>
  <si>
    <t xml:space="preserve">  税 　目</t>
  </si>
  <si>
    <t xml:space="preserve"> 間   継   続</t>
  </si>
  <si>
    <t xml:space="preserve">３  年 </t>
  </si>
  <si>
    <t>滞納処分停止中のもの</t>
  </si>
  <si>
    <t>滞納整理中のもの</t>
  </si>
  <si>
    <t>合　　　　　計</t>
  </si>
  <si>
    <t>相続による承継額の
計算に伴う徴収不能</t>
  </si>
  <si>
    <t>即　時　消　滅</t>
  </si>
  <si>
    <t xml:space="preserve"> 処 分 の 停 止</t>
  </si>
  <si>
    <t xml:space="preserve">滞  納 </t>
  </si>
  <si>
    <t>時　　　効　　　完　　　成</t>
  </si>
  <si>
    <t xml:space="preserve">       区 　分  </t>
  </si>
  <si>
    <t>　欠　損　に　関　す　る　調</t>
  </si>
  <si>
    <t>２６　　令　和　２　年　度　不　納　</t>
  </si>
  <si>
    <t>(　)内の数値は、自動車税（種別割）に係るものを内書きで示す。</t>
  </si>
  <si>
    <t>｢減額・その他｣欄は、交付要求・参加差押えとなったもの、調定減額したものを示す。</t>
  </si>
  <si>
    <t>｢収入｣欄は、収入または充当(換価・配当による充当分を除く。)したものを示す。</t>
  </si>
  <si>
    <t>差押処分には、所内交付要求及び所内参加差押えしたものも含む。</t>
  </si>
  <si>
    <t>未処分となったもの</t>
  </si>
  <si>
    <t>換価等による充当</t>
  </si>
  <si>
    <t>減額・その他</t>
  </si>
  <si>
    <t>２７　　令　和　２  年 度 差 押 処 分 状 況 調</t>
  </si>
  <si>
    <t>　注：「その他」欄は、無体財産権など他のいずれの区分にも該当しないものを示す。</t>
  </si>
  <si>
    <t>その他</t>
  </si>
  <si>
    <t>電話加入権</t>
  </si>
  <si>
    <t>不動産</t>
  </si>
  <si>
    <t>債権</t>
  </si>
  <si>
    <t>有価証券</t>
  </si>
  <si>
    <t>動産</t>
  </si>
  <si>
    <t>本 年 度 末 未 処 理 件 数</t>
  </si>
  <si>
    <t>２８　　令　和　２  年 度 財 産 別 差 押 状 況 調</t>
  </si>
  <si>
    <t>取立額</t>
  </si>
  <si>
    <t>充当・没収した公売保証金額</t>
  </si>
  <si>
    <t>府税への充当額</t>
  </si>
  <si>
    <t>売却代金の受入額</t>
  </si>
  <si>
    <t>契約の取消し件数</t>
  </si>
  <si>
    <t>契約の締結件数</t>
  </si>
  <si>
    <t>随意契約</t>
  </si>
  <si>
    <t>売却決定の取消し件数</t>
  </si>
  <si>
    <t>　　</t>
  </si>
  <si>
    <t>　　最高価申込決定の取消し</t>
  </si>
  <si>
    <t>　　そ　の　他</t>
  </si>
  <si>
    <t>　　一部収入</t>
  </si>
  <si>
    <t>中止</t>
  </si>
  <si>
    <t>　　　不　成　立</t>
  </si>
  <si>
    <t>未完結件数</t>
  </si>
  <si>
    <t xml:space="preserve"> 計</t>
  </si>
  <si>
    <t>完納</t>
  </si>
  <si>
    <t>売却決定</t>
  </si>
  <si>
    <t>完結件数</t>
  </si>
  <si>
    <t>公売件数</t>
  </si>
  <si>
    <t>回</t>
  </si>
  <si>
    <t>公売回数</t>
  </si>
  <si>
    <t>公 　売　 処　 分</t>
  </si>
  <si>
    <t>処分状況</t>
  </si>
  <si>
    <t>２９　　令　和　２  年 度 換 価 処 分 状 況 調</t>
  </si>
  <si>
    <t>()内の数値は、自動車税（種別割）に係るものを内書きで示す。</t>
  </si>
  <si>
    <t>｢減額・その他｣欄は、差押えとなったもの及び調定減額したものを示す。</t>
  </si>
  <si>
    <t>｢収入｣欄は、収入または充当(配当による充当分を除く。)したものを示す。</t>
  </si>
  <si>
    <t>交付要求・参加差押処分には、所内交付要求及び所内参加差押えのものを除く。</t>
  </si>
  <si>
    <t>配当による充当</t>
  </si>
  <si>
    <t>３０　　令　和　２  年 度 交 付 要 求 ・ 参 加 差 押 処 分 状 況 調</t>
  </si>
  <si>
    <t>地方法人特別税</t>
  </si>
  <si>
    <t>特別法人事業税</t>
  </si>
  <si>
    <t>特別地方消費税</t>
  </si>
  <si>
    <t>旧法による税</t>
  </si>
  <si>
    <t>宿泊税</t>
  </si>
  <si>
    <t>入猟税</t>
  </si>
  <si>
    <t>皆増</t>
  </si>
  <si>
    <t>府固定資産税</t>
  </si>
  <si>
    <t>狩猟者登録税</t>
  </si>
  <si>
    <t>皆増</t>
  </si>
  <si>
    <t>自動車税種別割</t>
  </si>
  <si>
    <t>自動車税環境性能割</t>
  </si>
  <si>
    <t>府たばこ税
手持品課税</t>
  </si>
  <si>
    <t>不動産取得税</t>
  </si>
  <si>
    <t>法人事業税</t>
  </si>
  <si>
    <t>個人事業税</t>
  </si>
  <si>
    <t>府民税株式等譲渡所得割</t>
  </si>
  <si>
    <t>府民税配当割</t>
  </si>
  <si>
    <t>府民税利子割</t>
  </si>
  <si>
    <t>法人府民税</t>
  </si>
  <si>
    <t>個人府民税</t>
  </si>
  <si>
    <t>元年度</t>
  </si>
  <si>
    <t>30年度</t>
  </si>
  <si>
    <t>29年度</t>
  </si>
  <si>
    <t>２年度</t>
  </si>
  <si>
    <t>元年度</t>
  </si>
  <si>
    <t>令和２年度</t>
  </si>
  <si>
    <t>令和元年度</t>
  </si>
  <si>
    <t>平成30年度</t>
  </si>
  <si>
    <t>納税者（特別徴収義務者）数</t>
  </si>
  <si>
    <t>１人あたり負担額</t>
  </si>
  <si>
    <t>前　年　度　対　比</t>
  </si>
  <si>
    <t>決定額</t>
  </si>
  <si>
    <t>　状況等調</t>
  </si>
  <si>
    <t>３１　税目別決定</t>
  </si>
  <si>
    <t>注：　（　　）は市町村税のうちの個人住民税を内書で示す。</t>
  </si>
  <si>
    <t>）</t>
  </si>
  <si>
    <t>（</t>
  </si>
  <si>
    <t>A-E</t>
  </si>
  <si>
    <t>未　　　　　　　処　　　　　　　理</t>
  </si>
  <si>
    <t>B+C+D=E</t>
  </si>
  <si>
    <t>合　　　　　計</t>
  </si>
  <si>
    <t>そ　　の　　他</t>
  </si>
  <si>
    <t>換　価　・　取　立</t>
  </si>
  <si>
    <t>収　　入</t>
  </si>
  <si>
    <t>処　　理　　済</t>
  </si>
  <si>
    <t>処　　理　　状　　況</t>
  </si>
  <si>
    <t>千円</t>
  </si>
  <si>
    <t>市町から徴収の引継ぎを受けたもの</t>
  </si>
  <si>
    <t>３２　 令和２年度大阪府域地方税徴収機構処理状況調</t>
  </si>
  <si>
    <t>　　3　「その他税」欄の（）内の数値は、引継ぎを受けた自動車税にかか      　るものを内書きで示す｡</t>
  </si>
  <si>
    <t>　　2　「減額・その他」欄は、調定減額、指定解除したものを示す｡</t>
  </si>
  <si>
    <t>注：1  「収入」欄は、収入または充当（換価・配当による充当分を除く。）        したものを示す｡</t>
  </si>
  <si>
    <t>)</t>
  </si>
  <si>
    <t>(</t>
  </si>
  <si>
    <t>証券受託中</t>
  </si>
  <si>
    <t>納税の猶予中</t>
  </si>
  <si>
    <t>徴収猶予中</t>
  </si>
  <si>
    <t>交付要求・
参加差押中</t>
  </si>
  <si>
    <t>差押中</t>
  </si>
  <si>
    <t>未整理滞納の内容</t>
  </si>
  <si>
    <t>換価等による充当</t>
  </si>
  <si>
    <r>
      <t>　　 　　</t>
    </r>
    <r>
      <rPr>
        <sz val="14"/>
        <rFont val="ＭＳ Ｐ明朝"/>
        <family val="1"/>
      </rPr>
      <t>計</t>
    </r>
    <r>
      <rPr>
        <sz val="12"/>
        <rFont val="ＭＳ Ｐ明朝"/>
        <family val="1"/>
      </rPr>
      <t xml:space="preserve">　　　Ａ+Ｂ-Ｃ </t>
    </r>
  </si>
  <si>
    <t>担当区分の変更等</t>
  </si>
  <si>
    <t>整理対象</t>
  </si>
  <si>
    <t>徴収金
件数</t>
  </si>
  <si>
    <t>その他税</t>
  </si>
  <si>
    <t>軽油引取税</t>
  </si>
  <si>
    <t>法人二税</t>
  </si>
  <si>
    <t>　整　理　状　況　調</t>
  </si>
  <si>
    <t>３３　 令　和　2　年　度　滞　納　</t>
  </si>
  <si>
    <t>　　　2　（）内の数値は、引継ぎを受けた自動車税に係るものを内書きで示す｡</t>
  </si>
  <si>
    <t>注：　1　件数は、徴収金件数を示す｡</t>
  </si>
  <si>
    <t>徴収猶予中</t>
  </si>
  <si>
    <t>差引猶予</t>
  </si>
  <si>
    <t>本年度徴収猶予　</t>
  </si>
  <si>
    <t>前年度末の徴収猶予</t>
  </si>
  <si>
    <t>３４　 令和２年度納税の猶予状況調（法第15条）</t>
  </si>
  <si>
    <t>換価の猶予中</t>
  </si>
  <si>
    <t>本年度換価の猶予　</t>
  </si>
  <si>
    <t>前年度末の換価の猶予</t>
  </si>
  <si>
    <t>３５　 令和２年度換価の猶予状況調（法第15条の5）</t>
  </si>
  <si>
    <t>　　4　（）内の数値は、引継ぎを受けた自動車税にかかるものを内書きで示す｡</t>
  </si>
  <si>
    <t>　　3　「減額・その他」欄は、交付要求・参加差押となったもの、調定減額したものを示す｡</t>
  </si>
  <si>
    <t>　　2  「収入」欄は、収入または充当（換価・配当による充当分を除く。）したものを示す｡</t>
  </si>
  <si>
    <t>注：1　差押処分には、所内交付要求・所内参加差押したものも含む｡</t>
  </si>
  <si>
    <t>３６　 令和２年度差押処分状況調</t>
  </si>
  <si>
    <t>３７　 令和２年度財産別差押状況調</t>
  </si>
  <si>
    <t>３８　 令和２年度換価処分状況調</t>
  </si>
  <si>
    <t>　　3　「減額・その他」欄は、差押となったもの、調定減額したものを示す｡</t>
  </si>
  <si>
    <t>　　2  「収入」欄は、収入または充当（配当による充当分を除く。）したものを示す｡</t>
  </si>
  <si>
    <t>注：1　交付要求・参加差押処分には、所内交付要求・所内参加差押のものを除く｡</t>
  </si>
  <si>
    <t xml:space="preserve"> (</t>
  </si>
  <si>
    <t>３９　 令和２年度交付要求・参加差押処分状況調</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</si>
</sst>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_ "/>
    <numFmt numFmtId="179" formatCode="0.0_);\(0.0\)"/>
    <numFmt numFmtId="180" formatCode="0.0_ "/>
    <numFmt numFmtId="181" formatCode="0.0_);[Red]\(0.0\)"/>
    <numFmt numFmtId="182" formatCode="#,##0_);[Red]\(#,##0\)"/>
    <numFmt numFmtId="183" formatCode="0.0"/>
    <numFmt numFmtId="184" formatCode="#,##0.0"/>
    <numFmt numFmtId="185" formatCode="#,##0.0;[Red]\-#,##0.0"/>
    <numFmt numFmtId="186" formatCode="\(#,##0\)"/>
    <numFmt numFmtId="187" formatCode="\(#,##0\)\ "/>
    <numFmt numFmtId="188" formatCode="\(#,##0.0\)\ "/>
    <numFmt numFmtId="189" formatCode="0_ "/>
    <numFmt numFmtId="190" formatCode="#,##0;[Red]#,##0"/>
    <numFmt numFmtId="191" formatCode="0.0;&quot;▲ &quot;0.0"/>
    <numFmt numFmtId="192" formatCode="#,##0.0_ "/>
    <numFmt numFmtId="193" formatCode="0.0%"/>
    <numFmt numFmtId="194" formatCode="\(#,##0.00\)\ "/>
    <numFmt numFmtId="195" formatCode="0.000"/>
    <numFmt numFmtId="196" formatCode="0.0000"/>
    <numFmt numFmtId="197" formatCode="0.00000"/>
    <numFmt numFmtId="198" formatCode="&quot;Yes&quot;;&quot;Yes&quot;;&quot;No&quot;"/>
    <numFmt numFmtId="199" formatCode="&quot;True&quot;;&quot;True&quot;;&quot;False&quot;"/>
    <numFmt numFmtId="200" formatCode="&quot;On&quot;;&quot;On&quot;;&quot;Off&quot;"/>
    <numFmt numFmtId="201" formatCode="[$€-2]\ #,##0.00_);[Red]\([$€-2]\ #,##0.00\)"/>
    <numFmt numFmtId="202" formatCode="&quot;〔&quot;0.0_ &quot;〕&quot;"/>
    <numFmt numFmtId="203" formatCode="&quot;〔&quot;#,##0_ &quot;〕&quot;"/>
    <numFmt numFmtId="204" formatCode="&quot;〔&quot;#,##0_ &quot;〕&quot;;[Red]&quot;〔-&quot;#,##0_ &quot;〕&quot;"/>
    <numFmt numFmtId="205" formatCode="\(0.0_ \)"/>
    <numFmt numFmtId="206" formatCode="&quot;（&quot;#,##0_ &quot;）&quot;"/>
    <numFmt numFmtId="207" formatCode="#,##0.0_);[Red]\(#,##0.0\)"/>
    <numFmt numFmtId="208" formatCode="#,##0_ ;[Red]\-#,##0\ "/>
    <numFmt numFmtId="209" formatCode="&quot;―&quot;"/>
    <numFmt numFmtId="210" formatCode="[=0]&quot;-&quot;;#,###"/>
    <numFmt numFmtId="211" formatCode="[=0]&quot;0&quot;;#,###"/>
  </numFmts>
  <fonts count="67">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4"/>
      <name val="ＭＳ Ｐ明朝"/>
      <family val="1"/>
    </font>
    <font>
      <sz val="20"/>
      <name val="ＭＳ Ｐ明朝"/>
      <family val="1"/>
    </font>
    <font>
      <sz val="11"/>
      <name val="ＭＳ Ｐ明朝"/>
      <family val="1"/>
    </font>
    <font>
      <sz val="6"/>
      <name val="ＭＳ Ｐ明朝"/>
      <family val="1"/>
    </font>
    <font>
      <sz val="14"/>
      <name val="ＭＳ 明朝"/>
      <family val="1"/>
    </font>
    <font>
      <sz val="11"/>
      <name val="ＭＳ 明朝"/>
      <family val="1"/>
    </font>
    <font>
      <sz val="10"/>
      <name val="ＭＳ 明朝"/>
      <family val="1"/>
    </font>
    <font>
      <sz val="16"/>
      <name val="ＭＳ Ｐ明朝"/>
      <family val="1"/>
    </font>
    <font>
      <sz val="10"/>
      <name val="ＭＳ Ｐ明朝"/>
      <family val="1"/>
    </font>
    <font>
      <sz val="20"/>
      <name val="ＭＳ 明朝"/>
      <family val="1"/>
    </font>
    <font>
      <sz val="12"/>
      <name val="ＭＳ Ｐゴシック"/>
      <family val="3"/>
    </font>
    <font>
      <sz val="16"/>
      <name val="ＭＳ 明朝"/>
      <family val="1"/>
    </font>
    <font>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8"/>
      <name val="ＭＳ Ｐ明朝"/>
      <family val="1"/>
    </font>
    <font>
      <sz val="12"/>
      <color indexed="8"/>
      <name val="ＭＳ 明朝"/>
      <family val="1"/>
    </font>
    <font>
      <sz val="11"/>
      <color indexed="8"/>
      <name val="ＭＳ 明朝"/>
      <family val="1"/>
    </font>
    <font>
      <sz val="9"/>
      <color indexed="8"/>
      <name val="ＭＳ 明朝"/>
      <family val="1"/>
    </font>
    <font>
      <sz val="9"/>
      <name val="ＭＳ 明朝"/>
      <family val="1"/>
    </font>
    <font>
      <sz val="8"/>
      <name val="ＭＳ 明朝"/>
      <family val="1"/>
    </font>
    <font>
      <sz val="9"/>
      <name val="ＭＳ ゴシック"/>
      <family val="3"/>
    </font>
    <font>
      <sz val="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ＭＳ 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color indexed="8"/>
      </left>
      <right>
        <color indexed="63"/>
      </right>
      <top style="medium"/>
      <bottom>
        <color indexed="63"/>
      </bottom>
    </border>
    <border>
      <left style="thin">
        <color indexed="8"/>
      </left>
      <right style="medium">
        <color indexed="8"/>
      </right>
      <top style="medium"/>
      <bottom style="medium"/>
    </border>
    <border>
      <left style="medium"/>
      <right style="thin"/>
      <top style="medium"/>
      <bottom>
        <color indexed="63"/>
      </bottom>
    </border>
    <border>
      <left style="thin"/>
      <right style="thin">
        <color indexed="8"/>
      </right>
      <top style="medium"/>
      <bottom>
        <color indexed="63"/>
      </bottom>
    </border>
    <border>
      <left style="thin">
        <color indexed="8"/>
      </left>
      <right>
        <color indexed="63"/>
      </right>
      <top>
        <color indexed="63"/>
      </top>
      <bottom>
        <color indexed="63"/>
      </bottom>
    </border>
    <border>
      <left style="thin">
        <color indexed="8"/>
      </left>
      <right style="medium"/>
      <top style="medium"/>
      <bottom>
        <color indexed="63"/>
      </bottom>
    </border>
    <border>
      <left style="medium"/>
      <right style="medium"/>
      <top style="thin">
        <color indexed="8"/>
      </top>
      <bottom>
        <color indexed="63"/>
      </bottom>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style="thin">
        <color indexed="8"/>
      </left>
      <right style="thin">
        <color indexed="8"/>
      </right>
      <top>
        <color indexed="63"/>
      </top>
      <bottom style="thin"/>
    </border>
    <border>
      <left style="thin">
        <color indexed="8"/>
      </left>
      <right style="medium"/>
      <top>
        <color indexed="63"/>
      </top>
      <bottom style="thin">
        <color indexed="8"/>
      </bottom>
    </border>
    <border>
      <left>
        <color indexed="63"/>
      </left>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top style="thin"/>
      <bottom style="medium"/>
    </border>
    <border>
      <left style="thin"/>
      <right style="thin"/>
      <top style="thin"/>
      <bottom style="medium"/>
    </border>
    <border>
      <left style="thin"/>
      <right style="medium"/>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color indexed="63"/>
      </left>
      <right>
        <color indexed="63"/>
      </right>
      <top style="medium"/>
      <bottom>
        <color indexed="63"/>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style="medium"/>
      <right style="thin"/>
      <top>
        <color indexed="63"/>
      </top>
      <bottom style="medium"/>
    </border>
    <border>
      <left>
        <color indexed="63"/>
      </left>
      <right>
        <color indexed="63"/>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thin"/>
      <right style="thin">
        <color indexed="8"/>
      </right>
      <top style="medium"/>
      <bottom style="medium"/>
    </border>
    <border>
      <left style="thin"/>
      <right style="thin"/>
      <top style="medium"/>
      <bottom>
        <color indexed="63"/>
      </bottom>
    </border>
    <border>
      <left>
        <color indexed="63"/>
      </left>
      <right style="thin">
        <color indexed="8"/>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right>
        <color indexed="63"/>
      </right>
      <top style="thin"/>
      <bottom style="medium"/>
    </border>
    <border>
      <left>
        <color indexed="63"/>
      </left>
      <right>
        <color indexed="63"/>
      </right>
      <top style="thin"/>
      <bottom style="medium"/>
    </border>
    <border>
      <left style="medium"/>
      <right style="medium"/>
      <top>
        <color indexed="63"/>
      </top>
      <bottom style="thin">
        <color indexed="8"/>
      </bottom>
    </border>
    <border>
      <left>
        <color indexed="63"/>
      </left>
      <right style="thin">
        <color indexed="8"/>
      </right>
      <top>
        <color indexed="63"/>
      </top>
      <bottom>
        <color indexed="63"/>
      </bottom>
    </border>
    <border>
      <left style="medium"/>
      <right style="medium"/>
      <top>
        <color indexed="63"/>
      </top>
      <bottom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style="medium"/>
    </border>
    <border>
      <left style="medium"/>
      <right>
        <color indexed="63"/>
      </right>
      <top style="medium"/>
      <bottom style="medium"/>
    </border>
    <border>
      <left>
        <color indexed="63"/>
      </left>
      <right style="medium"/>
      <top style="medium"/>
      <bottom style="medium"/>
    </border>
    <border>
      <left style="thin">
        <color indexed="8"/>
      </left>
      <right>
        <color indexed="63"/>
      </right>
      <top style="medium"/>
      <bottom style="medium"/>
    </border>
    <border>
      <left>
        <color indexed="63"/>
      </left>
      <right style="thin">
        <color indexed="8"/>
      </right>
      <top style="medium"/>
      <bottom style="medium"/>
    </border>
    <border>
      <left style="double"/>
      <right style="thin"/>
      <top style="thin"/>
      <bottom style="thin"/>
    </border>
    <border>
      <left style="thin"/>
      <right style="thin"/>
      <top style="medium"/>
      <bottom style="thin"/>
    </border>
    <border>
      <left style="thin"/>
      <right style="medium"/>
      <top style="medium"/>
      <bottom style="thin"/>
    </border>
    <border>
      <left style="thin"/>
      <right style="thin"/>
      <top/>
      <bottom style="medium"/>
    </border>
    <border>
      <left style="thin"/>
      <right style="medium"/>
      <top/>
      <bottom style="medium"/>
    </border>
    <border>
      <left style="thin"/>
      <right style="medium"/>
      <top style="medium"/>
      <bottom/>
    </border>
    <border>
      <left style="medium"/>
      <right style="thin"/>
      <top/>
      <bottom/>
    </border>
    <border>
      <left style="thin"/>
      <right style="medium"/>
      <top/>
      <bottom style="thin"/>
    </border>
    <border>
      <left style="thin"/>
      <right style="medium"/>
      <top style="thin"/>
      <bottom/>
    </border>
    <border>
      <left style="thin"/>
      <right style="medium"/>
      <top/>
      <bottom/>
    </border>
    <border>
      <left style="thin"/>
      <right>
        <color indexed="63"/>
      </right>
      <top>
        <color indexed="63"/>
      </top>
      <bottom style="medium"/>
    </border>
    <border>
      <left style="medium"/>
      <right style="thin"/>
      <top style="thin"/>
      <bottom style="medium"/>
    </border>
    <border>
      <left>
        <color indexed="63"/>
      </left>
      <right style="medium"/>
      <top style="thin"/>
      <bottom style="thin"/>
    </border>
    <border>
      <left style="medium"/>
      <right style="thin"/>
      <top style="thin"/>
      <bottom style="thin"/>
    </border>
    <border>
      <left>
        <color indexed="63"/>
      </left>
      <right style="medium"/>
      <top>
        <color indexed="63"/>
      </top>
      <bottom>
        <color indexed="63"/>
      </bottom>
    </border>
    <border>
      <left style="medium"/>
      <right style="thin"/>
      <top>
        <color indexed="63"/>
      </top>
      <bottom style="thin"/>
    </border>
    <border>
      <left style="thin"/>
      <right style="medium"/>
      <top style="thin"/>
      <bottom style="medium"/>
    </border>
    <border>
      <left style="medium"/>
      <right style="thin"/>
      <top style="medium"/>
      <bottom style="thin"/>
    </border>
    <border>
      <left>
        <color indexed="63"/>
      </left>
      <right style="medium"/>
      <top style="thin"/>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thin"/>
      <bottom>
        <color indexed="63"/>
      </bottom>
    </border>
    <border>
      <left>
        <color indexed="63"/>
      </left>
      <right style="thin"/>
      <top style="medium"/>
      <bottom style="thin"/>
    </border>
    <border>
      <left style="medium"/>
      <right>
        <color indexed="63"/>
      </right>
      <top style="thin"/>
      <bottom style="medium"/>
    </border>
    <border>
      <left>
        <color indexed="63"/>
      </left>
      <right style="thin"/>
      <top>
        <color indexed="63"/>
      </top>
      <bottom style="medium"/>
    </border>
    <border>
      <left style="medium"/>
      <right>
        <color indexed="63"/>
      </right>
      <top style="thin"/>
      <bottom style="thin"/>
    </border>
    <border>
      <left style="thin"/>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
      <left style="thin"/>
      <right style="medium"/>
      <top style="thin"/>
      <bottom style="thin"/>
    </border>
    <border>
      <left style="medium"/>
      <right>
        <color indexed="63"/>
      </right>
      <top>
        <color indexed="63"/>
      </top>
      <bottom>
        <color indexed="63"/>
      </botto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style="thin"/>
      <top style="thin"/>
      <bottom style="double"/>
    </border>
    <border diagonalDown="1">
      <left style="thin"/>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4" fillId="0" borderId="0" applyNumberFormat="0" applyFill="0" applyBorder="0" applyAlignment="0" applyProtection="0"/>
    <xf numFmtId="0" fontId="62" fillId="32" borderId="0" applyNumberFormat="0" applyBorder="0" applyAlignment="0" applyProtection="0"/>
  </cellStyleXfs>
  <cellXfs count="1697">
    <xf numFmtId="0" fontId="0" fillId="0" borderId="0" xfId="0" applyAlignment="1">
      <alignment/>
    </xf>
    <xf numFmtId="0" fontId="2" fillId="0" borderId="0" xfId="0" applyFont="1" applyFill="1" applyAlignment="1">
      <alignment/>
    </xf>
    <xf numFmtId="0" fontId="0" fillId="0" borderId="0" xfId="0" applyFont="1" applyAlignment="1">
      <alignment/>
    </xf>
    <xf numFmtId="0" fontId="0" fillId="0" borderId="0" xfId="0" applyFont="1" applyFill="1" applyAlignment="1">
      <alignment/>
    </xf>
    <xf numFmtId="178" fontId="0" fillId="0" borderId="0" xfId="0" applyNumberFormat="1" applyFont="1" applyFill="1" applyBorder="1" applyAlignment="1">
      <alignment vertical="top"/>
    </xf>
    <xf numFmtId="180" fontId="0" fillId="0" borderId="0" xfId="0" applyNumberFormat="1" applyFont="1" applyFill="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176"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178" fontId="2" fillId="0" borderId="10" xfId="0" applyNumberFormat="1" applyFont="1" applyFill="1" applyBorder="1" applyAlignment="1">
      <alignment vertical="center"/>
    </xf>
    <xf numFmtId="178" fontId="2" fillId="0" borderId="11"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6" xfId="0" applyFont="1" applyFill="1" applyBorder="1" applyAlignment="1">
      <alignment horizontal="center" vertical="center"/>
    </xf>
    <xf numFmtId="0" fontId="2" fillId="0" borderId="13" xfId="0" applyFont="1" applyBorder="1" applyAlignment="1">
      <alignment horizontal="right" vertical="center"/>
    </xf>
    <xf numFmtId="0" fontId="0" fillId="0" borderId="0" xfId="0" applyFont="1" applyAlignment="1">
      <alignment/>
    </xf>
    <xf numFmtId="0" fontId="8" fillId="0" borderId="0" xfId="0" applyFont="1" applyAlignment="1">
      <alignment/>
    </xf>
    <xf numFmtId="0" fontId="15"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182" fontId="0" fillId="0" borderId="0" xfId="0" applyNumberFormat="1" applyFont="1" applyFill="1" applyAlignment="1">
      <alignment/>
    </xf>
    <xf numFmtId="0" fontId="2" fillId="0" borderId="0" xfId="0" applyFont="1" applyFill="1" applyBorder="1" applyAlignment="1">
      <alignment horizontal="right"/>
    </xf>
    <xf numFmtId="178" fontId="0" fillId="0" borderId="0" xfId="0" applyNumberFormat="1" applyFont="1" applyFill="1" applyBorder="1" applyAlignment="1">
      <alignment vertical="center"/>
    </xf>
    <xf numFmtId="178" fontId="2" fillId="0" borderId="0" xfId="0" applyNumberFormat="1" applyFont="1" applyFill="1" applyBorder="1" applyAlignment="1">
      <alignment vertical="top"/>
    </xf>
    <xf numFmtId="180" fontId="2" fillId="0" borderId="0" xfId="0" applyNumberFormat="1" applyFont="1" applyFill="1" applyBorder="1" applyAlignment="1">
      <alignment vertical="top"/>
    </xf>
    <xf numFmtId="180" fontId="0"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18" xfId="0" applyFont="1" applyFill="1" applyBorder="1" applyAlignment="1">
      <alignment/>
    </xf>
    <xf numFmtId="0" fontId="0" fillId="0" borderId="0"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5" xfId="0" applyFont="1" applyFill="1" applyBorder="1" applyAlignment="1">
      <alignment/>
    </xf>
    <xf numFmtId="0" fontId="0" fillId="0" borderId="21" xfId="0" applyFont="1" applyFill="1" applyBorder="1" applyAlignment="1">
      <alignment/>
    </xf>
    <xf numFmtId="0" fontId="2" fillId="0" borderId="0" xfId="0" applyFont="1" applyBorder="1" applyAlignment="1">
      <alignment horizontal="center" vertical="center"/>
    </xf>
    <xf numFmtId="0" fontId="0" fillId="0" borderId="0" xfId="0" applyFont="1" applyBorder="1" applyAlignment="1">
      <alignment vertical="center"/>
    </xf>
    <xf numFmtId="183" fontId="2" fillId="0" borderId="0" xfId="0" applyNumberFormat="1" applyFont="1" applyBorder="1" applyAlignment="1">
      <alignment vertical="center"/>
    </xf>
    <xf numFmtId="0" fontId="8" fillId="0" borderId="0" xfId="0" applyFont="1" applyAlignment="1">
      <alignment horizontal="right"/>
    </xf>
    <xf numFmtId="0" fontId="0" fillId="0" borderId="0" xfId="0" applyFont="1" applyAlignment="1">
      <alignment horizontal="right"/>
    </xf>
    <xf numFmtId="3" fontId="16" fillId="0" borderId="0" xfId="62" applyNumberFormat="1" applyFont="1" applyBorder="1" applyAlignment="1">
      <alignment vertical="center"/>
      <protection/>
    </xf>
    <xf numFmtId="0" fontId="16" fillId="0" borderId="0" xfId="0" applyFont="1" applyBorder="1" applyAlignment="1">
      <alignment/>
    </xf>
    <xf numFmtId="0" fontId="16" fillId="0" borderId="18" xfId="62" applyFont="1" applyBorder="1" applyAlignment="1">
      <alignment horizontal="center" vertical="center"/>
      <protection/>
    </xf>
    <xf numFmtId="0" fontId="16" fillId="0" borderId="19" xfId="62" applyFont="1" applyBorder="1" applyAlignment="1">
      <alignment horizontal="center" vertical="center"/>
      <protection/>
    </xf>
    <xf numFmtId="0" fontId="16" fillId="0" borderId="18" xfId="62" applyFont="1" applyBorder="1" applyAlignment="1">
      <alignment horizontal="right" vertical="center"/>
      <protection/>
    </xf>
    <xf numFmtId="0" fontId="16" fillId="0" borderId="19" xfId="62" applyFont="1" applyBorder="1" applyAlignment="1">
      <alignment horizontal="right" vertical="center"/>
      <protection/>
    </xf>
    <xf numFmtId="3" fontId="16" fillId="0" borderId="21" xfId="62" applyNumberFormat="1" applyFont="1" applyBorder="1" applyAlignment="1">
      <alignment vertical="center"/>
      <protection/>
    </xf>
    <xf numFmtId="0" fontId="19" fillId="0" borderId="0" xfId="0" applyFont="1" applyAlignment="1">
      <alignment/>
    </xf>
    <xf numFmtId="0" fontId="16" fillId="0" borderId="0" xfId="0" applyFont="1" applyBorder="1" applyAlignment="1">
      <alignment vertical="center"/>
    </xf>
    <xf numFmtId="183" fontId="16" fillId="0" borderId="0" xfId="0" applyNumberFormat="1" applyFont="1" applyBorder="1" applyAlignment="1">
      <alignment vertical="center"/>
    </xf>
    <xf numFmtId="0" fontId="12" fillId="0" borderId="0" xfId="0" applyFont="1" applyAlignment="1">
      <alignment horizontal="right" vertical="top"/>
    </xf>
    <xf numFmtId="49" fontId="12" fillId="0" borderId="0" xfId="0" applyNumberFormat="1" applyFont="1" applyAlignment="1">
      <alignment horizontal="right" vertical="top"/>
    </xf>
    <xf numFmtId="3" fontId="5" fillId="0" borderId="16" xfId="0" applyNumberFormat="1" applyFont="1" applyBorder="1" applyAlignment="1">
      <alignment vertical="center"/>
    </xf>
    <xf numFmtId="3" fontId="5" fillId="0" borderId="14" xfId="0" applyNumberFormat="1" applyFont="1" applyBorder="1" applyAlignment="1">
      <alignment vertical="center"/>
    </xf>
    <xf numFmtId="0" fontId="5" fillId="0" borderId="14" xfId="0" applyFont="1" applyBorder="1" applyAlignment="1">
      <alignment vertical="center"/>
    </xf>
    <xf numFmtId="38" fontId="5" fillId="0" borderId="14" xfId="49" applyFont="1" applyBorder="1" applyAlignment="1">
      <alignment vertical="center"/>
    </xf>
    <xf numFmtId="190" fontId="5" fillId="0" borderId="14" xfId="0" applyNumberFormat="1" applyFont="1" applyBorder="1" applyAlignment="1">
      <alignment vertical="center"/>
    </xf>
    <xf numFmtId="186" fontId="5" fillId="0" borderId="14" xfId="0" applyNumberFormat="1" applyFont="1" applyBorder="1" applyAlignment="1">
      <alignment vertical="center"/>
    </xf>
    <xf numFmtId="186" fontId="5" fillId="0" borderId="14" xfId="0" applyNumberFormat="1" applyFont="1" applyBorder="1" applyAlignment="1">
      <alignment horizontal="right" vertical="center"/>
    </xf>
    <xf numFmtId="0" fontId="5" fillId="0" borderId="0" xfId="0" applyFont="1" applyFill="1" applyAlignment="1">
      <alignment horizontal="right" vertical="center"/>
    </xf>
    <xf numFmtId="183" fontId="16" fillId="0" borderId="0" xfId="0" applyNumberFormat="1" applyFont="1" applyBorder="1" applyAlignment="1">
      <alignment horizontal="right" vertical="center"/>
    </xf>
    <xf numFmtId="0" fontId="2" fillId="0" borderId="0" xfId="0" applyFont="1" applyFill="1" applyAlignment="1">
      <alignment horizontal="center" vertical="center"/>
    </xf>
    <xf numFmtId="3" fontId="5" fillId="0" borderId="20" xfId="62" applyNumberFormat="1" applyFont="1" applyBorder="1" applyAlignment="1">
      <alignment vertical="center"/>
      <protection/>
    </xf>
    <xf numFmtId="0" fontId="7"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18" xfId="0" applyFont="1" applyFill="1" applyBorder="1" applyAlignment="1">
      <alignment/>
    </xf>
    <xf numFmtId="0" fontId="5" fillId="0" borderId="0" xfId="0" applyFont="1" applyFill="1" applyBorder="1" applyAlignment="1">
      <alignment/>
    </xf>
    <xf numFmtId="0" fontId="5" fillId="0" borderId="19" xfId="0" applyFont="1" applyFill="1" applyBorder="1" applyAlignment="1">
      <alignment/>
    </xf>
    <xf numFmtId="0" fontId="5" fillId="0" borderId="19" xfId="0" applyFont="1" applyFill="1" applyBorder="1" applyAlignment="1">
      <alignment horizontal="center" vertical="center"/>
    </xf>
    <xf numFmtId="0" fontId="8" fillId="0" borderId="20" xfId="0" applyFont="1" applyFill="1" applyBorder="1" applyAlignment="1">
      <alignment/>
    </xf>
    <xf numFmtId="0" fontId="8" fillId="0" borderId="15" xfId="0" applyFont="1" applyFill="1" applyBorder="1" applyAlignment="1">
      <alignment/>
    </xf>
    <xf numFmtId="0" fontId="5" fillId="0" borderId="20" xfId="0" applyFont="1" applyFill="1" applyBorder="1" applyAlignment="1">
      <alignment/>
    </xf>
    <xf numFmtId="0" fontId="5" fillId="0" borderId="15" xfId="0" applyFont="1" applyFill="1" applyBorder="1" applyAlignment="1">
      <alignment/>
    </xf>
    <xf numFmtId="0" fontId="5" fillId="0" borderId="21" xfId="0" applyFont="1" applyFill="1" applyBorder="1" applyAlignment="1">
      <alignment/>
    </xf>
    <xf numFmtId="0" fontId="5" fillId="0" borderId="20" xfId="0" applyFont="1" applyFill="1" applyBorder="1" applyAlignment="1">
      <alignment/>
    </xf>
    <xf numFmtId="0" fontId="5" fillId="0" borderId="15"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right"/>
    </xf>
    <xf numFmtId="0" fontId="5" fillId="0" borderId="0" xfId="0" applyFont="1" applyFill="1" applyBorder="1" applyAlignment="1">
      <alignment horizontal="right"/>
    </xf>
    <xf numFmtId="0" fontId="5" fillId="0" borderId="18" xfId="0" applyFont="1" applyFill="1" applyBorder="1" applyAlignment="1">
      <alignment/>
    </xf>
    <xf numFmtId="176" fontId="8" fillId="0" borderId="0" xfId="0" applyNumberFormat="1" applyFont="1" applyFill="1" applyBorder="1" applyAlignment="1">
      <alignment vertical="center"/>
    </xf>
    <xf numFmtId="178" fontId="8" fillId="0" borderId="0" xfId="0" applyNumberFormat="1" applyFont="1" applyFill="1" applyBorder="1" applyAlignment="1">
      <alignment vertical="top"/>
    </xf>
    <xf numFmtId="178" fontId="5" fillId="0" borderId="0" xfId="0" applyNumberFormat="1" applyFont="1" applyFill="1" applyBorder="1" applyAlignment="1">
      <alignment vertical="center"/>
    </xf>
    <xf numFmtId="0" fontId="5" fillId="0" borderId="21" xfId="0" applyFont="1" applyFill="1" applyBorder="1" applyAlignment="1">
      <alignment/>
    </xf>
    <xf numFmtId="0" fontId="5" fillId="0" borderId="12" xfId="0" applyFont="1" applyFill="1" applyBorder="1" applyAlignment="1">
      <alignment/>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9" xfId="0" applyFont="1" applyFill="1" applyBorder="1" applyAlignment="1">
      <alignment horizontal="right"/>
    </xf>
    <xf numFmtId="0" fontId="5" fillId="0" borderId="20" xfId="0" applyFont="1" applyFill="1" applyBorder="1" applyAlignment="1">
      <alignment vertical="center"/>
    </xf>
    <xf numFmtId="0" fontId="5" fillId="0" borderId="15" xfId="0" applyFont="1" applyFill="1" applyBorder="1" applyAlignment="1">
      <alignment vertical="center"/>
    </xf>
    <xf numFmtId="0" fontId="5" fillId="0" borderId="21" xfId="0" applyFont="1" applyFill="1" applyBorder="1" applyAlignment="1">
      <alignment vertical="center"/>
    </xf>
    <xf numFmtId="0" fontId="5" fillId="0" borderId="19" xfId="0" applyFont="1" applyFill="1" applyBorder="1" applyAlignment="1">
      <alignment/>
    </xf>
    <xf numFmtId="178" fontId="8" fillId="0" borderId="0" xfId="0" applyNumberFormat="1" applyFont="1" applyFill="1" applyBorder="1" applyAlignment="1">
      <alignment vertical="center"/>
    </xf>
    <xf numFmtId="0" fontId="8" fillId="0" borderId="0" xfId="0" applyFont="1" applyFill="1" applyBorder="1" applyAlignment="1">
      <alignment horizontal="right"/>
    </xf>
    <xf numFmtId="0" fontId="5" fillId="0" borderId="0" xfId="0" applyFont="1" applyFill="1" applyAlignment="1">
      <alignment horizontal="right"/>
    </xf>
    <xf numFmtId="186" fontId="2" fillId="0" borderId="13" xfId="0" applyNumberFormat="1" applyFont="1" applyFill="1" applyBorder="1" applyAlignment="1">
      <alignment vertical="center"/>
    </xf>
    <xf numFmtId="0" fontId="2" fillId="0" borderId="16" xfId="0"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38" fontId="2" fillId="0" borderId="17" xfId="49" applyFont="1" applyFill="1" applyBorder="1" applyAlignment="1">
      <alignment vertical="center"/>
    </xf>
    <xf numFmtId="38" fontId="2" fillId="0" borderId="0" xfId="49" applyFont="1" applyFill="1" applyBorder="1" applyAlignment="1">
      <alignment vertical="center"/>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183" fontId="2" fillId="0" borderId="16" xfId="0" applyNumberFormat="1" applyFont="1" applyFill="1" applyBorder="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3" xfId="0" applyFont="1" applyFill="1" applyBorder="1" applyAlignment="1">
      <alignment horizontal="right"/>
    </xf>
    <xf numFmtId="0" fontId="5" fillId="0" borderId="17" xfId="0" applyFont="1" applyFill="1" applyBorder="1" applyAlignment="1">
      <alignment horizontal="distributed" vertical="center"/>
    </xf>
    <xf numFmtId="0" fontId="5" fillId="0" borderId="13" xfId="0" applyFont="1" applyFill="1" applyBorder="1" applyAlignment="1">
      <alignment horizontal="distributed" vertical="center" wrapText="1"/>
    </xf>
    <xf numFmtId="0" fontId="5" fillId="0" borderId="13" xfId="0" applyFont="1" applyFill="1" applyBorder="1" applyAlignment="1">
      <alignment horizontal="distributed" wrapText="1"/>
    </xf>
    <xf numFmtId="0" fontId="5" fillId="0" borderId="22" xfId="0" applyFont="1" applyFill="1" applyBorder="1" applyAlignment="1">
      <alignment horizontal="center" vertical="center" shrinkToFit="1"/>
    </xf>
    <xf numFmtId="0" fontId="5" fillId="0" borderId="14" xfId="0" applyFont="1" applyFill="1" applyBorder="1" applyAlignment="1">
      <alignment horizontal="center" vertical="center"/>
    </xf>
    <xf numFmtId="3" fontId="5" fillId="0" borderId="16" xfId="0" applyNumberFormat="1" applyFont="1" applyFill="1" applyBorder="1" applyAlignment="1">
      <alignment vertical="center"/>
    </xf>
    <xf numFmtId="183" fontId="5" fillId="0" borderId="21" xfId="0" applyNumberFormat="1" applyFont="1" applyFill="1" applyBorder="1" applyAlignment="1">
      <alignment vertical="center"/>
    </xf>
    <xf numFmtId="183" fontId="5" fillId="0" borderId="16"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xf>
    <xf numFmtId="3" fontId="5" fillId="0" borderId="14" xfId="0" applyNumberFormat="1" applyFont="1" applyFill="1" applyBorder="1" applyAlignment="1">
      <alignment vertical="center"/>
    </xf>
    <xf numFmtId="0" fontId="5" fillId="0" borderId="14" xfId="0" applyFont="1" applyFill="1" applyBorder="1" applyAlignment="1">
      <alignment vertical="center"/>
    </xf>
    <xf numFmtId="183" fontId="5" fillId="0" borderId="21" xfId="0" applyNumberFormat="1" applyFont="1" applyFill="1" applyBorder="1" applyAlignment="1">
      <alignment horizontal="center" vertical="center"/>
    </xf>
    <xf numFmtId="183" fontId="5" fillId="0" borderId="14" xfId="0" applyNumberFormat="1" applyFont="1" applyFill="1" applyBorder="1" applyAlignment="1">
      <alignment horizontal="center" vertical="center"/>
    </xf>
    <xf numFmtId="38" fontId="5" fillId="0" borderId="14" xfId="49" applyFont="1" applyFill="1" applyBorder="1" applyAlignment="1">
      <alignment vertical="center"/>
    </xf>
    <xf numFmtId="190" fontId="5" fillId="0" borderId="14" xfId="0" applyNumberFormat="1" applyFont="1" applyFill="1" applyBorder="1" applyAlignment="1">
      <alignment vertical="center"/>
    </xf>
    <xf numFmtId="186" fontId="5" fillId="0" borderId="14" xfId="0" applyNumberFormat="1" applyFont="1" applyFill="1" applyBorder="1" applyAlignment="1">
      <alignment vertical="center"/>
    </xf>
    <xf numFmtId="183" fontId="5" fillId="0" borderId="14" xfId="0" applyNumberFormat="1" applyFont="1" applyFill="1" applyBorder="1" applyAlignment="1">
      <alignment horizontal="right" vertical="center"/>
    </xf>
    <xf numFmtId="183" fontId="5" fillId="0" borderId="14" xfId="0" applyNumberFormat="1" applyFont="1" applyFill="1" applyBorder="1" applyAlignment="1">
      <alignment vertical="center"/>
    </xf>
    <xf numFmtId="186" fontId="5" fillId="0" borderId="14" xfId="0" applyNumberFormat="1" applyFont="1" applyFill="1" applyBorder="1" applyAlignment="1">
      <alignment horizontal="right" vertical="center"/>
    </xf>
    <xf numFmtId="0" fontId="0" fillId="0" borderId="0" xfId="0" applyFont="1" applyFill="1" applyAlignment="1">
      <alignment/>
    </xf>
    <xf numFmtId="0" fontId="16" fillId="0" borderId="0" xfId="0" applyFont="1" applyFill="1" applyBorder="1" applyAlignment="1">
      <alignment/>
    </xf>
    <xf numFmtId="0" fontId="5" fillId="0" borderId="0" xfId="62" applyNumberFormat="1" applyFont="1" applyFill="1" applyAlignment="1">
      <alignment/>
      <protection/>
    </xf>
    <xf numFmtId="0" fontId="5" fillId="0" borderId="0" xfId="62" applyNumberFormat="1" applyFont="1" applyFill="1" applyAlignment="1">
      <alignment horizontal="right"/>
      <protection/>
    </xf>
    <xf numFmtId="0" fontId="5" fillId="0" borderId="23" xfId="62" applyFont="1" applyFill="1" applyBorder="1" applyAlignment="1">
      <alignment horizontal="center" vertical="center"/>
      <protection/>
    </xf>
    <xf numFmtId="0" fontId="14" fillId="0" borderId="24" xfId="62" applyFont="1" applyFill="1" applyBorder="1" applyAlignment="1">
      <alignment horizontal="center" vertical="center" wrapText="1"/>
      <protection/>
    </xf>
    <xf numFmtId="0" fontId="5" fillId="0" borderId="24" xfId="62" applyFont="1" applyFill="1" applyBorder="1" applyAlignment="1">
      <alignment horizontal="center" vertical="center"/>
      <protection/>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protection/>
    </xf>
    <xf numFmtId="0" fontId="5" fillId="0" borderId="26" xfId="62" applyFont="1" applyFill="1" applyBorder="1" applyAlignment="1">
      <alignment horizontal="center" vertical="center" wrapText="1"/>
      <protection/>
    </xf>
    <xf numFmtId="0" fontId="16" fillId="0" borderId="14" xfId="62" applyFont="1" applyFill="1" applyBorder="1" applyAlignment="1">
      <alignment horizontal="center" vertical="center"/>
      <protection/>
    </xf>
    <xf numFmtId="0" fontId="5" fillId="0" borderId="27" xfId="62" applyFont="1" applyFill="1" applyBorder="1" applyAlignment="1">
      <alignment horizontal="right" vertical="center"/>
      <protection/>
    </xf>
    <xf numFmtId="0" fontId="5" fillId="0" borderId="28" xfId="62" applyFont="1" applyFill="1" applyBorder="1" applyAlignment="1">
      <alignment horizontal="right" vertical="center"/>
      <protection/>
    </xf>
    <xf numFmtId="0" fontId="5" fillId="0" borderId="29" xfId="62" applyFont="1" applyFill="1" applyBorder="1" applyAlignment="1">
      <alignment horizontal="right" vertical="center" wrapText="1"/>
      <protection/>
    </xf>
    <xf numFmtId="0" fontId="5" fillId="0" borderId="25" xfId="62" applyFont="1" applyFill="1" applyBorder="1" applyAlignment="1">
      <alignment horizontal="right" vertical="center"/>
      <protection/>
    </xf>
    <xf numFmtId="0" fontId="5" fillId="0" borderId="30" xfId="62" applyFont="1" applyFill="1" applyBorder="1" applyAlignment="1">
      <alignment horizontal="right" vertical="center" wrapText="1"/>
      <protection/>
    </xf>
    <xf numFmtId="0" fontId="16" fillId="0" borderId="13" xfId="62" applyFont="1" applyFill="1" applyBorder="1" applyAlignment="1">
      <alignment horizontal="right" vertical="center"/>
      <protection/>
    </xf>
    <xf numFmtId="3" fontId="5" fillId="0" borderId="16" xfId="62" applyNumberFormat="1" applyFont="1" applyFill="1" applyBorder="1" applyAlignment="1">
      <alignment vertical="center"/>
      <protection/>
    </xf>
    <xf numFmtId="3" fontId="16" fillId="0" borderId="16" xfId="62" applyNumberFormat="1" applyFont="1" applyFill="1" applyBorder="1" applyAlignment="1">
      <alignment vertical="center"/>
      <protection/>
    </xf>
    <xf numFmtId="0" fontId="5" fillId="0" borderId="31" xfId="62" applyFont="1" applyFill="1" applyBorder="1" applyAlignment="1">
      <alignment vertical="center" wrapText="1"/>
      <protection/>
    </xf>
    <xf numFmtId="0" fontId="5" fillId="0" borderId="32" xfId="62" applyFont="1" applyFill="1" applyBorder="1" applyAlignment="1">
      <alignment horizontal="center" vertical="center" wrapText="1"/>
      <protection/>
    </xf>
    <xf numFmtId="3" fontId="5" fillId="0" borderId="14" xfId="62" applyNumberFormat="1" applyFont="1" applyFill="1" applyBorder="1" applyAlignment="1">
      <alignment vertical="center"/>
      <protection/>
    </xf>
    <xf numFmtId="3" fontId="16" fillId="0" borderId="14" xfId="62" applyNumberFormat="1" applyFont="1" applyFill="1" applyBorder="1" applyAlignment="1">
      <alignment vertical="center"/>
      <protection/>
    </xf>
    <xf numFmtId="0" fontId="5" fillId="0" borderId="32" xfId="62" applyFont="1" applyFill="1" applyBorder="1" applyAlignment="1">
      <alignment vertical="center" wrapText="1"/>
      <protection/>
    </xf>
    <xf numFmtId="0" fontId="5" fillId="0" borderId="33" xfId="62" applyFont="1" applyFill="1" applyBorder="1" applyAlignment="1">
      <alignment vertical="center" wrapText="1"/>
      <protection/>
    </xf>
    <xf numFmtId="0" fontId="5" fillId="0" borderId="34" xfId="62" applyFont="1" applyFill="1" applyBorder="1" applyAlignment="1">
      <alignment vertical="center" wrapText="1"/>
      <protection/>
    </xf>
    <xf numFmtId="0" fontId="5" fillId="0" borderId="34" xfId="62" applyFont="1" applyFill="1" applyBorder="1" applyAlignment="1">
      <alignment horizontal="center" vertical="center" wrapText="1"/>
      <protection/>
    </xf>
    <xf numFmtId="38" fontId="16" fillId="0" borderId="14" xfId="49" applyFont="1" applyFill="1" applyBorder="1" applyAlignment="1">
      <alignment horizontal="right" vertical="center"/>
    </xf>
    <xf numFmtId="0" fontId="5" fillId="0" borderId="35" xfId="62" applyFont="1" applyFill="1" applyBorder="1" applyAlignment="1">
      <alignment horizontal="center" vertical="center" wrapText="1"/>
      <protection/>
    </xf>
    <xf numFmtId="0" fontId="5" fillId="0" borderId="36" xfId="62" applyFont="1" applyFill="1" applyBorder="1" applyAlignment="1">
      <alignment horizontal="center" vertical="center" wrapText="1"/>
      <protection/>
    </xf>
    <xf numFmtId="0" fontId="8" fillId="0" borderId="0" xfId="0" applyFont="1" applyFill="1" applyAlignment="1">
      <alignment/>
    </xf>
    <xf numFmtId="0" fontId="8" fillId="0" borderId="0" xfId="0" applyFont="1" applyFill="1" applyAlignment="1">
      <alignment horizontal="right"/>
    </xf>
    <xf numFmtId="0" fontId="0" fillId="0" borderId="0" xfId="0" applyFont="1" applyFill="1" applyAlignment="1">
      <alignment horizontal="right"/>
    </xf>
    <xf numFmtId="3" fontId="5" fillId="0" borderId="15" xfId="62" applyNumberFormat="1" applyFont="1" applyFill="1" applyBorder="1" applyAlignment="1">
      <alignment vertical="center"/>
      <protection/>
    </xf>
    <xf numFmtId="183" fontId="5" fillId="0" borderId="37" xfId="62" applyNumberFormat="1" applyFont="1" applyFill="1" applyBorder="1" applyAlignment="1">
      <alignment horizontal="right" vertical="center"/>
      <protection/>
    </xf>
    <xf numFmtId="183" fontId="5" fillId="0" borderId="29" xfId="62" applyNumberFormat="1" applyFont="1" applyFill="1" applyBorder="1" applyAlignment="1">
      <alignment horizontal="right" vertical="center"/>
      <protection/>
    </xf>
    <xf numFmtId="183" fontId="5" fillId="0" borderId="38" xfId="62" applyNumberFormat="1" applyFont="1" applyFill="1" applyBorder="1" applyAlignment="1">
      <alignment horizontal="right" vertical="center"/>
      <protection/>
    </xf>
    <xf numFmtId="3" fontId="5" fillId="0" borderId="39" xfId="62" applyNumberFormat="1" applyFont="1" applyFill="1" applyBorder="1" applyAlignment="1">
      <alignment vertical="center"/>
      <protection/>
    </xf>
    <xf numFmtId="183" fontId="5" fillId="0" borderId="40" xfId="62" applyNumberFormat="1" applyFont="1" applyFill="1" applyBorder="1" applyAlignment="1">
      <alignment horizontal="right" vertical="center"/>
      <protection/>
    </xf>
    <xf numFmtId="183" fontId="5" fillId="0" borderId="41" xfId="62" applyNumberFormat="1" applyFont="1" applyFill="1" applyBorder="1" applyAlignment="1">
      <alignment horizontal="right" vertical="center"/>
      <protection/>
    </xf>
    <xf numFmtId="3" fontId="5" fillId="0" borderId="22" xfId="62" applyNumberFormat="1" applyFont="1" applyFill="1" applyBorder="1" applyAlignment="1">
      <alignment vertical="center"/>
      <protection/>
    </xf>
    <xf numFmtId="183" fontId="5" fillId="0" borderId="14" xfId="62" applyNumberFormat="1" applyFont="1" applyFill="1" applyBorder="1" applyAlignment="1">
      <alignment horizontal="right" vertical="center"/>
      <protection/>
    </xf>
    <xf numFmtId="183" fontId="5" fillId="0" borderId="42" xfId="62" applyNumberFormat="1" applyFont="1" applyFill="1" applyBorder="1" applyAlignment="1">
      <alignment horizontal="right" vertical="center"/>
      <protection/>
    </xf>
    <xf numFmtId="3" fontId="5" fillId="0" borderId="43" xfId="62" applyNumberFormat="1" applyFont="1" applyFill="1" applyBorder="1" applyAlignment="1">
      <alignment vertical="center"/>
      <protection/>
    </xf>
    <xf numFmtId="183" fontId="5" fillId="0" borderId="44" xfId="62" applyNumberFormat="1" applyFont="1" applyFill="1" applyBorder="1" applyAlignment="1">
      <alignment horizontal="right" vertical="center"/>
      <protection/>
    </xf>
    <xf numFmtId="183" fontId="5" fillId="0" borderId="45" xfId="62" applyNumberFormat="1" applyFont="1" applyFill="1" applyBorder="1" applyAlignment="1">
      <alignment horizontal="right" vertical="center"/>
      <protection/>
    </xf>
    <xf numFmtId="3" fontId="5" fillId="0" borderId="24" xfId="62" applyNumberFormat="1" applyFont="1" applyFill="1" applyBorder="1" applyAlignment="1">
      <alignment vertical="center"/>
      <protection/>
    </xf>
    <xf numFmtId="183" fontId="5" fillId="0" borderId="24" xfId="62" applyNumberFormat="1" applyFont="1" applyFill="1" applyBorder="1" applyAlignment="1">
      <alignment horizontal="right" vertical="center"/>
      <protection/>
    </xf>
    <xf numFmtId="183" fontId="5" fillId="0" borderId="46" xfId="62" applyNumberFormat="1" applyFont="1" applyFill="1" applyBorder="1" applyAlignment="1">
      <alignment horizontal="right" vertical="center"/>
      <protection/>
    </xf>
    <xf numFmtId="183" fontId="5" fillId="0" borderId="47" xfId="62" applyNumberFormat="1" applyFont="1" applyFill="1" applyBorder="1" applyAlignment="1">
      <alignment horizontal="right" vertical="center"/>
      <protection/>
    </xf>
    <xf numFmtId="0" fontId="6" fillId="0" borderId="0" xfId="62" applyNumberFormat="1" applyFont="1" applyFill="1" applyAlignment="1">
      <alignment horizontal="center" vertical="center"/>
      <protection/>
    </xf>
    <xf numFmtId="0" fontId="6" fillId="0" borderId="0" xfId="62" applyNumberFormat="1" applyFont="1" applyFill="1" applyAlignment="1">
      <alignment horizontal="right" vertical="center"/>
      <protection/>
    </xf>
    <xf numFmtId="0" fontId="5" fillId="0" borderId="27" xfId="62" applyFont="1" applyFill="1" applyBorder="1" applyAlignment="1">
      <alignment horizontal="center" vertical="center" shrinkToFit="1"/>
      <protection/>
    </xf>
    <xf numFmtId="0" fontId="5" fillId="0" borderId="48" xfId="62" applyFont="1" applyFill="1" applyBorder="1" applyAlignment="1">
      <alignment horizontal="center" vertical="center"/>
      <protection/>
    </xf>
    <xf numFmtId="0" fontId="5" fillId="0" borderId="49" xfId="62" applyFont="1" applyFill="1" applyBorder="1" applyAlignment="1">
      <alignment horizontal="center" vertical="center" wrapText="1"/>
      <protection/>
    </xf>
    <xf numFmtId="0" fontId="5" fillId="0" borderId="30" xfId="62" applyFont="1" applyFill="1" applyBorder="1" applyAlignment="1">
      <alignment horizontal="center" vertical="center" wrapText="1"/>
      <protection/>
    </xf>
    <xf numFmtId="0" fontId="5" fillId="0" borderId="48" xfId="62" applyFont="1" applyFill="1" applyBorder="1" applyAlignment="1">
      <alignment horizontal="right" vertical="center"/>
      <protection/>
    </xf>
    <xf numFmtId="0" fontId="5" fillId="0" borderId="25" xfId="62" applyFont="1" applyFill="1" applyBorder="1" applyAlignment="1">
      <alignment horizontal="right" vertical="center" wrapText="1"/>
      <protection/>
    </xf>
    <xf numFmtId="0" fontId="5" fillId="0" borderId="50" xfId="62" applyFont="1" applyFill="1" applyBorder="1" applyAlignment="1">
      <alignment horizontal="right" vertical="center"/>
      <protection/>
    </xf>
    <xf numFmtId="3" fontId="5" fillId="0" borderId="51" xfId="62" applyNumberFormat="1" applyFont="1" applyFill="1" applyBorder="1" applyAlignment="1">
      <alignment vertical="center"/>
      <protection/>
    </xf>
    <xf numFmtId="3" fontId="5" fillId="0" borderId="52" xfId="62" applyNumberFormat="1" applyFont="1" applyFill="1" applyBorder="1" applyAlignment="1">
      <alignment vertical="center"/>
      <protection/>
    </xf>
    <xf numFmtId="183" fontId="5" fillId="0" borderId="53" xfId="62" applyNumberFormat="1" applyFont="1" applyFill="1" applyBorder="1" applyAlignment="1">
      <alignment horizontal="right" vertical="center"/>
      <protection/>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21" xfId="0" applyNumberFormat="1" applyFont="1" applyFill="1" applyBorder="1" applyAlignment="1">
      <alignment vertical="center"/>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78" fontId="5" fillId="0" borderId="18" xfId="0" applyNumberFormat="1" applyFont="1" applyFill="1" applyBorder="1" applyAlignment="1">
      <alignment vertical="center"/>
    </xf>
    <xf numFmtId="0" fontId="8" fillId="0" borderId="0" xfId="0" applyFont="1" applyFill="1" applyAlignment="1">
      <alignment horizontal="center" vertical="center"/>
    </xf>
    <xf numFmtId="0" fontId="5" fillId="0" borderId="0" xfId="0" applyFont="1" applyFill="1" applyBorder="1" applyAlignment="1">
      <alignment horizontal="distributed" vertical="center"/>
    </xf>
    <xf numFmtId="0" fontId="8" fillId="0" borderId="0" xfId="0" applyFont="1" applyFill="1" applyBorder="1" applyAlignment="1">
      <alignment/>
    </xf>
    <xf numFmtId="0" fontId="5" fillId="0" borderId="0" xfId="0" applyFont="1" applyFill="1" applyAlignment="1">
      <alignment horizontal="center" vertical="center"/>
    </xf>
    <xf numFmtId="0" fontId="2" fillId="0" borderId="39" xfId="0" applyFont="1" applyFill="1" applyBorder="1" applyAlignment="1">
      <alignment horizontal="center" vertical="center"/>
    </xf>
    <xf numFmtId="0" fontId="2"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178" fontId="2" fillId="0" borderId="18" xfId="0" applyNumberFormat="1" applyFont="1" applyFill="1" applyBorder="1" applyAlignment="1">
      <alignment vertical="center"/>
    </xf>
    <xf numFmtId="178" fontId="5" fillId="0" borderId="18"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19" xfId="0" applyNumberFormat="1" applyFont="1" applyFill="1" applyBorder="1" applyAlignment="1">
      <alignment vertical="center"/>
    </xf>
    <xf numFmtId="0" fontId="2" fillId="0" borderId="15" xfId="0" applyFont="1" applyFill="1" applyBorder="1" applyAlignment="1">
      <alignment horizontal="center"/>
    </xf>
    <xf numFmtId="178" fontId="5" fillId="0" borderId="20" xfId="0" applyNumberFormat="1" applyFont="1" applyFill="1" applyBorder="1" applyAlignment="1">
      <alignment vertical="center"/>
    </xf>
    <xf numFmtId="178" fontId="5" fillId="0" borderId="15" xfId="0" applyNumberFormat="1" applyFont="1" applyFill="1" applyBorder="1" applyAlignment="1">
      <alignment vertical="center"/>
    </xf>
    <xf numFmtId="178" fontId="5" fillId="0" borderId="21"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19" xfId="0" applyNumberFormat="1" applyFont="1" applyFill="1" applyBorder="1" applyAlignment="1">
      <alignment vertical="center"/>
    </xf>
    <xf numFmtId="186" fontId="5" fillId="0" borderId="18"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19" xfId="0" applyNumberFormat="1" applyFont="1" applyFill="1" applyBorder="1" applyAlignment="1">
      <alignment vertical="center"/>
    </xf>
    <xf numFmtId="0" fontId="5" fillId="0" borderId="18" xfId="0" applyFont="1" applyFill="1" applyBorder="1" applyAlignment="1">
      <alignment horizontal="center" vertical="center"/>
    </xf>
    <xf numFmtId="0" fontId="8" fillId="0" borderId="0" xfId="0" applyFont="1" applyFill="1" applyAlignment="1">
      <alignment horizontal="center" vertical="center"/>
    </xf>
    <xf numFmtId="0" fontId="8" fillId="0" borderId="19" xfId="0" applyFont="1" applyFill="1" applyBorder="1" applyAlignment="1">
      <alignment horizontal="center" vertical="center"/>
    </xf>
    <xf numFmtId="188" fontId="5" fillId="0" borderId="18" xfId="0" applyNumberFormat="1" applyFont="1" applyFill="1" applyBorder="1" applyAlignment="1">
      <alignment vertical="center"/>
    </xf>
    <xf numFmtId="188" fontId="5" fillId="0" borderId="0"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18" xfId="0" applyNumberFormat="1" applyFont="1" applyFill="1" applyBorder="1" applyAlignment="1">
      <alignment vertical="center"/>
    </xf>
    <xf numFmtId="180" fontId="8" fillId="0" borderId="0" xfId="0" applyNumberFormat="1" applyFont="1" applyFill="1" applyAlignment="1">
      <alignment vertical="center"/>
    </xf>
    <xf numFmtId="180" fontId="8" fillId="0" borderId="19" xfId="0" applyNumberFormat="1" applyFont="1" applyFill="1" applyBorder="1" applyAlignment="1">
      <alignment vertical="center"/>
    </xf>
    <xf numFmtId="180" fontId="8" fillId="0" borderId="0" xfId="0" applyNumberFormat="1" applyFont="1" applyFill="1" applyBorder="1" applyAlignment="1">
      <alignment vertical="center"/>
    </xf>
    <xf numFmtId="180" fontId="8" fillId="0" borderId="18" xfId="0" applyNumberFormat="1" applyFont="1" applyFill="1" applyBorder="1" applyAlignment="1">
      <alignment vertical="center"/>
    </xf>
    <xf numFmtId="179" fontId="5" fillId="0" borderId="18" xfId="0" applyNumberFormat="1" applyFont="1" applyFill="1" applyBorder="1" applyAlignment="1">
      <alignment vertical="center"/>
    </xf>
    <xf numFmtId="179" fontId="8" fillId="0" borderId="0" xfId="0" applyNumberFormat="1" applyFont="1" applyFill="1" applyBorder="1" applyAlignment="1">
      <alignment vertical="center"/>
    </xf>
    <xf numFmtId="179" fontId="8" fillId="0" borderId="19" xfId="0" applyNumberFormat="1" applyFont="1" applyFill="1" applyBorder="1" applyAlignment="1">
      <alignment vertical="center"/>
    </xf>
    <xf numFmtId="179" fontId="8" fillId="0" borderId="18" xfId="0" applyNumberFormat="1" applyFont="1" applyFill="1" applyBorder="1" applyAlignment="1">
      <alignment vertical="center"/>
    </xf>
    <xf numFmtId="0" fontId="5" fillId="0" borderId="19" xfId="0" applyFont="1" applyFill="1" applyBorder="1" applyAlignment="1">
      <alignment horizontal="center" vertical="center"/>
    </xf>
    <xf numFmtId="179" fontId="8" fillId="0" borderId="0" xfId="0" applyNumberFormat="1" applyFont="1" applyFill="1" applyAlignment="1">
      <alignment vertical="center"/>
    </xf>
    <xf numFmtId="186" fontId="8" fillId="0" borderId="0" xfId="0" applyNumberFormat="1" applyFont="1" applyFill="1" applyBorder="1" applyAlignment="1">
      <alignment vertical="center"/>
    </xf>
    <xf numFmtId="186" fontId="8" fillId="0" borderId="19" xfId="0" applyNumberFormat="1" applyFont="1" applyFill="1" applyBorder="1" applyAlignment="1">
      <alignment vertical="center"/>
    </xf>
    <xf numFmtId="176" fontId="8" fillId="0" borderId="0" xfId="0" applyNumberFormat="1" applyFont="1" applyFill="1" applyBorder="1" applyAlignment="1">
      <alignment vertical="center"/>
    </xf>
    <xf numFmtId="176" fontId="8" fillId="0" borderId="19" xfId="0" applyNumberFormat="1" applyFont="1" applyFill="1" applyBorder="1" applyAlignment="1">
      <alignment vertical="center"/>
    </xf>
    <xf numFmtId="178" fontId="8" fillId="0" borderId="0" xfId="0" applyNumberFormat="1" applyFont="1" applyFill="1" applyBorder="1" applyAlignment="1">
      <alignment vertical="center"/>
    </xf>
    <xf numFmtId="178" fontId="8" fillId="0" borderId="19" xfId="0" applyNumberFormat="1" applyFont="1" applyFill="1" applyBorder="1" applyAlignment="1">
      <alignment vertical="center"/>
    </xf>
    <xf numFmtId="0" fontId="5" fillId="0" borderId="10" xfId="0" applyFont="1" applyFill="1" applyBorder="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18" xfId="0" applyFont="1" applyFill="1" applyBorder="1" applyAlignment="1">
      <alignment/>
    </xf>
    <xf numFmtId="0" fontId="8" fillId="0" borderId="0" xfId="0" applyFont="1" applyFill="1" applyAlignment="1">
      <alignment/>
    </xf>
    <xf numFmtId="0" fontId="8" fillId="0" borderId="19" xfId="0" applyFont="1" applyFill="1" applyBorder="1" applyAlignment="1">
      <alignment/>
    </xf>
    <xf numFmtId="0" fontId="8" fillId="0" borderId="20" xfId="0" applyFont="1" applyFill="1" applyBorder="1" applyAlignment="1">
      <alignment/>
    </xf>
    <xf numFmtId="0" fontId="8" fillId="0" borderId="15" xfId="0" applyFont="1" applyFill="1" applyBorder="1" applyAlignment="1">
      <alignment/>
    </xf>
    <xf numFmtId="0" fontId="8" fillId="0" borderId="21" xfId="0" applyFont="1" applyFill="1" applyBorder="1" applyAlignment="1">
      <alignment/>
    </xf>
    <xf numFmtId="176" fontId="8" fillId="0" borderId="18" xfId="0" applyNumberFormat="1" applyFont="1" applyFill="1" applyBorder="1" applyAlignment="1">
      <alignment vertical="center"/>
    </xf>
    <xf numFmtId="178" fontId="8" fillId="0" borderId="18" xfId="0" applyNumberFormat="1" applyFont="1" applyFill="1" applyBorder="1" applyAlignment="1">
      <alignment vertical="center"/>
    </xf>
    <xf numFmtId="178" fontId="8" fillId="0" borderId="0" xfId="0" applyNumberFormat="1" applyFont="1" applyFill="1" applyAlignment="1">
      <alignment vertical="center"/>
    </xf>
    <xf numFmtId="178" fontId="8" fillId="0" borderId="20" xfId="0" applyNumberFormat="1" applyFont="1" applyFill="1" applyBorder="1" applyAlignment="1">
      <alignment vertical="center"/>
    </xf>
    <xf numFmtId="178" fontId="8" fillId="0" borderId="15" xfId="0" applyNumberFormat="1" applyFont="1" applyFill="1" applyBorder="1" applyAlignment="1">
      <alignment vertical="center"/>
    </xf>
    <xf numFmtId="178" fontId="8" fillId="0" borderId="21" xfId="0" applyNumberFormat="1" applyFont="1" applyFill="1" applyBorder="1" applyAlignment="1">
      <alignment vertical="center"/>
    </xf>
    <xf numFmtId="186" fontId="8" fillId="0" borderId="18" xfId="0" applyNumberFormat="1" applyFont="1" applyFill="1" applyBorder="1" applyAlignment="1">
      <alignment vertical="center"/>
    </xf>
    <xf numFmtId="180" fontId="8" fillId="0" borderId="20" xfId="0" applyNumberFormat="1" applyFont="1" applyFill="1" applyBorder="1" applyAlignment="1">
      <alignment vertical="center"/>
    </xf>
    <xf numFmtId="180" fontId="8" fillId="0" borderId="15" xfId="0" applyNumberFormat="1" applyFont="1" applyFill="1" applyBorder="1" applyAlignment="1">
      <alignment vertical="center"/>
    </xf>
    <xf numFmtId="180" fontId="8" fillId="0" borderId="21" xfId="0" applyNumberFormat="1" applyFont="1" applyFill="1" applyBorder="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5"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distributed"/>
    </xf>
    <xf numFmtId="0" fontId="5" fillId="0" borderId="19" xfId="0" applyFont="1" applyFill="1" applyBorder="1" applyAlignment="1">
      <alignment horizontal="distributed"/>
    </xf>
    <xf numFmtId="0" fontId="8" fillId="0" borderId="0" xfId="0" applyFont="1" applyFill="1" applyBorder="1" applyAlignment="1">
      <alignment/>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186" fontId="8" fillId="0" borderId="0" xfId="0" applyNumberFormat="1" applyFont="1" applyFill="1" applyAlignment="1">
      <alignment vertical="center"/>
    </xf>
    <xf numFmtId="178" fontId="5" fillId="0" borderId="0" xfId="0" applyNumberFormat="1" applyFont="1" applyFill="1" applyAlignment="1">
      <alignment vertical="center"/>
    </xf>
    <xf numFmtId="0" fontId="5" fillId="0" borderId="0" xfId="0" applyFont="1" applyFill="1" applyAlignment="1">
      <alignment horizontal="distributed" vertical="center"/>
    </xf>
    <xf numFmtId="0" fontId="5" fillId="0" borderId="18" xfId="0" applyFont="1" applyFill="1" applyBorder="1" applyAlignment="1">
      <alignment horizontal="center" vertical="top"/>
    </xf>
    <xf numFmtId="0" fontId="8" fillId="0" borderId="0" xfId="0" applyFont="1" applyFill="1" applyAlignment="1">
      <alignment horizontal="center" vertical="top"/>
    </xf>
    <xf numFmtId="0" fontId="8" fillId="0" borderId="19" xfId="0" applyFont="1" applyFill="1" applyBorder="1" applyAlignment="1">
      <alignment horizontal="center" vertical="top"/>
    </xf>
    <xf numFmtId="0" fontId="8" fillId="0" borderId="0" xfId="0" applyFont="1" applyFill="1" applyAlignment="1">
      <alignment horizontal="distributed" vertical="center"/>
    </xf>
    <xf numFmtId="0" fontId="8" fillId="0" borderId="19" xfId="0" applyFont="1" applyFill="1" applyBorder="1" applyAlignment="1">
      <alignment horizontal="distributed" vertical="center"/>
    </xf>
    <xf numFmtId="0" fontId="5" fillId="0" borderId="0" xfId="0" applyFont="1" applyFill="1" applyAlignment="1">
      <alignment horizontal="left"/>
    </xf>
    <xf numFmtId="0" fontId="2" fillId="0" borderId="13"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0" fillId="0" borderId="1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5" xfId="0" applyFont="1" applyBorder="1" applyAlignment="1">
      <alignment horizontal="center"/>
    </xf>
    <xf numFmtId="0" fontId="2" fillId="0" borderId="10" xfId="0" applyFont="1" applyFill="1" applyBorder="1" applyAlignment="1">
      <alignment horizontal="distributed" vertical="center" indent="5"/>
    </xf>
    <xf numFmtId="0" fontId="2" fillId="0" borderId="12" xfId="0" applyFont="1" applyFill="1" applyBorder="1" applyAlignment="1">
      <alignment horizontal="distributed" vertical="center" indent="5"/>
    </xf>
    <xf numFmtId="0" fontId="2" fillId="0" borderId="20" xfId="0" applyFont="1" applyFill="1" applyBorder="1" applyAlignment="1">
      <alignment horizontal="distributed" vertical="center" indent="5"/>
    </xf>
    <xf numFmtId="0" fontId="2" fillId="0" borderId="21" xfId="0" applyFont="1" applyFill="1" applyBorder="1" applyAlignment="1">
      <alignment horizontal="distributed" vertical="center" indent="5"/>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4" fillId="0" borderId="0" xfId="0" applyFont="1" applyAlignment="1">
      <alignment horizontal="left" vertical="top" wrapText="1"/>
    </xf>
    <xf numFmtId="0" fontId="12" fillId="0" borderId="0" xfId="0" applyFont="1" applyAlignment="1">
      <alignment horizontal="left" vertical="distributed"/>
    </xf>
    <xf numFmtId="0" fontId="12" fillId="0" borderId="0" xfId="0" applyFont="1" applyAlignment="1">
      <alignment horizontal="left" vertical="top"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22" xfId="0" applyFont="1" applyFill="1" applyBorder="1" applyAlignment="1">
      <alignment horizontal="center" vertical="center"/>
    </xf>
    <xf numFmtId="0" fontId="16" fillId="0" borderId="54" xfId="0" applyFont="1" applyBorder="1" applyAlignment="1">
      <alignment horizontal="center" vertical="center"/>
    </xf>
    <xf numFmtId="0" fontId="16" fillId="0" borderId="22" xfId="0" applyFont="1" applyBorder="1" applyAlignment="1">
      <alignment horizontal="center" vertical="center"/>
    </xf>
    <xf numFmtId="0" fontId="2" fillId="0" borderId="16" xfId="0" applyFont="1" applyFill="1" applyBorder="1" applyAlignment="1">
      <alignment horizontal="center" vertical="center" wrapText="1"/>
    </xf>
    <xf numFmtId="0" fontId="5" fillId="0" borderId="13" xfId="0" applyFont="1" applyFill="1" applyBorder="1" applyAlignment="1">
      <alignment horizontal="center" vertical="distributed" textRotation="255" indent="2"/>
    </xf>
    <xf numFmtId="0" fontId="5" fillId="0" borderId="17" xfId="0" applyFont="1" applyFill="1" applyBorder="1" applyAlignment="1">
      <alignment horizontal="center" vertical="distributed" textRotation="255" indent="2"/>
    </xf>
    <xf numFmtId="0" fontId="5" fillId="0" borderId="16" xfId="0" applyFont="1" applyFill="1" applyBorder="1" applyAlignment="1">
      <alignment horizontal="center" vertical="distributed" textRotation="255" indent="2"/>
    </xf>
    <xf numFmtId="0" fontId="14" fillId="0" borderId="13" xfId="0" applyFont="1" applyFill="1" applyBorder="1" applyAlignment="1">
      <alignment horizontal="center" vertical="distributed" textRotation="255" wrapText="1"/>
    </xf>
    <xf numFmtId="0" fontId="14" fillId="0" borderId="17" xfId="0" applyFont="1" applyFill="1" applyBorder="1" applyAlignment="1">
      <alignment horizontal="center" vertical="distributed" textRotation="255" wrapText="1"/>
    </xf>
    <xf numFmtId="3" fontId="5" fillId="0" borderId="24" xfId="62" applyNumberFormat="1" applyFont="1" applyFill="1" applyBorder="1" applyAlignment="1">
      <alignment horizontal="right" vertical="center"/>
      <protection/>
    </xf>
    <xf numFmtId="3" fontId="5" fillId="0" borderId="55" xfId="62" applyNumberFormat="1" applyFont="1" applyFill="1" applyBorder="1" applyAlignment="1">
      <alignment horizontal="right" vertical="center"/>
      <protection/>
    </xf>
    <xf numFmtId="3" fontId="5" fillId="0" borderId="23" xfId="62" applyNumberFormat="1" applyFont="1" applyFill="1" applyBorder="1" applyAlignment="1">
      <alignment horizontal="right" vertical="center"/>
      <protection/>
    </xf>
    <xf numFmtId="0" fontId="5" fillId="0" borderId="24" xfId="62" applyFont="1" applyFill="1" applyBorder="1" applyAlignment="1">
      <alignment horizontal="center" vertical="center" shrinkToFit="1"/>
      <protection/>
    </xf>
    <xf numFmtId="0" fontId="5" fillId="0" borderId="27" xfId="62" applyFont="1" applyFill="1" applyBorder="1" applyAlignment="1">
      <alignment horizontal="right" vertical="center"/>
      <protection/>
    </xf>
    <xf numFmtId="0" fontId="5" fillId="0" borderId="56" xfId="62" applyFont="1" applyFill="1" applyBorder="1" applyAlignment="1">
      <alignment horizontal="right" vertical="center"/>
      <protection/>
    </xf>
    <xf numFmtId="3" fontId="5" fillId="0" borderId="15" xfId="62" applyNumberFormat="1" applyFont="1" applyFill="1" applyBorder="1" applyAlignment="1">
      <alignment horizontal="right" vertical="center"/>
      <protection/>
    </xf>
    <xf numFmtId="3" fontId="5" fillId="0" borderId="57" xfId="62" applyNumberFormat="1" applyFont="1" applyFill="1" applyBorder="1" applyAlignment="1">
      <alignment horizontal="right" vertical="center"/>
      <protection/>
    </xf>
    <xf numFmtId="3" fontId="5" fillId="0" borderId="58" xfId="62" applyNumberFormat="1" applyFont="1" applyFill="1" applyBorder="1" applyAlignment="1">
      <alignment horizontal="right" vertical="center"/>
      <protection/>
    </xf>
    <xf numFmtId="3" fontId="5" fillId="0" borderId="39" xfId="62" applyNumberFormat="1" applyFont="1" applyFill="1" applyBorder="1" applyAlignment="1">
      <alignment horizontal="right" vertical="center"/>
      <protection/>
    </xf>
    <xf numFmtId="3" fontId="5" fillId="0" borderId="59" xfId="62" applyNumberFormat="1" applyFont="1" applyFill="1" applyBorder="1" applyAlignment="1">
      <alignment horizontal="right" vertical="center"/>
      <protection/>
    </xf>
    <xf numFmtId="3" fontId="5" fillId="0" borderId="54" xfId="62" applyNumberFormat="1" applyFont="1" applyFill="1" applyBorder="1" applyAlignment="1">
      <alignment horizontal="right" vertical="center"/>
      <protection/>
    </xf>
    <xf numFmtId="3" fontId="5" fillId="0" borderId="60" xfId="62" applyNumberFormat="1" applyFont="1" applyFill="1" applyBorder="1" applyAlignment="1">
      <alignment horizontal="right" vertical="center"/>
      <protection/>
    </xf>
    <xf numFmtId="3" fontId="5" fillId="0" borderId="61" xfId="62" applyNumberFormat="1" applyFont="1" applyFill="1" applyBorder="1" applyAlignment="1">
      <alignment horizontal="right" vertical="center"/>
      <protection/>
    </xf>
    <xf numFmtId="3" fontId="5" fillId="0" borderId="43" xfId="62" applyNumberFormat="1" applyFont="1" applyFill="1" applyBorder="1" applyAlignment="1">
      <alignment horizontal="right" vertical="center"/>
      <protection/>
    </xf>
    <xf numFmtId="0" fontId="2" fillId="0" borderId="52" xfId="0" applyFont="1" applyFill="1" applyBorder="1" applyAlignment="1">
      <alignment horizontal="center" vertical="center"/>
    </xf>
    <xf numFmtId="0" fontId="13" fillId="0" borderId="0" xfId="62" applyNumberFormat="1" applyFont="1" applyFill="1" applyAlignment="1">
      <alignment horizontal="center" vertical="center"/>
      <protection/>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5" fillId="0" borderId="0" xfId="62" applyNumberFormat="1" applyFont="1" applyFill="1" applyBorder="1" applyAlignment="1">
      <alignment horizontal="right"/>
      <protection/>
    </xf>
    <xf numFmtId="0" fontId="5" fillId="0" borderId="33" xfId="62" applyFont="1" applyFill="1" applyBorder="1" applyAlignment="1">
      <alignment horizontal="distributed" vertical="center"/>
      <protection/>
    </xf>
    <xf numFmtId="0" fontId="5" fillId="0" borderId="62" xfId="62" applyFont="1" applyFill="1" applyBorder="1" applyAlignment="1">
      <alignment horizontal="distributed" vertical="center"/>
      <protection/>
    </xf>
    <xf numFmtId="0" fontId="5" fillId="0" borderId="24" xfId="62" applyFont="1" applyFill="1" applyBorder="1" applyAlignment="1">
      <alignment horizontal="center" vertical="center"/>
      <protection/>
    </xf>
    <xf numFmtId="0" fontId="5" fillId="0" borderId="55" xfId="62" applyFont="1" applyFill="1" applyBorder="1" applyAlignment="1">
      <alignment horizontal="center" vertical="center"/>
      <protection/>
    </xf>
    <xf numFmtId="0" fontId="5" fillId="0" borderId="29" xfId="62" applyFont="1" applyFill="1" applyBorder="1" applyAlignment="1">
      <alignment horizontal="right" vertical="center"/>
      <protection/>
    </xf>
    <xf numFmtId="0" fontId="5" fillId="0" borderId="0" xfId="62" applyFont="1" applyFill="1" applyBorder="1" applyAlignment="1">
      <alignment horizontal="right" vertical="center"/>
      <protection/>
    </xf>
    <xf numFmtId="0" fontId="5" fillId="0" borderId="63" xfId="62" applyFont="1" applyFill="1" applyBorder="1" applyAlignment="1">
      <alignment horizontal="right" vertical="center"/>
      <protection/>
    </xf>
    <xf numFmtId="0" fontId="5" fillId="0" borderId="64"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3" fontId="5" fillId="0" borderId="65" xfId="62" applyNumberFormat="1" applyFont="1" applyFill="1" applyBorder="1" applyAlignment="1">
      <alignment horizontal="right" vertical="center"/>
      <protection/>
    </xf>
    <xf numFmtId="3" fontId="5" fillId="0" borderId="66" xfId="62" applyNumberFormat="1" applyFont="1" applyFill="1" applyBorder="1" applyAlignment="1">
      <alignment horizontal="right" vertical="center"/>
      <protection/>
    </xf>
    <xf numFmtId="3" fontId="5" fillId="0" borderId="67" xfId="62" applyNumberFormat="1" applyFont="1" applyFill="1" applyBorder="1" applyAlignment="1">
      <alignment horizontal="right" vertical="center"/>
      <protection/>
    </xf>
    <xf numFmtId="3" fontId="5" fillId="0" borderId="68" xfId="62" applyNumberFormat="1" applyFont="1" applyFill="1" applyBorder="1" applyAlignment="1">
      <alignment horizontal="right" vertical="center"/>
      <protection/>
    </xf>
    <xf numFmtId="3" fontId="5" fillId="0" borderId="69" xfId="62" applyNumberFormat="1" applyFont="1" applyFill="1" applyBorder="1" applyAlignment="1">
      <alignment horizontal="right" vertical="center"/>
      <protection/>
    </xf>
    <xf numFmtId="3" fontId="5" fillId="0" borderId="70" xfId="62" applyNumberFormat="1" applyFont="1" applyFill="1" applyBorder="1" applyAlignment="1">
      <alignment horizontal="right" vertical="center"/>
      <protection/>
    </xf>
    <xf numFmtId="3" fontId="5" fillId="0" borderId="71" xfId="62" applyNumberFormat="1" applyFont="1" applyFill="1" applyBorder="1" applyAlignment="1">
      <alignment horizontal="right" vertical="center"/>
      <protection/>
    </xf>
    <xf numFmtId="3" fontId="5" fillId="0" borderId="72" xfId="62" applyNumberFormat="1" applyFont="1" applyFill="1" applyBorder="1" applyAlignment="1">
      <alignment horizontal="right" vertical="center"/>
      <protection/>
    </xf>
    <xf numFmtId="3" fontId="5" fillId="0" borderId="73" xfId="62" applyNumberFormat="1" applyFont="1" applyFill="1" applyBorder="1" applyAlignment="1">
      <alignment horizontal="right" vertical="center"/>
      <protection/>
    </xf>
    <xf numFmtId="0" fontId="5" fillId="0" borderId="74" xfId="62" applyFont="1" applyFill="1" applyBorder="1" applyAlignment="1">
      <alignment horizontal="center" vertical="center" wrapText="1"/>
      <protection/>
    </xf>
    <xf numFmtId="0" fontId="5" fillId="0" borderId="75" xfId="62" applyFont="1" applyFill="1" applyBorder="1" applyAlignment="1">
      <alignment horizontal="center" vertical="center" wrapText="1"/>
      <protection/>
    </xf>
    <xf numFmtId="0" fontId="5" fillId="0" borderId="76" xfId="62" applyFont="1" applyFill="1" applyBorder="1" applyAlignment="1">
      <alignment horizontal="center" vertical="center" wrapText="1"/>
      <protection/>
    </xf>
    <xf numFmtId="0" fontId="5" fillId="0" borderId="77" xfId="62" applyFont="1" applyFill="1" applyBorder="1" applyAlignment="1">
      <alignment horizontal="center" vertical="center" wrapText="1"/>
      <protection/>
    </xf>
    <xf numFmtId="3" fontId="5" fillId="0" borderId="46" xfId="62" applyNumberFormat="1" applyFont="1" applyFill="1" applyBorder="1" applyAlignment="1">
      <alignment vertical="center"/>
      <protection/>
    </xf>
    <xf numFmtId="3" fontId="5" fillId="0" borderId="78" xfId="62" applyNumberFormat="1" applyFont="1" applyFill="1" applyBorder="1" applyAlignment="1">
      <alignment vertical="center"/>
      <protection/>
    </xf>
    <xf numFmtId="0" fontId="5" fillId="0" borderId="79" xfId="62" applyFont="1" applyFill="1" applyBorder="1" applyAlignment="1">
      <alignment horizontal="center" vertical="center"/>
      <protection/>
    </xf>
    <xf numFmtId="0" fontId="5" fillId="0" borderId="80" xfId="62" applyFont="1" applyFill="1" applyBorder="1" applyAlignment="1">
      <alignment horizontal="center" vertical="center"/>
      <protection/>
    </xf>
    <xf numFmtId="0" fontId="5" fillId="0" borderId="81" xfId="62" applyFont="1" applyFill="1" applyBorder="1" applyAlignment="1">
      <alignment horizontal="center" vertical="center"/>
      <protection/>
    </xf>
    <xf numFmtId="0" fontId="5" fillId="0" borderId="82" xfId="62" applyFont="1" applyFill="1" applyBorder="1" applyAlignment="1">
      <alignment horizontal="center" vertical="center"/>
      <protection/>
    </xf>
    <xf numFmtId="0" fontId="10" fillId="0" borderId="0" xfId="0" applyFont="1" applyFill="1" applyAlignment="1">
      <alignment horizontal="left" vertical="center"/>
    </xf>
    <xf numFmtId="178" fontId="2" fillId="0" borderId="10" xfId="0" applyNumberFormat="1" applyFont="1" applyFill="1" applyBorder="1" applyAlignment="1">
      <alignment vertical="center"/>
    </xf>
    <xf numFmtId="178" fontId="2" fillId="0" borderId="12" xfId="0" applyNumberFormat="1" applyFont="1" applyFill="1" applyBorder="1" applyAlignment="1">
      <alignment vertical="center"/>
    </xf>
    <xf numFmtId="178" fontId="2" fillId="0" borderId="18" xfId="0" applyNumberFormat="1" applyFont="1" applyFill="1" applyBorder="1" applyAlignment="1">
      <alignment vertical="center"/>
    </xf>
    <xf numFmtId="178" fontId="2" fillId="0" borderId="19" xfId="0" applyNumberFormat="1" applyFont="1" applyFill="1" applyBorder="1" applyAlignment="1">
      <alignment vertical="center"/>
    </xf>
    <xf numFmtId="178" fontId="2" fillId="0" borderId="20" xfId="0" applyNumberFormat="1" applyFont="1" applyFill="1" applyBorder="1" applyAlignment="1">
      <alignment vertical="center"/>
    </xf>
    <xf numFmtId="178" fontId="2" fillId="0" borderId="21" xfId="0" applyNumberFormat="1" applyFont="1" applyFill="1" applyBorder="1" applyAlignment="1">
      <alignment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78" fontId="0" fillId="0" borderId="12"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21" xfId="0" applyNumberFormat="1" applyFont="1" applyFill="1" applyBorder="1" applyAlignment="1">
      <alignment vertical="center"/>
    </xf>
    <xf numFmtId="180" fontId="2" fillId="0" borderId="10"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20" xfId="0" applyNumberFormat="1" applyFont="1" applyFill="1" applyBorder="1" applyAlignment="1">
      <alignment vertical="center"/>
    </xf>
    <xf numFmtId="180" fontId="0" fillId="0" borderId="21" xfId="0" applyNumberFormat="1" applyFont="1" applyFill="1" applyBorder="1" applyAlignment="1">
      <alignment vertical="center"/>
    </xf>
    <xf numFmtId="181" fontId="2" fillId="0" borderId="10"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8" xfId="0" applyNumberFormat="1" applyFont="1" applyFill="1" applyBorder="1" applyAlignment="1">
      <alignment vertical="center"/>
    </xf>
    <xf numFmtId="181" fontId="0" fillId="0" borderId="19" xfId="0" applyNumberFormat="1" applyFont="1" applyFill="1" applyBorder="1" applyAlignment="1">
      <alignment vertical="center"/>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78" fontId="0" fillId="0" borderId="11"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5" xfId="0" applyNumberFormat="1" applyFont="1" applyFill="1" applyBorder="1" applyAlignment="1">
      <alignment vertical="center"/>
    </xf>
    <xf numFmtId="181" fontId="2" fillId="0" borderId="10"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0" fontId="2" fillId="0" borderId="19" xfId="0" applyFont="1" applyFill="1" applyBorder="1" applyAlignment="1">
      <alignment vertical="center"/>
    </xf>
    <xf numFmtId="181" fontId="2" fillId="0" borderId="18" xfId="0" applyNumberFormat="1" applyFont="1" applyFill="1" applyBorder="1" applyAlignment="1">
      <alignment vertical="center"/>
    </xf>
    <xf numFmtId="181" fontId="2" fillId="0" borderId="19" xfId="0" applyNumberFormat="1" applyFont="1" applyFill="1" applyBorder="1" applyAlignment="1">
      <alignment vertical="center"/>
    </xf>
    <xf numFmtId="0" fontId="10" fillId="0" borderId="18" xfId="0" applyFont="1" applyFill="1" applyBorder="1" applyAlignment="1">
      <alignment horizontal="center" vertical="center"/>
    </xf>
    <xf numFmtId="0" fontId="10" fillId="0" borderId="0" xfId="0" applyFont="1" applyFill="1" applyAlignment="1">
      <alignment horizontal="center" vertical="center"/>
    </xf>
    <xf numFmtId="0" fontId="10" fillId="0" borderId="19" xfId="0" applyFont="1" applyFill="1" applyBorder="1" applyAlignment="1">
      <alignment horizontal="center" vertical="center"/>
    </xf>
    <xf numFmtId="0" fontId="2"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8" xfId="0" applyFont="1" applyFill="1" applyBorder="1" applyAlignment="1">
      <alignment horizontal="left" vertical="center"/>
    </xf>
    <xf numFmtId="0" fontId="0" fillId="0" borderId="0" xfId="0" applyFont="1" applyFill="1" applyAlignment="1">
      <alignment horizontal="left" vertical="center"/>
    </xf>
    <xf numFmtId="0" fontId="0" fillId="0" borderId="19"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1"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0" fontId="2" fillId="0" borderId="10" xfId="0" applyFont="1" applyFill="1" applyBorder="1" applyAlignment="1">
      <alignment horizontal="distributed" vertical="center"/>
    </xf>
    <xf numFmtId="0" fontId="0" fillId="0" borderId="0" xfId="0" applyFont="1" applyFill="1" applyAlignment="1">
      <alignment horizontal="center" vertical="center"/>
    </xf>
    <xf numFmtId="0" fontId="10" fillId="0" borderId="0" xfId="0" applyFont="1" applyFill="1" applyAlignment="1">
      <alignment horizontal="right" vertical="center"/>
    </xf>
    <xf numFmtId="178" fontId="5" fillId="0" borderId="0" xfId="0" applyNumberFormat="1" applyFont="1" applyFill="1" applyAlignment="1">
      <alignment/>
    </xf>
    <xf numFmtId="0" fontId="0" fillId="0" borderId="11" xfId="0" applyFont="1" applyFill="1" applyBorder="1" applyAlignment="1">
      <alignment/>
    </xf>
    <xf numFmtId="0" fontId="8" fillId="0" borderId="11" xfId="0" applyFont="1" applyFill="1" applyBorder="1" applyAlignment="1">
      <alignment horizontal="left" vertical="center"/>
    </xf>
    <xf numFmtId="192" fontId="5" fillId="0" borderId="0" xfId="0" applyNumberFormat="1" applyFont="1" applyFill="1" applyAlignment="1">
      <alignment/>
    </xf>
    <xf numFmtId="202" fontId="63" fillId="0" borderId="16" xfId="0" applyNumberFormat="1" applyFont="1" applyFill="1" applyBorder="1" applyAlignment="1">
      <alignment horizontal="center" vertical="center"/>
    </xf>
    <xf numFmtId="203" fontId="5" fillId="0" borderId="16" xfId="0" applyNumberFormat="1" applyFont="1" applyFill="1" applyBorder="1" applyAlignment="1">
      <alignment horizontal="right" vertical="center" indent="1"/>
    </xf>
    <xf numFmtId="0" fontId="6" fillId="0" borderId="21"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0" xfId="0" applyFont="1" applyFill="1" applyBorder="1" applyAlignment="1">
      <alignment horizontal="distributed" vertical="center"/>
    </xf>
    <xf numFmtId="180" fontId="63" fillId="0" borderId="13" xfId="0" applyNumberFormat="1" applyFont="1" applyFill="1" applyBorder="1" applyAlignment="1">
      <alignment horizontal="center" vertical="center"/>
    </xf>
    <xf numFmtId="178" fontId="5" fillId="0" borderId="13" xfId="0" applyNumberFormat="1" applyFont="1" applyFill="1" applyBorder="1" applyAlignment="1">
      <alignment horizontal="right" vertical="center" indent="1"/>
    </xf>
    <xf numFmtId="0" fontId="6" fillId="0" borderId="12"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0" xfId="0" applyFont="1" applyFill="1" applyBorder="1" applyAlignment="1">
      <alignment horizontal="distributed" vertical="center"/>
    </xf>
    <xf numFmtId="202" fontId="63" fillId="0" borderId="17" xfId="0" applyNumberFormat="1" applyFont="1" applyFill="1" applyBorder="1" applyAlignment="1">
      <alignment horizontal="center" vertical="center"/>
    </xf>
    <xf numFmtId="204" fontId="5" fillId="0" borderId="16" xfId="0" applyNumberFormat="1" applyFont="1" applyFill="1" applyBorder="1" applyAlignment="1">
      <alignment horizontal="right" vertical="center" indent="1"/>
    </xf>
    <xf numFmtId="0" fontId="0" fillId="0" borderId="15"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1" xfId="0" applyFont="1" applyFill="1" applyBorder="1" applyAlignment="1">
      <alignment/>
    </xf>
    <xf numFmtId="0" fontId="5" fillId="0" borderId="15" xfId="0" applyFont="1" applyFill="1" applyBorder="1" applyAlignment="1">
      <alignment/>
    </xf>
    <xf numFmtId="0" fontId="5" fillId="0" borderId="20" xfId="0" applyFont="1" applyFill="1" applyBorder="1" applyAlignment="1">
      <alignment/>
    </xf>
    <xf numFmtId="0" fontId="5" fillId="0" borderId="12" xfId="0" applyFont="1" applyFill="1" applyBorder="1" applyAlignment="1">
      <alignment/>
    </xf>
    <xf numFmtId="0" fontId="5" fillId="0" borderId="11" xfId="0" applyFont="1" applyFill="1" applyBorder="1" applyAlignment="1">
      <alignment/>
    </xf>
    <xf numFmtId="38" fontId="8" fillId="0" borderId="0" xfId="49" applyFont="1" applyFill="1" applyAlignment="1">
      <alignment/>
    </xf>
    <xf numFmtId="0" fontId="5" fillId="0" borderId="16" xfId="0" applyFont="1" applyFill="1" applyBorder="1" applyAlignment="1">
      <alignment vertical="center" shrinkToFit="1"/>
    </xf>
    <xf numFmtId="0" fontId="5" fillId="0" borderId="16" xfId="0" applyFont="1" applyFill="1" applyBorder="1" applyAlignment="1">
      <alignment/>
    </xf>
    <xf numFmtId="0" fontId="5" fillId="0" borderId="16" xfId="0" applyFont="1" applyFill="1" applyBorder="1" applyAlignment="1">
      <alignment vertical="center"/>
    </xf>
    <xf numFmtId="0" fontId="5" fillId="0" borderId="13" xfId="0" applyFont="1" applyFill="1" applyBorder="1" applyAlignment="1">
      <alignment vertical="center" shrinkToFit="1"/>
    </xf>
    <xf numFmtId="0" fontId="5" fillId="0" borderId="17" xfId="0" applyFont="1" applyFill="1" applyBorder="1" applyAlignment="1">
      <alignment/>
    </xf>
    <xf numFmtId="0" fontId="5" fillId="0" borderId="17" xfId="0" applyFont="1" applyFill="1" applyBorder="1" applyAlignment="1">
      <alignment vertical="center"/>
    </xf>
    <xf numFmtId="0" fontId="5" fillId="0" borderId="16" xfId="0" applyFont="1" applyFill="1" applyBorder="1" applyAlignment="1">
      <alignment horizontal="distributed" vertical="distributed"/>
    </xf>
    <xf numFmtId="0" fontId="5" fillId="0" borderId="13" xfId="0" applyFont="1" applyFill="1" applyBorder="1" applyAlignment="1">
      <alignment horizontal="distributed" vertical="distributed"/>
    </xf>
    <xf numFmtId="0" fontId="5" fillId="0" borderId="13" xfId="0" applyFont="1" applyFill="1" applyBorder="1" applyAlignment="1">
      <alignment vertical="center" textRotation="255"/>
    </xf>
    <xf numFmtId="0" fontId="5" fillId="0" borderId="10" xfId="0" applyFont="1" applyFill="1" applyBorder="1" applyAlignment="1">
      <alignment horizontal="distributed" vertical="distributed"/>
    </xf>
    <xf numFmtId="0" fontId="5"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14" fillId="0" borderId="14" xfId="0" applyFont="1" applyFill="1" applyBorder="1" applyAlignment="1">
      <alignment horizontal="center" vertical="center" shrinkToFit="1"/>
    </xf>
    <xf numFmtId="0" fontId="5"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54" xfId="0" applyFont="1" applyFill="1" applyBorder="1" applyAlignment="1">
      <alignment horizontal="center" vertical="center"/>
    </xf>
    <xf numFmtId="0" fontId="5" fillId="0" borderId="15"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vertical="center"/>
    </xf>
    <xf numFmtId="0" fontId="8" fillId="0" borderId="11" xfId="0" applyFont="1" applyFill="1" applyBorder="1" applyAlignment="1">
      <alignment vertical="center"/>
    </xf>
    <xf numFmtId="180" fontId="63" fillId="0" borderId="16" xfId="0" applyNumberFormat="1" applyFont="1" applyFill="1" applyBorder="1" applyAlignment="1">
      <alignment horizontal="center" vertical="center"/>
    </xf>
    <xf numFmtId="178" fontId="5" fillId="0" borderId="16" xfId="0" applyNumberFormat="1" applyFont="1" applyFill="1" applyBorder="1" applyAlignment="1">
      <alignment horizontal="right" vertical="center" indent="1"/>
    </xf>
    <xf numFmtId="205" fontId="63" fillId="0" borderId="13" xfId="0" applyNumberFormat="1" applyFont="1" applyFill="1" applyBorder="1" applyAlignment="1">
      <alignment horizontal="center" vertical="center"/>
    </xf>
    <xf numFmtId="206" fontId="5" fillId="0" borderId="13" xfId="0" applyNumberFormat="1" applyFont="1" applyFill="1" applyBorder="1" applyAlignment="1">
      <alignment vertical="center"/>
    </xf>
    <xf numFmtId="206" fontId="5" fillId="0" borderId="13" xfId="0" applyNumberFormat="1" applyFont="1" applyFill="1" applyBorder="1" applyAlignment="1">
      <alignment horizontal="right" vertical="center"/>
    </xf>
    <xf numFmtId="206" fontId="5" fillId="0" borderId="13" xfId="0" applyNumberFormat="1" applyFont="1" applyFill="1" applyBorder="1" applyAlignment="1">
      <alignment horizontal="right" vertical="center" indent="1"/>
    </xf>
    <xf numFmtId="0" fontId="0" fillId="0" borderId="21"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182" fontId="8" fillId="0" borderId="0" xfId="0" applyNumberFormat="1" applyFont="1" applyFill="1" applyAlignment="1">
      <alignment horizontal="right" vertical="center"/>
    </xf>
    <xf numFmtId="0" fontId="0" fillId="0" borderId="12" xfId="0" applyFont="1" applyFill="1" applyBorder="1" applyAlignment="1">
      <alignment/>
    </xf>
    <xf numFmtId="38" fontId="8" fillId="0" borderId="0" xfId="49" applyFont="1" applyFill="1" applyAlignment="1">
      <alignment horizontal="right" vertical="center"/>
    </xf>
    <xf numFmtId="178" fontId="5" fillId="0" borderId="20" xfId="0" applyNumberFormat="1" applyFont="1" applyFill="1" applyBorder="1" applyAlignment="1">
      <alignment horizontal="right" vertical="center" indent="1"/>
    </xf>
    <xf numFmtId="206" fontId="5" fillId="0" borderId="10" xfId="0" applyNumberFormat="1" applyFont="1" applyFill="1" applyBorder="1" applyAlignment="1">
      <alignment horizontal="right" vertical="center"/>
    </xf>
    <xf numFmtId="0" fontId="5" fillId="0" borderId="2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0" xfId="0" applyFont="1" applyFill="1" applyAlignment="1">
      <alignment shrinkToFit="1"/>
    </xf>
    <xf numFmtId="0" fontId="0" fillId="0" borderId="0" xfId="0" applyFont="1" applyFill="1" applyBorder="1" applyAlignment="1">
      <alignment horizontal="left" vertical="center"/>
    </xf>
    <xf numFmtId="178" fontId="5" fillId="0" borderId="14"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178" fontId="5" fillId="0" borderId="54" xfId="0" applyNumberFormat="1" applyFont="1" applyFill="1" applyBorder="1" applyAlignment="1">
      <alignment horizontal="center" vertical="center"/>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4" xfId="0" applyFont="1" applyFill="1" applyBorder="1" applyAlignment="1">
      <alignment horizontal="center" vertical="center"/>
    </xf>
    <xf numFmtId="0" fontId="8" fillId="0" borderId="0" xfId="0" applyFont="1" applyFill="1" applyAlignment="1">
      <alignment vertical="center"/>
    </xf>
    <xf numFmtId="0" fontId="8" fillId="0" borderId="14" xfId="0" applyFont="1" applyFill="1" applyBorder="1" applyAlignment="1">
      <alignment vertical="center" shrinkToFit="1"/>
    </xf>
    <xf numFmtId="0" fontId="5" fillId="0" borderId="14" xfId="0" applyFont="1" applyFill="1" applyBorder="1" applyAlignment="1">
      <alignment vertical="center" shrinkToFit="1"/>
    </xf>
    <xf numFmtId="0" fontId="5" fillId="0" borderId="14" xfId="0" applyFont="1" applyFill="1" applyBorder="1" applyAlignment="1">
      <alignment horizontal="center" vertical="center" shrinkToFit="1"/>
    </xf>
    <xf numFmtId="178"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textRotation="255"/>
    </xf>
    <xf numFmtId="178" fontId="5" fillId="0" borderId="13" xfId="0" applyNumberFormat="1" applyFont="1" applyFill="1" applyBorder="1" applyAlignment="1">
      <alignment horizontal="center" vertical="center"/>
    </xf>
    <xf numFmtId="0" fontId="5" fillId="0" borderId="17" xfId="0" applyFont="1" applyFill="1" applyBorder="1" applyAlignment="1">
      <alignment horizontal="center" vertical="center" textRotation="255"/>
    </xf>
    <xf numFmtId="0" fontId="5" fillId="0" borderId="21"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13" xfId="0" applyFont="1" applyFill="1" applyBorder="1" applyAlignment="1">
      <alignment horizontal="center" vertical="center" textRotation="255"/>
    </xf>
    <xf numFmtId="0" fontId="37" fillId="0" borderId="13" xfId="0" applyFont="1" applyFill="1" applyBorder="1" applyAlignment="1">
      <alignment horizontal="center" vertical="center"/>
    </xf>
    <xf numFmtId="0" fontId="5" fillId="0" borderId="14" xfId="0" applyFont="1" applyFill="1" applyBorder="1" applyAlignment="1">
      <alignment horizontal="center"/>
    </xf>
    <xf numFmtId="0" fontId="5"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shrinkToFit="1"/>
    </xf>
    <xf numFmtId="178" fontId="5" fillId="0" borderId="16" xfId="0" applyNumberFormat="1" applyFont="1" applyFill="1" applyBorder="1" applyAlignment="1">
      <alignment/>
    </xf>
    <xf numFmtId="178" fontId="5" fillId="0" borderId="14" xfId="0" applyNumberFormat="1" applyFont="1" applyFill="1" applyBorder="1" applyAlignment="1">
      <alignment/>
    </xf>
    <xf numFmtId="0" fontId="5" fillId="0" borderId="14" xfId="0" applyFont="1" applyFill="1" applyBorder="1" applyAlignment="1">
      <alignment horizontal="distributed" vertical="center"/>
    </xf>
    <xf numFmtId="0" fontId="5" fillId="0" borderId="14" xfId="0" applyFont="1" applyFill="1" applyBorder="1" applyAlignment="1">
      <alignment horizontal="distributed" vertical="center" shrinkToFit="1"/>
    </xf>
    <xf numFmtId="0" fontId="5" fillId="0" borderId="14" xfId="0" applyFont="1" applyFill="1" applyBorder="1" applyAlignment="1">
      <alignment horizontal="distributed" vertical="center" wrapText="1"/>
    </xf>
    <xf numFmtId="182" fontId="5" fillId="0" borderId="14" xfId="0" applyNumberFormat="1" applyFont="1" applyFill="1" applyBorder="1" applyAlignment="1">
      <alignment/>
    </xf>
    <xf numFmtId="178" fontId="5" fillId="0" borderId="14" xfId="0" applyNumberFormat="1" applyFont="1" applyFill="1" applyBorder="1" applyAlignment="1">
      <alignment shrinkToFit="1"/>
    </xf>
    <xf numFmtId="38" fontId="5" fillId="0" borderId="16" xfId="49" applyFont="1" applyFill="1" applyBorder="1" applyAlignment="1">
      <alignment/>
    </xf>
    <xf numFmtId="0" fontId="5" fillId="0" borderId="0" xfId="0" applyFont="1" applyFill="1" applyAlignment="1">
      <alignment vertical="center"/>
    </xf>
    <xf numFmtId="0" fontId="5" fillId="0" borderId="13" xfId="0" applyFont="1" applyFill="1" applyBorder="1" applyAlignment="1">
      <alignment horizontal="distributed" vertical="center"/>
    </xf>
    <xf numFmtId="0" fontId="5" fillId="0" borderId="13" xfId="0" applyFont="1" applyFill="1" applyBorder="1" applyAlignment="1">
      <alignment vertical="center"/>
    </xf>
    <xf numFmtId="0" fontId="5" fillId="0" borderId="13" xfId="0" applyFont="1" applyFill="1" applyBorder="1" applyAlignment="1">
      <alignment horizontal="distributed" vertical="center" shrinkToFit="1"/>
    </xf>
    <xf numFmtId="0" fontId="5" fillId="0" borderId="14" xfId="0" applyFont="1" applyFill="1" applyBorder="1" applyAlignment="1">
      <alignment horizontal="distributed" vertical="center"/>
    </xf>
    <xf numFmtId="0" fontId="5" fillId="0" borderId="16" xfId="0" applyFont="1" applyFill="1" applyBorder="1" applyAlignment="1">
      <alignment vertical="center"/>
    </xf>
    <xf numFmtId="0" fontId="5" fillId="0" borderId="16" xfId="0" applyFont="1" applyFill="1" applyBorder="1" applyAlignment="1">
      <alignment horizontal="distributed" vertical="center"/>
    </xf>
    <xf numFmtId="0" fontId="5" fillId="0" borderId="14" xfId="0" applyFont="1" applyFill="1" applyBorder="1" applyAlignment="1">
      <alignment vertical="center"/>
    </xf>
    <xf numFmtId="0" fontId="5" fillId="0" borderId="17" xfId="0" applyFont="1" applyFill="1" applyBorder="1" applyAlignment="1">
      <alignment horizontal="distributed" vertical="center"/>
    </xf>
    <xf numFmtId="0" fontId="5" fillId="0" borderId="17" xfId="0" applyFont="1" applyFill="1" applyBorder="1" applyAlignment="1" applyProtection="1">
      <alignment vertical="center" shrinkToFit="1"/>
      <protection locked="0"/>
    </xf>
    <xf numFmtId="0" fontId="5" fillId="0" borderId="17" xfId="0" applyFont="1" applyFill="1" applyBorder="1" applyAlignment="1">
      <alignment vertical="center" shrinkToFit="1"/>
    </xf>
    <xf numFmtId="0" fontId="5" fillId="0" borderId="13" xfId="0" applyFont="1" applyFill="1" applyBorder="1" applyAlignment="1">
      <alignment vertical="center" shrinkToFit="1"/>
    </xf>
    <xf numFmtId="0" fontId="5" fillId="0" borderId="39" xfId="0" applyFont="1" applyFill="1" applyBorder="1" applyAlignment="1">
      <alignment horizontal="center" vertical="center"/>
    </xf>
    <xf numFmtId="182" fontId="5" fillId="0" borderId="0" xfId="0" applyNumberFormat="1" applyFont="1" applyFill="1" applyAlignment="1">
      <alignment/>
    </xf>
    <xf numFmtId="182" fontId="5" fillId="0" borderId="0" xfId="0" applyNumberFormat="1" applyFont="1" applyFill="1" applyAlignment="1">
      <alignment shrinkToFit="1"/>
    </xf>
    <xf numFmtId="182" fontId="5" fillId="0" borderId="0" xfId="0" applyNumberFormat="1" applyFont="1" applyFill="1" applyAlignment="1">
      <alignment vertical="center"/>
    </xf>
    <xf numFmtId="182" fontId="6" fillId="0" borderId="83" xfId="0" applyNumberFormat="1" applyFont="1" applyFill="1" applyBorder="1" applyAlignment="1">
      <alignment vertical="center"/>
    </xf>
    <xf numFmtId="182" fontId="6" fillId="0" borderId="14" xfId="0" applyNumberFormat="1" applyFont="1" applyFill="1" applyBorder="1" applyAlignment="1">
      <alignment horizontal="right" vertical="center"/>
    </xf>
    <xf numFmtId="182" fontId="5" fillId="0" borderId="22" xfId="0" applyNumberFormat="1" applyFont="1" applyFill="1" applyBorder="1" applyAlignment="1">
      <alignment horizontal="center" vertical="center"/>
    </xf>
    <xf numFmtId="182" fontId="5" fillId="0" borderId="54" xfId="0" applyNumberFormat="1" applyFont="1" applyFill="1" applyBorder="1" applyAlignment="1">
      <alignment horizontal="center" vertical="center"/>
    </xf>
    <xf numFmtId="182" fontId="5" fillId="0" borderId="22" xfId="0" applyNumberFormat="1" applyFont="1" applyFill="1" applyBorder="1" applyAlignment="1">
      <alignment horizontal="right" vertical="center"/>
    </xf>
    <xf numFmtId="182" fontId="5" fillId="0" borderId="54" xfId="0" applyNumberFormat="1" applyFont="1" applyFill="1" applyBorder="1" applyAlignment="1">
      <alignment horizontal="right" vertical="center"/>
    </xf>
    <xf numFmtId="182" fontId="5" fillId="0" borderId="0" xfId="0" applyNumberFormat="1" applyFont="1" applyFill="1" applyAlignment="1">
      <alignment horizontal="right" vertical="center"/>
    </xf>
    <xf numFmtId="182" fontId="5" fillId="0" borderId="22" xfId="0" applyNumberFormat="1" applyFont="1" applyFill="1" applyBorder="1" applyAlignment="1">
      <alignment vertical="center" shrinkToFit="1"/>
    </xf>
    <xf numFmtId="38" fontId="5" fillId="0" borderId="0" xfId="49" applyFont="1" applyFill="1" applyAlignment="1">
      <alignment horizontal="right" vertical="center"/>
    </xf>
    <xf numFmtId="182" fontId="5" fillId="0" borderId="83" xfId="0" applyNumberFormat="1" applyFont="1" applyFill="1" applyBorder="1" applyAlignment="1">
      <alignment horizontal="center" vertical="center"/>
    </xf>
    <xf numFmtId="182" fontId="5" fillId="0" borderId="14"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182" fontId="5" fillId="0" borderId="20" xfId="0" applyNumberFormat="1" applyFont="1" applyFill="1" applyBorder="1" applyAlignment="1">
      <alignment horizontal="center" vertical="center"/>
    </xf>
    <xf numFmtId="182" fontId="5" fillId="0" borderId="12" xfId="0" applyNumberFormat="1" applyFont="1" applyFill="1" applyBorder="1" applyAlignment="1">
      <alignment horizontal="center" vertical="center"/>
    </xf>
    <xf numFmtId="182" fontId="5" fillId="0" borderId="10" xfId="0" applyNumberFormat="1" applyFont="1" applyFill="1" applyBorder="1" applyAlignment="1">
      <alignment horizontal="center" vertical="center"/>
    </xf>
    <xf numFmtId="182" fontId="38" fillId="0" borderId="0" xfId="0" applyNumberFormat="1" applyFont="1" applyFill="1" applyAlignment="1">
      <alignment/>
    </xf>
    <xf numFmtId="182" fontId="8" fillId="0" borderId="0" xfId="0" applyNumberFormat="1" applyFont="1" applyFill="1" applyAlignment="1">
      <alignment/>
    </xf>
    <xf numFmtId="49" fontId="38" fillId="0" borderId="0" xfId="0" applyNumberFormat="1" applyFont="1" applyFill="1" applyAlignment="1">
      <alignment horizontal="right"/>
    </xf>
    <xf numFmtId="182" fontId="0" fillId="0" borderId="0" xfId="0" applyNumberFormat="1" applyFont="1" applyFill="1" applyAlignment="1">
      <alignment horizontal="center"/>
    </xf>
    <xf numFmtId="182" fontId="0" fillId="0" borderId="0" xfId="0" applyNumberFormat="1" applyFont="1" applyFill="1" applyAlignment="1">
      <alignment horizontal="center" wrapText="1"/>
    </xf>
    <xf numFmtId="0" fontId="64" fillId="0" borderId="0" xfId="0" applyFont="1" applyAlignment="1">
      <alignment/>
    </xf>
    <xf numFmtId="0" fontId="2" fillId="0" borderId="2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12" fillId="0" borderId="56" xfId="0" applyFont="1" applyFill="1" applyBorder="1" applyAlignment="1">
      <alignment horizontal="right" vertical="center" wrapText="1"/>
    </xf>
    <xf numFmtId="0" fontId="12" fillId="0" borderId="88" xfId="0" applyFont="1" applyFill="1" applyBorder="1" applyAlignment="1">
      <alignment horizontal="right" vertical="center" wrapText="1"/>
    </xf>
    <xf numFmtId="0" fontId="2" fillId="0" borderId="89" xfId="0" applyFont="1" applyFill="1" applyBorder="1" applyAlignment="1">
      <alignment horizontal="center" vertical="center" wrapText="1"/>
    </xf>
    <xf numFmtId="3" fontId="2" fillId="0" borderId="16" xfId="0" applyNumberFormat="1" applyFont="1" applyFill="1" applyBorder="1" applyAlignment="1">
      <alignment horizontal="right" vertical="center" wrapText="1"/>
    </xf>
    <xf numFmtId="183" fontId="2" fillId="0" borderId="16" xfId="0" applyNumberFormat="1" applyFont="1" applyFill="1" applyBorder="1" applyAlignment="1">
      <alignment horizontal="right" vertical="center" wrapText="1"/>
    </xf>
    <xf numFmtId="183" fontId="2" fillId="0" borderId="90" xfId="0" applyNumberFormat="1" applyFont="1" applyFill="1" applyBorder="1" applyAlignment="1">
      <alignment horizontal="right" vertical="center" wrapText="1"/>
    </xf>
    <xf numFmtId="0" fontId="12" fillId="0" borderId="13" xfId="0" applyFont="1" applyFill="1" applyBorder="1" applyAlignment="1">
      <alignment horizontal="right" vertical="center" wrapText="1"/>
    </xf>
    <xf numFmtId="0" fontId="12" fillId="0" borderId="91" xfId="0" applyFont="1" applyFill="1" applyBorder="1" applyAlignment="1">
      <alignment horizontal="right" vertical="center" wrapText="1"/>
    </xf>
    <xf numFmtId="3" fontId="2" fillId="0" borderId="17" xfId="0" applyNumberFormat="1" applyFont="1" applyFill="1" applyBorder="1" applyAlignment="1">
      <alignment horizontal="right" vertical="center" wrapText="1"/>
    </xf>
    <xf numFmtId="183" fontId="2" fillId="0" borderId="17" xfId="0" applyNumberFormat="1" applyFont="1" applyFill="1" applyBorder="1" applyAlignment="1">
      <alignment horizontal="right" vertical="center" wrapText="1"/>
    </xf>
    <xf numFmtId="183" fontId="2" fillId="0" borderId="92" xfId="0" applyNumberFormat="1" applyFont="1" applyFill="1" applyBorder="1" applyAlignment="1">
      <alignment horizontal="right" vertical="center" wrapText="1"/>
    </xf>
    <xf numFmtId="0" fontId="12" fillId="0" borderId="17" xfId="0" applyFont="1" applyFill="1" applyBorder="1" applyAlignment="1">
      <alignment horizontal="right" vertical="center" wrapText="1"/>
    </xf>
    <xf numFmtId="0" fontId="12" fillId="0" borderId="92" xfId="0" applyFont="1" applyFill="1" applyBorder="1" applyAlignment="1">
      <alignment horizontal="right" vertical="center" wrapText="1"/>
    </xf>
    <xf numFmtId="3" fontId="2" fillId="0" borderId="86" xfId="0" applyNumberFormat="1" applyFont="1" applyFill="1" applyBorder="1" applyAlignment="1">
      <alignment horizontal="right" vertical="center" wrapText="1"/>
    </xf>
    <xf numFmtId="183" fontId="2" fillId="0" borderId="86" xfId="0" applyNumberFormat="1" applyFont="1" applyFill="1" applyBorder="1" applyAlignment="1">
      <alignment horizontal="right" vertical="center" wrapText="1"/>
    </xf>
    <xf numFmtId="183" fontId="2" fillId="0" borderId="87" xfId="0" applyNumberFormat="1"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90" xfId="0" applyFont="1" applyFill="1" applyBorder="1" applyAlignment="1">
      <alignment horizontal="right" vertical="center" wrapText="1"/>
    </xf>
    <xf numFmtId="0" fontId="11" fillId="0" borderId="0" xfId="0" applyFont="1" applyFill="1" applyAlignment="1">
      <alignment/>
    </xf>
    <xf numFmtId="0" fontId="11" fillId="0" borderId="0" xfId="0" applyFont="1" applyFill="1" applyAlignment="1">
      <alignment vertical="center"/>
    </xf>
    <xf numFmtId="0" fontId="2" fillId="0" borderId="0" xfId="0" applyFont="1" applyFill="1" applyAlignment="1">
      <alignment vertical="center"/>
    </xf>
    <xf numFmtId="178" fontId="11" fillId="0" borderId="0" xfId="0" applyNumberFormat="1" applyFont="1" applyFill="1" applyAlignment="1">
      <alignment vertical="center"/>
    </xf>
    <xf numFmtId="0" fontId="11" fillId="0" borderId="77" xfId="0" applyFont="1" applyFill="1" applyBorder="1" applyAlignment="1">
      <alignment/>
    </xf>
    <xf numFmtId="180" fontId="2" fillId="0" borderId="93" xfId="0" applyNumberFormat="1" applyFont="1" applyFill="1" applyBorder="1" applyAlignment="1">
      <alignment horizontal="center" vertical="center"/>
    </xf>
    <xf numFmtId="0" fontId="11" fillId="0" borderId="52" xfId="0" applyFont="1" applyFill="1" applyBorder="1" applyAlignment="1">
      <alignment vertical="center"/>
    </xf>
    <xf numFmtId="182" fontId="2" fillId="0" borderId="93" xfId="0" applyNumberFormat="1" applyFont="1" applyFill="1" applyBorder="1" applyAlignment="1">
      <alignment vertical="center"/>
    </xf>
    <xf numFmtId="178" fontId="2" fillId="0" borderId="93" xfId="0" applyNumberFormat="1" applyFont="1" applyFill="1" applyBorder="1" applyAlignment="1">
      <alignment vertical="center"/>
    </xf>
    <xf numFmtId="0" fontId="0" fillId="0" borderId="44" xfId="0" applyFont="1" applyFill="1" applyBorder="1" applyAlignment="1">
      <alignment horizontal="distributed" vertical="center"/>
    </xf>
    <xf numFmtId="0" fontId="10" fillId="0" borderId="94" xfId="0" applyFont="1" applyFill="1" applyBorder="1" applyAlignment="1">
      <alignment horizontal="distributed" vertical="center"/>
    </xf>
    <xf numFmtId="0" fontId="11" fillId="0" borderId="95" xfId="0" applyFont="1" applyFill="1" applyBorder="1" applyAlignment="1">
      <alignment/>
    </xf>
    <xf numFmtId="180" fontId="2" fillId="0" borderId="54" xfId="0" applyNumberFormat="1" applyFont="1" applyFill="1" applyBorder="1" applyAlignment="1">
      <alignment horizontal="center" vertical="center"/>
    </xf>
    <xf numFmtId="0" fontId="11" fillId="0" borderId="39" xfId="0" applyFont="1" applyFill="1" applyBorder="1" applyAlignment="1">
      <alignment vertical="center"/>
    </xf>
    <xf numFmtId="182" fontId="2" fillId="0" borderId="54" xfId="0" applyNumberFormat="1" applyFont="1" applyFill="1" applyBorder="1" applyAlignment="1">
      <alignment vertical="center"/>
    </xf>
    <xf numFmtId="178" fontId="2" fillId="0" borderId="54" xfId="0" applyNumberFormat="1" applyFont="1" applyFill="1" applyBorder="1" applyAlignment="1">
      <alignment horizontal="right" vertical="center"/>
    </xf>
    <xf numFmtId="0" fontId="2" fillId="0" borderId="14" xfId="0" applyFont="1" applyFill="1" applyBorder="1" applyAlignment="1">
      <alignment horizontal="distributed" vertical="center"/>
    </xf>
    <xf numFmtId="0" fontId="2" fillId="0" borderId="96" xfId="0" applyFont="1" applyFill="1" applyBorder="1" applyAlignment="1">
      <alignment horizontal="distributed" vertical="center"/>
    </xf>
    <xf numFmtId="178" fontId="2" fillId="0" borderId="54" xfId="0" applyNumberFormat="1" applyFont="1" applyFill="1" applyBorder="1" applyAlignment="1">
      <alignment vertical="center"/>
    </xf>
    <xf numFmtId="0" fontId="2" fillId="0" borderId="14" xfId="0" applyFont="1" applyFill="1" applyBorder="1" applyAlignment="1">
      <alignment horizontal="distributed" vertical="center"/>
    </xf>
    <xf numFmtId="0" fontId="2" fillId="0" borderId="96" xfId="0" applyFont="1" applyFill="1" applyBorder="1" applyAlignment="1">
      <alignment horizontal="center" vertical="center" textRotation="255"/>
    </xf>
    <xf numFmtId="0" fontId="12" fillId="0" borderId="97" xfId="0" applyFont="1" applyFill="1" applyBorder="1" applyAlignment="1">
      <alignment vertical="top"/>
    </xf>
    <xf numFmtId="180" fontId="2" fillId="0" borderId="18" xfId="0" applyNumberFormat="1" applyFont="1" applyFill="1" applyBorder="1" applyAlignment="1">
      <alignment horizontal="center" vertical="center"/>
    </xf>
    <xf numFmtId="0" fontId="12" fillId="0" borderId="0" xfId="0" applyFont="1" applyFill="1" applyBorder="1" applyAlignment="1">
      <alignment vertical="top"/>
    </xf>
    <xf numFmtId="182" fontId="2" fillId="0" borderId="18" xfId="0" applyNumberFormat="1" applyFont="1" applyFill="1" applyBorder="1" applyAlignment="1">
      <alignment vertical="center"/>
    </xf>
    <xf numFmtId="0" fontId="2" fillId="0" borderId="16" xfId="0" applyFont="1" applyFill="1" applyBorder="1" applyAlignment="1">
      <alignment horizontal="distributed" vertical="center"/>
    </xf>
    <xf numFmtId="0" fontId="2" fillId="0" borderId="98" xfId="0" applyFont="1" applyFill="1" applyBorder="1" applyAlignment="1">
      <alignment horizontal="center" vertical="center" textRotation="255"/>
    </xf>
    <xf numFmtId="0" fontId="0" fillId="0" borderId="99" xfId="0" applyFont="1" applyFill="1" applyBorder="1" applyAlignment="1">
      <alignment horizontal="center" vertical="center"/>
    </xf>
    <xf numFmtId="0" fontId="2"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00" xfId="0" applyFont="1" applyFill="1" applyBorder="1" applyAlignment="1">
      <alignment horizontal="center" vertical="center"/>
    </xf>
    <xf numFmtId="0" fontId="16" fillId="0" borderId="0" xfId="0" applyFont="1" applyFill="1" applyAlignment="1">
      <alignment/>
    </xf>
    <xf numFmtId="38" fontId="6" fillId="0" borderId="0" xfId="49" applyFont="1" applyFill="1" applyAlignment="1">
      <alignment horizontal="center" vertical="center"/>
    </xf>
    <xf numFmtId="207" fontId="11" fillId="0" borderId="93" xfId="0" applyNumberFormat="1" applyFont="1" applyFill="1" applyBorder="1" applyAlignment="1">
      <alignment vertical="center" shrinkToFit="1"/>
    </xf>
    <xf numFmtId="207" fontId="11" fillId="0" borderId="54" xfId="0" applyNumberFormat="1" applyFont="1" applyFill="1" applyBorder="1" applyAlignment="1">
      <alignment vertical="center" shrinkToFit="1"/>
    </xf>
    <xf numFmtId="207" fontId="11" fillId="0" borderId="54" xfId="51" applyNumberFormat="1" applyFont="1" applyFill="1" applyBorder="1" applyAlignment="1">
      <alignment vertical="center" shrinkToFit="1"/>
    </xf>
    <xf numFmtId="207" fontId="2" fillId="0" borderId="54" xfId="0" applyNumberFormat="1" applyFont="1" applyFill="1" applyBorder="1" applyAlignment="1">
      <alignment horizontal="center" vertical="center" shrinkToFit="1"/>
    </xf>
    <xf numFmtId="0" fontId="2" fillId="0" borderId="39" xfId="0" applyFont="1" applyFill="1" applyBorder="1" applyAlignment="1">
      <alignment vertical="center"/>
    </xf>
    <xf numFmtId="207" fontId="11" fillId="0" borderId="18" xfId="51" applyNumberFormat="1" applyFont="1" applyFill="1" applyBorder="1" applyAlignment="1">
      <alignment vertical="center" shrinkToFit="1"/>
    </xf>
    <xf numFmtId="0" fontId="2" fillId="0" borderId="101" xfId="0" applyFont="1" applyFill="1" applyBorder="1" applyAlignment="1">
      <alignment/>
    </xf>
    <xf numFmtId="180" fontId="2" fillId="0" borderId="61" xfId="0" applyNumberFormat="1" applyFont="1" applyFill="1" applyBorder="1" applyAlignment="1">
      <alignment/>
    </xf>
    <xf numFmtId="0" fontId="2" fillId="0" borderId="43" xfId="0" applyFont="1" applyFill="1" applyBorder="1" applyAlignment="1">
      <alignment/>
    </xf>
    <xf numFmtId="178" fontId="2" fillId="0" borderId="60" xfId="0" applyNumberFormat="1" applyFont="1" applyFill="1" applyBorder="1" applyAlignment="1">
      <alignment/>
    </xf>
    <xf numFmtId="0" fontId="2" fillId="0" borderId="61" xfId="0" applyFont="1" applyFill="1" applyBorder="1" applyAlignment="1">
      <alignment/>
    </xf>
    <xf numFmtId="178" fontId="2" fillId="0" borderId="61" xfId="0" applyNumberFormat="1" applyFont="1" applyFill="1" applyBorder="1" applyAlignment="1">
      <alignment/>
    </xf>
    <xf numFmtId="0" fontId="10" fillId="0" borderId="44" xfId="0" applyFont="1" applyFill="1" applyBorder="1" applyAlignment="1">
      <alignment horizontal="center" vertical="center"/>
    </xf>
    <xf numFmtId="0" fontId="10" fillId="0" borderId="94" xfId="0" applyFont="1" applyFill="1" applyBorder="1" applyAlignment="1">
      <alignment horizontal="center" vertical="center"/>
    </xf>
    <xf numFmtId="0" fontId="2" fillId="0" borderId="95" xfId="0" applyFont="1" applyFill="1" applyBorder="1" applyAlignment="1">
      <alignment/>
    </xf>
    <xf numFmtId="180" fontId="2" fillId="0" borderId="39" xfId="0" applyNumberFormat="1" applyFont="1" applyFill="1" applyBorder="1" applyAlignment="1">
      <alignment/>
    </xf>
    <xf numFmtId="0" fontId="2" fillId="0" borderId="22" xfId="0" applyFont="1" applyFill="1" applyBorder="1" applyAlignment="1">
      <alignment/>
    </xf>
    <xf numFmtId="178" fontId="2" fillId="0" borderId="54" xfId="0" applyNumberFormat="1" applyFont="1" applyFill="1" applyBorder="1" applyAlignment="1">
      <alignment/>
    </xf>
    <xf numFmtId="0" fontId="2" fillId="0" borderId="39" xfId="0" applyFont="1" applyFill="1" applyBorder="1" applyAlignment="1">
      <alignment/>
    </xf>
    <xf numFmtId="0" fontId="10" fillId="0" borderId="14" xfId="0" applyFont="1" applyFill="1" applyBorder="1" applyAlignment="1">
      <alignment horizontal="center" vertical="center"/>
    </xf>
    <xf numFmtId="192" fontId="2" fillId="0" borderId="54"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178" fontId="2" fillId="0" borderId="54" xfId="0" applyNumberFormat="1" applyFont="1" applyFill="1" applyBorder="1" applyAlignment="1">
      <alignment/>
    </xf>
    <xf numFmtId="0" fontId="0" fillId="0" borderId="16" xfId="0" applyFont="1" applyFill="1" applyBorder="1" applyAlignment="1">
      <alignment horizontal="center" vertical="center" textRotation="255"/>
    </xf>
    <xf numFmtId="0" fontId="12" fillId="0" borderId="75" xfId="0" applyFont="1" applyFill="1" applyBorder="1" applyAlignment="1">
      <alignment vertical="top"/>
    </xf>
    <xf numFmtId="180" fontId="2" fillId="0" borderId="0" xfId="0" applyNumberFormat="1" applyFont="1" applyFill="1" applyAlignment="1">
      <alignment/>
    </xf>
    <xf numFmtId="0" fontId="12" fillId="0" borderId="102" xfId="0" applyFont="1" applyFill="1" applyBorder="1" applyAlignment="1">
      <alignment vertical="top"/>
    </xf>
    <xf numFmtId="178" fontId="2" fillId="0" borderId="103" xfId="0" applyNumberFormat="1" applyFont="1" applyFill="1" applyBorder="1" applyAlignment="1">
      <alignment/>
    </xf>
    <xf numFmtId="0" fontId="12" fillId="0" borderId="0" xfId="0" applyFont="1" applyFill="1" applyAlignment="1">
      <alignment vertical="top"/>
    </xf>
    <xf numFmtId="178" fontId="2" fillId="0" borderId="0" xfId="0" applyNumberFormat="1" applyFont="1" applyFill="1" applyAlignment="1">
      <alignment/>
    </xf>
    <xf numFmtId="0" fontId="2" fillId="0" borderId="56" xfId="0" applyFont="1" applyFill="1" applyBorder="1" applyAlignment="1">
      <alignment horizontal="center" vertical="center" textRotation="255"/>
    </xf>
    <xf numFmtId="0" fontId="2" fillId="0" borderId="100" xfId="0" applyFont="1" applyFill="1" applyBorder="1" applyAlignment="1">
      <alignment horizontal="center" vertical="center" textRotation="255"/>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4" xfId="0" applyFont="1" applyFill="1" applyBorder="1" applyAlignment="1">
      <alignment horizontal="center" vertical="center"/>
    </xf>
    <xf numFmtId="0" fontId="2" fillId="0" borderId="105" xfId="0" applyFont="1" applyFill="1" applyBorder="1" applyAlignment="1">
      <alignment horizontal="center" vertical="center"/>
    </xf>
    <xf numFmtId="180" fontId="2" fillId="0" borderId="61" xfId="0" applyNumberFormat="1" applyFont="1" applyFill="1" applyBorder="1" applyAlignment="1">
      <alignment horizontal="center"/>
    </xf>
    <xf numFmtId="0" fontId="10" fillId="0" borderId="43"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106" xfId="0" applyFont="1" applyFill="1" applyBorder="1" applyAlignment="1">
      <alignment horizontal="center" vertical="center"/>
    </xf>
    <xf numFmtId="180" fontId="2" fillId="0" borderId="39" xfId="0" applyNumberFormat="1" applyFont="1" applyFill="1" applyBorder="1" applyAlignment="1">
      <alignment horizontal="center"/>
    </xf>
    <xf numFmtId="0" fontId="2" fillId="0" borderId="89" xfId="0" applyFont="1" applyFill="1" applyBorder="1" applyAlignment="1">
      <alignment horizontal="center" vertical="center" textRotation="255"/>
    </xf>
    <xf numFmtId="180" fontId="2" fillId="0" borderId="0" xfId="0" applyNumberFormat="1" applyFont="1" applyFill="1" applyBorder="1" applyAlignment="1">
      <alignment horizontal="center"/>
    </xf>
    <xf numFmtId="178" fontId="2" fillId="0" borderId="0" xfId="0" applyNumberFormat="1" applyFont="1" applyFill="1" applyBorder="1" applyAlignment="1">
      <alignment/>
    </xf>
    <xf numFmtId="0" fontId="2" fillId="0" borderId="27" xfId="0" applyFont="1" applyFill="1" applyBorder="1" applyAlignment="1">
      <alignment horizontal="center" vertical="center" textRotation="255"/>
    </xf>
    <xf numFmtId="38" fontId="5" fillId="0" borderId="0" xfId="51" applyFont="1" applyFill="1" applyAlignment="1">
      <alignment vertical="center"/>
    </xf>
    <xf numFmtId="38" fontId="2" fillId="0" borderId="0" xfId="51" applyFont="1" applyFill="1" applyAlignment="1">
      <alignment vertical="center"/>
    </xf>
    <xf numFmtId="38" fontId="5" fillId="0" borderId="77" xfId="51" applyFont="1" applyFill="1" applyBorder="1" applyAlignment="1">
      <alignment vertical="center"/>
    </xf>
    <xf numFmtId="0" fontId="12" fillId="0" borderId="52" xfId="51" applyNumberFormat="1" applyFont="1" applyFill="1" applyBorder="1" applyAlignment="1">
      <alignment horizontal="right" vertical="center"/>
    </xf>
    <xf numFmtId="0" fontId="2" fillId="0" borderId="107" xfId="0" applyFont="1" applyFill="1" applyBorder="1" applyAlignment="1">
      <alignment vertical="center"/>
    </xf>
    <xf numFmtId="183" fontId="12" fillId="0" borderId="52" xfId="0" applyNumberFormat="1" applyFont="1" applyFill="1" applyBorder="1" applyAlignment="1">
      <alignment horizontal="right" vertical="center"/>
    </xf>
    <xf numFmtId="181" fontId="2" fillId="0" borderId="107" xfId="0" applyNumberFormat="1" applyFont="1" applyFill="1" applyBorder="1" applyAlignment="1">
      <alignment vertical="center"/>
    </xf>
    <xf numFmtId="183" fontId="12" fillId="0" borderId="93" xfId="0" applyNumberFormat="1" applyFont="1" applyFill="1" applyBorder="1" applyAlignment="1">
      <alignment horizontal="right" vertical="center"/>
    </xf>
    <xf numFmtId="183" fontId="12" fillId="0" borderId="60" xfId="0" applyNumberFormat="1" applyFont="1" applyFill="1" applyBorder="1" applyAlignment="1">
      <alignment horizontal="right" vertical="center"/>
    </xf>
    <xf numFmtId="38" fontId="2" fillId="0" borderId="107" xfId="51" applyFont="1" applyFill="1" applyBorder="1" applyAlignment="1">
      <alignment vertical="center"/>
    </xf>
    <xf numFmtId="38" fontId="12" fillId="0" borderId="60" xfId="51" applyFont="1" applyFill="1" applyBorder="1" applyAlignment="1">
      <alignment horizontal="right" vertical="center"/>
    </xf>
    <xf numFmtId="38" fontId="12" fillId="0" borderId="107" xfId="51" applyFont="1" applyFill="1" applyBorder="1" applyAlignment="1">
      <alignment vertical="center"/>
    </xf>
    <xf numFmtId="38" fontId="12" fillId="0" borderId="61" xfId="51" applyFont="1" applyFill="1" applyBorder="1" applyAlignment="1">
      <alignment horizontal="right" vertical="center"/>
    </xf>
    <xf numFmtId="38" fontId="12" fillId="0" borderId="61" xfId="51" applyFont="1" applyFill="1" applyBorder="1" applyAlignment="1">
      <alignment vertical="center"/>
    </xf>
    <xf numFmtId="0" fontId="2" fillId="0" borderId="52" xfId="0" applyFont="1" applyFill="1" applyBorder="1" applyAlignment="1">
      <alignment horizontal="distributed" vertical="center"/>
    </xf>
    <xf numFmtId="0" fontId="2" fillId="0" borderId="52" xfId="0" applyFont="1" applyFill="1" applyBorder="1" applyAlignment="1">
      <alignment horizontal="right" vertical="center"/>
    </xf>
    <xf numFmtId="0" fontId="2" fillId="0" borderId="52" xfId="0" applyFont="1" applyFill="1" applyBorder="1" applyAlignment="1">
      <alignment vertical="center"/>
    </xf>
    <xf numFmtId="0" fontId="2" fillId="0" borderId="76" xfId="0" applyFont="1" applyFill="1" applyBorder="1" applyAlignment="1">
      <alignment vertical="center"/>
    </xf>
    <xf numFmtId="38" fontId="5" fillId="0" borderId="95" xfId="51" applyFont="1" applyFill="1" applyBorder="1" applyAlignment="1">
      <alignment vertical="center"/>
    </xf>
    <xf numFmtId="0" fontId="12" fillId="0" borderId="39" xfId="51" applyNumberFormat="1" applyFont="1" applyFill="1" applyBorder="1" applyAlignment="1">
      <alignment horizontal="right" vertical="center"/>
    </xf>
    <xf numFmtId="0" fontId="2" fillId="0" borderId="22" xfId="0" applyFont="1" applyFill="1" applyBorder="1" applyAlignment="1">
      <alignment vertical="center"/>
    </xf>
    <xf numFmtId="183" fontId="12" fillId="0" borderId="39" xfId="0" applyNumberFormat="1" applyFont="1" applyFill="1" applyBorder="1" applyAlignment="1">
      <alignment horizontal="right" vertical="center"/>
    </xf>
    <xf numFmtId="181" fontId="2" fillId="0" borderId="22" xfId="0" applyNumberFormat="1" applyFont="1" applyFill="1" applyBorder="1" applyAlignment="1">
      <alignment vertical="center"/>
    </xf>
    <xf numFmtId="183" fontId="12" fillId="0" borderId="54" xfId="0" applyNumberFormat="1" applyFont="1" applyFill="1" applyBorder="1" applyAlignment="1">
      <alignment horizontal="right" vertical="center"/>
    </xf>
    <xf numFmtId="38" fontId="2" fillId="0" borderId="22" xfId="51" applyFont="1" applyFill="1" applyBorder="1" applyAlignment="1">
      <alignment vertical="center"/>
    </xf>
    <xf numFmtId="38" fontId="12" fillId="0" borderId="54" xfId="51" applyFont="1" applyFill="1" applyBorder="1" applyAlignment="1">
      <alignment horizontal="right" vertical="center"/>
    </xf>
    <xf numFmtId="38" fontId="12" fillId="0" borderId="22" xfId="51" applyFont="1" applyFill="1" applyBorder="1" applyAlignment="1">
      <alignment vertical="center"/>
    </xf>
    <xf numFmtId="38" fontId="12" fillId="0" borderId="39" xfId="51" applyFont="1" applyFill="1" applyBorder="1" applyAlignment="1">
      <alignment horizontal="right" vertical="center"/>
    </xf>
    <xf numFmtId="38" fontId="12" fillId="0" borderId="39" xfId="51" applyFont="1" applyFill="1" applyBorder="1" applyAlignment="1">
      <alignment vertical="center"/>
    </xf>
    <xf numFmtId="0" fontId="2" fillId="0" borderId="39" xfId="0" applyFont="1" applyFill="1" applyBorder="1" applyAlignment="1">
      <alignment horizontal="distributed" vertical="center"/>
    </xf>
    <xf numFmtId="0" fontId="2" fillId="0" borderId="39" xfId="0" applyFont="1" applyFill="1" applyBorder="1" applyAlignment="1">
      <alignment horizontal="right" vertical="center"/>
    </xf>
    <xf numFmtId="0" fontId="2" fillId="0" borderId="108" xfId="0" applyFont="1" applyFill="1" applyBorder="1" applyAlignment="1">
      <alignment vertical="center"/>
    </xf>
    <xf numFmtId="38" fontId="5" fillId="0" borderId="75" xfId="51" applyFont="1" applyFill="1" applyBorder="1" applyAlignment="1">
      <alignment vertical="center"/>
    </xf>
    <xf numFmtId="0" fontId="12" fillId="0" borderId="48" xfId="51" applyNumberFormat="1" applyFont="1" applyFill="1" applyBorder="1" applyAlignment="1">
      <alignment horizontal="right" vertical="center"/>
    </xf>
    <xf numFmtId="0" fontId="2" fillId="0" borderId="102" xfId="0" applyFont="1" applyFill="1" applyBorder="1" applyAlignment="1">
      <alignment vertical="center"/>
    </xf>
    <xf numFmtId="183" fontId="12" fillId="0" borderId="48" xfId="0" applyNumberFormat="1" applyFont="1" applyFill="1" applyBorder="1" applyAlignment="1">
      <alignment horizontal="right" vertical="center"/>
    </xf>
    <xf numFmtId="181" fontId="2" fillId="0" borderId="102" xfId="0" applyNumberFormat="1" applyFont="1" applyFill="1" applyBorder="1" applyAlignment="1">
      <alignment vertical="center"/>
    </xf>
    <xf numFmtId="38" fontId="2" fillId="0" borderId="102" xfId="51" applyFont="1" applyFill="1" applyBorder="1" applyAlignment="1">
      <alignment vertical="center"/>
    </xf>
    <xf numFmtId="38" fontId="12" fillId="0" borderId="48" xfId="51" applyFont="1" applyFill="1" applyBorder="1" applyAlignment="1">
      <alignment horizontal="right" vertical="center"/>
    </xf>
    <xf numFmtId="38" fontId="12" fillId="0" borderId="109" xfId="51" applyFont="1" applyFill="1" applyBorder="1" applyAlignment="1">
      <alignment horizontal="right" vertical="center"/>
    </xf>
    <xf numFmtId="38" fontId="12" fillId="0" borderId="103" xfId="51" applyFont="1" applyFill="1" applyBorder="1" applyAlignment="1">
      <alignment horizontal="right" vertical="center"/>
    </xf>
    <xf numFmtId="38" fontId="12" fillId="0" borderId="105" xfId="51" applyFont="1" applyFill="1" applyBorder="1" applyAlignment="1">
      <alignment vertical="center"/>
    </xf>
    <xf numFmtId="38" fontId="12" fillId="0" borderId="103" xfId="51" applyFont="1" applyFill="1" applyBorder="1" applyAlignment="1">
      <alignment vertical="center"/>
    </xf>
    <xf numFmtId="0" fontId="2" fillId="0" borderId="48" xfId="0" applyFont="1" applyFill="1" applyBorder="1" applyAlignment="1">
      <alignment horizontal="distributed" vertical="center"/>
    </xf>
    <xf numFmtId="0" fontId="2" fillId="0" borderId="48" xfId="0" applyFont="1" applyFill="1" applyBorder="1" applyAlignment="1">
      <alignment horizontal="right" vertical="center"/>
    </xf>
    <xf numFmtId="0" fontId="2" fillId="0" borderId="48" xfId="0" applyFont="1" applyFill="1" applyBorder="1" applyAlignment="1">
      <alignment vertical="center"/>
    </xf>
    <xf numFmtId="0" fontId="2" fillId="0" borderId="74" xfId="0" applyFont="1" applyFill="1" applyBorder="1" applyAlignment="1">
      <alignment vertical="center"/>
    </xf>
    <xf numFmtId="0" fontId="2" fillId="0" borderId="36" xfId="0" applyFont="1" applyFill="1" applyBorder="1" applyAlignment="1">
      <alignment vertical="center"/>
    </xf>
    <xf numFmtId="38" fontId="5" fillId="0" borderId="101" xfId="51" applyFont="1" applyFill="1" applyBorder="1" applyAlignment="1">
      <alignment vertical="center"/>
    </xf>
    <xf numFmtId="0" fontId="12" fillId="0" borderId="60" xfId="51" applyNumberFormat="1" applyFont="1" applyFill="1" applyBorder="1" applyAlignment="1">
      <alignment horizontal="right" vertical="center"/>
    </xf>
    <xf numFmtId="183" fontId="12" fillId="0" borderId="61" xfId="0" applyNumberFormat="1" applyFont="1" applyFill="1" applyBorder="1" applyAlignment="1">
      <alignment vertical="center"/>
    </xf>
    <xf numFmtId="183" fontId="12" fillId="0" borderId="43" xfId="0" applyNumberFormat="1" applyFont="1" applyFill="1" applyBorder="1" applyAlignment="1">
      <alignment vertical="center"/>
    </xf>
    <xf numFmtId="208" fontId="2" fillId="0" borderId="43" xfId="51" applyNumberFormat="1" applyFont="1" applyFill="1" applyBorder="1" applyAlignment="1">
      <alignment horizontal="right" vertical="center"/>
    </xf>
    <xf numFmtId="38" fontId="2" fillId="0" borderId="43" xfId="51" applyFont="1" applyFill="1" applyBorder="1" applyAlignment="1">
      <alignment horizontal="right" vertical="center"/>
    </xf>
    <xf numFmtId="38" fontId="12" fillId="0" borderId="43" xfId="51" applyFont="1" applyFill="1" applyBorder="1" applyAlignment="1">
      <alignment horizontal="right" vertical="center"/>
    </xf>
    <xf numFmtId="182" fontId="2" fillId="0" borderId="43" xfId="51" applyNumberFormat="1" applyFont="1" applyFill="1" applyBorder="1" applyAlignment="1">
      <alignment horizontal="right" vertical="center"/>
    </xf>
    <xf numFmtId="0" fontId="2" fillId="0" borderId="43"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61" xfId="0" applyFont="1" applyFill="1" applyBorder="1" applyAlignment="1">
      <alignment horizontal="right" vertical="center"/>
    </xf>
    <xf numFmtId="0" fontId="2" fillId="0" borderId="61" xfId="0" applyFont="1" applyFill="1" applyBorder="1" applyAlignment="1">
      <alignment vertical="center"/>
    </xf>
    <xf numFmtId="0" fontId="2" fillId="0" borderId="106" xfId="0" applyFont="1" applyFill="1" applyBorder="1" applyAlignment="1">
      <alignment vertical="center"/>
    </xf>
    <xf numFmtId="38" fontId="5" fillId="0" borderId="110" xfId="51" applyFont="1" applyFill="1" applyBorder="1" applyAlignment="1">
      <alignment vertical="center"/>
    </xf>
    <xf numFmtId="38" fontId="12" fillId="0" borderId="10" xfId="0" applyNumberFormat="1" applyFont="1" applyFill="1" applyBorder="1" applyAlignment="1">
      <alignment horizontal="right" vertical="center"/>
    </xf>
    <xf numFmtId="183" fontId="12" fillId="0" borderId="11" xfId="0" applyNumberFormat="1" applyFont="1" applyFill="1" applyBorder="1" applyAlignment="1">
      <alignment vertical="center"/>
    </xf>
    <xf numFmtId="183" fontId="12" fillId="0" borderId="10" xfId="0" applyNumberFormat="1" applyFont="1" applyFill="1" applyBorder="1" applyAlignment="1">
      <alignment horizontal="right" vertical="center"/>
    </xf>
    <xf numFmtId="183" fontId="12" fillId="0" borderId="12" xfId="0" applyNumberFormat="1" applyFont="1" applyFill="1" applyBorder="1" applyAlignment="1">
      <alignment vertical="center"/>
    </xf>
    <xf numFmtId="208" fontId="2" fillId="0" borderId="12" xfId="51" applyNumberFormat="1" applyFont="1" applyFill="1" applyBorder="1" applyAlignment="1">
      <alignment horizontal="right" vertical="center"/>
    </xf>
    <xf numFmtId="38" fontId="2" fillId="0" borderId="12" xfId="51" applyFont="1" applyFill="1" applyBorder="1" applyAlignment="1">
      <alignment horizontal="right" vertical="center"/>
    </xf>
    <xf numFmtId="38" fontId="12" fillId="0" borderId="10" xfId="51" applyFont="1" applyFill="1" applyBorder="1" applyAlignment="1">
      <alignment horizontal="right" vertical="center"/>
    </xf>
    <xf numFmtId="38" fontId="12" fillId="0" borderId="11" xfId="51" applyFont="1" applyFill="1" applyBorder="1" applyAlignment="1">
      <alignment horizontal="right" vertical="center"/>
    </xf>
    <xf numFmtId="38" fontId="12" fillId="0" borderId="12" xfId="51" applyFont="1" applyFill="1" applyBorder="1" applyAlignment="1">
      <alignment horizontal="right" vertical="center"/>
    </xf>
    <xf numFmtId="182" fontId="2" fillId="0" borderId="12" xfId="51" applyNumberFormat="1" applyFont="1" applyFill="1" applyBorder="1" applyAlignment="1">
      <alignment horizontal="right" vertical="center"/>
    </xf>
    <xf numFmtId="0" fontId="2" fillId="0" borderId="12" xfId="0" applyFont="1" applyFill="1" applyBorder="1" applyAlignment="1">
      <alignment horizontal="distributed" vertical="center"/>
    </xf>
    <xf numFmtId="0" fontId="2" fillId="0" borderId="11" xfId="0" applyFont="1" applyFill="1" applyBorder="1" applyAlignment="1">
      <alignment horizontal="right" vertical="center"/>
    </xf>
    <xf numFmtId="0" fontId="2" fillId="0" borderId="11" xfId="0" applyFont="1" applyFill="1" applyBorder="1" applyAlignment="1">
      <alignment vertical="center"/>
    </xf>
    <xf numFmtId="0" fontId="2" fillId="0" borderId="111" xfId="0" applyFont="1" applyFill="1" applyBorder="1" applyAlignment="1">
      <alignment vertical="center"/>
    </xf>
    <xf numFmtId="0" fontId="2" fillId="0" borderId="11" xfId="0" applyFont="1" applyFill="1" applyBorder="1" applyAlignment="1">
      <alignment horizontal="distributed" vertical="center"/>
    </xf>
    <xf numFmtId="183" fontId="12" fillId="0" borderId="39" xfId="0" applyNumberFormat="1" applyFont="1" applyFill="1" applyBorder="1" applyAlignment="1">
      <alignment vertical="center"/>
    </xf>
    <xf numFmtId="183" fontId="12" fillId="0" borderId="22" xfId="0" applyNumberFormat="1" applyFont="1" applyFill="1" applyBorder="1" applyAlignment="1">
      <alignment vertical="center"/>
    </xf>
    <xf numFmtId="208" fontId="2" fillId="0" borderId="22" xfId="51" applyNumberFormat="1" applyFont="1" applyFill="1" applyBorder="1" applyAlignment="1">
      <alignment horizontal="right" vertical="center"/>
    </xf>
    <xf numFmtId="38" fontId="2" fillId="0" borderId="22" xfId="51" applyFont="1" applyFill="1" applyBorder="1" applyAlignment="1">
      <alignment horizontal="right" vertical="center"/>
    </xf>
    <xf numFmtId="38" fontId="12" fillId="0" borderId="22" xfId="51" applyFont="1" applyFill="1" applyBorder="1" applyAlignment="1">
      <alignment horizontal="right" vertical="center"/>
    </xf>
    <xf numFmtId="182" fontId="2" fillId="0" borderId="22" xfId="51" applyNumberFormat="1" applyFont="1" applyFill="1" applyBorder="1" applyAlignment="1">
      <alignment horizontal="right" vertical="center"/>
    </xf>
    <xf numFmtId="0" fontId="2" fillId="0" borderId="22" xfId="0" applyFont="1" applyFill="1" applyBorder="1" applyAlignment="1">
      <alignment horizontal="distributed" vertical="center"/>
    </xf>
    <xf numFmtId="0" fontId="2" fillId="0" borderId="22" xfId="0" applyFont="1" applyFill="1" applyBorder="1" applyAlignment="1">
      <alignment horizontal="left" vertical="center"/>
    </xf>
    <xf numFmtId="0" fontId="11" fillId="0" borderId="39" xfId="0" applyFont="1" applyFill="1" applyBorder="1" applyAlignment="1">
      <alignment horizontal="distributed" vertical="center"/>
    </xf>
    <xf numFmtId="0" fontId="0" fillId="0" borderId="39" xfId="0" applyFont="1" applyFill="1" applyBorder="1" applyAlignment="1">
      <alignment horizontal="center" vertical="center"/>
    </xf>
    <xf numFmtId="0" fontId="12" fillId="0" borderId="54" xfId="51" applyNumberFormat="1" applyFont="1" applyFill="1" applyBorder="1" applyAlignment="1">
      <alignment vertical="center"/>
    </xf>
    <xf numFmtId="38" fontId="2" fillId="0" borderId="22" xfId="51" applyFont="1" applyFill="1" applyBorder="1" applyAlignment="1" applyProtection="1">
      <alignment horizontal="right" vertical="center"/>
      <protection/>
    </xf>
    <xf numFmtId="0" fontId="12" fillId="0" borderId="54" xfId="51" applyNumberFormat="1" applyFont="1" applyFill="1" applyBorder="1" applyAlignment="1">
      <alignment horizontal="right" vertical="center"/>
    </xf>
    <xf numFmtId="209" fontId="2" fillId="0" borderId="22" xfId="51" applyNumberFormat="1" applyFont="1" applyFill="1" applyBorder="1" applyAlignment="1">
      <alignment vertical="center"/>
    </xf>
    <xf numFmtId="38" fontId="12" fillId="0" borderId="54" xfId="51" applyFont="1" applyFill="1" applyBorder="1" applyAlignment="1">
      <alignment vertical="center"/>
    </xf>
    <xf numFmtId="38" fontId="12" fillId="0" borderId="54" xfId="0" applyNumberFormat="1" applyFont="1" applyFill="1" applyBorder="1" applyAlignment="1">
      <alignment vertical="center"/>
    </xf>
    <xf numFmtId="0" fontId="12" fillId="0" borderId="54" xfId="0" applyFont="1" applyFill="1" applyBorder="1" applyAlignment="1">
      <alignment vertical="center"/>
    </xf>
    <xf numFmtId="0" fontId="12" fillId="0" borderId="54" xfId="0" applyFont="1" applyFill="1" applyBorder="1" applyAlignment="1">
      <alignment horizontal="right" vertical="center"/>
    </xf>
    <xf numFmtId="182" fontId="2" fillId="0" borderId="22" xfId="0" applyNumberFormat="1" applyFont="1" applyFill="1" applyBorder="1" applyAlignment="1">
      <alignment horizontal="right" vertical="center"/>
    </xf>
    <xf numFmtId="0" fontId="2" fillId="0" borderId="39" xfId="0" applyFont="1" applyFill="1" applyBorder="1" applyAlignment="1">
      <alignment horizontal="left" vertical="center"/>
    </xf>
    <xf numFmtId="0" fontId="2" fillId="0" borderId="39" xfId="0" applyFont="1" applyFill="1" applyBorder="1" applyAlignment="1">
      <alignment horizontal="left" vertical="center"/>
    </xf>
    <xf numFmtId="0" fontId="2" fillId="0" borderId="0" xfId="0" applyFont="1" applyFill="1" applyAlignment="1">
      <alignment vertical="top"/>
    </xf>
    <xf numFmtId="38" fontId="5" fillId="0" borderId="112" xfId="51" applyFont="1" applyFill="1" applyBorder="1" applyAlignment="1">
      <alignment vertical="center"/>
    </xf>
    <xf numFmtId="38" fontId="12" fillId="0" borderId="20" xfId="51" applyFont="1" applyFill="1" applyBorder="1" applyAlignment="1">
      <alignment horizontal="right" vertical="center"/>
    </xf>
    <xf numFmtId="183" fontId="2" fillId="0" borderId="0" xfId="0" applyNumberFormat="1" applyFont="1" applyFill="1" applyBorder="1" applyAlignment="1">
      <alignment vertical="top"/>
    </xf>
    <xf numFmtId="183" fontId="12" fillId="0" borderId="20" xfId="51" applyNumberFormat="1" applyFont="1" applyFill="1" applyBorder="1" applyAlignment="1">
      <alignment horizontal="right" vertical="center"/>
    </xf>
    <xf numFmtId="183" fontId="2" fillId="0" borderId="0" xfId="0" applyNumberFormat="1" applyFont="1" applyFill="1" applyBorder="1" applyAlignment="1">
      <alignment horizontal="right" vertical="top"/>
    </xf>
    <xf numFmtId="182" fontId="2" fillId="0" borderId="19" xfId="51" applyNumberFormat="1" applyFont="1" applyFill="1" applyBorder="1" applyAlignment="1">
      <alignment horizontal="right" vertical="top"/>
    </xf>
    <xf numFmtId="38" fontId="2" fillId="0" borderId="19" xfId="51" applyFont="1" applyFill="1" applyBorder="1" applyAlignment="1">
      <alignment horizontal="right" vertical="top"/>
    </xf>
    <xf numFmtId="0" fontId="2" fillId="0" borderId="15" xfId="0" applyFont="1" applyFill="1" applyBorder="1" applyAlignment="1">
      <alignment horizontal="center" vertical="center"/>
    </xf>
    <xf numFmtId="0" fontId="2" fillId="0" borderId="108" xfId="0" applyFont="1" applyFill="1" applyBorder="1" applyAlignment="1">
      <alignment horizontal="center" vertical="center"/>
    </xf>
    <xf numFmtId="38" fontId="14" fillId="0" borderId="97" xfId="51" applyFont="1" applyFill="1" applyBorder="1" applyAlignment="1">
      <alignment horizontal="left" vertical="top"/>
    </xf>
    <xf numFmtId="38" fontId="12" fillId="0" borderId="103" xfId="51" applyFont="1" applyFill="1" applyBorder="1" applyAlignment="1">
      <alignment horizontal="right" vertical="center"/>
    </xf>
    <xf numFmtId="0" fontId="12" fillId="0" borderId="0" xfId="0" applyFont="1" applyFill="1" applyBorder="1" applyAlignment="1">
      <alignment horizontal="right" vertical="center"/>
    </xf>
    <xf numFmtId="183" fontId="12" fillId="0" borderId="103" xfId="51" applyNumberFormat="1" applyFont="1" applyFill="1" applyBorder="1" applyAlignment="1">
      <alignment horizontal="right" vertical="center"/>
    </xf>
    <xf numFmtId="38" fontId="12" fillId="0" borderId="102" xfId="51" applyFont="1" applyFill="1" applyBorder="1" applyAlignment="1">
      <alignment horizontal="left" vertical="top"/>
    </xf>
    <xf numFmtId="0" fontId="2" fillId="0" borderId="15" xfId="0" applyFont="1" applyFill="1" applyBorder="1" applyAlignment="1">
      <alignment horizontal="left" vertical="center"/>
    </xf>
    <xf numFmtId="0" fontId="2" fillId="0" borderId="48" xfId="0" applyFont="1" applyFill="1" applyBorder="1" applyAlignment="1">
      <alignment horizontal="center" vertical="center"/>
    </xf>
    <xf numFmtId="0" fontId="2" fillId="0" borderId="113" xfId="0" applyFont="1" applyFill="1" applyBorder="1" applyAlignment="1">
      <alignment horizontal="center" vertical="center"/>
    </xf>
    <xf numFmtId="38" fontId="5" fillId="0" borderId="101" xfId="51" applyFont="1" applyFill="1" applyBorder="1" applyAlignment="1">
      <alignment horizontal="distributed" vertical="center"/>
    </xf>
    <xf numFmtId="38" fontId="5" fillId="0" borderId="60" xfId="51" applyFont="1" applyFill="1" applyBorder="1" applyAlignment="1">
      <alignment horizontal="distributed" vertical="center"/>
    </xf>
    <xf numFmtId="0" fontId="2" fillId="0" borderId="43"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0" xfId="0" applyFont="1" applyFill="1" applyBorder="1" applyAlignment="1">
      <alignment horizontal="center" vertical="center"/>
    </xf>
    <xf numFmtId="38" fontId="2" fillId="0" borderId="107" xfId="51" applyFont="1" applyFill="1" applyBorder="1" applyAlignment="1">
      <alignment horizontal="center" vertical="center"/>
    </xf>
    <xf numFmtId="38" fontId="2" fillId="0" borderId="93" xfId="51" applyFont="1" applyFill="1" applyBorder="1" applyAlignment="1">
      <alignment horizontal="center" vertical="center"/>
    </xf>
    <xf numFmtId="38" fontId="2" fillId="0" borderId="52" xfId="51" applyFont="1" applyFill="1" applyBorder="1" applyAlignment="1">
      <alignment horizontal="center" vertical="center"/>
    </xf>
    <xf numFmtId="0" fontId="2" fillId="0" borderId="106" xfId="0" applyFont="1" applyFill="1" applyBorder="1" applyAlignment="1">
      <alignment horizontal="center" vertical="center"/>
    </xf>
    <xf numFmtId="38" fontId="5" fillId="0" borderId="95" xfId="51" applyFont="1" applyFill="1" applyBorder="1" applyAlignment="1">
      <alignment horizontal="center" vertical="center"/>
    </xf>
    <xf numFmtId="38" fontId="5" fillId="0" borderId="54" xfId="51" applyFont="1" applyFill="1" applyBorder="1" applyAlignment="1">
      <alignment horizontal="center" vertical="center"/>
    </xf>
    <xf numFmtId="38" fontId="2" fillId="0" borderId="19" xfId="51" applyFont="1" applyFill="1" applyBorder="1" applyAlignment="1">
      <alignment horizontal="center" vertical="center"/>
    </xf>
    <xf numFmtId="38" fontId="2" fillId="0" borderId="18" xfId="51" applyFont="1" applyFill="1" applyBorder="1" applyAlignment="1">
      <alignment horizontal="center" vertical="center"/>
    </xf>
    <xf numFmtId="38" fontId="2" fillId="0" borderId="0" xfId="51" applyFont="1" applyFill="1" applyBorder="1" applyAlignment="1">
      <alignment horizontal="center" vertical="center"/>
    </xf>
    <xf numFmtId="38" fontId="5" fillId="0" borderId="114" xfId="51" applyFont="1" applyFill="1" applyBorder="1" applyAlignment="1">
      <alignment horizontal="center" vertical="center"/>
    </xf>
    <xf numFmtId="38" fontId="5" fillId="0" borderId="109" xfId="51" applyFont="1" applyFill="1" applyBorder="1" applyAlignment="1">
      <alignment horizontal="center" vertical="center"/>
    </xf>
    <xf numFmtId="0" fontId="2" fillId="0" borderId="105" xfId="0" applyFont="1" applyFill="1" applyBorder="1" applyAlignment="1">
      <alignment horizontal="distributed" vertical="center"/>
    </xf>
    <xf numFmtId="0" fontId="2" fillId="0" borderId="115" xfId="0" applyFont="1" applyFill="1" applyBorder="1" applyAlignment="1">
      <alignment horizontal="distributed" vertical="center"/>
    </xf>
    <xf numFmtId="0" fontId="2" fillId="0" borderId="109" xfId="0" applyFont="1" applyFill="1" applyBorder="1" applyAlignment="1">
      <alignment horizontal="distributed" vertical="center"/>
    </xf>
    <xf numFmtId="38" fontId="2" fillId="0" borderId="102" xfId="51" applyFont="1" applyFill="1" applyBorder="1" applyAlignment="1">
      <alignment horizontal="center" vertical="center"/>
    </xf>
    <xf numFmtId="38" fontId="2" fillId="0" borderId="103" xfId="51" applyFont="1" applyFill="1" applyBorder="1" applyAlignment="1">
      <alignment horizontal="center" vertical="center"/>
    </xf>
    <xf numFmtId="38" fontId="2" fillId="0" borderId="48" xfId="51"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0" xfId="0" applyFont="1" applyFill="1" applyAlignment="1">
      <alignment horizontal="distributed" vertical="center"/>
    </xf>
    <xf numFmtId="38" fontId="6" fillId="0" borderId="0" xfId="51" applyFont="1" applyFill="1" applyAlignment="1">
      <alignment horizontal="left" vertical="center"/>
    </xf>
    <xf numFmtId="0" fontId="65" fillId="33" borderId="0" xfId="0" applyFont="1" applyFill="1" applyAlignment="1">
      <alignment vertical="center"/>
    </xf>
    <xf numFmtId="38" fontId="65" fillId="33" borderId="0" xfId="51" applyFont="1" applyFill="1" applyAlignment="1">
      <alignment vertical="center"/>
    </xf>
    <xf numFmtId="38" fontId="2" fillId="0" borderId="99" xfId="51" applyFont="1" applyFill="1" applyBorder="1" applyAlignment="1">
      <alignment horizontal="left" vertical="center"/>
    </xf>
    <xf numFmtId="38" fontId="2" fillId="0" borderId="61" xfId="51" applyFont="1" applyFill="1" applyBorder="1" applyAlignment="1">
      <alignment vertical="center"/>
    </xf>
    <xf numFmtId="38" fontId="2" fillId="0" borderId="60" xfId="51" applyFont="1" applyFill="1" applyBorder="1" applyAlignment="1">
      <alignment horizontal="right" vertical="center"/>
    </xf>
    <xf numFmtId="0" fontId="2" fillId="0" borderId="61" xfId="0" applyFont="1" applyFill="1" applyBorder="1" applyAlignment="1">
      <alignment horizontal="distributed" vertical="center"/>
    </xf>
    <xf numFmtId="38" fontId="2" fillId="0" borderId="117" xfId="51" applyFont="1" applyFill="1" applyBorder="1" applyAlignment="1">
      <alignment horizontal="left" vertical="center"/>
    </xf>
    <xf numFmtId="38" fontId="2" fillId="0" borderId="39" xfId="51" applyFont="1" applyFill="1" applyBorder="1" applyAlignment="1">
      <alignment vertical="center"/>
    </xf>
    <xf numFmtId="38" fontId="2" fillId="0" borderId="54" xfId="51" applyFont="1" applyFill="1" applyBorder="1" applyAlignment="1">
      <alignment horizontal="right" vertical="center"/>
    </xf>
    <xf numFmtId="0" fontId="11" fillId="0" borderId="22" xfId="0" applyFont="1" applyFill="1" applyBorder="1" applyAlignment="1">
      <alignment horizontal="distributed" vertical="center"/>
    </xf>
    <xf numFmtId="0" fontId="2" fillId="0" borderId="39" xfId="0" applyFont="1" applyFill="1" applyBorder="1" applyAlignment="1">
      <alignment horizontal="distributed" vertical="center"/>
    </xf>
    <xf numFmtId="0" fontId="65" fillId="33" borderId="0" xfId="0" applyFont="1" applyFill="1" applyAlignment="1">
      <alignment vertical="top"/>
    </xf>
    <xf numFmtId="38" fontId="2" fillId="0" borderId="90" xfId="51" applyFont="1" applyFill="1" applyBorder="1" applyAlignment="1">
      <alignment horizontal="left" vertical="center"/>
    </xf>
    <xf numFmtId="38" fontId="2" fillId="0" borderId="0" xfId="51" applyFont="1" applyFill="1" applyBorder="1" applyAlignment="1">
      <alignment vertical="top"/>
    </xf>
    <xf numFmtId="38" fontId="2" fillId="0" borderId="20" xfId="51" applyFont="1" applyFill="1" applyBorder="1" applyAlignment="1">
      <alignment horizontal="right" vertical="center"/>
    </xf>
    <xf numFmtId="0" fontId="2" fillId="0" borderId="118" xfId="0" applyFont="1" applyFill="1" applyBorder="1" applyAlignment="1">
      <alignment horizontal="right" vertical="center"/>
    </xf>
    <xf numFmtId="0" fontId="66" fillId="33" borderId="0" xfId="0" applyFont="1" applyFill="1" applyAlignment="1">
      <alignment vertical="center"/>
    </xf>
    <xf numFmtId="38" fontId="2" fillId="0" borderId="88" xfId="51" applyFont="1" applyFill="1" applyBorder="1" applyAlignment="1">
      <alignment horizontal="left" vertical="center"/>
    </xf>
    <xf numFmtId="38" fontId="12" fillId="0" borderId="19" xfId="51" applyFont="1" applyFill="1" applyBorder="1" applyAlignment="1">
      <alignment horizontal="left" vertical="top"/>
    </xf>
    <xf numFmtId="38" fontId="2" fillId="0" borderId="103" xfId="51" applyFont="1" applyFill="1" applyBorder="1" applyAlignment="1">
      <alignment horizontal="right" vertical="center"/>
    </xf>
    <xf numFmtId="0" fontId="2" fillId="0" borderId="102" xfId="0" applyFont="1" applyFill="1" applyBorder="1" applyAlignment="1">
      <alignment horizontal="center" vertical="center"/>
    </xf>
    <xf numFmtId="0" fontId="2" fillId="0" borderId="0" xfId="0" applyFont="1" applyFill="1" applyBorder="1" applyAlignment="1">
      <alignment horizontal="left" vertical="center"/>
    </xf>
    <xf numFmtId="38" fontId="2" fillId="0" borderId="119" xfId="51" applyFont="1" applyFill="1" applyBorder="1" applyAlignment="1">
      <alignment horizontal="center" vertical="center"/>
    </xf>
    <xf numFmtId="38" fontId="2" fillId="0" borderId="120" xfId="51" applyFont="1" applyFill="1" applyBorder="1" applyAlignment="1">
      <alignment horizontal="center" vertical="center"/>
    </xf>
    <xf numFmtId="38" fontId="2" fillId="0" borderId="121" xfId="51" applyFont="1" applyFill="1" applyBorder="1" applyAlignment="1">
      <alignment horizontal="center" vertical="center"/>
    </xf>
    <xf numFmtId="0" fontId="2" fillId="0" borderId="12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79" xfId="0" applyFont="1" applyFill="1" applyBorder="1" applyAlignment="1">
      <alignment horizontal="center" vertical="center"/>
    </xf>
    <xf numFmtId="38" fontId="11" fillId="0" borderId="0" xfId="51" applyFont="1" applyFill="1" applyAlignment="1">
      <alignment vertical="center"/>
    </xf>
    <xf numFmtId="0" fontId="6" fillId="0" borderId="0" xfId="0" applyFont="1" applyFill="1" applyAlignment="1">
      <alignment horizontal="center" vertical="center"/>
    </xf>
    <xf numFmtId="0" fontId="11" fillId="0" borderId="0" xfId="0" applyFont="1" applyBorder="1" applyAlignment="1">
      <alignment/>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center" vertical="distributed" textRotation="255"/>
    </xf>
    <xf numFmtId="0" fontId="11" fillId="0" borderId="0" xfId="0" applyFont="1" applyAlignment="1">
      <alignment/>
    </xf>
    <xf numFmtId="0" fontId="11" fillId="0" borderId="0" xfId="0" applyFont="1" applyFill="1" applyAlignment="1">
      <alignment horizontal="right"/>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2" fillId="0" borderId="0" xfId="0" applyFont="1" applyFill="1" applyAlignment="1">
      <alignment horizontal="left" vertical="center"/>
    </xf>
    <xf numFmtId="38" fontId="2" fillId="0" borderId="77" xfId="51" applyFont="1" applyFill="1" applyBorder="1" applyAlignment="1">
      <alignment horizontal="right" vertical="center"/>
    </xf>
    <xf numFmtId="38" fontId="2" fillId="0" borderId="52" xfId="51" applyFont="1" applyFill="1" applyBorder="1" applyAlignment="1">
      <alignment horizontal="right" vertical="center"/>
    </xf>
    <xf numFmtId="38" fontId="2" fillId="0" borderId="93" xfId="51" applyFont="1" applyFill="1" applyBorder="1" applyAlignment="1">
      <alignment horizontal="right" vertical="center"/>
    </xf>
    <xf numFmtId="38" fontId="2" fillId="0" borderId="107" xfId="51" applyFont="1" applyFill="1" applyBorder="1" applyAlignment="1">
      <alignment horizontal="right" vertical="center"/>
    </xf>
    <xf numFmtId="38" fontId="11" fillId="0" borderId="107" xfId="51" applyFont="1" applyFill="1" applyBorder="1" applyAlignment="1">
      <alignment horizontal="left" vertical="center"/>
    </xf>
    <xf numFmtId="0" fontId="2" fillId="0" borderId="107" xfId="0" applyFont="1" applyFill="1" applyBorder="1" applyAlignment="1">
      <alignment horizontal="center" vertical="center"/>
    </xf>
    <xf numFmtId="0" fontId="10" fillId="0" borderId="52" xfId="0" applyFont="1" applyFill="1" applyBorder="1" applyAlignment="1">
      <alignment horizontal="distributed" vertical="center"/>
    </xf>
    <xf numFmtId="0" fontId="2" fillId="0" borderId="93" xfId="0" applyFont="1" applyFill="1" applyBorder="1" applyAlignment="1">
      <alignment horizontal="center"/>
    </xf>
    <xf numFmtId="0" fontId="2" fillId="0" borderId="51" xfId="0" applyFont="1" applyFill="1" applyBorder="1" applyAlignment="1">
      <alignment horizontal="center" vertical="distributed" textRotation="255"/>
    </xf>
    <xf numFmtId="38" fontId="2" fillId="0" borderId="110" xfId="51" applyFont="1" applyFill="1" applyBorder="1" applyAlignment="1">
      <alignment horizontal="right" vertical="center"/>
    </xf>
    <xf numFmtId="38" fontId="2" fillId="0" borderId="11" xfId="51" applyFont="1" applyFill="1" applyBorder="1" applyAlignment="1">
      <alignment horizontal="right" vertical="center"/>
    </xf>
    <xf numFmtId="38" fontId="2" fillId="0" borderId="10" xfId="51" applyFont="1" applyFill="1" applyBorder="1" applyAlignment="1">
      <alignment horizontal="right" vertical="center"/>
    </xf>
    <xf numFmtId="38" fontId="2" fillId="0" borderId="12" xfId="51" applyFont="1" applyFill="1" applyBorder="1" applyAlignment="1">
      <alignment horizontal="right" vertical="center"/>
    </xf>
    <xf numFmtId="38" fontId="2" fillId="0" borderId="0" xfId="51" applyFont="1" applyFill="1" applyBorder="1" applyAlignment="1">
      <alignment horizontal="right" vertical="center"/>
    </xf>
    <xf numFmtId="38" fontId="2" fillId="0" borderId="18" xfId="51" applyFont="1" applyFill="1" applyBorder="1" applyAlignment="1">
      <alignment horizontal="left" vertical="center"/>
    </xf>
    <xf numFmtId="38" fontId="11" fillId="0" borderId="12" xfId="51" applyFont="1" applyFill="1" applyBorder="1" applyAlignment="1">
      <alignment horizontal="left" vertical="center"/>
    </xf>
    <xf numFmtId="0" fontId="10" fillId="0" borderId="11" xfId="0" applyFont="1" applyFill="1" applyBorder="1" applyAlignment="1">
      <alignment horizontal="distributed" vertical="center"/>
    </xf>
    <xf numFmtId="0" fontId="2" fillId="0" borderId="10" xfId="0" applyFont="1" applyFill="1" applyBorder="1" applyAlignment="1">
      <alignment horizontal="center"/>
    </xf>
    <xf numFmtId="0" fontId="2" fillId="0" borderId="89" xfId="0" applyFont="1" applyFill="1" applyBorder="1" applyAlignment="1">
      <alignment horizontal="center" vertical="distributed" textRotation="255"/>
    </xf>
    <xf numFmtId="38" fontId="2" fillId="0" borderId="112" xfId="51" applyFont="1" applyFill="1" applyBorder="1" applyAlignment="1">
      <alignment horizontal="right" vertical="center"/>
    </xf>
    <xf numFmtId="38" fontId="2" fillId="0" borderId="15" xfId="51" applyFont="1" applyFill="1" applyBorder="1" applyAlignment="1">
      <alignment horizontal="right" vertical="center"/>
    </xf>
    <xf numFmtId="38" fontId="2" fillId="0" borderId="21" xfId="51" applyFont="1" applyFill="1" applyBorder="1" applyAlignment="1">
      <alignment horizontal="right" vertical="center"/>
    </xf>
    <xf numFmtId="38" fontId="11" fillId="0" borderId="21" xfId="51" applyFont="1" applyFill="1" applyBorder="1" applyAlignment="1">
      <alignment horizontal="left" vertical="center"/>
    </xf>
    <xf numFmtId="0" fontId="2" fillId="0" borderId="15" xfId="0" applyFont="1" applyFill="1" applyBorder="1" applyAlignment="1">
      <alignment horizontal="distributed" vertical="center"/>
    </xf>
    <xf numFmtId="0" fontId="2" fillId="0" borderId="20" xfId="0" applyFont="1" applyFill="1" applyBorder="1" applyAlignment="1">
      <alignment horizontal="center"/>
    </xf>
    <xf numFmtId="0" fontId="2" fillId="0" borderId="11" xfId="0" applyFont="1" applyFill="1" applyBorder="1" applyAlignment="1">
      <alignment horizontal="distributed"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38" fontId="2" fillId="0" borderId="75" xfId="51" applyFont="1" applyFill="1" applyBorder="1" applyAlignment="1">
      <alignment horizontal="right" vertical="center"/>
    </xf>
    <xf numFmtId="38" fontId="2" fillId="0" borderId="48" xfId="51" applyFont="1" applyFill="1" applyBorder="1" applyAlignment="1">
      <alignment horizontal="right" vertical="center"/>
    </xf>
    <xf numFmtId="38" fontId="2" fillId="0" borderId="102" xfId="51" applyFont="1" applyFill="1" applyBorder="1" applyAlignment="1">
      <alignment horizontal="right" vertical="center"/>
    </xf>
    <xf numFmtId="38" fontId="11" fillId="0" borderId="102" xfId="51" applyFont="1" applyFill="1" applyBorder="1" applyAlignment="1">
      <alignment horizontal="left" vertical="center"/>
    </xf>
    <xf numFmtId="0" fontId="2" fillId="0" borderId="102" xfId="0" applyFont="1" applyFill="1" applyBorder="1" applyAlignment="1">
      <alignment horizontal="center" vertical="center"/>
    </xf>
    <xf numFmtId="0" fontId="2" fillId="0" borderId="48" xfId="0" applyFont="1" applyFill="1" applyBorder="1" applyAlignment="1">
      <alignment horizontal="distributed" vertical="center"/>
    </xf>
    <xf numFmtId="0" fontId="2" fillId="0" borderId="103" xfId="0" applyFont="1" applyFill="1" applyBorder="1" applyAlignment="1">
      <alignment horizontal="center"/>
    </xf>
    <xf numFmtId="0" fontId="2" fillId="0" borderId="27" xfId="0" applyFont="1" applyFill="1" applyBorder="1" applyAlignment="1">
      <alignment horizontal="center" vertical="distributed" textRotation="255"/>
    </xf>
    <xf numFmtId="0" fontId="2" fillId="0" borderId="93" xfId="0" applyFont="1" applyFill="1" applyBorder="1" applyAlignment="1">
      <alignment horizontal="center" vertical="center"/>
    </xf>
    <xf numFmtId="0" fontId="2" fillId="0" borderId="11" xfId="0" applyFont="1" applyFill="1" applyBorder="1" applyAlignment="1">
      <alignment horizontal="center" vertical="center"/>
    </xf>
    <xf numFmtId="38" fontId="2" fillId="0" borderId="112" xfId="51" applyFont="1" applyFill="1" applyBorder="1" applyAlignment="1">
      <alignment horizontal="left" vertical="top"/>
    </xf>
    <xf numFmtId="38" fontId="2" fillId="0" borderId="21" xfId="51" applyFont="1" applyFill="1" applyBorder="1" applyAlignment="1">
      <alignment horizontal="left" vertical="top"/>
    </xf>
    <xf numFmtId="38" fontId="11" fillId="0" borderId="21" xfId="51" applyFont="1" applyFill="1" applyBorder="1" applyAlignment="1">
      <alignment horizontal="center" vertical="center"/>
    </xf>
    <xf numFmtId="38" fontId="2" fillId="0" borderId="75" xfId="51" applyFont="1" applyFill="1" applyBorder="1" applyAlignment="1">
      <alignment horizontal="left" vertical="top"/>
    </xf>
    <xf numFmtId="38" fontId="2" fillId="0" borderId="102" xfId="51" applyFont="1" applyFill="1" applyBorder="1" applyAlignment="1">
      <alignment horizontal="left" vertical="top"/>
    </xf>
    <xf numFmtId="38" fontId="2" fillId="0" borderId="102" xfId="51" applyFont="1" applyFill="1" applyBorder="1" applyAlignment="1">
      <alignment horizontal="left" vertical="top"/>
    </xf>
    <xf numFmtId="0" fontId="2" fillId="0" borderId="103" xfId="0" applyFont="1" applyFill="1" applyBorder="1" applyAlignment="1">
      <alignment horizontal="center" vertical="center"/>
    </xf>
    <xf numFmtId="0" fontId="2" fillId="0" borderId="77" xfId="0" applyFont="1" applyFill="1" applyBorder="1" applyAlignment="1">
      <alignment horizontal="distributed" vertical="center"/>
    </xf>
    <xf numFmtId="0" fontId="2" fillId="0" borderId="52" xfId="0" applyFont="1" applyFill="1" applyBorder="1" applyAlignment="1">
      <alignment horizontal="distributed" vertical="center"/>
    </xf>
    <xf numFmtId="0" fontId="2" fillId="0" borderId="93" xfId="0" applyFont="1" applyFill="1" applyBorder="1" applyAlignment="1">
      <alignment horizontal="distributed" vertical="center"/>
    </xf>
    <xf numFmtId="0" fontId="2" fillId="0" borderId="107" xfId="0" applyFont="1" applyFill="1" applyBorder="1" applyAlignment="1">
      <alignment horizontal="distributed" vertical="center" wrapText="1"/>
    </xf>
    <xf numFmtId="0" fontId="2" fillId="0" borderId="52" xfId="0" applyFont="1" applyFill="1" applyBorder="1" applyAlignment="1">
      <alignment horizontal="distributed" vertical="center" wrapText="1"/>
    </xf>
    <xf numFmtId="0" fontId="2" fillId="0" borderId="93" xfId="0" applyFont="1" applyFill="1" applyBorder="1" applyAlignment="1">
      <alignment horizontal="distributed" vertical="center" wrapText="1"/>
    </xf>
    <xf numFmtId="0" fontId="10" fillId="0" borderId="107"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93" xfId="0" applyFont="1" applyFill="1" applyBorder="1" applyAlignment="1">
      <alignment horizontal="distributed" vertical="center"/>
    </xf>
    <xf numFmtId="0" fontId="2" fillId="0" borderId="107" xfId="0" applyFont="1" applyFill="1" applyBorder="1" applyAlignment="1">
      <alignment horizontal="distributed" vertical="center"/>
    </xf>
    <xf numFmtId="0" fontId="11" fillId="0" borderId="107"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76" xfId="0" applyFont="1" applyFill="1" applyBorder="1" applyAlignment="1">
      <alignment horizontal="center" vertical="center"/>
    </xf>
    <xf numFmtId="0" fontId="2" fillId="0" borderId="75"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03" xfId="0" applyFont="1" applyFill="1" applyBorder="1" applyAlignment="1">
      <alignment horizontal="distributed" vertical="center"/>
    </xf>
    <xf numFmtId="0" fontId="2" fillId="0" borderId="102" xfId="0" applyFont="1" applyFill="1" applyBorder="1" applyAlignment="1">
      <alignment horizontal="distributed" vertical="center" wrapText="1"/>
    </xf>
    <xf numFmtId="0" fontId="2" fillId="0" borderId="48" xfId="0" applyFont="1" applyFill="1" applyBorder="1" applyAlignment="1">
      <alignment horizontal="distributed" vertical="center" wrapText="1"/>
    </xf>
    <xf numFmtId="0" fontId="2" fillId="0" borderId="103" xfId="0" applyFont="1" applyFill="1" applyBorder="1" applyAlignment="1">
      <alignment horizontal="distributed" vertical="center" wrapText="1"/>
    </xf>
    <xf numFmtId="0" fontId="10" fillId="0" borderId="102" xfId="0" applyFont="1" applyFill="1" applyBorder="1" applyAlignment="1">
      <alignment horizontal="distributed" vertical="center"/>
    </xf>
    <xf numFmtId="0" fontId="10" fillId="0" borderId="48" xfId="0" applyFont="1" applyFill="1" applyBorder="1" applyAlignment="1">
      <alignment horizontal="distributed" vertical="center"/>
    </xf>
    <xf numFmtId="0" fontId="10" fillId="0" borderId="103" xfId="0" applyFont="1" applyFill="1" applyBorder="1" applyAlignment="1">
      <alignment horizontal="distributed" vertical="center"/>
    </xf>
    <xf numFmtId="0" fontId="2" fillId="0" borderId="102" xfId="0" applyFont="1" applyFill="1" applyBorder="1" applyAlignment="1">
      <alignment horizontal="distributed" vertical="center"/>
    </xf>
    <xf numFmtId="0" fontId="11" fillId="0" borderId="102"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74" xfId="0" applyFont="1" applyFill="1" applyBorder="1" applyAlignment="1">
      <alignment horizontal="center" vertical="center"/>
    </xf>
    <xf numFmtId="0" fontId="15" fillId="0" borderId="0" xfId="0" applyFont="1" applyFill="1" applyBorder="1" applyAlignment="1">
      <alignment horizontal="left" vertical="center"/>
    </xf>
    <xf numFmtId="0" fontId="17" fillId="0" borderId="52" xfId="0" applyFont="1" applyFill="1" applyBorder="1" applyAlignment="1">
      <alignment horizontal="right" vertical="center"/>
    </xf>
    <xf numFmtId="0" fontId="17" fillId="0" borderId="0" xfId="0" applyFont="1" applyFill="1" applyBorder="1" applyAlignment="1">
      <alignment horizontal="left" vertical="center"/>
    </xf>
    <xf numFmtId="0" fontId="17" fillId="0" borderId="0" xfId="0" applyFont="1" applyFill="1" applyAlignment="1">
      <alignment horizontal="right" vertical="center"/>
    </xf>
    <xf numFmtId="0" fontId="0" fillId="0" borderId="0" xfId="0" applyFont="1" applyAlignment="1">
      <alignment/>
    </xf>
    <xf numFmtId="0" fontId="11" fillId="0" borderId="77" xfId="0" applyFont="1" applyFill="1" applyBorder="1" applyAlignment="1">
      <alignment horizontal="center"/>
    </xf>
    <xf numFmtId="38" fontId="11" fillId="0" borderId="61" xfId="51" applyFont="1" applyFill="1" applyBorder="1" applyAlignment="1">
      <alignment horizontal="right" vertical="center"/>
    </xf>
    <xf numFmtId="38" fontId="11" fillId="0" borderId="60" xfId="51" applyFont="1" applyFill="1" applyBorder="1" applyAlignment="1">
      <alignment horizontal="right" vertical="center"/>
    </xf>
    <xf numFmtId="38" fontId="11" fillId="0" borderId="107" xfId="51" applyFont="1" applyFill="1" applyBorder="1" applyAlignment="1">
      <alignment horizontal="center"/>
    </xf>
    <xf numFmtId="38" fontId="11" fillId="0" borderId="52" xfId="51" applyFont="1" applyFill="1" applyBorder="1" applyAlignment="1">
      <alignment horizontal="right" vertical="center"/>
    </xf>
    <xf numFmtId="38" fontId="11" fillId="0" borderId="93" xfId="51" applyFont="1" applyFill="1" applyBorder="1" applyAlignment="1">
      <alignment horizontal="right" vertical="center"/>
    </xf>
    <xf numFmtId="0" fontId="2" fillId="0" borderId="107" xfId="0" applyFont="1" applyFill="1" applyBorder="1" applyAlignment="1">
      <alignment horizontal="center" vertical="center"/>
    </xf>
    <xf numFmtId="0" fontId="2" fillId="0" borderId="52" xfId="0" applyFont="1" applyFill="1" applyBorder="1" applyAlignment="1">
      <alignment horizontal="right" vertical="center"/>
    </xf>
    <xf numFmtId="0" fontId="11" fillId="0" borderId="76" xfId="0" applyFont="1" applyFill="1" applyBorder="1" applyAlignment="1">
      <alignment horizontal="center"/>
    </xf>
    <xf numFmtId="0" fontId="11" fillId="0" borderId="110" xfId="0" applyFont="1" applyFill="1" applyBorder="1" applyAlignment="1">
      <alignment horizontal="center"/>
    </xf>
    <xf numFmtId="38" fontId="11" fillId="0" borderId="39" xfId="51" applyFont="1" applyFill="1" applyBorder="1" applyAlignment="1">
      <alignment horizontal="right" vertical="center"/>
    </xf>
    <xf numFmtId="38" fontId="11" fillId="0" borderId="54" xfId="51" applyFont="1" applyFill="1" applyBorder="1" applyAlignment="1">
      <alignment horizontal="right" vertical="center"/>
    </xf>
    <xf numFmtId="38" fontId="11" fillId="0" borderId="12" xfId="51" applyFont="1" applyFill="1" applyBorder="1" applyAlignment="1">
      <alignment horizontal="center"/>
    </xf>
    <xf numFmtId="38" fontId="11" fillId="0" borderId="11" xfId="51" applyFont="1" applyFill="1" applyBorder="1" applyAlignment="1">
      <alignment horizontal="right" vertical="center"/>
    </xf>
    <xf numFmtId="38" fontId="11" fillId="0" borderId="11" xfId="51" applyFont="1" applyFill="1" applyBorder="1" applyAlignment="1">
      <alignment horizontal="right" vertical="center"/>
    </xf>
    <xf numFmtId="38" fontId="11" fillId="0" borderId="11" xfId="51" applyFont="1" applyFill="1" applyBorder="1" applyAlignment="1">
      <alignment horizontal="left" vertical="center"/>
    </xf>
    <xf numFmtId="0" fontId="2" fillId="0" borderId="11" xfId="0" applyFont="1" applyFill="1" applyBorder="1" applyAlignment="1">
      <alignment horizontal="right" vertical="center"/>
    </xf>
    <xf numFmtId="0" fontId="2" fillId="0" borderId="11" xfId="0" applyFont="1" applyFill="1" applyBorder="1" applyAlignment="1">
      <alignment horizontal="distributed" vertical="center"/>
    </xf>
    <xf numFmtId="0" fontId="11" fillId="0" borderId="111" xfId="0" applyFont="1" applyFill="1" applyBorder="1" applyAlignment="1">
      <alignment horizontal="center"/>
    </xf>
    <xf numFmtId="0" fontId="11" fillId="0" borderId="0" xfId="0" applyFont="1" applyBorder="1" applyAlignment="1">
      <alignment horizontal="right"/>
    </xf>
    <xf numFmtId="0" fontId="11" fillId="0" borderId="112" xfId="0" applyFont="1" applyFill="1" applyBorder="1" applyAlignment="1">
      <alignment horizontal="center"/>
    </xf>
    <xf numFmtId="38" fontId="11" fillId="0" borderId="21" xfId="51" applyFont="1" applyFill="1" applyBorder="1" applyAlignment="1">
      <alignment horizontal="center"/>
    </xf>
    <xf numFmtId="38" fontId="11" fillId="0" borderId="15" xfId="51" applyFont="1" applyFill="1" applyBorder="1" applyAlignment="1">
      <alignment horizontal="right" vertical="center"/>
    </xf>
    <xf numFmtId="38" fontId="11" fillId="0" borderId="20" xfId="51" applyFont="1" applyFill="1" applyBorder="1" applyAlignment="1">
      <alignment horizontal="right" vertical="center"/>
    </xf>
    <xf numFmtId="0" fontId="2" fillId="0" borderId="15" xfId="0" applyFont="1" applyFill="1" applyBorder="1" applyAlignment="1">
      <alignment horizontal="right" vertical="center"/>
    </xf>
    <xf numFmtId="0" fontId="10" fillId="0" borderId="15" xfId="0" applyFont="1" applyFill="1" applyBorder="1" applyAlignment="1">
      <alignment horizontal="distributed" vertical="center"/>
    </xf>
    <xf numFmtId="0" fontId="2" fillId="0" borderId="18" xfId="0" applyFont="1" applyFill="1" applyBorder="1" applyAlignment="1">
      <alignment horizontal="center"/>
    </xf>
    <xf numFmtId="0" fontId="2" fillId="0" borderId="21" xfId="0" applyFont="1" applyFill="1" applyBorder="1" applyAlignment="1">
      <alignment horizontal="center" vertical="distributed" textRotation="255"/>
    </xf>
    <xf numFmtId="0" fontId="2" fillId="0" borderId="113" xfId="0" applyFont="1" applyFill="1" applyBorder="1" applyAlignment="1">
      <alignment horizontal="center" vertical="distributed" textRotation="255"/>
    </xf>
    <xf numFmtId="38" fontId="11" fillId="0" borderId="0" xfId="51" applyFont="1" applyFill="1" applyBorder="1" applyAlignment="1">
      <alignment horizontal="right" vertical="center"/>
    </xf>
    <xf numFmtId="38" fontId="11" fillId="0" borderId="0" xfId="51" applyFont="1" applyFill="1" applyBorder="1" applyAlignment="1">
      <alignment horizontal="right" vertical="center"/>
    </xf>
    <xf numFmtId="38" fontId="11" fillId="0" borderId="0" xfId="51" applyFont="1" applyFill="1" applyBorder="1" applyAlignment="1">
      <alignment horizontal="left" vertical="center"/>
    </xf>
    <xf numFmtId="0" fontId="2" fillId="0" borderId="19" xfId="0" applyFont="1" applyFill="1" applyBorder="1" applyAlignment="1">
      <alignment horizontal="center" vertical="distributed" textRotation="255"/>
    </xf>
    <xf numFmtId="0" fontId="2" fillId="0" borderId="118" xfId="0" applyFont="1" applyFill="1" applyBorder="1" applyAlignment="1">
      <alignment horizontal="center" vertical="distributed" textRotation="255"/>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12" xfId="0" applyFont="1" applyFill="1" applyBorder="1" applyAlignment="1">
      <alignment horizontal="center" vertical="distributed" textRotation="255"/>
    </xf>
    <xf numFmtId="0" fontId="2" fillId="0" borderId="111" xfId="0" applyFont="1" applyFill="1" applyBorder="1" applyAlignment="1">
      <alignment horizontal="center" vertical="distributed" textRotation="255"/>
    </xf>
    <xf numFmtId="0" fontId="10" fillId="0" borderId="15" xfId="0" applyFont="1" applyFill="1" applyBorder="1" applyAlignment="1">
      <alignment horizontal="distributed" vertical="center"/>
    </xf>
    <xf numFmtId="0" fontId="11" fillId="0" borderId="113" xfId="0" applyFont="1" applyFill="1" applyBorder="1" applyAlignment="1">
      <alignment horizontal="center"/>
    </xf>
    <xf numFmtId="0" fontId="10" fillId="0" borderId="11" xfId="0" applyFont="1" applyFill="1" applyBorder="1" applyAlignment="1">
      <alignment horizontal="distributed" vertical="center"/>
    </xf>
    <xf numFmtId="0" fontId="2" fillId="0" borderId="0" xfId="0" applyFont="1" applyFill="1" applyBorder="1" applyAlignment="1">
      <alignment horizontal="right" vertical="center"/>
    </xf>
    <xf numFmtId="0" fontId="11" fillId="0" borderId="118"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distributed" vertical="center"/>
    </xf>
    <xf numFmtId="0" fontId="11" fillId="0" borderId="112" xfId="0" applyFont="1" applyFill="1" applyBorder="1" applyAlignment="1">
      <alignment/>
    </xf>
    <xf numFmtId="38" fontId="11" fillId="0" borderId="21" xfId="51" applyFont="1" applyFill="1" applyBorder="1" applyAlignment="1">
      <alignment/>
    </xf>
    <xf numFmtId="0" fontId="2" fillId="0" borderId="15" xfId="0" applyFont="1" applyFill="1" applyBorder="1" applyAlignment="1">
      <alignment horizontal="right" vertical="center"/>
    </xf>
    <xf numFmtId="0" fontId="11" fillId="0" borderId="75" xfId="0" applyFont="1" applyFill="1" applyBorder="1" applyAlignment="1">
      <alignment vertical="top"/>
    </xf>
    <xf numFmtId="38" fontId="11" fillId="0" borderId="115" xfId="51" applyFont="1" applyFill="1" applyBorder="1" applyAlignment="1">
      <alignment horizontal="right" vertical="center"/>
    </xf>
    <xf numFmtId="38" fontId="11" fillId="0" borderId="109" xfId="51" applyFont="1" applyFill="1" applyBorder="1" applyAlignment="1">
      <alignment horizontal="right" vertical="center"/>
    </xf>
    <xf numFmtId="38" fontId="11" fillId="0" borderId="102" xfId="51" applyFont="1" applyFill="1" applyBorder="1" applyAlignment="1">
      <alignment vertical="top"/>
    </xf>
    <xf numFmtId="38" fontId="11" fillId="0" borderId="48" xfId="51" applyFont="1" applyFill="1" applyBorder="1" applyAlignment="1">
      <alignment horizontal="right" vertical="center"/>
    </xf>
    <xf numFmtId="38" fontId="11" fillId="0" borderId="48" xfId="51" applyFont="1" applyFill="1" applyBorder="1" applyAlignment="1">
      <alignment horizontal="right" vertical="center"/>
    </xf>
    <xf numFmtId="38" fontId="11" fillId="0" borderId="48" xfId="51" applyFont="1" applyFill="1" applyBorder="1" applyAlignment="1">
      <alignment horizontal="left" vertical="center"/>
    </xf>
    <xf numFmtId="0" fontId="2" fillId="0" borderId="77" xfId="0" applyFont="1" applyFill="1" applyBorder="1" applyAlignment="1">
      <alignment horizontal="center"/>
    </xf>
    <xf numFmtId="0" fontId="2" fillId="0" borderId="52" xfId="0" applyFont="1" applyFill="1" applyBorder="1" applyAlignment="1">
      <alignment horizontal="distributed" vertical="center"/>
    </xf>
    <xf numFmtId="0" fontId="2" fillId="0" borderId="52" xfId="0" applyFont="1" applyFill="1" applyBorder="1" applyAlignment="1">
      <alignment horizontal="center"/>
    </xf>
    <xf numFmtId="0" fontId="2" fillId="0" borderId="107" xfId="0" applyFont="1" applyFill="1" applyBorder="1" applyAlignment="1">
      <alignment horizontal="center"/>
    </xf>
    <xf numFmtId="0" fontId="2" fillId="0" borderId="76" xfId="0" applyFont="1" applyFill="1" applyBorder="1" applyAlignment="1">
      <alignment horizontal="center" vertical="center"/>
    </xf>
    <xf numFmtId="0" fontId="2" fillId="0" borderId="75" xfId="0" applyFont="1" applyFill="1" applyBorder="1" applyAlignment="1">
      <alignment horizontal="center"/>
    </xf>
    <xf numFmtId="0" fontId="2" fillId="0" borderId="48" xfId="0" applyFont="1" applyFill="1" applyBorder="1" applyAlignment="1">
      <alignment horizontal="center"/>
    </xf>
    <xf numFmtId="0" fontId="2" fillId="0" borderId="102" xfId="0" applyFont="1" applyFill="1" applyBorder="1" applyAlignment="1">
      <alignment horizontal="center"/>
    </xf>
    <xf numFmtId="0" fontId="2" fillId="0" borderId="74"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0" xfId="0" applyFont="1" applyFill="1" applyAlignment="1">
      <alignment/>
    </xf>
    <xf numFmtId="0" fontId="11" fillId="0" borderId="0" xfId="0" applyFont="1" applyFill="1" applyAlignment="1">
      <alignment horizontal="left" vertical="center"/>
    </xf>
    <xf numFmtId="0" fontId="11" fillId="0" borderId="0" xfId="0" applyFont="1" applyFill="1" applyAlignment="1">
      <alignment horizontal="right" vertical="center"/>
    </xf>
    <xf numFmtId="0" fontId="0" fillId="0" borderId="0" xfId="0" applyFont="1" applyFill="1" applyAlignment="1">
      <alignment horizontal="right"/>
    </xf>
    <xf numFmtId="0" fontId="11"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0" fillId="0" borderId="0" xfId="0" applyFont="1" applyFill="1" applyAlignment="1">
      <alignment/>
    </xf>
    <xf numFmtId="0" fontId="11" fillId="0" borderId="0" xfId="0" applyFont="1" applyFill="1" applyAlignment="1">
      <alignment horizontal="left" vertical="center"/>
    </xf>
    <xf numFmtId="0" fontId="11" fillId="0" borderId="0" xfId="0" applyFont="1" applyFill="1" applyAlignment="1">
      <alignment/>
    </xf>
    <xf numFmtId="38" fontId="12" fillId="0" borderId="77" xfId="51" applyFont="1" applyFill="1" applyBorder="1" applyAlignment="1">
      <alignment horizontal="center"/>
    </xf>
    <xf numFmtId="210" fontId="19" fillId="0" borderId="52" xfId="51" applyNumberFormat="1" applyFont="1" applyFill="1" applyBorder="1" applyAlignment="1">
      <alignment/>
    </xf>
    <xf numFmtId="210" fontId="12" fillId="0" borderId="93" xfId="51" applyNumberFormat="1" applyFont="1" applyFill="1" applyBorder="1" applyAlignment="1">
      <alignment horizontal="right" vertical="center"/>
    </xf>
    <xf numFmtId="210" fontId="12" fillId="0" borderId="107" xfId="51" applyNumberFormat="1" applyFont="1" applyFill="1" applyBorder="1" applyAlignment="1">
      <alignment horizontal="center"/>
    </xf>
    <xf numFmtId="210" fontId="19" fillId="0" borderId="107" xfId="51" applyNumberFormat="1" applyFont="1" applyFill="1" applyBorder="1" applyAlignment="1">
      <alignment/>
    </xf>
    <xf numFmtId="0" fontId="0" fillId="0" borderId="107" xfId="0" applyFont="1" applyFill="1" applyBorder="1" applyAlignment="1">
      <alignment/>
    </xf>
    <xf numFmtId="0" fontId="0" fillId="0" borderId="52" xfId="0" applyFont="1" applyFill="1" applyBorder="1" applyAlignment="1">
      <alignment/>
    </xf>
    <xf numFmtId="0" fontId="0" fillId="0" borderId="76" xfId="0" applyFont="1" applyFill="1" applyBorder="1" applyAlignment="1">
      <alignment/>
    </xf>
    <xf numFmtId="38" fontId="12" fillId="0" borderId="110" xfId="51" applyFont="1" applyFill="1" applyBorder="1" applyAlignment="1">
      <alignment horizontal="center"/>
    </xf>
    <xf numFmtId="210" fontId="12" fillId="0" borderId="11" xfId="51" applyNumberFormat="1" applyFont="1" applyFill="1" applyBorder="1" applyAlignment="1">
      <alignment horizontal="right" vertical="center"/>
    </xf>
    <xf numFmtId="210" fontId="12" fillId="0" borderId="11" xfId="51" applyNumberFormat="1" applyFont="1" applyFill="1" applyBorder="1" applyAlignment="1">
      <alignment horizontal="right" vertical="center"/>
    </xf>
    <xf numFmtId="210" fontId="12" fillId="0" borderId="10" xfId="51" applyNumberFormat="1" applyFont="1" applyFill="1" applyBorder="1" applyAlignment="1">
      <alignment horizontal="left" vertical="center"/>
    </xf>
    <xf numFmtId="210" fontId="12" fillId="0" borderId="12" xfId="51" applyNumberFormat="1" applyFont="1" applyFill="1" applyBorder="1" applyAlignment="1">
      <alignment horizontal="center"/>
    </xf>
    <xf numFmtId="210" fontId="42" fillId="0" borderId="11" xfId="51" applyNumberFormat="1" applyFont="1" applyFill="1" applyBorder="1" applyAlignment="1">
      <alignment horizontal="right" vertical="center"/>
    </xf>
    <xf numFmtId="0" fontId="0" fillId="0" borderId="12" xfId="0" applyFont="1" applyFill="1" applyBorder="1" applyAlignment="1">
      <alignment/>
    </xf>
    <xf numFmtId="0" fontId="2" fillId="0" borderId="11" xfId="0" applyFont="1" applyFill="1" applyBorder="1" applyAlignment="1">
      <alignment horizontal="center" vertical="center" wrapText="1"/>
    </xf>
    <xf numFmtId="0" fontId="0" fillId="0" borderId="11" xfId="0" applyFont="1" applyFill="1" applyBorder="1" applyAlignment="1">
      <alignment/>
    </xf>
    <xf numFmtId="38" fontId="12" fillId="0" borderId="112" xfId="51" applyFont="1" applyFill="1" applyBorder="1" applyAlignment="1">
      <alignment horizontal="center"/>
    </xf>
    <xf numFmtId="210" fontId="12" fillId="0" borderId="15" xfId="51" applyNumberFormat="1" applyFont="1" applyFill="1" applyBorder="1" applyAlignment="1">
      <alignment horizontal="right" vertical="center"/>
    </xf>
    <xf numFmtId="210" fontId="12" fillId="0" borderId="20" xfId="51" applyNumberFormat="1" applyFont="1" applyFill="1" applyBorder="1" applyAlignment="1">
      <alignment horizontal="right" vertical="center"/>
    </xf>
    <xf numFmtId="210" fontId="12" fillId="0" borderId="21" xfId="51" applyNumberFormat="1" applyFont="1" applyFill="1" applyBorder="1" applyAlignment="1">
      <alignment horizontal="center"/>
    </xf>
    <xf numFmtId="0" fontId="0" fillId="0" borderId="21"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113" xfId="0" applyFont="1" applyFill="1" applyBorder="1" applyAlignment="1">
      <alignment/>
    </xf>
    <xf numFmtId="210" fontId="43" fillId="0" borderId="11" xfId="51" applyNumberFormat="1" applyFont="1" applyFill="1" applyBorder="1" applyAlignment="1">
      <alignment horizontal="right" vertical="center"/>
    </xf>
    <xf numFmtId="0" fontId="2" fillId="0" borderId="10" xfId="0" applyFont="1" applyFill="1" applyBorder="1" applyAlignment="1">
      <alignment horizontal="center" vertical="center"/>
    </xf>
    <xf numFmtId="0" fontId="0" fillId="0" borderId="19" xfId="0" applyFont="1" applyFill="1" applyBorder="1" applyAlignment="1">
      <alignment/>
    </xf>
    <xf numFmtId="0" fontId="0" fillId="0" borderId="118" xfId="0" applyFont="1" applyFill="1" applyBorder="1" applyAlignment="1">
      <alignment/>
    </xf>
    <xf numFmtId="210" fontId="19" fillId="0" borderId="15" xfId="51" applyNumberFormat="1" applyFont="1" applyFill="1" applyBorder="1" applyAlignment="1">
      <alignment/>
    </xf>
    <xf numFmtId="210" fontId="12" fillId="0" borderId="0" xfId="51" applyNumberFormat="1" applyFont="1" applyFill="1" applyBorder="1" applyAlignment="1">
      <alignment horizontal="right" vertical="center"/>
    </xf>
    <xf numFmtId="210" fontId="12" fillId="0" borderId="0" xfId="51" applyNumberFormat="1" applyFont="1" applyFill="1" applyBorder="1" applyAlignment="1">
      <alignment horizontal="right" vertical="center"/>
    </xf>
    <xf numFmtId="210" fontId="12" fillId="0" borderId="18" xfId="51" applyNumberFormat="1" applyFont="1" applyFill="1" applyBorder="1" applyAlignment="1">
      <alignment horizontal="left" vertical="center"/>
    </xf>
    <xf numFmtId="210" fontId="42" fillId="0" borderId="0" xfId="51" applyNumberFormat="1" applyFont="1" applyFill="1" applyBorder="1" applyAlignment="1">
      <alignment horizontal="right" vertical="center"/>
    </xf>
    <xf numFmtId="0" fontId="2" fillId="0" borderId="10" xfId="0" applyFont="1" applyFill="1" applyBorder="1" applyAlignment="1">
      <alignment horizontal="distributed" vertical="center" wrapText="1"/>
    </xf>
    <xf numFmtId="0" fontId="2" fillId="0" borderId="19" xfId="0" applyFont="1" applyFill="1" applyBorder="1" applyAlignment="1">
      <alignment horizontal="center" vertical="center"/>
    </xf>
    <xf numFmtId="210" fontId="19" fillId="0" borderId="21" xfId="51" applyNumberFormat="1" applyFont="1" applyFill="1" applyBorder="1" applyAlignment="1">
      <alignment/>
    </xf>
    <xf numFmtId="0" fontId="0" fillId="0" borderId="0" xfId="0" applyFont="1" applyFill="1" applyAlignment="1">
      <alignment/>
    </xf>
    <xf numFmtId="210" fontId="43" fillId="0" borderId="0" xfId="51" applyNumberFormat="1" applyFont="1" applyFill="1" applyBorder="1" applyAlignment="1">
      <alignment horizontal="right" vertical="center"/>
    </xf>
    <xf numFmtId="38" fontId="12" fillId="0" borderId="97" xfId="51" applyFont="1" applyFill="1" applyBorder="1" applyAlignment="1">
      <alignment/>
    </xf>
    <xf numFmtId="210" fontId="12" fillId="0" borderId="19" xfId="51" applyNumberFormat="1" applyFont="1" applyFill="1" applyBorder="1" applyAlignment="1">
      <alignment/>
    </xf>
    <xf numFmtId="210" fontId="12" fillId="0" borderId="21" xfId="51" applyNumberFormat="1" applyFont="1" applyFill="1" applyBorder="1" applyAlignment="1">
      <alignment/>
    </xf>
    <xf numFmtId="38" fontId="12" fillId="0" borderId="75" xfId="51" applyFont="1" applyFill="1" applyBorder="1" applyAlignment="1">
      <alignment horizontal="left" vertical="top"/>
    </xf>
    <xf numFmtId="210" fontId="12" fillId="0" borderId="48" xfId="51" applyNumberFormat="1" applyFont="1" applyFill="1" applyBorder="1" applyAlignment="1">
      <alignment horizontal="right" vertical="center"/>
    </xf>
    <xf numFmtId="210" fontId="12" fillId="0" borderId="48" xfId="51" applyNumberFormat="1" applyFont="1" applyFill="1" applyBorder="1" applyAlignment="1">
      <alignment horizontal="right" vertical="center"/>
    </xf>
    <xf numFmtId="210" fontId="12" fillId="0" borderId="103" xfId="51" applyNumberFormat="1" applyFont="1" applyFill="1" applyBorder="1" applyAlignment="1">
      <alignment horizontal="left" vertical="center"/>
    </xf>
    <xf numFmtId="210" fontId="12" fillId="0" borderId="102" xfId="51" applyNumberFormat="1" applyFont="1" applyFill="1" applyBorder="1" applyAlignment="1">
      <alignment horizontal="left" vertical="top"/>
    </xf>
    <xf numFmtId="210" fontId="42" fillId="0" borderId="48" xfId="51" applyNumberFormat="1" applyFont="1" applyFill="1" applyBorder="1" applyAlignment="1">
      <alignment horizontal="right" vertical="center"/>
    </xf>
    <xf numFmtId="0" fontId="0" fillId="0" borderId="48" xfId="0" applyFont="1" applyFill="1" applyBorder="1" applyAlignment="1">
      <alignment/>
    </xf>
    <xf numFmtId="0" fontId="11" fillId="0" borderId="74" xfId="0" applyFont="1" applyFill="1" applyBorder="1" applyAlignment="1">
      <alignment horizontal="center"/>
    </xf>
    <xf numFmtId="0" fontId="2" fillId="0" borderId="77" xfId="0" applyFont="1" applyFill="1" applyBorder="1" applyAlignment="1">
      <alignment horizontal="center"/>
    </xf>
    <xf numFmtId="0" fontId="2" fillId="0" borderId="61" xfId="0" applyFont="1" applyFill="1" applyBorder="1" applyAlignment="1">
      <alignment horizontal="distributed" vertical="center"/>
    </xf>
    <xf numFmtId="0" fontId="2" fillId="0" borderId="93" xfId="0" applyFont="1" applyFill="1" applyBorder="1" applyAlignment="1">
      <alignment horizontal="distributed"/>
    </xf>
    <xf numFmtId="0" fontId="2" fillId="0" borderId="107" xfId="0" applyFont="1" applyFill="1" applyBorder="1" applyAlignment="1">
      <alignment horizontal="distributed"/>
    </xf>
    <xf numFmtId="0" fontId="2" fillId="0" borderId="93" xfId="0" applyFont="1" applyFill="1" applyBorder="1" applyAlignment="1">
      <alignment horizontal="center"/>
    </xf>
    <xf numFmtId="0" fontId="2" fillId="0" borderId="107" xfId="0" applyFont="1" applyFill="1" applyBorder="1" applyAlignment="1">
      <alignment horizontal="center"/>
    </xf>
    <xf numFmtId="0" fontId="2" fillId="0" borderId="52" xfId="0" applyFont="1" applyFill="1" applyBorder="1" applyAlignment="1">
      <alignment horizontal="center"/>
    </xf>
    <xf numFmtId="0" fontId="2" fillId="0" borderId="114" xfId="0" applyFont="1" applyFill="1" applyBorder="1" applyAlignment="1">
      <alignment horizontal="center"/>
    </xf>
    <xf numFmtId="0" fontId="0" fillId="0" borderId="115" xfId="0" applyFont="1" applyFill="1" applyBorder="1" applyAlignment="1">
      <alignment horizontal="distributed" vertical="center"/>
    </xf>
    <xf numFmtId="0" fontId="2" fillId="0" borderId="109" xfId="0" applyFont="1" applyFill="1" applyBorder="1" applyAlignment="1">
      <alignment horizontal="center"/>
    </xf>
    <xf numFmtId="0" fontId="2" fillId="0" borderId="105" xfId="0" applyFont="1" applyFill="1" applyBorder="1" applyAlignment="1">
      <alignment horizontal="center"/>
    </xf>
    <xf numFmtId="0" fontId="2" fillId="0" borderId="115" xfId="0" applyFont="1" applyFill="1" applyBorder="1" applyAlignment="1">
      <alignment horizontal="center"/>
    </xf>
    <xf numFmtId="0" fontId="6" fillId="0" borderId="0" xfId="0" applyFont="1" applyFill="1" applyBorder="1" applyAlignment="1">
      <alignment horizontal="center" vertical="center"/>
    </xf>
    <xf numFmtId="181" fontId="42" fillId="0" borderId="77" xfId="51" applyNumberFormat="1" applyFont="1" applyFill="1" applyBorder="1" applyAlignment="1">
      <alignment vertical="center"/>
    </xf>
    <xf numFmtId="181" fontId="42" fillId="0" borderId="93" xfId="51" applyNumberFormat="1" applyFont="1" applyFill="1" applyBorder="1" applyAlignment="1">
      <alignment horizontal="right" vertical="center"/>
    </xf>
    <xf numFmtId="181" fontId="42" fillId="0" borderId="52" xfId="51" applyNumberFormat="1" applyFont="1" applyFill="1" applyBorder="1" applyAlignment="1">
      <alignment vertical="center"/>
    </xf>
    <xf numFmtId="181" fontId="42" fillId="0" borderId="107" xfId="51" applyNumberFormat="1" applyFont="1" applyFill="1" applyBorder="1" applyAlignment="1">
      <alignment vertical="center"/>
    </xf>
    <xf numFmtId="181" fontId="42" fillId="0" borderId="110" xfId="51" applyNumberFormat="1" applyFont="1" applyFill="1" applyBorder="1" applyAlignment="1">
      <alignment horizontal="right" vertical="top"/>
    </xf>
    <xf numFmtId="181" fontId="42" fillId="0" borderId="10" xfId="51" applyNumberFormat="1" applyFont="1" applyFill="1" applyBorder="1" applyAlignment="1">
      <alignment horizontal="right" vertical="center"/>
    </xf>
    <xf numFmtId="181" fontId="42" fillId="0" borderId="12" xfId="51" applyNumberFormat="1" applyFont="1" applyFill="1" applyBorder="1" applyAlignment="1">
      <alignment horizontal="right" vertical="top"/>
    </xf>
    <xf numFmtId="0" fontId="2" fillId="0" borderId="111" xfId="0" applyFont="1" applyFill="1" applyBorder="1" applyAlignment="1">
      <alignment horizontal="center" vertical="center"/>
    </xf>
    <xf numFmtId="210" fontId="42" fillId="0" borderId="95" xfId="51" applyNumberFormat="1" applyFont="1" applyFill="1" applyBorder="1" applyAlignment="1">
      <alignment horizontal="right" vertical="center"/>
    </xf>
    <xf numFmtId="210" fontId="42" fillId="0" borderId="39" xfId="51" applyNumberFormat="1" applyFont="1" applyFill="1" applyBorder="1" applyAlignment="1">
      <alignment horizontal="right" vertical="center"/>
    </xf>
    <xf numFmtId="210" fontId="42" fillId="0" borderId="22" xfId="51" applyNumberFormat="1" applyFont="1" applyFill="1" applyBorder="1" applyAlignment="1">
      <alignment horizontal="right" vertical="center"/>
    </xf>
    <xf numFmtId="210" fontId="42" fillId="0" borderId="54" xfId="51" applyNumberFormat="1" applyFont="1" applyFill="1" applyBorder="1" applyAlignment="1">
      <alignment horizontal="right" vertical="center"/>
    </xf>
    <xf numFmtId="0" fontId="2" fillId="0" borderId="15" xfId="0" applyFont="1" applyFill="1" applyBorder="1" applyAlignment="1">
      <alignment horizontal="distributed" vertical="center"/>
    </xf>
    <xf numFmtId="0" fontId="2" fillId="0" borderId="113" xfId="0" applyFont="1" applyFill="1" applyBorder="1" applyAlignment="1">
      <alignment horizontal="center" vertical="center"/>
    </xf>
    <xf numFmtId="0" fontId="10" fillId="0" borderId="39" xfId="0" applyFont="1" applyFill="1" applyBorder="1" applyAlignment="1">
      <alignment horizontal="distributed" vertical="center"/>
    </xf>
    <xf numFmtId="0" fontId="2" fillId="0" borderId="108" xfId="0" applyFont="1" applyFill="1" applyBorder="1" applyAlignment="1">
      <alignment horizontal="center" vertical="center"/>
    </xf>
    <xf numFmtId="0" fontId="2" fillId="0" borderId="39" xfId="0" applyFont="1" applyFill="1" applyBorder="1" applyAlignment="1">
      <alignment horizontal="distributed" vertical="center" wrapText="1"/>
    </xf>
    <xf numFmtId="210" fontId="44" fillId="0" borderId="22" xfId="51" applyNumberFormat="1" applyFont="1" applyFill="1" applyBorder="1" applyAlignment="1" applyProtection="1">
      <alignment vertical="center"/>
      <protection/>
    </xf>
    <xf numFmtId="210" fontId="42" fillId="0" borderId="112" xfId="51" applyNumberFormat="1" applyFont="1" applyFill="1" applyBorder="1" applyAlignment="1">
      <alignment horizontal="right" vertical="top"/>
    </xf>
    <xf numFmtId="210" fontId="42" fillId="0" borderId="20" xfId="51" applyNumberFormat="1" applyFont="1" applyFill="1" applyBorder="1" applyAlignment="1">
      <alignment horizontal="right" vertical="center"/>
    </xf>
    <xf numFmtId="210" fontId="42" fillId="0" borderId="21" xfId="51" applyNumberFormat="1" applyFont="1" applyFill="1" applyBorder="1" applyAlignment="1">
      <alignment horizontal="right" vertical="top"/>
    </xf>
    <xf numFmtId="210" fontId="42" fillId="0" borderId="97" xfId="51" applyNumberFormat="1" applyFont="1" applyFill="1" applyBorder="1" applyAlignment="1">
      <alignment horizontal="left" vertical="top"/>
    </xf>
    <xf numFmtId="210" fontId="42" fillId="0" borderId="103" xfId="51" applyNumberFormat="1" applyFont="1" applyFill="1" applyBorder="1" applyAlignment="1">
      <alignment horizontal="right" vertical="center"/>
    </xf>
    <xf numFmtId="210" fontId="42" fillId="0" borderId="102" xfId="51" applyNumberFormat="1" applyFont="1" applyFill="1" applyBorder="1" applyAlignment="1">
      <alignment horizontal="left" vertical="top"/>
    </xf>
    <xf numFmtId="210" fontId="42" fillId="0" borderId="19" xfId="51" applyNumberFormat="1" applyFont="1" applyFill="1" applyBorder="1" applyAlignment="1">
      <alignment horizontal="left" vertical="top"/>
    </xf>
    <xf numFmtId="0" fontId="2" fillId="0" borderId="101" xfId="0" applyFont="1" applyFill="1" applyBorder="1" applyAlignment="1">
      <alignment horizontal="center" vertical="center"/>
    </xf>
    <xf numFmtId="0" fontId="2" fillId="0" borderId="107" xfId="0" applyFont="1" applyFill="1" applyBorder="1" applyAlignment="1">
      <alignment horizontal="left" vertical="center"/>
    </xf>
    <xf numFmtId="0" fontId="2" fillId="0" borderId="52" xfId="0" applyFont="1" applyFill="1" applyBorder="1" applyAlignment="1">
      <alignment horizontal="left" vertical="center"/>
    </xf>
    <xf numFmtId="0" fontId="2" fillId="0" borderId="76" xfId="0" applyFont="1" applyFill="1" applyBorder="1" applyAlignment="1">
      <alignment horizontal="left" vertical="center"/>
    </xf>
    <xf numFmtId="0" fontId="2" fillId="0" borderId="95" xfId="0" applyFont="1" applyFill="1" applyBorder="1" applyAlignment="1">
      <alignment horizontal="right" vertical="center"/>
    </xf>
    <xf numFmtId="0" fontId="2" fillId="0" borderId="39" xfId="0" applyFont="1" applyFill="1" applyBorder="1" applyAlignment="1">
      <alignment horizontal="right" vertical="center"/>
    </xf>
    <xf numFmtId="0" fontId="2" fillId="0" borderId="54"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02" xfId="0" applyFont="1" applyFill="1" applyBorder="1" applyAlignment="1">
      <alignment horizontal="right" vertical="center"/>
    </xf>
    <xf numFmtId="0" fontId="2" fillId="0" borderId="48" xfId="0" applyFont="1" applyFill="1" applyBorder="1" applyAlignment="1">
      <alignment horizontal="right" vertical="center"/>
    </xf>
    <xf numFmtId="0" fontId="2" fillId="0" borderId="74"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49" fontId="2" fillId="0" borderId="0" xfId="0" applyNumberFormat="1" applyFont="1" applyFill="1" applyAlignment="1">
      <alignment/>
    </xf>
    <xf numFmtId="0" fontId="2" fillId="0" borderId="77" xfId="0" applyFont="1" applyFill="1" applyBorder="1" applyAlignment="1">
      <alignment vertical="center"/>
    </xf>
    <xf numFmtId="185" fontId="2" fillId="0" borderId="93" xfId="51" applyNumberFormat="1" applyFont="1" applyFill="1" applyBorder="1" applyAlignment="1">
      <alignment horizontal="right" vertical="center"/>
    </xf>
    <xf numFmtId="185" fontId="2" fillId="0" borderId="52" xfId="51" applyNumberFormat="1" applyFont="1" applyFill="1" applyBorder="1" applyAlignment="1">
      <alignment vertical="center"/>
    </xf>
    <xf numFmtId="185" fontId="2" fillId="0" borderId="107" xfId="51" applyNumberFormat="1" applyFont="1" applyFill="1" applyBorder="1" applyAlignment="1">
      <alignment vertical="center"/>
    </xf>
    <xf numFmtId="185" fontId="0" fillId="0" borderId="93" xfId="51" applyNumberFormat="1" applyFont="1" applyFill="1" applyBorder="1" applyAlignment="1">
      <alignment/>
    </xf>
    <xf numFmtId="178" fontId="2" fillId="0" borderId="110" xfId="0" applyNumberFormat="1" applyFont="1" applyFill="1" applyBorder="1" applyAlignment="1">
      <alignment horizontal="right" vertical="top"/>
    </xf>
    <xf numFmtId="185" fontId="2" fillId="0" borderId="10" xfId="51" applyNumberFormat="1" applyFont="1" applyFill="1" applyBorder="1" applyAlignment="1">
      <alignment horizontal="right" vertical="center"/>
    </xf>
    <xf numFmtId="185" fontId="2" fillId="0" borderId="12" xfId="51" applyNumberFormat="1" applyFont="1" applyFill="1" applyBorder="1" applyAlignment="1">
      <alignment horizontal="right" vertical="top"/>
    </xf>
    <xf numFmtId="210" fontId="2" fillId="0" borderId="95" xfId="0" applyNumberFormat="1" applyFont="1" applyFill="1" applyBorder="1" applyAlignment="1">
      <alignment horizontal="right" vertical="center"/>
    </xf>
    <xf numFmtId="210" fontId="2" fillId="0" borderId="39" xfId="51" applyNumberFormat="1" applyFont="1" applyFill="1" applyBorder="1" applyAlignment="1">
      <alignment horizontal="right" vertical="center"/>
    </xf>
    <xf numFmtId="210" fontId="2" fillId="0" borderId="22" xfId="51" applyNumberFormat="1" applyFont="1" applyFill="1" applyBorder="1" applyAlignment="1">
      <alignment horizontal="right" vertical="center"/>
    </xf>
    <xf numFmtId="210" fontId="2" fillId="0" borderId="54" xfId="51" applyNumberFormat="1" applyFont="1" applyFill="1" applyBorder="1" applyAlignment="1">
      <alignment horizontal="right" vertical="center"/>
    </xf>
    <xf numFmtId="0" fontId="2" fillId="0" borderId="39" xfId="0" applyFont="1" applyFill="1" applyBorder="1" applyAlignment="1">
      <alignment horizontal="right" vertical="center" wrapText="1"/>
    </xf>
    <xf numFmtId="210" fontId="2" fillId="0" borderId="112" xfId="0" applyNumberFormat="1" applyFont="1" applyFill="1" applyBorder="1" applyAlignment="1">
      <alignment horizontal="right" vertical="top"/>
    </xf>
    <xf numFmtId="210" fontId="2" fillId="0" borderId="20" xfId="51" applyNumberFormat="1" applyFont="1" applyFill="1" applyBorder="1" applyAlignment="1">
      <alignment horizontal="right" vertical="center"/>
    </xf>
    <xf numFmtId="210" fontId="2" fillId="0" borderId="21" xfId="51" applyNumberFormat="1" applyFont="1" applyFill="1" applyBorder="1" applyAlignment="1">
      <alignment horizontal="right" vertical="top"/>
    </xf>
    <xf numFmtId="210" fontId="2" fillId="0" borderId="15" xfId="51" applyNumberFormat="1" applyFont="1" applyFill="1" applyBorder="1" applyAlignment="1">
      <alignment horizontal="right" vertical="center"/>
    </xf>
    <xf numFmtId="210" fontId="0" fillId="0" borderId="20" xfId="51" applyNumberFormat="1" applyFont="1" applyFill="1" applyBorder="1" applyAlignment="1">
      <alignment/>
    </xf>
    <xf numFmtId="210" fontId="12" fillId="0" borderId="97" xfId="0" applyNumberFormat="1" applyFont="1" applyFill="1" applyBorder="1" applyAlignment="1">
      <alignment horizontal="left" vertical="top"/>
    </xf>
    <xf numFmtId="210" fontId="2" fillId="0" borderId="103" xfId="51" applyNumberFormat="1" applyFont="1" applyFill="1" applyBorder="1" applyAlignment="1">
      <alignment horizontal="right" vertical="center"/>
    </xf>
    <xf numFmtId="210" fontId="12" fillId="0" borderId="19" xfId="51" applyNumberFormat="1" applyFont="1" applyFill="1" applyBorder="1" applyAlignment="1">
      <alignment horizontal="left" vertical="top"/>
    </xf>
    <xf numFmtId="210" fontId="2" fillId="0" borderId="48" xfId="51" applyNumberFormat="1" applyFont="1" applyFill="1" applyBorder="1" applyAlignment="1">
      <alignment horizontal="right" vertical="center"/>
    </xf>
    <xf numFmtId="49" fontId="10" fillId="0" borderId="112" xfId="0" applyNumberFormat="1" applyFont="1" applyFill="1" applyBorder="1" applyAlignment="1" applyProtection="1">
      <alignment horizontal="center" vertical="center"/>
      <protection/>
    </xf>
    <xf numFmtId="49" fontId="10" fillId="0" borderId="15" xfId="0" applyNumberFormat="1" applyFont="1" applyFill="1" applyBorder="1" applyAlignment="1" applyProtection="1">
      <alignment horizontal="center" vertical="center"/>
      <protection/>
    </xf>
    <xf numFmtId="49" fontId="10" fillId="0" borderId="20" xfId="0" applyNumberFormat="1" applyFont="1" applyFill="1" applyBorder="1" applyAlignment="1" applyProtection="1">
      <alignment horizontal="center" vertical="center"/>
      <protection/>
    </xf>
    <xf numFmtId="49" fontId="2" fillId="0" borderId="21" xfId="0" applyNumberFormat="1" applyFont="1" applyFill="1" applyBorder="1" applyAlignment="1">
      <alignment horizontal="distributed" vertical="center" wrapText="1"/>
    </xf>
    <xf numFmtId="49" fontId="2" fillId="0" borderId="15" xfId="0" applyNumberFormat="1" applyFont="1" applyFill="1" applyBorder="1" applyAlignment="1">
      <alignment horizontal="distributed" vertical="center" wrapText="1"/>
    </xf>
    <xf numFmtId="49" fontId="2" fillId="0" borderId="20" xfId="0" applyNumberFormat="1" applyFont="1" applyFill="1" applyBorder="1" applyAlignment="1">
      <alignment horizontal="distributed" vertical="center" wrapText="1"/>
    </xf>
    <xf numFmtId="49" fontId="2" fillId="0" borderId="21"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2" xfId="0" applyNumberFormat="1" applyFont="1" applyFill="1" applyBorder="1" applyAlignment="1" applyProtection="1">
      <alignment horizontal="left" vertical="center"/>
      <protection/>
    </xf>
    <xf numFmtId="49" fontId="2" fillId="0" borderId="39" xfId="0" applyNumberFormat="1" applyFont="1" applyFill="1" applyBorder="1" applyAlignment="1" applyProtection="1">
      <alignment horizontal="left" vertical="center"/>
      <protection/>
    </xf>
    <xf numFmtId="49" fontId="2" fillId="0" borderId="39" xfId="0" applyNumberFormat="1" applyFont="1" applyFill="1" applyBorder="1" applyAlignment="1" applyProtection="1">
      <alignment horizontal="right" vertical="center"/>
      <protection/>
    </xf>
    <xf numFmtId="49" fontId="2" fillId="0" borderId="54" xfId="0" applyNumberFormat="1" applyFont="1" applyFill="1" applyBorder="1" applyAlignment="1" applyProtection="1">
      <alignment horizontal="right" vertical="center"/>
      <protection/>
    </xf>
    <xf numFmtId="0" fontId="2" fillId="0" borderId="39" xfId="0" applyFont="1" applyFill="1" applyBorder="1" applyAlignment="1">
      <alignment horizontal="distributed" vertical="center"/>
    </xf>
    <xf numFmtId="0" fontId="2" fillId="0" borderId="54" xfId="0" applyFont="1" applyFill="1" applyBorder="1" applyAlignment="1">
      <alignment horizontal="distributed" vertical="center"/>
    </xf>
    <xf numFmtId="0" fontId="2" fillId="0" borderId="22" xfId="0" applyFont="1" applyFill="1" applyBorder="1" applyAlignment="1">
      <alignment horizontal="distributed" vertical="center"/>
    </xf>
    <xf numFmtId="49" fontId="10" fillId="0" borderId="75" xfId="0" applyNumberFormat="1" applyFont="1" applyFill="1" applyBorder="1" applyAlignment="1" applyProtection="1">
      <alignment horizontal="center" vertical="center"/>
      <protection/>
    </xf>
    <xf numFmtId="49" fontId="10" fillId="0" borderId="48" xfId="0" applyNumberFormat="1" applyFont="1" applyFill="1" applyBorder="1" applyAlignment="1" applyProtection="1">
      <alignment horizontal="center" vertical="center"/>
      <protection/>
    </xf>
    <xf numFmtId="49" fontId="10" fillId="0" borderId="103" xfId="0" applyNumberFormat="1" applyFont="1" applyFill="1" applyBorder="1" applyAlignment="1" applyProtection="1">
      <alignment horizontal="center" vertical="center"/>
      <protection/>
    </xf>
    <xf numFmtId="49" fontId="2" fillId="0" borderId="102" xfId="0" applyNumberFormat="1" applyFont="1" applyFill="1" applyBorder="1" applyAlignment="1">
      <alignment horizontal="distributed" vertical="center" wrapText="1"/>
    </xf>
    <xf numFmtId="49" fontId="2" fillId="0" borderId="48" xfId="0" applyNumberFormat="1" applyFont="1" applyFill="1" applyBorder="1" applyAlignment="1">
      <alignment horizontal="distributed" vertical="center" wrapText="1"/>
    </xf>
    <xf numFmtId="49" fontId="2" fillId="0" borderId="103" xfId="0" applyNumberFormat="1" applyFont="1" applyFill="1" applyBorder="1" applyAlignment="1">
      <alignment horizontal="distributed" vertical="center" wrapText="1"/>
    </xf>
    <xf numFmtId="49" fontId="2" fillId="0" borderId="102"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103" xfId="0" applyNumberFormat="1" applyFont="1" applyFill="1" applyBorder="1" applyAlignment="1">
      <alignment horizontal="center" vertical="center"/>
    </xf>
    <xf numFmtId="49" fontId="2" fillId="0" borderId="105" xfId="0" applyNumberFormat="1" applyFont="1" applyFill="1" applyBorder="1" applyAlignment="1" applyProtection="1">
      <alignment horizontal="left" vertical="center"/>
      <protection/>
    </xf>
    <xf numFmtId="49" fontId="2" fillId="0" borderId="115" xfId="0" applyNumberFormat="1" applyFont="1" applyFill="1" applyBorder="1" applyAlignment="1" applyProtection="1">
      <alignment horizontal="left" vertical="center"/>
      <protection/>
    </xf>
    <xf numFmtId="49" fontId="2" fillId="0" borderId="115" xfId="0" applyNumberFormat="1" applyFont="1" applyFill="1" applyBorder="1" applyAlignment="1" applyProtection="1">
      <alignment horizontal="right" vertical="center"/>
      <protection/>
    </xf>
    <xf numFmtId="49" fontId="2" fillId="0" borderId="109" xfId="0" applyNumberFormat="1" applyFont="1" applyFill="1" applyBorder="1" applyAlignment="1" applyProtection="1">
      <alignment horizontal="right" vertical="center"/>
      <protection/>
    </xf>
    <xf numFmtId="49" fontId="2" fillId="0" borderId="115" xfId="0" applyNumberFormat="1" applyFont="1" applyFill="1" applyBorder="1" applyAlignment="1" applyProtection="1">
      <alignment horizontal="center" vertical="center"/>
      <protection/>
    </xf>
    <xf numFmtId="49" fontId="2" fillId="0" borderId="109"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2" fillId="0" borderId="0"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distributed" vertical="center"/>
      <protection/>
    </xf>
    <xf numFmtId="49" fontId="6" fillId="0" borderId="0" xfId="0" applyNumberFormat="1" applyFont="1" applyFill="1" applyAlignment="1" applyProtection="1">
      <alignment horizontal="left" vertical="center"/>
      <protection/>
    </xf>
    <xf numFmtId="49" fontId="6" fillId="0" borderId="0" xfId="0" applyNumberFormat="1" applyFont="1" applyFill="1" applyAlignment="1" applyProtection="1">
      <alignment horizontal="right" vertical="center"/>
      <protection/>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distributed" textRotation="255"/>
    </xf>
    <xf numFmtId="0" fontId="11" fillId="0" borderId="0" xfId="0" applyFont="1" applyFill="1" applyBorder="1" applyAlignment="1">
      <alignment/>
    </xf>
    <xf numFmtId="0" fontId="12" fillId="0" borderId="0" xfId="0" applyFont="1" applyFill="1" applyAlignment="1">
      <alignment horizontal="right"/>
    </xf>
    <xf numFmtId="38" fontId="2" fillId="0" borderId="61" xfId="51" applyFont="1" applyFill="1" applyBorder="1" applyAlignment="1">
      <alignment horizontal="right" vertical="center"/>
    </xf>
    <xf numFmtId="38" fontId="2" fillId="0" borderId="60" xfId="51" applyFont="1" applyFill="1" applyBorder="1" applyAlignment="1">
      <alignment horizontal="right" vertical="center"/>
    </xf>
    <xf numFmtId="38" fontId="0" fillId="0" borderId="52" xfId="51" applyFont="1" applyFill="1" applyBorder="1" applyAlignment="1">
      <alignment/>
    </xf>
    <xf numFmtId="0" fontId="2" fillId="0" borderId="107" xfId="0" applyFont="1" applyFill="1" applyBorder="1" applyAlignment="1">
      <alignment horizontal="center" vertical="center"/>
    </xf>
    <xf numFmtId="0" fontId="2" fillId="0" borderId="110" xfId="0" applyFont="1" applyFill="1" applyBorder="1" applyAlignment="1">
      <alignment horizontal="center"/>
    </xf>
    <xf numFmtId="38" fontId="2" fillId="0" borderId="39" xfId="51" applyFont="1" applyFill="1" applyBorder="1" applyAlignment="1">
      <alignment horizontal="right" vertical="center"/>
    </xf>
    <xf numFmtId="38" fontId="2" fillId="0" borderId="54" xfId="51" applyFont="1" applyFill="1" applyBorder="1" applyAlignment="1">
      <alignment horizontal="right" vertical="center"/>
    </xf>
    <xf numFmtId="0" fontId="2" fillId="0" borderId="12" xfId="0" applyFont="1" applyFill="1" applyBorder="1" applyAlignment="1">
      <alignment horizontal="center"/>
    </xf>
    <xf numFmtId="38" fontId="2" fillId="0" borderId="11" xfId="51" applyFont="1" applyFill="1" applyBorder="1" applyAlignment="1">
      <alignment horizontal="right" vertical="center"/>
    </xf>
    <xf numFmtId="38" fontId="2" fillId="0" borderId="11" xfId="51" applyFont="1" applyFill="1" applyBorder="1" applyAlignment="1">
      <alignment horizontal="left" vertical="center"/>
    </xf>
    <xf numFmtId="38" fontId="2" fillId="0" borderId="10" xfId="51" applyFont="1" applyFill="1" applyBorder="1" applyAlignment="1">
      <alignment horizontal="left" vertical="center"/>
    </xf>
    <xf numFmtId="0" fontId="2" fillId="0" borderId="111" xfId="0" applyFont="1" applyFill="1" applyBorder="1" applyAlignment="1">
      <alignment horizontal="center"/>
    </xf>
    <xf numFmtId="0" fontId="2" fillId="0" borderId="112" xfId="0" applyFont="1" applyFill="1" applyBorder="1" applyAlignment="1">
      <alignment horizontal="center"/>
    </xf>
    <xf numFmtId="0" fontId="2" fillId="0" borderId="21" xfId="0" applyFont="1" applyFill="1" applyBorder="1" applyAlignment="1">
      <alignment horizontal="center"/>
    </xf>
    <xf numFmtId="38" fontId="0" fillId="0" borderId="15" xfId="51" applyFont="1" applyFill="1" applyBorder="1" applyAlignment="1">
      <alignment/>
    </xf>
    <xf numFmtId="38" fontId="2" fillId="0" borderId="0" xfId="51" applyFont="1" applyFill="1" applyBorder="1" applyAlignment="1">
      <alignment horizontal="left" vertical="center"/>
    </xf>
    <xf numFmtId="0" fontId="2" fillId="0" borderId="11" xfId="0" applyFont="1" applyFill="1" applyBorder="1" applyAlignment="1">
      <alignment horizontal="right" vertical="center"/>
    </xf>
    <xf numFmtId="0" fontId="2" fillId="0" borderId="112" xfId="0" applyFont="1" applyFill="1" applyBorder="1" applyAlignment="1">
      <alignment/>
    </xf>
    <xf numFmtId="0" fontId="2" fillId="0" borderId="21" xfId="0" applyFont="1" applyFill="1" applyBorder="1" applyAlignment="1">
      <alignment/>
    </xf>
    <xf numFmtId="38" fontId="2" fillId="0" borderId="115" xfId="51" applyFont="1" applyFill="1" applyBorder="1" applyAlignment="1">
      <alignment horizontal="right" vertical="center"/>
    </xf>
    <xf numFmtId="38" fontId="2" fillId="0" borderId="109" xfId="51" applyFont="1" applyFill="1" applyBorder="1" applyAlignment="1">
      <alignment horizontal="right" vertical="center"/>
    </xf>
    <xf numFmtId="38" fontId="2" fillId="0" borderId="48" xfId="51" applyFont="1" applyFill="1" applyBorder="1" applyAlignment="1">
      <alignment horizontal="right" vertical="center"/>
    </xf>
    <xf numFmtId="38" fontId="2" fillId="0" borderId="48" xfId="51" applyFont="1" applyFill="1" applyBorder="1" applyAlignment="1">
      <alignment horizontal="left" vertical="center"/>
    </xf>
    <xf numFmtId="0" fontId="2" fillId="0" borderId="19" xfId="0" applyFont="1" applyFill="1" applyBorder="1" applyAlignment="1">
      <alignment horizontal="center"/>
    </xf>
    <xf numFmtId="0" fontId="2" fillId="0" borderId="48" xfId="0" applyFont="1" applyFill="1" applyBorder="1" applyAlignment="1">
      <alignment horizontal="right" vertical="center"/>
    </xf>
    <xf numFmtId="0" fontId="2" fillId="0" borderId="74" xfId="0" applyFont="1" applyFill="1" applyBorder="1" applyAlignment="1">
      <alignment horizont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left" vertical="center"/>
    </xf>
    <xf numFmtId="38" fontId="2" fillId="0" borderId="101" xfId="51" applyFont="1" applyFill="1" applyBorder="1" applyAlignment="1">
      <alignment horizontal="right" vertical="center"/>
    </xf>
    <xf numFmtId="211" fontId="17" fillId="0" borderId="61" xfId="51" applyNumberFormat="1" applyFont="1" applyFill="1" applyBorder="1" applyAlignment="1">
      <alignment horizontal="right" vertical="center"/>
    </xf>
    <xf numFmtId="38" fontId="2" fillId="0" borderId="61" xfId="51" applyFont="1" applyFill="1" applyBorder="1" applyAlignment="1">
      <alignment horizontal="distributed" vertical="center"/>
    </xf>
    <xf numFmtId="38" fontId="2" fillId="0" borderId="43" xfId="51" applyFont="1" applyFill="1" applyBorder="1" applyAlignment="1">
      <alignment horizontal="distributed" vertical="center"/>
    </xf>
    <xf numFmtId="38" fontId="10" fillId="0" borderId="61" xfId="51" applyFont="1" applyFill="1" applyBorder="1" applyAlignment="1">
      <alignment horizontal="distributed" vertical="center"/>
    </xf>
    <xf numFmtId="38" fontId="2" fillId="0" borderId="106" xfId="51" applyFont="1" applyFill="1" applyBorder="1" applyAlignment="1">
      <alignment/>
    </xf>
    <xf numFmtId="38" fontId="2" fillId="0" borderId="95" xfId="51" applyFont="1" applyFill="1" applyBorder="1" applyAlignment="1">
      <alignment horizontal="right" vertical="center"/>
    </xf>
    <xf numFmtId="211" fontId="17" fillId="0" borderId="15" xfId="51" applyNumberFormat="1" applyFont="1" applyFill="1" applyBorder="1" applyAlignment="1">
      <alignment horizontal="right" vertical="center"/>
    </xf>
    <xf numFmtId="38" fontId="2" fillId="0" borderId="39" xfId="51" applyFont="1" applyFill="1" applyBorder="1" applyAlignment="1">
      <alignment horizontal="distributed" vertical="center"/>
    </xf>
    <xf numFmtId="38" fontId="2" fillId="0" borderId="22" xfId="51" applyFont="1" applyFill="1" applyBorder="1" applyAlignment="1">
      <alignment horizontal="distributed" vertical="center"/>
    </xf>
    <xf numFmtId="38" fontId="2" fillId="0" borderId="108" xfId="51" applyFont="1" applyFill="1" applyBorder="1" applyAlignment="1">
      <alignment/>
    </xf>
    <xf numFmtId="38" fontId="2" fillId="0" borderId="15" xfId="51" applyFont="1" applyFill="1" applyBorder="1" applyAlignment="1">
      <alignment horizontal="distributed" vertical="center"/>
    </xf>
    <xf numFmtId="38" fontId="2" fillId="0" borderId="113" xfId="51" applyFont="1" applyFill="1" applyBorder="1" applyAlignment="1">
      <alignment horizontal="center" vertical="center" textRotation="255" shrinkToFit="1"/>
    </xf>
    <xf numFmtId="38" fontId="2" fillId="0" borderId="108" xfId="51" applyFont="1" applyFill="1" applyBorder="1" applyAlignment="1">
      <alignment horizontal="center" vertical="center" textRotation="255" shrinkToFit="1"/>
    </xf>
    <xf numFmtId="38" fontId="2" fillId="0" borderId="112" xfId="51" applyFont="1" applyFill="1" applyBorder="1" applyAlignment="1">
      <alignment horizontal="right" vertical="top"/>
    </xf>
    <xf numFmtId="38" fontId="2" fillId="0" borderId="21" xfId="51" applyFont="1" applyFill="1" applyBorder="1" applyAlignment="1">
      <alignment horizontal="distributed" vertical="center"/>
    </xf>
    <xf numFmtId="38" fontId="2" fillId="0" borderId="118" xfId="51" applyFont="1" applyFill="1" applyBorder="1" applyAlignment="1">
      <alignment horizontal="center" vertical="center" textRotation="255" shrinkToFit="1"/>
    </xf>
    <xf numFmtId="38" fontId="12" fillId="0" borderId="114" xfId="51" applyFont="1" applyFill="1" applyBorder="1" applyAlignment="1">
      <alignment horizontal="left" vertical="top"/>
    </xf>
    <xf numFmtId="211" fontId="17" fillId="0" borderId="115" xfId="51" applyNumberFormat="1" applyFont="1" applyFill="1" applyBorder="1" applyAlignment="1">
      <alignment horizontal="right" vertical="center"/>
    </xf>
    <xf numFmtId="38" fontId="2" fillId="0" borderId="115" xfId="51" applyFont="1" applyFill="1" applyBorder="1" applyAlignment="1">
      <alignment horizontal="distributed" vertical="center"/>
    </xf>
    <xf numFmtId="38" fontId="2" fillId="0" borderId="105" xfId="51" applyFont="1" applyFill="1" applyBorder="1" applyAlignment="1">
      <alignment horizontal="distributed" vertical="center"/>
    </xf>
    <xf numFmtId="38" fontId="2" fillId="0" borderId="116" xfId="51" applyFont="1" applyFill="1" applyBorder="1" applyAlignment="1">
      <alignment horizontal="center" vertical="center" textRotation="255" shrinkToFit="1"/>
    </xf>
    <xf numFmtId="0" fontId="2" fillId="0" borderId="77"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74" xfId="0" applyFont="1" applyFill="1" applyBorder="1" applyAlignment="1">
      <alignment horizontal="center" vertical="center" wrapText="1"/>
    </xf>
    <xf numFmtId="38" fontId="6" fillId="0" borderId="0" xfId="51" applyFont="1" applyFill="1" applyAlignment="1">
      <alignment horizontal="center" vertical="center"/>
    </xf>
    <xf numFmtId="0" fontId="2" fillId="0" borderId="0" xfId="0" applyFont="1" applyBorder="1" applyAlignment="1">
      <alignment/>
    </xf>
    <xf numFmtId="0" fontId="5" fillId="0" borderId="101" xfId="0" applyFont="1" applyFill="1" applyBorder="1" applyAlignment="1">
      <alignment horizontal="center" vertical="center"/>
    </xf>
    <xf numFmtId="0" fontId="5" fillId="0" borderId="61" xfId="0" applyFont="1" applyFill="1" applyBorder="1" applyAlignment="1">
      <alignment horizontal="center" vertical="center"/>
    </xf>
    <xf numFmtId="211" fontId="13" fillId="0" borderId="61" xfId="51" applyNumberFormat="1" applyFont="1" applyFill="1" applyBorder="1" applyAlignment="1">
      <alignment horizontal="right" vertical="center"/>
    </xf>
    <xf numFmtId="0" fontId="5" fillId="0" borderId="43" xfId="0" applyFont="1" applyFill="1" applyBorder="1" applyAlignment="1">
      <alignment horizontal="center" vertical="center"/>
    </xf>
    <xf numFmtId="0" fontId="5" fillId="0" borderId="61" xfId="0" applyFont="1" applyFill="1" applyBorder="1" applyAlignment="1">
      <alignment horizontal="distributed" vertical="center"/>
    </xf>
    <xf numFmtId="0" fontId="5" fillId="0" borderId="106" xfId="0" applyFont="1" applyFill="1" applyBorder="1" applyAlignment="1">
      <alignment horizontal="center"/>
    </xf>
    <xf numFmtId="0" fontId="5" fillId="0" borderId="95" xfId="0" applyFont="1" applyFill="1" applyBorder="1" applyAlignment="1">
      <alignment horizontal="center" vertical="center"/>
    </xf>
    <xf numFmtId="211" fontId="13" fillId="0" borderId="39" xfId="51" applyNumberFormat="1" applyFont="1" applyFill="1" applyBorder="1" applyAlignment="1">
      <alignment horizontal="right" vertical="center"/>
    </xf>
    <xf numFmtId="0" fontId="5" fillId="0" borderId="39" xfId="0" applyFont="1" applyFill="1" applyBorder="1" applyAlignment="1">
      <alignment horizontal="distributed" vertical="center"/>
    </xf>
    <xf numFmtId="0" fontId="5" fillId="0" borderId="108" xfId="0" applyFont="1" applyFill="1" applyBorder="1" applyAlignment="1">
      <alignment horizontal="center"/>
    </xf>
    <xf numFmtId="0" fontId="5" fillId="0" borderId="110" xfId="0" applyFont="1" applyFill="1" applyBorder="1" applyAlignment="1">
      <alignment horizontal="center" vertical="center"/>
    </xf>
    <xf numFmtId="211" fontId="13" fillId="0" borderId="0" xfId="51" applyNumberFormat="1" applyFont="1" applyFill="1" applyBorder="1" applyAlignment="1">
      <alignment horizontal="right" vertical="center"/>
    </xf>
    <xf numFmtId="0" fontId="5" fillId="0" borderId="118" xfId="0" applyFont="1" applyFill="1" applyBorder="1" applyAlignment="1">
      <alignment horizontal="center"/>
    </xf>
    <xf numFmtId="0" fontId="5" fillId="0" borderId="112" xfId="0" applyFont="1" applyFill="1" applyBorder="1" applyAlignment="1">
      <alignment horizontal="center" vertical="center"/>
    </xf>
    <xf numFmtId="0" fontId="5" fillId="0" borderId="15" xfId="0" applyFont="1" applyFill="1" applyBorder="1" applyAlignment="1">
      <alignment horizontal="distributed" vertical="center"/>
    </xf>
    <xf numFmtId="0" fontId="5" fillId="0" borderId="15" xfId="0" applyFont="1" applyFill="1" applyBorder="1" applyAlignment="1">
      <alignment horizontal="center"/>
    </xf>
    <xf numFmtId="0" fontId="5" fillId="0" borderId="98" xfId="0" applyFont="1" applyFill="1" applyBorder="1" applyAlignment="1">
      <alignment horizontal="center" vertical="center" textRotation="255"/>
    </xf>
    <xf numFmtId="0" fontId="5" fillId="0" borderId="0" xfId="0" applyFont="1" applyFill="1" applyBorder="1" applyAlignment="1">
      <alignment horizontal="center"/>
    </xf>
    <xf numFmtId="0" fontId="5" fillId="0" borderId="89" xfId="0" applyFont="1" applyFill="1" applyBorder="1" applyAlignment="1">
      <alignment horizontal="center" vertical="center" textRotation="255"/>
    </xf>
    <xf numFmtId="0" fontId="5" fillId="0" borderId="20" xfId="0" applyFont="1" applyFill="1" applyBorder="1" applyAlignment="1">
      <alignment horizontal="center"/>
    </xf>
    <xf numFmtId="0" fontId="5" fillId="0" borderId="10" xfId="0" applyFont="1" applyFill="1" applyBorder="1" applyAlignment="1">
      <alignment horizontal="center"/>
    </xf>
    <xf numFmtId="0" fontId="5" fillId="0" borderId="104" xfId="0" applyFont="1" applyFill="1" applyBorder="1" applyAlignment="1">
      <alignment horizontal="center" vertical="center" textRotation="255"/>
    </xf>
    <xf numFmtId="211" fontId="13" fillId="0" borderId="15" xfId="51" applyNumberFormat="1" applyFont="1" applyFill="1" applyBorder="1" applyAlignment="1">
      <alignment horizontal="right" vertical="center"/>
    </xf>
    <xf numFmtId="211" fontId="13" fillId="0" borderId="20" xfId="51" applyNumberFormat="1" applyFont="1" applyFill="1" applyBorder="1" applyAlignment="1">
      <alignment horizontal="right" vertical="center"/>
    </xf>
    <xf numFmtId="211" fontId="13" fillId="0" borderId="11" xfId="51" applyNumberFormat="1" applyFont="1" applyFill="1" applyBorder="1" applyAlignment="1">
      <alignment horizontal="right" vertical="center"/>
    </xf>
    <xf numFmtId="211" fontId="13" fillId="0" borderId="10" xfId="51" applyNumberFormat="1" applyFont="1" applyFill="1" applyBorder="1" applyAlignment="1">
      <alignment horizontal="right" vertical="center"/>
    </xf>
    <xf numFmtId="0" fontId="6" fillId="0" borderId="15" xfId="0" applyFont="1" applyFill="1" applyBorder="1" applyAlignment="1">
      <alignment horizontal="distributed" vertical="distributed"/>
    </xf>
    <xf numFmtId="0" fontId="6" fillId="0" borderId="20" xfId="0" applyFont="1" applyFill="1" applyBorder="1" applyAlignment="1">
      <alignment horizontal="distributed" vertical="distributed"/>
    </xf>
    <xf numFmtId="0" fontId="5" fillId="0" borderId="16" xfId="0" applyFont="1" applyFill="1" applyBorder="1" applyAlignment="1">
      <alignment horizontal="center" vertical="distributed" textRotation="255"/>
    </xf>
    <xf numFmtId="0" fontId="2" fillId="0" borderId="0" xfId="0" applyFont="1" applyBorder="1" applyAlignment="1">
      <alignment horizontal="right"/>
    </xf>
    <xf numFmtId="0" fontId="6" fillId="0" borderId="11" xfId="0" applyFont="1" applyFill="1" applyBorder="1" applyAlignment="1">
      <alignment horizontal="distributed" vertical="distributed"/>
    </xf>
    <xf numFmtId="0" fontId="6" fillId="0" borderId="10" xfId="0" applyFont="1" applyFill="1" applyBorder="1" applyAlignment="1">
      <alignment horizontal="distributed" vertical="distributed"/>
    </xf>
    <xf numFmtId="0" fontId="5" fillId="0" borderId="17" xfId="0" applyFont="1" applyFill="1" applyBorder="1" applyAlignment="1">
      <alignment horizontal="center" vertical="distributed" textRotation="255"/>
    </xf>
    <xf numFmtId="0" fontId="5" fillId="0" borderId="15" xfId="0" applyFont="1" applyFill="1" applyBorder="1" applyAlignment="1">
      <alignment horizontal="distributed" vertical="distributed"/>
    </xf>
    <xf numFmtId="0" fontId="5" fillId="0" borderId="20" xfId="0" applyFont="1" applyFill="1" applyBorder="1" applyAlignment="1">
      <alignment horizontal="distributed" vertical="distributed"/>
    </xf>
    <xf numFmtId="0" fontId="5" fillId="0" borderId="11" xfId="0" applyFont="1" applyFill="1" applyBorder="1" applyAlignment="1">
      <alignment horizontal="distributed" vertical="distributed"/>
    </xf>
    <xf numFmtId="0" fontId="5" fillId="0" borderId="13" xfId="0" applyFont="1" applyFill="1" applyBorder="1" applyAlignment="1">
      <alignment horizontal="center" vertical="distributed" textRotation="255"/>
    </xf>
    <xf numFmtId="0" fontId="6"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0" xfId="0" applyFont="1" applyFill="1" applyBorder="1" applyAlignment="1">
      <alignment horizontal="center" vertical="center"/>
    </xf>
    <xf numFmtId="211" fontId="13" fillId="0" borderId="15" xfId="51" applyNumberFormat="1" applyFont="1" applyFill="1" applyBorder="1" applyAlignment="1">
      <alignment horizontal="center" vertical="center"/>
    </xf>
    <xf numFmtId="0" fontId="5" fillId="0" borderId="75" xfId="0" applyFont="1" applyFill="1" applyBorder="1" applyAlignment="1">
      <alignment horizontal="center" vertical="center"/>
    </xf>
    <xf numFmtId="0" fontId="5" fillId="0" borderId="48" xfId="0" applyFont="1" applyFill="1" applyBorder="1" applyAlignment="1">
      <alignment horizontal="center" vertical="center"/>
    </xf>
    <xf numFmtId="211" fontId="13" fillId="0" borderId="48" xfId="51" applyNumberFormat="1" applyFont="1" applyFill="1" applyBorder="1" applyAlignment="1">
      <alignment horizontal="center" vertical="center"/>
    </xf>
    <xf numFmtId="211" fontId="13" fillId="0" borderId="48" xfId="51" applyNumberFormat="1" applyFont="1" applyFill="1" applyBorder="1" applyAlignment="1">
      <alignment horizontal="right" vertical="center"/>
    </xf>
    <xf numFmtId="0" fontId="5" fillId="0" borderId="102" xfId="0" applyFont="1" applyFill="1" applyBorder="1" applyAlignment="1">
      <alignment horizontal="center" vertical="center"/>
    </xf>
    <xf numFmtId="0" fontId="5" fillId="0" borderId="48" xfId="0" applyFont="1" applyFill="1" applyBorder="1" applyAlignment="1">
      <alignment horizontal="distributed" vertical="center"/>
    </xf>
    <xf numFmtId="0" fontId="5" fillId="0" borderId="103" xfId="0" applyFont="1" applyFill="1" applyBorder="1" applyAlignment="1">
      <alignment horizontal="center" vertical="center"/>
    </xf>
    <xf numFmtId="0" fontId="5" fillId="0" borderId="27" xfId="0" applyFont="1" applyFill="1" applyBorder="1" applyAlignment="1">
      <alignment horizontal="center" vertical="center" textRotation="255"/>
    </xf>
    <xf numFmtId="0" fontId="2" fillId="0" borderId="0" xfId="0" applyFont="1" applyBorder="1" applyAlignment="1">
      <alignment horizontal="distributed" vertical="center"/>
    </xf>
    <xf numFmtId="0" fontId="5" fillId="0" borderId="77" xfId="0" applyFont="1" applyFill="1" applyBorder="1" applyAlignment="1">
      <alignment horizontal="distributed" vertical="center"/>
    </xf>
    <xf numFmtId="0" fontId="5" fillId="0" borderId="52" xfId="0" applyFont="1" applyFill="1" applyBorder="1" applyAlignment="1">
      <alignment horizontal="distributed" vertical="center"/>
    </xf>
    <xf numFmtId="0" fontId="5" fillId="0" borderId="93" xfId="0" applyFont="1" applyFill="1" applyBorder="1" applyAlignment="1">
      <alignment horizontal="distributed" vertical="center"/>
    </xf>
    <xf numFmtId="0" fontId="5" fillId="0" borderId="107" xfId="0" applyFont="1" applyFill="1" applyBorder="1" applyAlignment="1">
      <alignment horizontal="center"/>
    </xf>
    <xf numFmtId="0" fontId="5" fillId="0" borderId="52" xfId="0" applyFont="1" applyFill="1" applyBorder="1" applyAlignment="1">
      <alignment horizontal="center" vertical="center"/>
    </xf>
    <xf numFmtId="0" fontId="5" fillId="0" borderId="76" xfId="0" applyFont="1" applyFill="1" applyBorder="1" applyAlignment="1">
      <alignment horizontal="center"/>
    </xf>
    <xf numFmtId="0" fontId="5" fillId="0" borderId="75" xfId="0" applyFont="1" applyFill="1" applyBorder="1" applyAlignment="1">
      <alignment horizontal="distributed" vertical="center"/>
    </xf>
    <xf numFmtId="0" fontId="5" fillId="0" borderId="48" xfId="0" applyFont="1" applyFill="1" applyBorder="1" applyAlignment="1">
      <alignment horizontal="distributed" vertical="center"/>
    </xf>
    <xf numFmtId="0" fontId="5" fillId="0" borderId="103" xfId="0" applyFont="1" applyFill="1" applyBorder="1" applyAlignment="1">
      <alignment horizontal="distributed" vertical="center"/>
    </xf>
    <xf numFmtId="0" fontId="5" fillId="0" borderId="102" xfId="0" applyFont="1" applyFill="1" applyBorder="1" applyAlignment="1">
      <alignment horizontal="center"/>
    </xf>
    <xf numFmtId="0" fontId="5" fillId="0" borderId="74" xfId="0" applyFont="1" applyFill="1" applyBorder="1" applyAlignment="1">
      <alignment horizontal="center"/>
    </xf>
    <xf numFmtId="0" fontId="11" fillId="0" borderId="0" xfId="0" applyFont="1" applyAlignment="1">
      <alignment/>
    </xf>
    <xf numFmtId="38" fontId="11" fillId="0" borderId="0" xfId="51" applyFont="1" applyFill="1" applyBorder="1" applyAlignment="1">
      <alignment/>
    </xf>
    <xf numFmtId="0" fontId="2" fillId="0" borderId="76" xfId="0" applyFont="1" applyFill="1" applyBorder="1" applyAlignment="1">
      <alignment horizontal="center"/>
    </xf>
    <xf numFmtId="0" fontId="2" fillId="0" borderId="118" xfId="0" applyFont="1" applyFill="1" applyBorder="1" applyAlignment="1">
      <alignment horizontal="center"/>
    </xf>
    <xf numFmtId="193" fontId="5" fillId="0" borderId="0" xfId="42" applyNumberFormat="1" applyFont="1" applyFill="1" applyAlignment="1">
      <alignment/>
    </xf>
    <xf numFmtId="38" fontId="5" fillId="0" borderId="16" xfId="51" applyFont="1" applyFill="1" applyBorder="1" applyAlignment="1">
      <alignment horizontal="center" vertical="center"/>
    </xf>
    <xf numFmtId="207" fontId="5" fillId="0" borderId="16" xfId="0" applyNumberFormat="1" applyFont="1" applyFill="1" applyBorder="1" applyAlignment="1">
      <alignment horizontal="center" vertical="center"/>
    </xf>
    <xf numFmtId="181" fontId="5" fillId="0" borderId="16" xfId="0" applyNumberFormat="1" applyFont="1" applyFill="1" applyBorder="1" applyAlignment="1">
      <alignment horizontal="center" vertical="center"/>
    </xf>
    <xf numFmtId="182" fontId="5" fillId="0" borderId="16" xfId="51" applyNumberFormat="1" applyFont="1" applyFill="1" applyBorder="1" applyAlignment="1">
      <alignment vertical="center"/>
    </xf>
    <xf numFmtId="178" fontId="5" fillId="0" borderId="16" xfId="0" applyNumberFormat="1" applyFont="1" applyFill="1" applyBorder="1" applyAlignment="1">
      <alignment horizontal="center" vertical="center"/>
    </xf>
    <xf numFmtId="178" fontId="5" fillId="0" borderId="16" xfId="0" applyNumberFormat="1" applyFont="1" applyFill="1" applyBorder="1" applyAlignment="1">
      <alignment horizontal="right" vertical="center"/>
    </xf>
    <xf numFmtId="178" fontId="5" fillId="0" borderId="16" xfId="0" applyNumberFormat="1" applyFont="1" applyFill="1" applyBorder="1" applyAlignment="1">
      <alignment vertical="center"/>
    </xf>
    <xf numFmtId="178" fontId="5" fillId="0" borderId="122" xfId="0" applyNumberFormat="1" applyFont="1" applyFill="1" applyBorder="1" applyAlignment="1">
      <alignment horizontal="right" vertical="center"/>
    </xf>
    <xf numFmtId="178" fontId="5" fillId="0" borderId="122" xfId="0" applyNumberFormat="1" applyFont="1" applyFill="1" applyBorder="1" applyAlignment="1">
      <alignment horizontal="center" vertical="center"/>
    </xf>
    <xf numFmtId="207" fontId="5" fillId="0" borderId="122" xfId="0" applyNumberFormat="1" applyFont="1" applyFill="1" applyBorder="1" applyAlignment="1">
      <alignment horizontal="center" vertical="center"/>
    </xf>
    <xf numFmtId="181" fontId="5" fillId="0" borderId="122" xfId="0" applyNumberFormat="1" applyFont="1" applyFill="1" applyBorder="1" applyAlignment="1">
      <alignment horizontal="center" vertical="center"/>
    </xf>
    <xf numFmtId="0" fontId="5" fillId="0" borderId="122" xfId="0" applyFont="1" applyFill="1" applyBorder="1" applyAlignment="1">
      <alignment horizontal="distributed" vertical="center"/>
    </xf>
    <xf numFmtId="49" fontId="5" fillId="0" borderId="14"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207" fontId="5" fillId="0" borderId="14" xfId="0" applyNumberFormat="1" applyFont="1" applyFill="1" applyBorder="1" applyAlignment="1">
      <alignment horizontal="center" vertical="center"/>
    </xf>
    <xf numFmtId="181" fontId="5" fillId="0" borderId="14" xfId="0" applyNumberFormat="1" applyFont="1" applyFill="1" applyBorder="1" applyAlignment="1">
      <alignment horizontal="center" vertical="center"/>
    </xf>
    <xf numFmtId="182" fontId="5" fillId="0" borderId="14" xfId="0" applyNumberFormat="1" applyFont="1" applyFill="1" applyBorder="1" applyAlignment="1">
      <alignment horizontal="right" vertical="center"/>
    </xf>
    <xf numFmtId="182" fontId="5" fillId="0" borderId="14" xfId="49" applyNumberFormat="1" applyFont="1" applyFill="1" applyBorder="1" applyAlignment="1">
      <alignment horizontal="right" vertical="center"/>
    </xf>
    <xf numFmtId="178" fontId="5" fillId="0" borderId="14" xfId="0" applyNumberFormat="1" applyFont="1" applyFill="1" applyBorder="1" applyAlignment="1">
      <alignment horizontal="right" vertical="center"/>
    </xf>
    <xf numFmtId="178" fontId="5" fillId="0" borderId="14" xfId="0" applyNumberFormat="1" applyFont="1" applyFill="1" applyBorder="1" applyAlignment="1">
      <alignment vertical="center"/>
    </xf>
    <xf numFmtId="178" fontId="0" fillId="0" borderId="14" xfId="0" applyNumberFormat="1" applyFont="1" applyFill="1" applyBorder="1" applyAlignment="1">
      <alignment horizontal="center" vertical="center"/>
    </xf>
    <xf numFmtId="207" fontId="5" fillId="0" borderId="14" xfId="51" applyNumberFormat="1" applyFont="1" applyFill="1" applyBorder="1" applyAlignment="1">
      <alignment horizontal="center" vertical="center"/>
    </xf>
    <xf numFmtId="208" fontId="5" fillId="0" borderId="14" xfId="51"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182" fontId="5" fillId="0" borderId="16" xfId="0" applyNumberFormat="1" applyFont="1" applyFill="1" applyBorder="1" applyAlignment="1">
      <alignment horizontal="right" vertical="center"/>
    </xf>
    <xf numFmtId="0" fontId="5" fillId="0" borderId="16" xfId="0" applyFont="1" applyFill="1" applyBorder="1" applyAlignment="1">
      <alignment horizontal="distributed" vertical="center" wrapText="1"/>
    </xf>
    <xf numFmtId="178" fontId="5" fillId="0" borderId="17" xfId="0" applyNumberFormat="1" applyFont="1" applyFill="1" applyBorder="1" applyAlignment="1">
      <alignment vertical="center"/>
    </xf>
    <xf numFmtId="182" fontId="5" fillId="0" borderId="17" xfId="0" applyNumberFormat="1" applyFont="1" applyFill="1" applyBorder="1" applyAlignment="1">
      <alignment vertical="center"/>
    </xf>
    <xf numFmtId="181" fontId="5" fillId="0" borderId="17" xfId="0" applyNumberFormat="1"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horizontal="right" vertical="center"/>
    </xf>
    <xf numFmtId="0" fontId="5" fillId="0" borderId="13" xfId="0" applyFont="1" applyFill="1" applyBorder="1" applyAlignment="1">
      <alignment horizontal="center"/>
    </xf>
    <xf numFmtId="0" fontId="5" fillId="0" borderId="16" xfId="0" applyFont="1" applyFill="1" applyBorder="1" applyAlignment="1">
      <alignment horizontal="center" vertical="center"/>
    </xf>
    <xf numFmtId="0" fontId="5" fillId="0" borderId="14" xfId="0" applyFont="1" applyFill="1" applyBorder="1" applyAlignment="1">
      <alignment horizontal="center"/>
    </xf>
    <xf numFmtId="0" fontId="5" fillId="0" borderId="123" xfId="0" applyFont="1" applyFill="1" applyBorder="1" applyAlignment="1">
      <alignment horizontal="center" vertical="center"/>
    </xf>
    <xf numFmtId="0" fontId="5" fillId="0" borderId="22" xfId="0" applyFont="1" applyFill="1" applyBorder="1" applyAlignment="1">
      <alignment horizontal="center"/>
    </xf>
    <xf numFmtId="0" fontId="5" fillId="0" borderId="39" xfId="0" applyFont="1" applyFill="1" applyBorder="1" applyAlignment="1">
      <alignment horizontal="center"/>
    </xf>
    <xf numFmtId="0" fontId="5" fillId="0" borderId="54"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14" fillId="0" borderId="0" xfId="0" applyFont="1" applyFill="1" applyAlignment="1">
      <alignment horizontal="left" vertical="center"/>
    </xf>
    <xf numFmtId="38" fontId="5" fillId="0" borderId="77" xfId="49" applyFont="1" applyFill="1" applyBorder="1" applyAlignment="1">
      <alignment horizontal="left" vertical="center"/>
    </xf>
    <xf numFmtId="38" fontId="5" fillId="0" borderId="52" xfId="49" applyFont="1" applyFill="1" applyBorder="1" applyAlignment="1">
      <alignment horizontal="right" vertical="center"/>
    </xf>
    <xf numFmtId="38" fontId="5" fillId="0" borderId="76" xfId="49" applyFont="1" applyFill="1" applyBorder="1" applyAlignment="1">
      <alignment horizontal="right" vertical="center"/>
    </xf>
    <xf numFmtId="0" fontId="8" fillId="0" borderId="77" xfId="0" applyFont="1" applyFill="1" applyBorder="1" applyAlignment="1">
      <alignment horizontal="center" vertical="center"/>
    </xf>
    <xf numFmtId="0" fontId="5" fillId="0" borderId="51" xfId="0" applyFont="1" applyFill="1" applyBorder="1" applyAlignment="1">
      <alignment horizontal="center" vertical="center" textRotation="255"/>
    </xf>
    <xf numFmtId="38" fontId="5" fillId="0" borderId="97" xfId="49" applyFont="1" applyFill="1" applyBorder="1" applyAlignment="1">
      <alignment horizontal="left" vertical="top"/>
    </xf>
    <xf numFmtId="0" fontId="0" fillId="0" borderId="0" xfId="0" applyFont="1" applyFill="1" applyBorder="1" applyAlignment="1">
      <alignment vertical="center"/>
    </xf>
    <xf numFmtId="38" fontId="5" fillId="0" borderId="0" xfId="49" applyFont="1" applyFill="1" applyBorder="1" applyAlignment="1">
      <alignment horizontal="right" vertical="center"/>
    </xf>
    <xf numFmtId="0" fontId="8" fillId="0" borderId="97" xfId="0" applyFont="1" applyFill="1" applyBorder="1" applyAlignment="1">
      <alignment horizontal="center" vertical="center"/>
    </xf>
    <xf numFmtId="38" fontId="5" fillId="0" borderId="112" xfId="49" applyFont="1" applyFill="1" applyBorder="1" applyAlignment="1">
      <alignment horizontal="left" vertical="center"/>
    </xf>
    <xf numFmtId="38" fontId="5" fillId="0" borderId="15" xfId="49" applyFont="1" applyFill="1" applyBorder="1" applyAlignment="1">
      <alignment horizontal="right" vertical="center"/>
    </xf>
    <xf numFmtId="38" fontId="5" fillId="0" borderId="113" xfId="49" applyFont="1" applyFill="1" applyBorder="1" applyAlignment="1">
      <alignment horizontal="right" vertical="center"/>
    </xf>
    <xf numFmtId="0" fontId="8" fillId="0" borderId="112" xfId="0" applyFont="1" applyFill="1" applyBorder="1" applyAlignment="1">
      <alignment horizontal="right" vertical="center" wrapText="1" indent="1"/>
    </xf>
    <xf numFmtId="0" fontId="8" fillId="0" borderId="15" xfId="0" applyFont="1" applyFill="1" applyBorder="1" applyAlignment="1">
      <alignment horizontal="right" vertical="center" wrapText="1" indent="1"/>
    </xf>
    <xf numFmtId="0" fontId="5" fillId="0" borderId="15" xfId="0" applyFont="1" applyFill="1" applyBorder="1" applyAlignment="1">
      <alignment horizontal="left" vertical="center" indent="2"/>
    </xf>
    <xf numFmtId="0" fontId="5" fillId="0" borderId="20" xfId="0" applyFont="1" applyFill="1" applyBorder="1" applyAlignment="1">
      <alignment horizontal="left" vertical="center" indent="2"/>
    </xf>
    <xf numFmtId="0" fontId="5" fillId="0" borderId="16" xfId="0" applyFont="1" applyFill="1" applyBorder="1" applyAlignment="1">
      <alignment horizontal="center" vertical="center" textRotation="255" wrapText="1"/>
    </xf>
    <xf numFmtId="38" fontId="5" fillId="0" borderId="110" xfId="49" applyFont="1" applyFill="1" applyBorder="1" applyAlignment="1">
      <alignment horizontal="left" vertical="top"/>
    </xf>
    <xf numFmtId="0" fontId="0" fillId="0" borderId="11" xfId="0" applyFont="1" applyFill="1" applyBorder="1" applyAlignment="1">
      <alignment vertical="center"/>
    </xf>
    <xf numFmtId="38" fontId="5" fillId="0" borderId="111" xfId="49" applyFont="1" applyFill="1" applyBorder="1" applyAlignment="1">
      <alignment horizontal="right" vertical="center"/>
    </xf>
    <xf numFmtId="0" fontId="8" fillId="0" borderId="110" xfId="0" applyFont="1" applyFill="1" applyBorder="1" applyAlignment="1">
      <alignment horizontal="right" vertical="center" wrapText="1" indent="1"/>
    </xf>
    <xf numFmtId="0" fontId="8" fillId="0" borderId="11" xfId="0" applyFont="1" applyFill="1" applyBorder="1" applyAlignment="1">
      <alignment horizontal="right" vertical="center" wrapText="1" indent="1"/>
    </xf>
    <xf numFmtId="0" fontId="5" fillId="0" borderId="11" xfId="0" applyFont="1" applyFill="1" applyBorder="1" applyAlignment="1">
      <alignment horizontal="left" vertical="center" indent="2"/>
    </xf>
    <xf numFmtId="0" fontId="5" fillId="0" borderId="10" xfId="0" applyFont="1" applyFill="1" applyBorder="1" applyAlignment="1">
      <alignment horizontal="left" vertical="center" indent="2"/>
    </xf>
    <xf numFmtId="0" fontId="5" fillId="0" borderId="17" xfId="0" applyFont="1" applyFill="1" applyBorder="1" applyAlignment="1">
      <alignment horizontal="center" vertical="center" textRotation="255" wrapText="1"/>
    </xf>
    <xf numFmtId="38" fontId="5" fillId="0" borderId="97" xfId="49" applyFont="1" applyFill="1" applyBorder="1" applyAlignment="1">
      <alignment horizontal="left" vertical="center"/>
    </xf>
    <xf numFmtId="38" fontId="5" fillId="0" borderId="118" xfId="49" applyFont="1" applyFill="1" applyBorder="1" applyAlignment="1">
      <alignment horizontal="right" vertical="center"/>
    </xf>
    <xf numFmtId="0" fontId="5" fillId="0" borderId="97" xfId="0" applyFont="1" applyFill="1" applyBorder="1" applyAlignment="1">
      <alignment horizontal="center" vertical="center"/>
    </xf>
    <xf numFmtId="0" fontId="5" fillId="0" borderId="0" xfId="0" applyFont="1" applyFill="1" applyBorder="1" applyAlignment="1">
      <alignment horizontal="left" vertical="center" wrapText="1" indent="2"/>
    </xf>
    <xf numFmtId="0" fontId="5" fillId="0" borderId="112" xfId="0" applyFont="1" applyFill="1" applyBorder="1" applyAlignment="1">
      <alignment horizontal="center" vertical="center"/>
    </xf>
    <xf numFmtId="0" fontId="5" fillId="0" borderId="15" xfId="0" applyFont="1" applyFill="1" applyBorder="1" applyAlignment="1">
      <alignment horizontal="left" vertical="center" wrapText="1" indent="2"/>
    </xf>
    <xf numFmtId="0" fontId="5" fillId="0" borderId="20" xfId="0" applyFont="1" applyFill="1" applyBorder="1" applyAlignment="1">
      <alignment horizontal="left" vertical="center" wrapText="1" indent="2"/>
    </xf>
    <xf numFmtId="0" fontId="5" fillId="0" borderId="110" xfId="0" applyFont="1" applyFill="1" applyBorder="1" applyAlignment="1">
      <alignment horizontal="center" vertical="center"/>
    </xf>
    <xf numFmtId="0" fontId="5" fillId="0" borderId="11" xfId="0" applyFont="1" applyFill="1" applyBorder="1" applyAlignment="1">
      <alignment horizontal="left" vertical="center" wrapText="1" indent="2"/>
    </xf>
    <xf numFmtId="0" fontId="5" fillId="0" borderId="10" xfId="0" applyFont="1" applyFill="1" applyBorder="1" applyAlignment="1">
      <alignment horizontal="left" vertical="center" wrapText="1" indent="2"/>
    </xf>
    <xf numFmtId="38" fontId="5" fillId="0" borderId="75" xfId="49" applyFont="1" applyFill="1" applyBorder="1" applyAlignment="1">
      <alignment horizontal="left" vertical="top"/>
    </xf>
    <xf numFmtId="0" fontId="0" fillId="0" borderId="48" xfId="0" applyFont="1" applyFill="1" applyBorder="1" applyAlignment="1">
      <alignment vertical="center"/>
    </xf>
    <xf numFmtId="38" fontId="5" fillId="0" borderId="48" xfId="49" applyFont="1" applyFill="1" applyBorder="1" applyAlignment="1">
      <alignment horizontal="right" vertical="center"/>
    </xf>
    <xf numFmtId="0" fontId="5" fillId="0" borderId="75" xfId="0" applyFont="1" applyFill="1" applyBorder="1" applyAlignment="1">
      <alignment horizontal="center" vertical="center"/>
    </xf>
    <xf numFmtId="0" fontId="5" fillId="0" borderId="48" xfId="0" applyFont="1" applyFill="1" applyBorder="1" applyAlignment="1">
      <alignment horizontal="left" vertical="center" wrapText="1" indent="2"/>
    </xf>
    <xf numFmtId="0" fontId="5" fillId="0" borderId="56" xfId="0" applyFont="1" applyFill="1" applyBorder="1" applyAlignment="1">
      <alignment horizontal="center" vertical="center" textRotation="255" wrapText="1"/>
    </xf>
    <xf numFmtId="0" fontId="5" fillId="0" borderId="77" xfId="0" applyFont="1" applyFill="1" applyBorder="1" applyAlignment="1">
      <alignment horizontal="center" vertical="center"/>
    </xf>
    <xf numFmtId="0" fontId="8" fillId="0" borderId="76" xfId="0" applyFont="1" applyFill="1" applyBorder="1" applyAlignment="1">
      <alignment horizontal="center"/>
    </xf>
    <xf numFmtId="38" fontId="8" fillId="0" borderId="75" xfId="49" applyFont="1" applyFill="1" applyBorder="1" applyAlignment="1">
      <alignment horizontal="right" vertical="top"/>
    </xf>
    <xf numFmtId="38" fontId="8" fillId="0" borderId="48" xfId="49" applyFont="1" applyFill="1" applyBorder="1" applyAlignment="1">
      <alignment/>
    </xf>
    <xf numFmtId="0" fontId="8" fillId="0" borderId="74" xfId="0" applyFont="1" applyFill="1" applyBorder="1" applyAlignment="1">
      <alignment horizontal="center"/>
    </xf>
    <xf numFmtId="0" fontId="5" fillId="0" borderId="80" xfId="0" applyFont="1" applyFill="1" applyBorder="1" applyAlignment="1">
      <alignment horizontal="center"/>
    </xf>
    <xf numFmtId="0" fontId="5" fillId="0" borderId="36" xfId="0" applyFont="1" applyFill="1" applyBorder="1" applyAlignment="1">
      <alignment horizontal="distributed" vertical="center"/>
    </xf>
    <xf numFmtId="0" fontId="5" fillId="0" borderId="79" xfId="0" applyFont="1" applyFill="1" applyBorder="1" applyAlignment="1">
      <alignment horizontal="distributed"/>
    </xf>
    <xf numFmtId="0" fontId="5" fillId="0" borderId="36" xfId="0" applyFont="1" applyFill="1" applyBorder="1" applyAlignment="1">
      <alignment horizontal="center" vertical="center"/>
    </xf>
    <xf numFmtId="0" fontId="5" fillId="0" borderId="79" xfId="0" applyFont="1" applyFill="1" applyBorder="1" applyAlignment="1">
      <alignment horizontal="center" vertical="center"/>
    </xf>
    <xf numFmtId="0" fontId="7" fillId="0" borderId="0" xfId="0" applyFont="1" applyFill="1" applyAlignment="1">
      <alignment/>
    </xf>
    <xf numFmtId="0" fontId="7" fillId="0" borderId="0" xfId="0" applyFont="1" applyFill="1" applyBorder="1" applyAlignment="1">
      <alignment horizontal="center"/>
    </xf>
    <xf numFmtId="0" fontId="7" fillId="0" borderId="0" xfId="0" applyFont="1" applyFill="1" applyBorder="1" applyAlignment="1">
      <alignment horizontal="center" shrinkToFit="1"/>
    </xf>
    <xf numFmtId="0" fontId="11" fillId="0" borderId="0" xfId="0" applyFont="1" applyFill="1" applyBorder="1" applyAlignment="1">
      <alignment horizontal="center" vertical="distributed" textRotation="255"/>
    </xf>
    <xf numFmtId="0" fontId="8" fillId="0" borderId="0" xfId="0" applyFont="1" applyFill="1" applyBorder="1" applyAlignment="1">
      <alignment horizontal="left"/>
    </xf>
    <xf numFmtId="0" fontId="5"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distributed" textRotation="255"/>
    </xf>
    <xf numFmtId="38" fontId="5" fillId="0" borderId="77" xfId="49" applyFont="1" applyFill="1" applyBorder="1" applyAlignment="1">
      <alignment horizontal="right" vertical="center"/>
    </xf>
    <xf numFmtId="38" fontId="5" fillId="0" borderId="93" xfId="49" applyFont="1" applyFill="1" applyBorder="1" applyAlignment="1">
      <alignment horizontal="right" vertical="center"/>
    </xf>
    <xf numFmtId="38" fontId="5" fillId="0" borderId="107" xfId="49" applyFont="1" applyFill="1" applyBorder="1" applyAlignment="1">
      <alignment horizontal="center" vertical="center"/>
    </xf>
    <xf numFmtId="38" fontId="5" fillId="0" borderId="107" xfId="49" applyFont="1" applyFill="1" applyBorder="1" applyAlignment="1">
      <alignment horizontal="right" vertical="center"/>
    </xf>
    <xf numFmtId="38" fontId="5" fillId="0" borderId="52" xfId="49" applyFont="1" applyFill="1" applyBorder="1" applyAlignment="1">
      <alignment vertical="center"/>
    </xf>
    <xf numFmtId="38" fontId="5" fillId="0" borderId="93" xfId="49" applyFont="1" applyFill="1" applyBorder="1" applyAlignment="1">
      <alignment vertical="center"/>
    </xf>
    <xf numFmtId="38" fontId="5" fillId="0" borderId="107" xfId="49" applyFont="1" applyFill="1" applyBorder="1" applyAlignment="1">
      <alignment horizontal="right" vertical="center"/>
    </xf>
    <xf numFmtId="38" fontId="8" fillId="0" borderId="107" xfId="49" applyFont="1" applyFill="1" applyBorder="1" applyAlignment="1">
      <alignment/>
    </xf>
    <xf numFmtId="38" fontId="8" fillId="0" borderId="52" xfId="49" applyFont="1" applyFill="1" applyBorder="1" applyAlignment="1">
      <alignment/>
    </xf>
    <xf numFmtId="38" fontId="8" fillId="0" borderId="93" xfId="49" applyFont="1" applyFill="1" applyBorder="1" applyAlignment="1">
      <alignment/>
    </xf>
    <xf numFmtId="0" fontId="8" fillId="0" borderId="107" xfId="0" applyFont="1" applyFill="1" applyBorder="1" applyAlignment="1">
      <alignment/>
    </xf>
    <xf numFmtId="0" fontId="8" fillId="0" borderId="52" xfId="0" applyFont="1" applyFill="1" applyBorder="1" applyAlignment="1">
      <alignment/>
    </xf>
    <xf numFmtId="0" fontId="8" fillId="0" borderId="93" xfId="0" applyFont="1" applyFill="1" applyBorder="1" applyAlignment="1">
      <alignment/>
    </xf>
    <xf numFmtId="0" fontId="8" fillId="0" borderId="51" xfId="0" applyFont="1" applyFill="1" applyBorder="1" applyAlignment="1">
      <alignment/>
    </xf>
    <xf numFmtId="38" fontId="5" fillId="0" borderId="110" xfId="49" applyFont="1" applyFill="1" applyBorder="1" applyAlignment="1">
      <alignment horizontal="right" vertical="center"/>
    </xf>
    <xf numFmtId="38" fontId="5" fillId="0" borderId="11" xfId="49" applyFont="1" applyFill="1" applyBorder="1" applyAlignment="1">
      <alignment horizontal="right" vertical="center"/>
    </xf>
    <xf numFmtId="38" fontId="5" fillId="0" borderId="10" xfId="49" applyFont="1" applyFill="1" applyBorder="1" applyAlignment="1">
      <alignment horizontal="right" vertical="center"/>
    </xf>
    <xf numFmtId="38" fontId="5" fillId="0" borderId="12" xfId="49" applyFont="1" applyFill="1" applyBorder="1" applyAlignment="1">
      <alignment horizontal="center" vertical="center"/>
    </xf>
    <xf numFmtId="38" fontId="5" fillId="0" borderId="19" xfId="49" applyFont="1" applyFill="1" applyBorder="1" applyAlignment="1">
      <alignment horizontal="right" vertical="center"/>
    </xf>
    <xf numFmtId="38" fontId="5" fillId="0" borderId="0" xfId="49" applyFont="1" applyFill="1" applyBorder="1" applyAlignment="1">
      <alignment vertical="center"/>
    </xf>
    <xf numFmtId="38" fontId="5" fillId="0" borderId="18" xfId="49" applyFont="1" applyFill="1" applyBorder="1" applyAlignment="1">
      <alignment vertical="center"/>
    </xf>
    <xf numFmtId="38" fontId="5" fillId="0" borderId="19" xfId="49" applyFont="1" applyFill="1" applyBorder="1" applyAlignment="1">
      <alignment horizontal="right" vertical="center"/>
    </xf>
    <xf numFmtId="38" fontId="5" fillId="0" borderId="0" xfId="49" applyFont="1" applyFill="1" applyBorder="1" applyAlignment="1">
      <alignment horizontal="right" vertical="center"/>
    </xf>
    <xf numFmtId="38" fontId="5" fillId="0" borderId="18" xfId="49" applyFont="1" applyFill="1" applyBorder="1" applyAlignment="1">
      <alignment horizontal="left" vertical="center"/>
    </xf>
    <xf numFmtId="38" fontId="8" fillId="0" borderId="12" xfId="49" applyFont="1" applyFill="1" applyBorder="1" applyAlignment="1">
      <alignment horizontal="left" vertical="center"/>
    </xf>
    <xf numFmtId="38" fontId="8" fillId="0" borderId="11" xfId="49" applyFont="1" applyFill="1" applyBorder="1" applyAlignment="1">
      <alignment/>
    </xf>
    <xf numFmtId="0" fontId="8" fillId="0" borderId="11" xfId="0" applyFont="1" applyFill="1" applyBorder="1" applyAlignment="1">
      <alignment/>
    </xf>
    <xf numFmtId="0" fontId="8" fillId="0" borderId="89" xfId="0" applyFont="1" applyFill="1" applyBorder="1" applyAlignment="1">
      <alignment/>
    </xf>
    <xf numFmtId="38" fontId="5" fillId="0" borderId="112" xfId="49" applyFont="1" applyFill="1" applyBorder="1" applyAlignment="1">
      <alignment horizontal="right" vertical="center"/>
    </xf>
    <xf numFmtId="38" fontId="5" fillId="0" borderId="20" xfId="49" applyFont="1" applyFill="1" applyBorder="1" applyAlignment="1">
      <alignment horizontal="right" vertical="center"/>
    </xf>
    <xf numFmtId="38" fontId="5" fillId="0" borderId="21" xfId="49" applyFont="1" applyFill="1" applyBorder="1" applyAlignment="1">
      <alignment horizontal="center" vertical="center"/>
    </xf>
    <xf numFmtId="38" fontId="5" fillId="0" borderId="21" xfId="49" applyFont="1" applyFill="1" applyBorder="1" applyAlignment="1">
      <alignment horizontal="right" vertical="center"/>
    </xf>
    <xf numFmtId="38" fontId="5" fillId="0" borderId="15" xfId="49" applyFont="1" applyFill="1" applyBorder="1" applyAlignment="1">
      <alignment vertical="center"/>
    </xf>
    <xf numFmtId="38" fontId="5" fillId="0" borderId="20" xfId="49" applyFont="1" applyFill="1" applyBorder="1" applyAlignment="1">
      <alignment vertical="center"/>
    </xf>
    <xf numFmtId="38" fontId="5" fillId="0" borderId="21" xfId="49" applyFont="1" applyFill="1" applyBorder="1" applyAlignment="1">
      <alignment horizontal="right" vertical="center"/>
    </xf>
    <xf numFmtId="38" fontId="5" fillId="0" borderId="20" xfId="49" applyFont="1" applyFill="1" applyBorder="1" applyAlignment="1">
      <alignment horizontal="right" vertical="center" wrapText="1"/>
    </xf>
    <xf numFmtId="38" fontId="8" fillId="0" borderId="21" xfId="49" applyFont="1" applyFill="1" applyBorder="1" applyAlignment="1">
      <alignment/>
    </xf>
    <xf numFmtId="38" fontId="8" fillId="0" borderId="15" xfId="49" applyFont="1" applyFill="1" applyBorder="1" applyAlignment="1">
      <alignment/>
    </xf>
    <xf numFmtId="38" fontId="8" fillId="0" borderId="20" xfId="49" applyFont="1" applyFill="1" applyBorder="1" applyAlignment="1">
      <alignment/>
    </xf>
    <xf numFmtId="0" fontId="8" fillId="0" borderId="21" xfId="0" applyFont="1" applyFill="1" applyBorder="1" applyAlignment="1">
      <alignment/>
    </xf>
    <xf numFmtId="0" fontId="8" fillId="0" borderId="15" xfId="0" applyFont="1" applyFill="1" applyBorder="1" applyAlignment="1">
      <alignment/>
    </xf>
    <xf numFmtId="0" fontId="8" fillId="0" borderId="20" xfId="0" applyFont="1" applyFill="1" applyBorder="1" applyAlignment="1">
      <alignment/>
    </xf>
    <xf numFmtId="38" fontId="5" fillId="0" borderId="11" xfId="49" applyFont="1" applyFill="1" applyBorder="1" applyAlignment="1">
      <alignment vertical="center"/>
    </xf>
    <xf numFmtId="38" fontId="5" fillId="0" borderId="10" xfId="49" applyFont="1" applyFill="1" applyBorder="1" applyAlignment="1">
      <alignment vertical="center"/>
    </xf>
    <xf numFmtId="38" fontId="5" fillId="0" borderId="11" xfId="49" applyFont="1" applyFill="1" applyBorder="1" applyAlignment="1">
      <alignment horizontal="right" vertical="center" wrapText="1"/>
    </xf>
    <xf numFmtId="38" fontId="5" fillId="0" borderId="10" xfId="49" applyFont="1" applyFill="1" applyBorder="1" applyAlignment="1">
      <alignment horizontal="right"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distributed" vertical="center" wrapText="1"/>
    </xf>
    <xf numFmtId="38" fontId="5" fillId="0" borderId="75" xfId="49" applyFont="1" applyFill="1" applyBorder="1" applyAlignment="1">
      <alignment horizontal="right" vertical="center"/>
    </xf>
    <xf numFmtId="38" fontId="5" fillId="0" borderId="103" xfId="49" applyFont="1" applyFill="1" applyBorder="1" applyAlignment="1">
      <alignment horizontal="right" vertical="center"/>
    </xf>
    <xf numFmtId="38" fontId="5" fillId="0" borderId="102" xfId="49" applyFont="1" applyFill="1" applyBorder="1" applyAlignment="1">
      <alignment horizontal="center" vertical="center"/>
    </xf>
    <xf numFmtId="38" fontId="5" fillId="0" borderId="48" xfId="49" applyFont="1" applyFill="1" applyBorder="1" applyAlignment="1">
      <alignment horizontal="right" vertical="center" wrapText="1"/>
    </xf>
    <xf numFmtId="38" fontId="8" fillId="0" borderId="102" xfId="49" applyFont="1" applyFill="1" applyBorder="1" applyAlignment="1">
      <alignment horizontal="left" vertical="center"/>
    </xf>
    <xf numFmtId="38" fontId="5" fillId="0" borderId="103" xfId="49" applyFont="1" applyFill="1" applyBorder="1" applyAlignment="1">
      <alignment horizontal="right" vertical="center" wrapText="1"/>
    </xf>
    <xf numFmtId="0" fontId="5" fillId="0" borderId="102" xfId="0" applyFont="1" applyFill="1" applyBorder="1" applyAlignment="1">
      <alignment horizontal="center" vertical="center"/>
    </xf>
    <xf numFmtId="0" fontId="8" fillId="0" borderId="48" xfId="0" applyFont="1" applyFill="1" applyBorder="1" applyAlignment="1">
      <alignment/>
    </xf>
    <xf numFmtId="0" fontId="5" fillId="0" borderId="103" xfId="0" applyFont="1" applyFill="1" applyBorder="1" applyAlignment="1">
      <alignment horizontal="center"/>
    </xf>
    <xf numFmtId="0" fontId="5" fillId="0" borderId="27" xfId="0" applyFont="1" applyFill="1" applyBorder="1" applyAlignment="1">
      <alignment horizontal="center" vertical="distributed" textRotation="255"/>
    </xf>
    <xf numFmtId="38" fontId="5" fillId="0" borderId="101" xfId="49" applyFont="1" applyFill="1" applyBorder="1" applyAlignment="1">
      <alignment horizontal="right" vertical="center"/>
    </xf>
    <xf numFmtId="38" fontId="5" fillId="0" borderId="95" xfId="49" applyFont="1" applyFill="1" applyBorder="1" applyAlignment="1">
      <alignment horizontal="right" vertical="center"/>
    </xf>
    <xf numFmtId="38" fontId="5" fillId="0" borderId="15" xfId="49" applyFont="1" applyFill="1" applyBorder="1" applyAlignment="1">
      <alignment horizontal="right" vertical="center" wrapText="1"/>
    </xf>
    <xf numFmtId="38" fontId="8" fillId="0" borderId="21" xfId="49" applyFont="1" applyFill="1" applyBorder="1" applyAlignment="1">
      <alignment horizontal="left" vertical="center"/>
    </xf>
    <xf numFmtId="38" fontId="5" fillId="0" borderId="11" xfId="49" applyFont="1" applyFill="1" applyBorder="1" applyAlignment="1">
      <alignment horizontal="right" vertical="center"/>
    </xf>
    <xf numFmtId="38" fontId="5" fillId="0" borderId="10" xfId="49" applyFont="1" applyFill="1" applyBorder="1" applyAlignment="1">
      <alignment horizontal="left" vertical="center"/>
    </xf>
    <xf numFmtId="38" fontId="5" fillId="0" borderId="18" xfId="49" applyFont="1" applyFill="1" applyBorder="1" applyAlignment="1">
      <alignment horizontal="right" vertical="center" wrapText="1"/>
    </xf>
    <xf numFmtId="38" fontId="5" fillId="0" borderId="114" xfId="49" applyFont="1" applyFill="1" applyBorder="1" applyAlignment="1">
      <alignment horizontal="right" vertical="center"/>
    </xf>
    <xf numFmtId="38" fontId="5" fillId="0" borderId="102" xfId="49" applyFont="1" applyFill="1" applyBorder="1" applyAlignment="1">
      <alignment horizontal="right" vertical="center"/>
    </xf>
    <xf numFmtId="38" fontId="5" fillId="0" borderId="48" xfId="49" applyFont="1" applyFill="1" applyBorder="1" applyAlignment="1">
      <alignment vertical="center"/>
    </xf>
    <xf numFmtId="38" fontId="5" fillId="0" borderId="103" xfId="49" applyFont="1" applyFill="1" applyBorder="1" applyAlignment="1">
      <alignment vertical="center"/>
    </xf>
    <xf numFmtId="38" fontId="5" fillId="0" borderId="102" xfId="49" applyFont="1" applyFill="1" applyBorder="1" applyAlignment="1">
      <alignment horizontal="right" vertical="center"/>
    </xf>
    <xf numFmtId="38" fontId="5" fillId="0" borderId="48" xfId="49" applyFont="1" applyFill="1" applyBorder="1" applyAlignment="1">
      <alignment horizontal="right" vertical="center"/>
    </xf>
    <xf numFmtId="38" fontId="5" fillId="0" borderId="103" xfId="49" applyFont="1" applyFill="1" applyBorder="1" applyAlignment="1">
      <alignment horizontal="left" vertical="center"/>
    </xf>
    <xf numFmtId="38" fontId="8" fillId="0" borderId="107" xfId="49" applyFont="1" applyFill="1" applyBorder="1" applyAlignment="1">
      <alignment horizontal="left" vertical="center"/>
    </xf>
    <xf numFmtId="0" fontId="5" fillId="0" borderId="93" xfId="0" applyFont="1" applyFill="1" applyBorder="1" applyAlignment="1">
      <alignment horizontal="center" vertical="center"/>
    </xf>
    <xf numFmtId="0" fontId="8" fillId="0" borderId="12" xfId="0" applyFont="1" applyFill="1" applyBorder="1" applyAlignment="1">
      <alignment/>
    </xf>
    <xf numFmtId="38" fontId="5" fillId="0" borderId="97" xfId="49" applyFont="1" applyFill="1" applyBorder="1" applyAlignment="1">
      <alignment horizontal="left" vertical="top"/>
    </xf>
    <xf numFmtId="38" fontId="5" fillId="0" borderId="19" xfId="49" applyFont="1" applyFill="1" applyBorder="1" applyAlignment="1">
      <alignment horizontal="left" vertical="top"/>
    </xf>
    <xf numFmtId="38" fontId="5" fillId="0" borderId="21" xfId="49" applyFont="1" applyFill="1" applyBorder="1" applyAlignment="1">
      <alignment horizontal="left" vertical="top"/>
    </xf>
    <xf numFmtId="38" fontId="8" fillId="0" borderId="21" xfId="49" applyFont="1" applyFill="1" applyBorder="1" applyAlignment="1">
      <alignment horizontal="center" vertical="center"/>
    </xf>
    <xf numFmtId="38" fontId="5" fillId="0" borderId="21" xfId="49" applyFont="1" applyFill="1" applyBorder="1" applyAlignment="1">
      <alignment horizontal="left" vertical="top"/>
    </xf>
    <xf numFmtId="38" fontId="5" fillId="0" borderId="75" xfId="49" applyFont="1" applyFill="1" applyBorder="1" applyAlignment="1">
      <alignment horizontal="left" vertical="top"/>
    </xf>
    <xf numFmtId="38" fontId="5" fillId="0" borderId="102" xfId="49" applyFont="1" applyFill="1" applyBorder="1" applyAlignment="1">
      <alignment horizontal="left" vertical="top"/>
    </xf>
    <xf numFmtId="38" fontId="5" fillId="0" borderId="102" xfId="49" applyFont="1" applyFill="1" applyBorder="1" applyAlignment="1">
      <alignment horizontal="left" vertical="top"/>
    </xf>
    <xf numFmtId="0" fontId="6" fillId="0" borderId="107" xfId="0" applyFont="1" applyFill="1" applyBorder="1" applyAlignment="1">
      <alignment horizontal="distributed" vertical="center"/>
    </xf>
    <xf numFmtId="0" fontId="6" fillId="0" borderId="52" xfId="0" applyFont="1" applyFill="1" applyBorder="1" applyAlignment="1">
      <alignment horizontal="distributed" vertical="center"/>
    </xf>
    <xf numFmtId="0" fontId="6" fillId="0" borderId="93" xfId="0" applyFont="1" applyFill="1" applyBorder="1" applyAlignment="1">
      <alignment horizontal="distributed" vertical="center"/>
    </xf>
    <xf numFmtId="0" fontId="5" fillId="0" borderId="107" xfId="0" applyFont="1" applyFill="1" applyBorder="1" applyAlignment="1">
      <alignment horizontal="distributed" vertical="center"/>
    </xf>
    <xf numFmtId="0" fontId="8" fillId="0" borderId="107"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76" xfId="0" applyFont="1" applyFill="1" applyBorder="1" applyAlignment="1">
      <alignment horizontal="center" vertical="center"/>
    </xf>
    <xf numFmtId="0" fontId="5" fillId="0" borderId="48" xfId="0" applyFont="1" applyFill="1" applyBorder="1" applyAlignment="1">
      <alignment horizontal="distributed" vertical="center" wrapText="1"/>
    </xf>
    <xf numFmtId="0" fontId="5" fillId="0" borderId="103" xfId="0" applyFont="1" applyFill="1" applyBorder="1" applyAlignment="1">
      <alignment horizontal="distributed" vertical="center" wrapText="1"/>
    </xf>
    <xf numFmtId="0" fontId="6" fillId="0" borderId="102"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103" xfId="0" applyFont="1" applyFill="1" applyBorder="1" applyAlignment="1">
      <alignment horizontal="distributed" vertical="center"/>
    </xf>
    <xf numFmtId="0" fontId="5" fillId="0" borderId="102" xfId="0" applyFont="1" applyFill="1" applyBorder="1" applyAlignment="1">
      <alignment horizontal="distributed" vertical="center"/>
    </xf>
    <xf numFmtId="0" fontId="8" fillId="0" borderId="102" xfId="0" applyFont="1" applyFill="1" applyBorder="1" applyAlignment="1">
      <alignment/>
    </xf>
    <xf numFmtId="0" fontId="8" fillId="0" borderId="10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7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NumberFormat="1" applyFont="1" applyFill="1" applyAlignment="1">
      <alignment horizontal="right" vertical="center"/>
    </xf>
    <xf numFmtId="0" fontId="7" fillId="0" borderId="0" xfId="0" applyFont="1" applyFill="1" applyBorder="1" applyAlignment="1">
      <alignment horizontal="left" vertical="center"/>
    </xf>
    <xf numFmtId="0" fontId="7" fillId="0" borderId="0" xfId="0" applyNumberFormat="1" applyFont="1" applyFill="1" applyAlignment="1">
      <alignment horizontal="right" vertical="center"/>
    </xf>
    <xf numFmtId="38" fontId="8" fillId="0" borderId="77" xfId="49" applyFont="1" applyFill="1" applyBorder="1" applyAlignment="1">
      <alignment/>
    </xf>
    <xf numFmtId="0" fontId="8" fillId="0" borderId="76" xfId="0" applyFont="1" applyFill="1" applyBorder="1" applyAlignment="1">
      <alignment/>
    </xf>
    <xf numFmtId="38" fontId="5" fillId="0" borderId="110" xfId="49" applyFont="1" applyFill="1" applyBorder="1" applyAlignment="1">
      <alignment horizontal="center"/>
    </xf>
    <xf numFmtId="38" fontId="5" fillId="0" borderId="12" xfId="49" applyFont="1" applyFill="1" applyBorder="1" applyAlignment="1">
      <alignment horizontal="center"/>
    </xf>
    <xf numFmtId="0" fontId="5" fillId="0" borderId="11" xfId="0" applyFont="1" applyFill="1" applyBorder="1" applyAlignment="1">
      <alignment horizontal="center" vertical="center" wrapText="1"/>
    </xf>
    <xf numFmtId="0" fontId="8" fillId="0" borderId="111" xfId="0" applyFont="1" applyFill="1" applyBorder="1" applyAlignment="1">
      <alignment horizontal="center"/>
    </xf>
    <xf numFmtId="38" fontId="5" fillId="0" borderId="112" xfId="49" applyFont="1" applyFill="1" applyBorder="1" applyAlignment="1">
      <alignment horizontal="center"/>
    </xf>
    <xf numFmtId="38" fontId="5" fillId="0" borderId="21" xfId="49" applyFont="1" applyFill="1" applyBorder="1" applyAlignment="1">
      <alignment horizontal="center"/>
    </xf>
    <xf numFmtId="0" fontId="8" fillId="0" borderId="113" xfId="0" applyFont="1" applyFill="1" applyBorder="1" applyAlignment="1">
      <alignment/>
    </xf>
    <xf numFmtId="0" fontId="8" fillId="0" borderId="19" xfId="0" applyFont="1" applyFill="1" applyBorder="1" applyAlignment="1">
      <alignment/>
    </xf>
    <xf numFmtId="0" fontId="8" fillId="0" borderId="118" xfId="0" applyFont="1" applyFill="1" applyBorder="1" applyAlignment="1">
      <alignment/>
    </xf>
    <xf numFmtId="0" fontId="5" fillId="0" borderId="111" xfId="0" applyFont="1" applyFill="1" applyBorder="1" applyAlignment="1">
      <alignment horizontal="center" vertical="distributed" textRotation="255"/>
    </xf>
    <xf numFmtId="0" fontId="8" fillId="0" borderId="113" xfId="0" applyFont="1" applyFill="1" applyBorder="1" applyAlignment="1">
      <alignment horizontal="center"/>
    </xf>
    <xf numFmtId="0" fontId="5" fillId="0" borderId="10" xfId="0" applyFont="1" applyFill="1" applyBorder="1" applyAlignment="1">
      <alignment horizontal="distributed" vertical="center" wrapText="1"/>
    </xf>
    <xf numFmtId="0" fontId="5" fillId="0" borderId="19" xfId="0" applyFont="1" applyFill="1" applyBorder="1" applyAlignment="1">
      <alignment horizontal="center" vertical="center"/>
    </xf>
    <xf numFmtId="0" fontId="8" fillId="0" borderId="118" xfId="0" applyFont="1" applyFill="1" applyBorder="1" applyAlignment="1">
      <alignment horizontal="center"/>
    </xf>
    <xf numFmtId="0" fontId="8" fillId="0" borderId="0" xfId="0" applyFont="1" applyFill="1" applyBorder="1" applyAlignment="1">
      <alignment/>
    </xf>
    <xf numFmtId="38" fontId="5" fillId="0" borderId="97" xfId="49" applyFont="1" applyFill="1" applyBorder="1" applyAlignment="1">
      <alignment/>
    </xf>
    <xf numFmtId="38" fontId="5" fillId="0" borderId="21" xfId="49" applyFont="1" applyFill="1" applyBorder="1" applyAlignment="1">
      <alignment/>
    </xf>
    <xf numFmtId="0" fontId="5" fillId="0" borderId="121" xfId="0" applyFont="1" applyFill="1" applyBorder="1" applyAlignment="1">
      <alignment horizontal="distributed"/>
    </xf>
    <xf numFmtId="0" fontId="5" fillId="0" borderId="120" xfId="0" applyFont="1" applyFill="1" applyBorder="1" applyAlignment="1">
      <alignment horizontal="distributed"/>
    </xf>
    <xf numFmtId="0" fontId="5" fillId="0" borderId="36" xfId="0" applyFont="1" applyFill="1" applyBorder="1" applyAlignment="1">
      <alignment horizontal="center"/>
    </xf>
    <xf numFmtId="0" fontId="5" fillId="0" borderId="120"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Border="1" applyAlignment="1">
      <alignment horizontal="center"/>
    </xf>
    <xf numFmtId="38" fontId="8" fillId="0" borderId="107" xfId="49" applyFont="1" applyFill="1" applyBorder="1" applyAlignment="1">
      <alignment/>
    </xf>
    <xf numFmtId="38" fontId="5" fillId="0" borderId="12" xfId="49" applyFont="1" applyFill="1" applyBorder="1" applyAlignment="1">
      <alignment horizontal="center"/>
    </xf>
    <xf numFmtId="38" fontId="5" fillId="0" borderId="21" xfId="49" applyFont="1" applyFill="1" applyBorder="1" applyAlignment="1">
      <alignment horizontal="center"/>
    </xf>
    <xf numFmtId="38" fontId="8" fillId="0" borderId="21" xfId="49" applyFont="1" applyFill="1" applyBorder="1" applyAlignment="1">
      <alignment/>
    </xf>
    <xf numFmtId="0" fontId="2" fillId="0" borderId="0" xfId="0" applyFont="1" applyBorder="1" applyAlignment="1">
      <alignment horizontal="center"/>
    </xf>
    <xf numFmtId="0" fontId="2" fillId="0" borderId="0" xfId="0" applyFont="1" applyBorder="1" applyAlignment="1">
      <alignment horizontal="center" vertical="distributed" textRotation="255"/>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center" vertical="distributed" textRotation="255"/>
    </xf>
    <xf numFmtId="0" fontId="5" fillId="0" borderId="0" xfId="0" applyFont="1" applyBorder="1" applyAlignment="1">
      <alignment horizontal="left" vertical="center"/>
    </xf>
    <xf numFmtId="0" fontId="5" fillId="0" borderId="0" xfId="0" applyFont="1" applyBorder="1" applyAlignment="1">
      <alignment vertical="center"/>
    </xf>
    <xf numFmtId="38" fontId="5" fillId="0" borderId="77" xfId="49" applyFont="1" applyFill="1" applyBorder="1" applyAlignment="1">
      <alignment horizontal="center"/>
    </xf>
    <xf numFmtId="0" fontId="5" fillId="0" borderId="107" xfId="0" applyFont="1" applyFill="1" applyBorder="1" applyAlignment="1">
      <alignment horizontal="center" vertical="center"/>
    </xf>
    <xf numFmtId="38" fontId="5" fillId="0" borderId="10" xfId="49" applyFont="1" applyFill="1" applyBorder="1" applyAlignment="1">
      <alignment horizontal="right" vertical="center"/>
    </xf>
    <xf numFmtId="38" fontId="5" fillId="0" borderId="11" xfId="49" applyFont="1" applyFill="1" applyBorder="1" applyAlignment="1">
      <alignment horizontal="right" vertical="center" shrinkToFit="1"/>
    </xf>
    <xf numFmtId="0" fontId="5" fillId="0" borderId="12"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1" xfId="0" applyFont="1" applyFill="1" applyBorder="1" applyAlignment="1">
      <alignment horizontal="center"/>
    </xf>
    <xf numFmtId="38" fontId="5" fillId="0" borderId="0" xfId="49" applyFont="1" applyFill="1" applyBorder="1" applyAlignment="1">
      <alignment horizontal="left" vertical="center"/>
    </xf>
    <xf numFmtId="0" fontId="5" fillId="0" borderId="12" xfId="0" applyFont="1" applyFill="1" applyBorder="1" applyAlignment="1">
      <alignment horizontal="center"/>
    </xf>
    <xf numFmtId="0" fontId="5" fillId="0" borderId="21" xfId="0" applyFont="1" applyFill="1" applyBorder="1" applyAlignment="1">
      <alignment horizontal="center" vertical="center"/>
    </xf>
    <xf numFmtId="0" fontId="6" fillId="0" borderId="11" xfId="0" applyFont="1" applyFill="1" applyBorder="1" applyAlignment="1">
      <alignment horizontal="distributed" vertical="center"/>
    </xf>
    <xf numFmtId="0" fontId="5" fillId="0" borderId="11" xfId="0" applyFont="1" applyFill="1" applyBorder="1" applyAlignment="1">
      <alignment horizontal="right" vertical="center"/>
    </xf>
    <xf numFmtId="38" fontId="5" fillId="0" borderId="112" xfId="49" applyFont="1" applyFill="1" applyBorder="1" applyAlignment="1">
      <alignment/>
    </xf>
    <xf numFmtId="0" fontId="5" fillId="0" borderId="21" xfId="0" applyFont="1" applyFill="1" applyBorder="1" applyAlignment="1">
      <alignment horizontal="center"/>
    </xf>
    <xf numFmtId="0" fontId="5" fillId="0" borderId="15" xfId="0" applyFont="1" applyFill="1" applyBorder="1" applyAlignment="1">
      <alignment horizontal="right" vertical="center"/>
    </xf>
    <xf numFmtId="38" fontId="5" fillId="0" borderId="75" xfId="49" applyFont="1" applyFill="1" applyBorder="1" applyAlignment="1">
      <alignment vertical="top"/>
    </xf>
    <xf numFmtId="38" fontId="5" fillId="0" borderId="102" xfId="49" applyFont="1" applyFill="1" applyBorder="1" applyAlignment="1">
      <alignment vertical="top"/>
    </xf>
    <xf numFmtId="38" fontId="5" fillId="0" borderId="48" xfId="49" applyFont="1" applyFill="1" applyBorder="1" applyAlignment="1">
      <alignment horizontal="right" vertical="center" shrinkToFit="1"/>
    </xf>
    <xf numFmtId="38" fontId="5" fillId="0" borderId="48" xfId="49" applyFont="1" applyFill="1" applyBorder="1" applyAlignment="1">
      <alignment horizontal="left" vertical="center"/>
    </xf>
    <xf numFmtId="0" fontId="5" fillId="0" borderId="19" xfId="0" applyFont="1" applyFill="1" applyBorder="1" applyAlignment="1">
      <alignment horizontal="center"/>
    </xf>
    <xf numFmtId="0" fontId="5" fillId="0" borderId="48" xfId="0" applyFont="1" applyFill="1" applyBorder="1" applyAlignment="1">
      <alignment horizontal="right" vertical="center"/>
    </xf>
    <xf numFmtId="0" fontId="5" fillId="0" borderId="77" xfId="0" applyFont="1" applyFill="1" applyBorder="1" applyAlignment="1">
      <alignment horizontal="center"/>
    </xf>
    <xf numFmtId="0" fontId="5" fillId="0" borderId="52" xfId="0" applyFont="1" applyFill="1" applyBorder="1" applyAlignment="1">
      <alignment horizontal="distributed" vertical="center"/>
    </xf>
    <xf numFmtId="0" fontId="5" fillId="0" borderId="52" xfId="0" applyFont="1" applyFill="1" applyBorder="1" applyAlignment="1">
      <alignment horizontal="center"/>
    </xf>
    <xf numFmtId="0" fontId="5" fillId="0" borderId="93" xfId="0" applyFont="1" applyFill="1" applyBorder="1" applyAlignment="1">
      <alignment horizontal="center"/>
    </xf>
    <xf numFmtId="0" fontId="5" fillId="0" borderId="107"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5" xfId="0" applyFont="1" applyFill="1" applyBorder="1" applyAlignment="1">
      <alignment horizontal="center"/>
    </xf>
    <xf numFmtId="0" fontId="5" fillId="0" borderId="48" xfId="0" applyFont="1" applyFill="1" applyBorder="1" applyAlignment="1">
      <alignment horizontal="center"/>
    </xf>
    <xf numFmtId="0" fontId="5" fillId="0" borderId="74" xfId="0" applyFont="1" applyFill="1" applyBorder="1" applyAlignment="1">
      <alignment horizontal="center" vertical="center"/>
    </xf>
    <xf numFmtId="0" fontId="5" fillId="0" borderId="0" xfId="0" applyNumberFormat="1" applyFont="1" applyFill="1" applyAlignment="1">
      <alignment horizontal="center" vertical="center"/>
    </xf>
    <xf numFmtId="0" fontId="5" fillId="0" borderId="0" xfId="0" applyNumberFormat="1" applyFont="1" applyFill="1" applyAlignment="1">
      <alignment horizontal="left" vertical="center"/>
    </xf>
    <xf numFmtId="0" fontId="7" fillId="0" borderId="0" xfId="0" applyFont="1" applyFill="1" applyAlignment="1">
      <alignment horizontal="center" vertical="center"/>
    </xf>
    <xf numFmtId="0" fontId="2" fillId="0" borderId="0" xfId="0" applyFont="1" applyFill="1" applyAlignment="1">
      <alignment horizontal="distributed"/>
    </xf>
    <xf numFmtId="0" fontId="2" fillId="0" borderId="0" xfId="0" applyFont="1" applyFill="1" applyAlignment="1">
      <alignment horizontal="center"/>
    </xf>
    <xf numFmtId="38" fontId="5" fillId="0" borderId="101" xfId="49" applyFont="1" applyFill="1" applyBorder="1" applyAlignment="1">
      <alignment horizontal="right" vertical="center"/>
    </xf>
    <xf numFmtId="38" fontId="5" fillId="0" borderId="61" xfId="49" applyFont="1" applyFill="1" applyBorder="1" applyAlignment="1">
      <alignment horizontal="right" vertical="center"/>
    </xf>
    <xf numFmtId="38" fontId="5" fillId="0" borderId="61" xfId="49" applyFont="1" applyFill="1" applyBorder="1" applyAlignment="1">
      <alignment horizontal="distributed" vertical="center"/>
    </xf>
    <xf numFmtId="38" fontId="5" fillId="0" borderId="43" xfId="49" applyFont="1" applyFill="1" applyBorder="1" applyAlignment="1">
      <alignment horizontal="distributed" vertical="center"/>
    </xf>
    <xf numFmtId="38" fontId="6" fillId="0" borderId="61" xfId="49" applyFont="1" applyFill="1" applyBorder="1" applyAlignment="1">
      <alignment horizontal="distributed" vertical="center"/>
    </xf>
    <xf numFmtId="38" fontId="5" fillId="0" borderId="106" xfId="49" applyFont="1" applyFill="1" applyBorder="1" applyAlignment="1">
      <alignment/>
    </xf>
    <xf numFmtId="38" fontId="5" fillId="0" borderId="95" xfId="49" applyFont="1" applyFill="1" applyBorder="1" applyAlignment="1">
      <alignment horizontal="right" vertical="center"/>
    </xf>
    <xf numFmtId="38" fontId="5" fillId="0" borderId="39" xfId="49" applyFont="1" applyFill="1" applyBorder="1" applyAlignment="1">
      <alignment horizontal="right" vertical="center"/>
    </xf>
    <xf numFmtId="38" fontId="5" fillId="0" borderId="39" xfId="49" applyFont="1" applyFill="1" applyBorder="1" applyAlignment="1">
      <alignment horizontal="distributed" vertical="center"/>
    </xf>
    <xf numFmtId="38" fontId="5" fillId="0" borderId="22" xfId="49" applyFont="1" applyFill="1" applyBorder="1" applyAlignment="1">
      <alignment horizontal="distributed" vertical="center"/>
    </xf>
    <xf numFmtId="38" fontId="5" fillId="0" borderId="108" xfId="49" applyFont="1" applyFill="1" applyBorder="1" applyAlignment="1">
      <alignment/>
    </xf>
    <xf numFmtId="38" fontId="5" fillId="0" borderId="15" xfId="49" applyFont="1" applyFill="1" applyBorder="1" applyAlignment="1">
      <alignment horizontal="distributed" vertical="center"/>
    </xf>
    <xf numFmtId="38" fontId="5" fillId="0" borderId="113" xfId="49" applyFont="1" applyFill="1" applyBorder="1" applyAlignment="1">
      <alignment horizontal="center" vertical="center" textRotation="255" shrinkToFit="1"/>
    </xf>
    <xf numFmtId="38" fontId="5" fillId="0" borderId="108" xfId="49" applyFont="1" applyFill="1" applyBorder="1" applyAlignment="1">
      <alignment horizontal="center" vertical="center" textRotation="255" shrinkToFit="1"/>
    </xf>
    <xf numFmtId="38" fontId="5" fillId="0" borderId="112" xfId="49" applyFont="1" applyFill="1" applyBorder="1" applyAlignment="1">
      <alignment horizontal="right" vertical="top"/>
    </xf>
    <xf numFmtId="38" fontId="5" fillId="0" borderId="15" xfId="49" applyFont="1" applyFill="1" applyBorder="1" applyAlignment="1">
      <alignment horizontal="right" vertical="center"/>
    </xf>
    <xf numFmtId="38" fontId="5" fillId="0" borderId="21" xfId="49" applyFont="1" applyFill="1" applyBorder="1" applyAlignment="1">
      <alignment horizontal="distributed" vertical="center"/>
    </xf>
    <xf numFmtId="38" fontId="5" fillId="0" borderId="118" xfId="49" applyFont="1" applyFill="1" applyBorder="1" applyAlignment="1">
      <alignment horizontal="center" vertical="center" textRotation="255" shrinkToFit="1"/>
    </xf>
    <xf numFmtId="38" fontId="5" fillId="0" borderId="114" xfId="49" applyFont="1" applyFill="1" applyBorder="1" applyAlignment="1">
      <alignment horizontal="left" vertical="top"/>
    </xf>
    <xf numFmtId="38" fontId="5" fillId="0" borderId="115" xfId="49" applyFont="1" applyFill="1" applyBorder="1" applyAlignment="1">
      <alignment horizontal="right" vertical="center"/>
    </xf>
    <xf numFmtId="38" fontId="5" fillId="0" borderId="115" xfId="49" applyFont="1" applyFill="1" applyBorder="1" applyAlignment="1">
      <alignment horizontal="distributed" vertical="center"/>
    </xf>
    <xf numFmtId="38" fontId="5" fillId="0" borderId="105" xfId="49" applyFont="1" applyFill="1" applyBorder="1" applyAlignment="1">
      <alignment horizontal="distributed" vertical="center"/>
    </xf>
    <xf numFmtId="38" fontId="5" fillId="0" borderId="116" xfId="49" applyFont="1" applyFill="1" applyBorder="1" applyAlignment="1">
      <alignment horizontal="center" vertical="center" textRotation="255" shrinkToFit="1"/>
    </xf>
    <xf numFmtId="0" fontId="8" fillId="0" borderId="77" xfId="0" applyFont="1" applyFill="1" applyBorder="1" applyAlignment="1">
      <alignment/>
    </xf>
    <xf numFmtId="0" fontId="5" fillId="0" borderId="107"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8" fillId="0" borderId="75" xfId="0" applyFont="1" applyFill="1" applyBorder="1" applyAlignment="1">
      <alignment/>
    </xf>
    <xf numFmtId="0" fontId="5" fillId="0" borderId="4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74" xfId="0" applyFont="1" applyFill="1" applyBorder="1" applyAlignment="1">
      <alignment horizontal="center" vertical="center" wrapText="1"/>
    </xf>
    <xf numFmtId="38" fontId="7" fillId="0" borderId="0" xfId="49" applyFont="1" applyFill="1" applyAlignment="1">
      <alignment horizontal="center" vertical="center"/>
    </xf>
    <xf numFmtId="0" fontId="8" fillId="0" borderId="0" xfId="0" applyFont="1" applyFill="1" applyBorder="1" applyAlignment="1">
      <alignment horizontal="left" vertical="center"/>
    </xf>
    <xf numFmtId="0" fontId="5" fillId="0" borderId="52"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8" xfId="0" applyFont="1" applyFill="1" applyBorder="1" applyAlignment="1">
      <alignment horizontal="center"/>
    </xf>
    <xf numFmtId="0" fontId="5" fillId="0" borderId="21" xfId="0" applyFont="1" applyFill="1" applyBorder="1" applyAlignment="1">
      <alignment horizontal="center" vertical="distributed" textRotation="255"/>
    </xf>
    <xf numFmtId="0" fontId="5" fillId="0" borderId="113" xfId="0" applyFont="1" applyFill="1" applyBorder="1" applyAlignment="1">
      <alignment horizontal="center" vertical="distributed" textRotation="255"/>
    </xf>
    <xf numFmtId="0" fontId="5" fillId="0" borderId="19" xfId="0" applyFont="1" applyFill="1" applyBorder="1" applyAlignment="1">
      <alignment horizontal="center" vertical="distributed" textRotation="255"/>
    </xf>
    <xf numFmtId="0" fontId="5" fillId="0" borderId="118" xfId="0" applyFont="1" applyFill="1" applyBorder="1" applyAlignment="1">
      <alignment horizontal="center" vertical="distributed" textRotation="255"/>
    </xf>
    <xf numFmtId="0" fontId="5" fillId="0" borderId="21" xfId="0" applyFont="1" applyFill="1" applyBorder="1" applyAlignment="1">
      <alignment horizontal="center" vertical="center"/>
    </xf>
    <xf numFmtId="0" fontId="5" fillId="0" borderId="15"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center" vertical="distributed" textRotation="255"/>
    </xf>
    <xf numFmtId="0" fontId="6" fillId="0" borderId="15" xfId="0" applyFont="1" applyFill="1" applyBorder="1" applyAlignment="1">
      <alignment horizontal="distributed" vertical="center"/>
    </xf>
    <xf numFmtId="38" fontId="5" fillId="0" borderId="11" xfId="49"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府民税配当割、譲渡所得割決定額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28575</xdr:rowOff>
    </xdr:from>
    <xdr:to>
      <xdr:col>5</xdr:col>
      <xdr:colOff>9525</xdr:colOff>
      <xdr:row>14</xdr:row>
      <xdr:rowOff>28575</xdr:rowOff>
    </xdr:to>
    <xdr:sp>
      <xdr:nvSpPr>
        <xdr:cNvPr id="1"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2"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3"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4"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5"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6"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14</xdr:row>
      <xdr:rowOff>9525</xdr:rowOff>
    </xdr:from>
    <xdr:to>
      <xdr:col>16</xdr:col>
      <xdr:colOff>19050</xdr:colOff>
      <xdr:row>19</xdr:row>
      <xdr:rowOff>171450</xdr:rowOff>
    </xdr:to>
    <xdr:sp>
      <xdr:nvSpPr>
        <xdr:cNvPr id="7" name="Line 11"/>
        <xdr:cNvSpPr>
          <a:spLocks/>
        </xdr:cNvSpPr>
      </xdr:nvSpPr>
      <xdr:spPr>
        <a:xfrm flipH="1">
          <a:off x="73914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9525</xdr:rowOff>
    </xdr:from>
    <xdr:to>
      <xdr:col>15</xdr:col>
      <xdr:colOff>685800</xdr:colOff>
      <xdr:row>30</xdr:row>
      <xdr:rowOff>171450</xdr:rowOff>
    </xdr:to>
    <xdr:sp>
      <xdr:nvSpPr>
        <xdr:cNvPr id="8" name="Line 12"/>
        <xdr:cNvSpPr>
          <a:spLocks/>
        </xdr:cNvSpPr>
      </xdr:nvSpPr>
      <xdr:spPr>
        <a:xfrm flipH="1">
          <a:off x="7391400" y="4657725"/>
          <a:ext cx="203835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17</xdr:row>
      <xdr:rowOff>9525</xdr:rowOff>
    </xdr:from>
    <xdr:to>
      <xdr:col>4</xdr:col>
      <xdr:colOff>762000</xdr:colOff>
      <xdr:row>24</xdr:row>
      <xdr:rowOff>0</xdr:rowOff>
    </xdr:to>
    <xdr:sp>
      <xdr:nvSpPr>
        <xdr:cNvPr id="1" name="Line 3"/>
        <xdr:cNvSpPr>
          <a:spLocks/>
        </xdr:cNvSpPr>
      </xdr:nvSpPr>
      <xdr:spPr>
        <a:xfrm flipH="1">
          <a:off x="4867275" y="6000750"/>
          <a:ext cx="75247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0</xdr:rowOff>
    </xdr:from>
    <xdr:to>
      <xdr:col>8</xdr:col>
      <xdr:colOff>0</xdr:colOff>
      <xdr:row>24</xdr:row>
      <xdr:rowOff>0</xdr:rowOff>
    </xdr:to>
    <xdr:sp>
      <xdr:nvSpPr>
        <xdr:cNvPr id="2" name="Line 4"/>
        <xdr:cNvSpPr>
          <a:spLocks/>
        </xdr:cNvSpPr>
      </xdr:nvSpPr>
      <xdr:spPr>
        <a:xfrm flipH="1">
          <a:off x="7896225" y="5991225"/>
          <a:ext cx="75247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28575</xdr:rowOff>
    </xdr:from>
    <xdr:to>
      <xdr:col>5</xdr:col>
      <xdr:colOff>9525</xdr:colOff>
      <xdr:row>14</xdr:row>
      <xdr:rowOff>28575</xdr:rowOff>
    </xdr:to>
    <xdr:sp>
      <xdr:nvSpPr>
        <xdr:cNvPr id="1"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3"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4"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5"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6"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7"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8"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9"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0"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11"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12"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24</xdr:row>
      <xdr:rowOff>9525</xdr:rowOff>
    </xdr:from>
    <xdr:to>
      <xdr:col>10</xdr:col>
      <xdr:colOff>723900</xdr:colOff>
      <xdr:row>24</xdr:row>
      <xdr:rowOff>9525</xdr:rowOff>
    </xdr:to>
    <xdr:sp>
      <xdr:nvSpPr>
        <xdr:cNvPr id="1" name="Line 3"/>
        <xdr:cNvSpPr>
          <a:spLocks/>
        </xdr:cNvSpPr>
      </xdr:nvSpPr>
      <xdr:spPr>
        <a:xfrm flipV="1">
          <a:off x="14554200" y="8086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3</xdr:row>
      <xdr:rowOff>342900</xdr:rowOff>
    </xdr:from>
    <xdr:to>
      <xdr:col>10</xdr:col>
      <xdr:colOff>762000</xdr:colOff>
      <xdr:row>3</xdr:row>
      <xdr:rowOff>342900</xdr:rowOff>
    </xdr:to>
    <xdr:sp>
      <xdr:nvSpPr>
        <xdr:cNvPr id="2" name="Line 4"/>
        <xdr:cNvSpPr>
          <a:spLocks/>
        </xdr:cNvSpPr>
      </xdr:nvSpPr>
      <xdr:spPr>
        <a:xfrm flipV="1">
          <a:off x="14592300" y="1666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2</xdr:col>
      <xdr:colOff>95250</xdr:colOff>
      <xdr:row>4</xdr:row>
      <xdr:rowOff>466725</xdr:rowOff>
    </xdr:to>
    <xdr:sp>
      <xdr:nvSpPr>
        <xdr:cNvPr id="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8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1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2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3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xdr:col>
      <xdr:colOff>152400</xdr:colOff>
      <xdr:row>5</xdr:row>
      <xdr:rowOff>0</xdr:rowOff>
    </xdr:to>
    <xdr:sp>
      <xdr:nvSpPr>
        <xdr:cNvPr id="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58"/>
  <sheetViews>
    <sheetView tabSelected="1" view="pageBreakPreview" zoomScaleNormal="90" zoomScaleSheetLayoutView="100" workbookViewId="0" topLeftCell="A1">
      <selection activeCell="A1" sqref="A1:K1"/>
    </sheetView>
  </sheetViews>
  <sheetFormatPr defaultColWidth="9.00390625" defaultRowHeight="13.5"/>
  <cols>
    <col min="1" max="1" width="4.875" style="3" customWidth="1"/>
    <col min="2" max="2" width="4.00390625" style="3" customWidth="1"/>
    <col min="3" max="3" width="5.625" style="3" customWidth="1"/>
    <col min="4" max="11" width="9.00390625" style="3" customWidth="1"/>
    <col min="12" max="13" width="5.125" style="3" customWidth="1"/>
    <col min="14" max="22" width="9.00390625" style="3" customWidth="1"/>
    <col min="23" max="23" width="4.875" style="3" customWidth="1"/>
    <col min="24" max="16384" width="9.00390625" style="3" customWidth="1"/>
  </cols>
  <sheetData>
    <row r="1" spans="1:40" ht="24">
      <c r="A1" s="287" t="s">
        <v>143</v>
      </c>
      <c r="B1" s="287"/>
      <c r="C1" s="287"/>
      <c r="D1" s="287"/>
      <c r="E1" s="287"/>
      <c r="F1" s="287"/>
      <c r="G1" s="287"/>
      <c r="H1" s="287"/>
      <c r="I1" s="287"/>
      <c r="J1" s="287"/>
      <c r="K1" s="287"/>
      <c r="L1" s="70"/>
      <c r="M1" s="70"/>
      <c r="N1" s="288" t="s">
        <v>0</v>
      </c>
      <c r="O1" s="288"/>
      <c r="P1" s="288"/>
      <c r="Q1" s="288"/>
      <c r="R1" s="288"/>
      <c r="S1" s="288"/>
      <c r="T1" s="288"/>
      <c r="U1" s="288"/>
      <c r="V1" s="288"/>
      <c r="W1" s="288"/>
      <c r="X1" s="1"/>
      <c r="Y1" s="1"/>
      <c r="Z1" s="1"/>
      <c r="AA1" s="1"/>
      <c r="AB1" s="1"/>
      <c r="AC1" s="1"/>
      <c r="AD1" s="1"/>
      <c r="AE1" s="1"/>
      <c r="AF1" s="1"/>
      <c r="AG1" s="1"/>
      <c r="AH1" s="1"/>
      <c r="AI1" s="1"/>
      <c r="AJ1" s="1"/>
      <c r="AK1" s="1"/>
      <c r="AL1" s="1"/>
      <c r="AM1" s="1"/>
      <c r="AN1" s="1"/>
    </row>
    <row r="2" spans="1:40" ht="14.25">
      <c r="A2" s="25"/>
      <c r="B2" s="66"/>
      <c r="C2" s="66"/>
      <c r="D2" s="66"/>
      <c r="E2" s="66"/>
      <c r="F2" s="66"/>
      <c r="G2" s="66"/>
      <c r="H2" s="66"/>
      <c r="I2" s="66"/>
      <c r="J2" s="66"/>
      <c r="K2" s="66"/>
      <c r="L2" s="66"/>
      <c r="M2" s="66"/>
      <c r="N2" s="71"/>
      <c r="O2" s="71"/>
      <c r="P2" s="71"/>
      <c r="Q2" s="71"/>
      <c r="R2" s="71"/>
      <c r="S2" s="71"/>
      <c r="T2" s="71"/>
      <c r="U2" s="71"/>
      <c r="V2" s="71"/>
      <c r="W2" s="71"/>
      <c r="X2" s="1"/>
      <c r="Y2" s="1"/>
      <c r="Z2" s="1"/>
      <c r="AA2" s="1"/>
      <c r="AB2" s="1"/>
      <c r="AC2" s="1"/>
      <c r="AD2" s="1"/>
      <c r="AE2" s="1"/>
      <c r="AF2" s="1"/>
      <c r="AG2" s="1"/>
      <c r="AH2" s="1"/>
      <c r="AI2" s="1"/>
      <c r="AJ2" s="1"/>
      <c r="AK2" s="1"/>
      <c r="AL2" s="1"/>
      <c r="AM2" s="1"/>
      <c r="AN2" s="1"/>
    </row>
    <row r="3" spans="1:40" ht="14.25">
      <c r="A3" s="66"/>
      <c r="B3" s="66"/>
      <c r="C3" s="66"/>
      <c r="D3" s="66"/>
      <c r="E3" s="66"/>
      <c r="F3" s="66"/>
      <c r="G3" s="66"/>
      <c r="H3" s="66"/>
      <c r="I3" s="66"/>
      <c r="J3" s="66"/>
      <c r="K3" s="66"/>
      <c r="L3" s="66"/>
      <c r="M3" s="66"/>
      <c r="N3" s="71"/>
      <c r="O3" s="71"/>
      <c r="P3" s="71"/>
      <c r="Q3" s="71"/>
      <c r="R3" s="71"/>
      <c r="S3" s="71"/>
      <c r="T3" s="71"/>
      <c r="U3" s="71"/>
      <c r="V3" s="71"/>
      <c r="W3" s="71"/>
      <c r="X3" s="1"/>
      <c r="Y3" s="1"/>
      <c r="Z3" s="1"/>
      <c r="AA3" s="1"/>
      <c r="AB3" s="1"/>
      <c r="AC3" s="1"/>
      <c r="AD3" s="1"/>
      <c r="AE3" s="1"/>
      <c r="AF3" s="1"/>
      <c r="AG3" s="1"/>
      <c r="AH3" s="1"/>
      <c r="AI3" s="1"/>
      <c r="AJ3" s="1"/>
      <c r="AK3" s="1"/>
      <c r="AL3" s="1"/>
      <c r="AM3" s="1"/>
      <c r="AN3" s="1"/>
    </row>
    <row r="4" spans="1:40" ht="14.25">
      <c r="A4" s="72"/>
      <c r="B4" s="72"/>
      <c r="C4" s="72"/>
      <c r="D4" s="72"/>
      <c r="E4" s="72"/>
      <c r="F4" s="72"/>
      <c r="G4" s="72"/>
      <c r="H4" s="72"/>
      <c r="I4" s="72"/>
      <c r="J4" s="72"/>
      <c r="K4" s="73"/>
      <c r="L4" s="73"/>
      <c r="M4" s="73"/>
      <c r="N4" s="73"/>
      <c r="O4" s="73"/>
      <c r="P4" s="73"/>
      <c r="Q4" s="73"/>
      <c r="R4" s="73"/>
      <c r="S4" s="73"/>
      <c r="T4" s="73"/>
      <c r="U4" s="73"/>
      <c r="V4" s="73"/>
      <c r="W4" s="73"/>
      <c r="X4" s="235" t="s">
        <v>69</v>
      </c>
      <c r="Y4" s="235"/>
      <c r="Z4" s="235"/>
      <c r="AA4" s="1"/>
      <c r="AB4" s="1"/>
      <c r="AC4" s="1"/>
      <c r="AD4" s="1"/>
      <c r="AE4" s="1"/>
      <c r="AF4" s="1"/>
      <c r="AG4" s="1"/>
      <c r="AH4" s="1"/>
      <c r="AI4" s="1"/>
      <c r="AJ4" s="1"/>
      <c r="AK4" s="1"/>
      <c r="AL4" s="1"/>
      <c r="AM4" s="1"/>
      <c r="AN4" s="1"/>
    </row>
    <row r="5" spans="1:40" ht="14.25">
      <c r="A5" s="74"/>
      <c r="B5" s="75"/>
      <c r="C5" s="76"/>
      <c r="D5" s="77"/>
      <c r="E5" s="77"/>
      <c r="F5" s="75"/>
      <c r="G5" s="77"/>
      <c r="H5" s="77"/>
      <c r="I5" s="75"/>
      <c r="J5" s="77"/>
      <c r="K5" s="78"/>
      <c r="L5" s="79"/>
      <c r="M5" s="79"/>
      <c r="N5" s="80"/>
      <c r="O5" s="81"/>
      <c r="P5" s="82"/>
      <c r="Q5" s="80"/>
      <c r="R5" s="81"/>
      <c r="S5" s="82"/>
      <c r="T5" s="80"/>
      <c r="U5" s="81"/>
      <c r="V5" s="82"/>
      <c r="W5" s="73"/>
      <c r="X5" s="80"/>
      <c r="Y5" s="81"/>
      <c r="Z5" s="82"/>
      <c r="AA5" s="1"/>
      <c r="AB5" s="1"/>
      <c r="AC5" s="1"/>
      <c r="AD5" s="1"/>
      <c r="AE5" s="1"/>
      <c r="AF5" s="1"/>
      <c r="AG5" s="1"/>
      <c r="AH5" s="1"/>
      <c r="AI5" s="1"/>
      <c r="AJ5" s="1"/>
      <c r="AK5" s="1"/>
      <c r="AL5" s="1"/>
      <c r="AM5" s="1"/>
      <c r="AN5" s="1"/>
    </row>
    <row r="6" spans="1:40" ht="14.25">
      <c r="A6" s="72"/>
      <c r="B6" s="83"/>
      <c r="C6" s="79"/>
      <c r="D6" s="79"/>
      <c r="E6" s="79"/>
      <c r="F6" s="83"/>
      <c r="G6" s="79"/>
      <c r="H6" s="79"/>
      <c r="I6" s="83"/>
      <c r="J6" s="79"/>
      <c r="K6" s="84"/>
      <c r="L6" s="79"/>
      <c r="M6" s="79"/>
      <c r="N6" s="245" t="s">
        <v>17</v>
      </c>
      <c r="O6" s="246"/>
      <c r="P6" s="247"/>
      <c r="Q6" s="85"/>
      <c r="R6" s="86"/>
      <c r="S6" s="87"/>
      <c r="T6" s="85"/>
      <c r="U6" s="86"/>
      <c r="V6" s="87"/>
      <c r="W6" s="73"/>
      <c r="X6" s="85"/>
      <c r="Y6" s="86"/>
      <c r="Z6" s="87"/>
      <c r="AA6" s="1"/>
      <c r="AB6" s="1"/>
      <c r="AC6" s="1"/>
      <c r="AD6" s="1"/>
      <c r="AE6" s="1"/>
      <c r="AF6" s="1"/>
      <c r="AG6" s="1"/>
      <c r="AH6" s="1"/>
      <c r="AI6" s="1"/>
      <c r="AJ6" s="1"/>
      <c r="AK6" s="1"/>
      <c r="AL6" s="1"/>
      <c r="AM6" s="1"/>
      <c r="AN6" s="1"/>
    </row>
    <row r="7" spans="1:40" ht="14.25">
      <c r="A7" s="72"/>
      <c r="B7" s="290" t="s">
        <v>3</v>
      </c>
      <c r="C7" s="291"/>
      <c r="D7" s="246"/>
      <c r="E7" s="247"/>
      <c r="F7" s="245" t="s">
        <v>1</v>
      </c>
      <c r="G7" s="292"/>
      <c r="H7" s="260"/>
      <c r="I7" s="245" t="s">
        <v>2</v>
      </c>
      <c r="J7" s="289"/>
      <c r="K7" s="260"/>
      <c r="L7" s="79"/>
      <c r="M7" s="79"/>
      <c r="N7" s="245" t="s">
        <v>18</v>
      </c>
      <c r="O7" s="246"/>
      <c r="P7" s="247"/>
      <c r="Q7" s="85"/>
      <c r="R7" s="74" t="s">
        <v>11</v>
      </c>
      <c r="S7" s="87"/>
      <c r="T7" s="245" t="s">
        <v>19</v>
      </c>
      <c r="U7" s="246"/>
      <c r="V7" s="247"/>
      <c r="W7" s="73"/>
      <c r="X7" s="85"/>
      <c r="Y7" s="74" t="s">
        <v>11</v>
      </c>
      <c r="Z7" s="87"/>
      <c r="AA7" s="1"/>
      <c r="AB7" s="1"/>
      <c r="AC7" s="1"/>
      <c r="AD7" s="1"/>
      <c r="AE7" s="1"/>
      <c r="AF7" s="1"/>
      <c r="AG7" s="1"/>
      <c r="AH7" s="1"/>
      <c r="AI7" s="1"/>
      <c r="AJ7" s="1"/>
      <c r="AK7" s="1"/>
      <c r="AL7" s="1"/>
      <c r="AM7" s="1"/>
      <c r="AN7" s="1"/>
    </row>
    <row r="8" spans="1:40" ht="14.25">
      <c r="A8" s="72"/>
      <c r="B8" s="83"/>
      <c r="C8" s="79"/>
      <c r="D8" s="79"/>
      <c r="E8" s="79"/>
      <c r="F8" s="83"/>
      <c r="G8" s="79"/>
      <c r="H8" s="74" t="s">
        <v>94</v>
      </c>
      <c r="I8" s="83"/>
      <c r="J8" s="79"/>
      <c r="K8" s="88" t="s">
        <v>95</v>
      </c>
      <c r="L8" s="79"/>
      <c r="M8" s="79"/>
      <c r="N8" s="85"/>
      <c r="O8" s="86"/>
      <c r="P8" s="88" t="s">
        <v>96</v>
      </c>
      <c r="Q8" s="245" t="s">
        <v>97</v>
      </c>
      <c r="R8" s="246"/>
      <c r="S8" s="247"/>
      <c r="T8" s="85"/>
      <c r="U8" s="86"/>
      <c r="V8" s="87"/>
      <c r="W8" s="73"/>
      <c r="X8" s="245" t="s">
        <v>97</v>
      </c>
      <c r="Y8" s="246"/>
      <c r="Z8" s="247"/>
      <c r="AA8" s="1"/>
      <c r="AB8" s="1"/>
      <c r="AC8" s="1"/>
      <c r="AD8" s="1"/>
      <c r="AE8" s="1"/>
      <c r="AF8" s="1"/>
      <c r="AG8" s="1"/>
      <c r="AH8" s="1"/>
      <c r="AI8" s="1"/>
      <c r="AJ8" s="1"/>
      <c r="AK8" s="1"/>
      <c r="AL8" s="1"/>
      <c r="AM8" s="1"/>
      <c r="AN8" s="1"/>
    </row>
    <row r="9" spans="1:40" ht="14.25">
      <c r="A9" s="72"/>
      <c r="B9" s="89"/>
      <c r="C9" s="90"/>
      <c r="D9" s="90"/>
      <c r="E9" s="90"/>
      <c r="F9" s="91"/>
      <c r="G9" s="92"/>
      <c r="H9" s="92"/>
      <c r="I9" s="91"/>
      <c r="J9" s="92"/>
      <c r="K9" s="93"/>
      <c r="L9" s="86"/>
      <c r="M9" s="86"/>
      <c r="N9" s="94"/>
      <c r="O9" s="95"/>
      <c r="P9" s="93"/>
      <c r="Q9" s="94"/>
      <c r="R9" s="95"/>
      <c r="S9" s="93"/>
      <c r="T9" s="94"/>
      <c r="U9" s="95"/>
      <c r="V9" s="93"/>
      <c r="W9" s="73"/>
      <c r="X9" s="94"/>
      <c r="Y9" s="95"/>
      <c r="Z9" s="93"/>
      <c r="AA9" s="1"/>
      <c r="AB9" s="1"/>
      <c r="AC9" s="1"/>
      <c r="AD9" s="1"/>
      <c r="AE9" s="1"/>
      <c r="AF9" s="1"/>
      <c r="AG9" s="1"/>
      <c r="AH9" s="1"/>
      <c r="AI9" s="1"/>
      <c r="AJ9" s="1"/>
      <c r="AK9" s="1"/>
      <c r="AL9" s="1"/>
      <c r="AM9" s="1"/>
      <c r="AN9" s="1"/>
    </row>
    <row r="10" spans="1:40" ht="14.25">
      <c r="A10" s="72"/>
      <c r="B10" s="96"/>
      <c r="C10" s="97"/>
      <c r="D10" s="97"/>
      <c r="E10" s="97"/>
      <c r="F10" s="96"/>
      <c r="G10" s="97"/>
      <c r="H10" s="98" t="s">
        <v>5</v>
      </c>
      <c r="I10" s="96"/>
      <c r="J10" s="97"/>
      <c r="K10" s="98" t="s">
        <v>5</v>
      </c>
      <c r="L10" s="99"/>
      <c r="M10" s="99"/>
      <c r="N10" s="80"/>
      <c r="O10" s="81"/>
      <c r="P10" s="98" t="s">
        <v>5</v>
      </c>
      <c r="Q10" s="80"/>
      <c r="R10" s="81"/>
      <c r="S10" s="98" t="s">
        <v>5</v>
      </c>
      <c r="T10" s="80"/>
      <c r="U10" s="81"/>
      <c r="V10" s="98" t="s">
        <v>98</v>
      </c>
      <c r="W10" s="73"/>
      <c r="X10" s="80"/>
      <c r="Y10" s="81"/>
      <c r="Z10" s="98" t="s">
        <v>5</v>
      </c>
      <c r="AA10" s="1"/>
      <c r="AB10" s="1"/>
      <c r="AC10" s="1"/>
      <c r="AD10" s="1"/>
      <c r="AE10" s="1"/>
      <c r="AF10" s="1"/>
      <c r="AG10" s="1"/>
      <c r="AH10" s="1"/>
      <c r="AI10" s="1"/>
      <c r="AJ10" s="1"/>
      <c r="AK10" s="1"/>
      <c r="AL10" s="1"/>
      <c r="AM10" s="1"/>
      <c r="AN10" s="1"/>
    </row>
    <row r="11" spans="1:40" ht="14.25">
      <c r="A11" s="72"/>
      <c r="B11" s="100"/>
      <c r="C11" s="72"/>
      <c r="D11" s="72"/>
      <c r="E11" s="72"/>
      <c r="F11" s="242">
        <v>1818195377</v>
      </c>
      <c r="G11" s="301"/>
      <c r="H11" s="263"/>
      <c r="I11" s="242">
        <v>5835745676</v>
      </c>
      <c r="J11" s="262"/>
      <c r="K11" s="263"/>
      <c r="L11" s="101"/>
      <c r="M11" s="101"/>
      <c r="N11" s="239"/>
      <c r="O11" s="264"/>
      <c r="P11" s="264"/>
      <c r="Q11" s="242">
        <f>F11+I11</f>
        <v>7653941053</v>
      </c>
      <c r="R11" s="262"/>
      <c r="S11" s="263"/>
      <c r="T11" s="248">
        <f>ROUND(Q11/X11*100,1)</f>
        <v>101.7</v>
      </c>
      <c r="U11" s="249"/>
      <c r="V11" s="250"/>
      <c r="W11" s="73"/>
      <c r="X11" s="242">
        <v>7524296369</v>
      </c>
      <c r="Y11" s="243"/>
      <c r="Z11" s="244"/>
      <c r="AA11" s="1"/>
      <c r="AB11" s="1"/>
      <c r="AC11" s="1"/>
      <c r="AD11" s="1"/>
      <c r="AE11" s="1"/>
      <c r="AF11" s="1"/>
      <c r="AG11" s="1"/>
      <c r="AH11" s="1"/>
      <c r="AI11" s="1"/>
      <c r="AJ11" s="1"/>
      <c r="AK11" s="1"/>
      <c r="AL11" s="1"/>
      <c r="AM11" s="1"/>
      <c r="AN11" s="1"/>
    </row>
    <row r="12" spans="1:40" ht="14.25">
      <c r="A12" s="72"/>
      <c r="B12" s="245" t="s">
        <v>4</v>
      </c>
      <c r="C12" s="289"/>
      <c r="D12" s="246"/>
      <c r="E12" s="247"/>
      <c r="F12" s="283"/>
      <c r="G12" s="301"/>
      <c r="H12" s="263"/>
      <c r="I12" s="283"/>
      <c r="J12" s="262"/>
      <c r="K12" s="263"/>
      <c r="L12" s="101"/>
      <c r="M12" s="101"/>
      <c r="N12" s="277"/>
      <c r="O12" s="264"/>
      <c r="P12" s="264"/>
      <c r="Q12" s="283"/>
      <c r="R12" s="262"/>
      <c r="S12" s="263"/>
      <c r="T12" s="248"/>
      <c r="U12" s="249"/>
      <c r="V12" s="250"/>
      <c r="W12" s="73"/>
      <c r="X12" s="242"/>
      <c r="Y12" s="243"/>
      <c r="Z12" s="244"/>
      <c r="AA12" s="1"/>
      <c r="AB12" s="1"/>
      <c r="AC12" s="1"/>
      <c r="AD12" s="1"/>
      <c r="AE12" s="1"/>
      <c r="AF12" s="1"/>
      <c r="AG12" s="1"/>
      <c r="AH12" s="1"/>
      <c r="AI12" s="1"/>
      <c r="AJ12" s="1"/>
      <c r="AK12" s="1"/>
      <c r="AL12" s="1"/>
      <c r="AM12" s="1"/>
      <c r="AN12" s="1"/>
    </row>
    <row r="13" spans="1:40" ht="14.25">
      <c r="A13" s="72"/>
      <c r="B13" s="100"/>
      <c r="C13" s="72"/>
      <c r="D13" s="72"/>
      <c r="E13" s="99" t="s">
        <v>99</v>
      </c>
      <c r="F13" s="232">
        <v>61208127984</v>
      </c>
      <c r="G13" s="233"/>
      <c r="H13" s="234"/>
      <c r="I13" s="232">
        <v>214151122695</v>
      </c>
      <c r="J13" s="266"/>
      <c r="K13" s="267"/>
      <c r="L13" s="102"/>
      <c r="M13" s="102"/>
      <c r="N13" s="232">
        <v>3081137511</v>
      </c>
      <c r="O13" s="279"/>
      <c r="P13" s="267"/>
      <c r="Q13" s="232">
        <f>F13+I13+N13</f>
        <v>278440388190</v>
      </c>
      <c r="R13" s="266"/>
      <c r="S13" s="267"/>
      <c r="T13" s="251">
        <f>ROUND(Q13/X13*100,1)</f>
        <v>101.7</v>
      </c>
      <c r="U13" s="254"/>
      <c r="V13" s="253"/>
      <c r="W13" s="73"/>
      <c r="X13" s="232">
        <v>273704415693</v>
      </c>
      <c r="Y13" s="233"/>
      <c r="Z13" s="234"/>
      <c r="AA13" s="1"/>
      <c r="AB13" s="1"/>
      <c r="AC13" s="1"/>
      <c r="AD13" s="1"/>
      <c r="AE13" s="1"/>
      <c r="AF13" s="1"/>
      <c r="AG13" s="1"/>
      <c r="AH13" s="1"/>
      <c r="AI13" s="1"/>
      <c r="AJ13" s="1"/>
      <c r="AK13" s="1"/>
      <c r="AL13" s="1"/>
      <c r="AM13" s="1"/>
      <c r="AN13" s="1"/>
    </row>
    <row r="14" spans="1:40" ht="14.25">
      <c r="A14" s="72"/>
      <c r="B14" s="91"/>
      <c r="C14" s="92"/>
      <c r="D14" s="92"/>
      <c r="E14" s="104"/>
      <c r="F14" s="236"/>
      <c r="G14" s="237"/>
      <c r="H14" s="238"/>
      <c r="I14" s="280"/>
      <c r="J14" s="281"/>
      <c r="K14" s="282"/>
      <c r="L14" s="102"/>
      <c r="M14" s="102"/>
      <c r="N14" s="280"/>
      <c r="O14" s="281"/>
      <c r="P14" s="282"/>
      <c r="Q14" s="280"/>
      <c r="R14" s="281"/>
      <c r="S14" s="282"/>
      <c r="T14" s="284"/>
      <c r="U14" s="285"/>
      <c r="V14" s="286"/>
      <c r="W14" s="73"/>
      <c r="X14" s="236"/>
      <c r="Y14" s="237"/>
      <c r="Z14" s="238"/>
      <c r="AA14" s="1"/>
      <c r="AB14" s="1"/>
      <c r="AC14" s="1"/>
      <c r="AD14" s="1"/>
      <c r="AE14" s="1"/>
      <c r="AF14" s="1"/>
      <c r="AG14" s="1"/>
      <c r="AH14" s="1"/>
      <c r="AI14" s="1"/>
      <c r="AJ14" s="1"/>
      <c r="AK14" s="1"/>
      <c r="AL14" s="1"/>
      <c r="AM14" s="1"/>
      <c r="AN14" s="1"/>
    </row>
    <row r="15" spans="1:40" ht="14.25">
      <c r="A15" s="72"/>
      <c r="B15" s="298" t="s">
        <v>6</v>
      </c>
      <c r="C15" s="97"/>
      <c r="D15" s="97"/>
      <c r="E15" s="105"/>
      <c r="F15" s="268"/>
      <c r="G15" s="269"/>
      <c r="H15" s="270"/>
      <c r="I15" s="96"/>
      <c r="J15" s="97"/>
      <c r="K15" s="82"/>
      <c r="L15" s="86"/>
      <c r="M15" s="86"/>
      <c r="N15" s="268"/>
      <c r="O15" s="269"/>
      <c r="P15" s="270"/>
      <c r="Q15" s="106"/>
      <c r="R15" s="107"/>
      <c r="S15" s="107"/>
      <c r="T15" s="106"/>
      <c r="U15" s="107"/>
      <c r="V15" s="108"/>
      <c r="W15" s="73"/>
      <c r="X15" s="106"/>
      <c r="Y15" s="107"/>
      <c r="Z15" s="108"/>
      <c r="AA15" s="1"/>
      <c r="AB15" s="1"/>
      <c r="AC15" s="1"/>
      <c r="AD15" s="1"/>
      <c r="AE15" s="1"/>
      <c r="AF15" s="1"/>
      <c r="AG15" s="1"/>
      <c r="AH15" s="1"/>
      <c r="AI15" s="1"/>
      <c r="AJ15" s="1"/>
      <c r="AK15" s="1"/>
      <c r="AL15" s="1"/>
      <c r="AM15" s="1"/>
      <c r="AN15" s="1"/>
    </row>
    <row r="16" spans="1:40" ht="14.25">
      <c r="A16" s="72"/>
      <c r="B16" s="299"/>
      <c r="C16" s="296" t="s">
        <v>62</v>
      </c>
      <c r="D16" s="296"/>
      <c r="E16" s="297"/>
      <c r="F16" s="271"/>
      <c r="G16" s="272"/>
      <c r="H16" s="273"/>
      <c r="I16" s="239"/>
      <c r="J16" s="264"/>
      <c r="K16" s="265"/>
      <c r="L16" s="101"/>
      <c r="M16" s="101"/>
      <c r="N16" s="271"/>
      <c r="O16" s="272"/>
      <c r="P16" s="273"/>
      <c r="Q16" s="239"/>
      <c r="R16" s="264"/>
      <c r="S16" s="264"/>
      <c r="T16" s="256"/>
      <c r="U16" s="257"/>
      <c r="V16" s="258"/>
      <c r="W16" s="73"/>
      <c r="X16" s="239"/>
      <c r="Y16" s="240"/>
      <c r="Z16" s="241"/>
      <c r="AA16" s="1"/>
      <c r="AB16" s="1"/>
      <c r="AC16" s="1"/>
      <c r="AD16" s="1"/>
      <c r="AE16" s="1"/>
      <c r="AF16" s="1"/>
      <c r="AG16" s="1"/>
      <c r="AH16" s="1"/>
      <c r="AI16" s="1"/>
      <c r="AJ16" s="1"/>
      <c r="AK16" s="1"/>
      <c r="AL16" s="1"/>
      <c r="AM16" s="1"/>
      <c r="AN16" s="1"/>
    </row>
    <row r="17" spans="1:40" ht="14.25">
      <c r="A17" s="72"/>
      <c r="B17" s="299"/>
      <c r="C17" s="296"/>
      <c r="D17" s="296"/>
      <c r="E17" s="297"/>
      <c r="F17" s="271"/>
      <c r="G17" s="272"/>
      <c r="H17" s="273"/>
      <c r="I17" s="277"/>
      <c r="J17" s="264"/>
      <c r="K17" s="265"/>
      <c r="L17" s="101"/>
      <c r="M17" s="101"/>
      <c r="N17" s="271"/>
      <c r="O17" s="272"/>
      <c r="P17" s="273"/>
      <c r="Q17" s="277"/>
      <c r="R17" s="264"/>
      <c r="S17" s="264"/>
      <c r="T17" s="259"/>
      <c r="U17" s="257"/>
      <c r="V17" s="258"/>
      <c r="W17" s="73"/>
      <c r="X17" s="239"/>
      <c r="Y17" s="240"/>
      <c r="Z17" s="241"/>
      <c r="AA17" s="1"/>
      <c r="AB17" s="1"/>
      <c r="AC17" s="1"/>
      <c r="AD17" s="1"/>
      <c r="AE17" s="1"/>
      <c r="AF17" s="1"/>
      <c r="AG17" s="1"/>
      <c r="AH17" s="1"/>
      <c r="AI17" s="1"/>
      <c r="AJ17" s="1"/>
      <c r="AK17" s="1"/>
      <c r="AL17" s="1"/>
      <c r="AM17" s="1"/>
      <c r="AN17" s="1"/>
    </row>
    <row r="18" spans="1:40" ht="14.25">
      <c r="A18" s="72"/>
      <c r="B18" s="299"/>
      <c r="C18" s="293" t="s">
        <v>63</v>
      </c>
      <c r="D18" s="293"/>
      <c r="E18" s="294"/>
      <c r="F18" s="271"/>
      <c r="G18" s="272"/>
      <c r="H18" s="295"/>
      <c r="I18" s="232">
        <v>33957936841</v>
      </c>
      <c r="J18" s="266"/>
      <c r="K18" s="267"/>
      <c r="L18" s="102"/>
      <c r="M18" s="102"/>
      <c r="N18" s="271"/>
      <c r="O18" s="272"/>
      <c r="P18" s="273"/>
      <c r="Q18" s="232">
        <f>I18</f>
        <v>33957936841</v>
      </c>
      <c r="R18" s="266"/>
      <c r="S18" s="266"/>
      <c r="T18" s="251">
        <f>ROUND(Q18/X18*100,1)</f>
        <v>102.5</v>
      </c>
      <c r="U18" s="254"/>
      <c r="V18" s="253"/>
      <c r="W18" s="73"/>
      <c r="X18" s="232">
        <v>33131842097</v>
      </c>
      <c r="Y18" s="233"/>
      <c r="Z18" s="234"/>
      <c r="AA18" s="1"/>
      <c r="AB18" s="1"/>
      <c r="AC18" s="1"/>
      <c r="AD18" s="1"/>
      <c r="AE18" s="1"/>
      <c r="AF18" s="1"/>
      <c r="AG18" s="1"/>
      <c r="AH18" s="1"/>
      <c r="AI18" s="1"/>
      <c r="AJ18" s="1"/>
      <c r="AK18" s="1"/>
      <c r="AL18" s="1"/>
      <c r="AM18" s="1"/>
      <c r="AN18" s="1"/>
    </row>
    <row r="19" spans="1:40" ht="14.25">
      <c r="A19" s="72"/>
      <c r="B19" s="299"/>
      <c r="C19" s="72"/>
      <c r="D19" s="72"/>
      <c r="E19" s="109" t="s">
        <v>100</v>
      </c>
      <c r="F19" s="271"/>
      <c r="G19" s="272"/>
      <c r="H19" s="295"/>
      <c r="I19" s="278"/>
      <c r="J19" s="266"/>
      <c r="K19" s="267"/>
      <c r="L19" s="102"/>
      <c r="M19" s="102"/>
      <c r="N19" s="271"/>
      <c r="O19" s="272"/>
      <c r="P19" s="273"/>
      <c r="Q19" s="278"/>
      <c r="R19" s="266"/>
      <c r="S19" s="266"/>
      <c r="T19" s="255"/>
      <c r="U19" s="254"/>
      <c r="V19" s="253"/>
      <c r="W19" s="73"/>
      <c r="X19" s="232"/>
      <c r="Y19" s="233"/>
      <c r="Z19" s="234"/>
      <c r="AA19" s="1"/>
      <c r="AB19" s="1"/>
      <c r="AC19" s="1"/>
      <c r="AD19" s="1"/>
      <c r="AE19" s="1"/>
      <c r="AF19" s="1"/>
      <c r="AG19" s="1"/>
      <c r="AH19" s="1"/>
      <c r="AI19" s="1"/>
      <c r="AJ19" s="1"/>
      <c r="AK19" s="1"/>
      <c r="AL19" s="1"/>
      <c r="AM19" s="1"/>
      <c r="AN19" s="1"/>
    </row>
    <row r="20" spans="1:40" ht="14.25">
      <c r="A20" s="72"/>
      <c r="B20" s="300"/>
      <c r="C20" s="92"/>
      <c r="D20" s="92"/>
      <c r="E20" s="104"/>
      <c r="F20" s="274"/>
      <c r="G20" s="275"/>
      <c r="H20" s="276"/>
      <c r="I20" s="91"/>
      <c r="J20" s="92"/>
      <c r="K20" s="93"/>
      <c r="L20" s="86"/>
      <c r="M20" s="86"/>
      <c r="N20" s="274"/>
      <c r="O20" s="275"/>
      <c r="P20" s="276"/>
      <c r="Q20" s="110"/>
      <c r="R20" s="111"/>
      <c r="S20" s="111"/>
      <c r="T20" s="110"/>
      <c r="U20" s="111"/>
      <c r="V20" s="112"/>
      <c r="W20" s="73"/>
      <c r="X20" s="110"/>
      <c r="Y20" s="111"/>
      <c r="Z20" s="112"/>
      <c r="AA20" s="1"/>
      <c r="AB20" s="1"/>
      <c r="AC20" s="1"/>
      <c r="AD20" s="1"/>
      <c r="AE20" s="1"/>
      <c r="AF20" s="1"/>
      <c r="AG20" s="1"/>
      <c r="AH20" s="1"/>
      <c r="AI20" s="1"/>
      <c r="AJ20" s="1"/>
      <c r="AK20" s="1"/>
      <c r="AL20" s="1"/>
      <c r="AM20" s="1"/>
      <c r="AN20" s="1"/>
    </row>
    <row r="21" spans="1:40" ht="14.25">
      <c r="A21" s="73"/>
      <c r="B21" s="80"/>
      <c r="C21" s="81"/>
      <c r="D21" s="81"/>
      <c r="E21" s="81"/>
      <c r="F21" s="80"/>
      <c r="G21" s="81"/>
      <c r="H21" s="81"/>
      <c r="I21" s="80"/>
      <c r="J21" s="81"/>
      <c r="K21" s="82"/>
      <c r="L21" s="86"/>
      <c r="M21" s="86"/>
      <c r="N21" s="80"/>
      <c r="O21" s="81"/>
      <c r="P21" s="82"/>
      <c r="Q21" s="106"/>
      <c r="R21" s="107"/>
      <c r="S21" s="108"/>
      <c r="T21" s="106"/>
      <c r="U21" s="107"/>
      <c r="V21" s="108"/>
      <c r="W21" s="73"/>
      <c r="X21" s="106"/>
      <c r="Y21" s="107"/>
      <c r="Z21" s="108"/>
      <c r="AA21" s="1"/>
      <c r="AB21" s="1"/>
      <c r="AC21" s="1"/>
      <c r="AD21" s="1"/>
      <c r="AE21" s="1"/>
      <c r="AF21" s="1"/>
      <c r="AG21" s="1"/>
      <c r="AH21" s="1"/>
      <c r="AI21" s="1"/>
      <c r="AJ21" s="1"/>
      <c r="AK21" s="1"/>
      <c r="AL21" s="1"/>
      <c r="AM21" s="1"/>
      <c r="AN21" s="1"/>
    </row>
    <row r="22" spans="1:40" ht="14.25">
      <c r="A22" s="73"/>
      <c r="B22" s="245" t="s">
        <v>8</v>
      </c>
      <c r="C22" s="246"/>
      <c r="D22" s="246"/>
      <c r="E22" s="247"/>
      <c r="F22" s="242">
        <f>F11</f>
        <v>1818195377</v>
      </c>
      <c r="G22" s="301"/>
      <c r="H22" s="263"/>
      <c r="I22" s="242">
        <f>I11-I16</f>
        <v>5835745676</v>
      </c>
      <c r="J22" s="262"/>
      <c r="K22" s="263"/>
      <c r="L22" s="101"/>
      <c r="M22" s="101"/>
      <c r="N22" s="239"/>
      <c r="O22" s="264"/>
      <c r="P22" s="264"/>
      <c r="Q22" s="242">
        <f>Q11</f>
        <v>7653941053</v>
      </c>
      <c r="R22" s="262"/>
      <c r="S22" s="263"/>
      <c r="T22" s="248">
        <f>ROUND(Q22/X22*100,1)</f>
        <v>101.7</v>
      </c>
      <c r="U22" s="249"/>
      <c r="V22" s="250"/>
      <c r="W22" s="73"/>
      <c r="X22" s="242">
        <v>7524296369</v>
      </c>
      <c r="Y22" s="243"/>
      <c r="Z22" s="244"/>
      <c r="AA22" s="1"/>
      <c r="AB22" s="1"/>
      <c r="AC22" s="1"/>
      <c r="AD22" s="1"/>
      <c r="AE22" s="1"/>
      <c r="AF22" s="1"/>
      <c r="AG22" s="1"/>
      <c r="AH22" s="1"/>
      <c r="AI22" s="1"/>
      <c r="AJ22" s="1"/>
      <c r="AK22" s="1"/>
      <c r="AL22" s="1"/>
      <c r="AM22" s="1"/>
      <c r="AN22" s="1"/>
    </row>
    <row r="23" spans="1:40" ht="14.25">
      <c r="A23" s="73"/>
      <c r="B23" s="245" t="s">
        <v>101</v>
      </c>
      <c r="C23" s="246"/>
      <c r="D23" s="246"/>
      <c r="E23" s="247"/>
      <c r="F23" s="283"/>
      <c r="G23" s="301"/>
      <c r="H23" s="263"/>
      <c r="I23" s="283"/>
      <c r="J23" s="262"/>
      <c r="K23" s="263"/>
      <c r="L23" s="101"/>
      <c r="M23" s="101"/>
      <c r="N23" s="277"/>
      <c r="O23" s="264"/>
      <c r="P23" s="264"/>
      <c r="Q23" s="283"/>
      <c r="R23" s="262"/>
      <c r="S23" s="263"/>
      <c r="T23" s="248"/>
      <c r="U23" s="249"/>
      <c r="V23" s="250"/>
      <c r="W23" s="73"/>
      <c r="X23" s="242"/>
      <c r="Y23" s="243"/>
      <c r="Z23" s="244"/>
      <c r="AA23" s="1"/>
      <c r="AB23" s="1"/>
      <c r="AC23" s="1"/>
      <c r="AD23" s="1"/>
      <c r="AE23" s="1"/>
      <c r="AF23" s="1"/>
      <c r="AG23" s="1"/>
      <c r="AH23" s="1"/>
      <c r="AI23" s="1"/>
      <c r="AJ23" s="1"/>
      <c r="AK23" s="1"/>
      <c r="AL23" s="1"/>
      <c r="AM23" s="1"/>
      <c r="AN23" s="1"/>
    </row>
    <row r="24" spans="1:40" ht="14.25">
      <c r="A24" s="73"/>
      <c r="B24" s="85"/>
      <c r="C24" s="86"/>
      <c r="D24" s="86"/>
      <c r="E24" s="99" t="s">
        <v>102</v>
      </c>
      <c r="F24" s="232">
        <f>F13</f>
        <v>61208127984</v>
      </c>
      <c r="G24" s="279"/>
      <c r="H24" s="267"/>
      <c r="I24" s="239">
        <f>I13-I18</f>
        <v>180193185854</v>
      </c>
      <c r="J24" s="264"/>
      <c r="K24" s="265"/>
      <c r="L24" s="102"/>
      <c r="M24" s="102"/>
      <c r="N24" s="232">
        <f>N13</f>
        <v>3081137511</v>
      </c>
      <c r="O24" s="279"/>
      <c r="P24" s="267"/>
      <c r="Q24" s="232">
        <f>Q13-Q18</f>
        <v>244482451349</v>
      </c>
      <c r="R24" s="266"/>
      <c r="S24" s="267"/>
      <c r="T24" s="251">
        <f>ROUND(Q24/X24*100,1)</f>
        <v>101.6</v>
      </c>
      <c r="U24" s="254"/>
      <c r="V24" s="253"/>
      <c r="W24" s="73"/>
      <c r="X24" s="232">
        <v>240572573596</v>
      </c>
      <c r="Y24" s="233"/>
      <c r="Z24" s="234"/>
      <c r="AA24" s="1"/>
      <c r="AB24" s="1"/>
      <c r="AC24" s="1"/>
      <c r="AD24" s="1"/>
      <c r="AE24" s="1"/>
      <c r="AF24" s="1"/>
      <c r="AG24" s="1"/>
      <c r="AH24" s="1"/>
      <c r="AI24" s="1"/>
      <c r="AJ24" s="1"/>
      <c r="AK24" s="1"/>
      <c r="AL24" s="1"/>
      <c r="AM24" s="1"/>
      <c r="AN24" s="1"/>
    </row>
    <row r="25" spans="1:40" ht="14.25">
      <c r="A25" s="73"/>
      <c r="B25" s="94"/>
      <c r="C25" s="95"/>
      <c r="D25" s="95"/>
      <c r="E25" s="95"/>
      <c r="F25" s="280"/>
      <c r="G25" s="281"/>
      <c r="H25" s="282"/>
      <c r="I25" s="277"/>
      <c r="J25" s="264"/>
      <c r="K25" s="265"/>
      <c r="L25" s="102"/>
      <c r="M25" s="102"/>
      <c r="N25" s="280"/>
      <c r="O25" s="281"/>
      <c r="P25" s="282"/>
      <c r="Q25" s="280"/>
      <c r="R25" s="281"/>
      <c r="S25" s="282"/>
      <c r="T25" s="255"/>
      <c r="U25" s="254"/>
      <c r="V25" s="253"/>
      <c r="W25" s="73"/>
      <c r="X25" s="236"/>
      <c r="Y25" s="237"/>
      <c r="Z25" s="238"/>
      <c r="AA25" s="1"/>
      <c r="AB25" s="1"/>
      <c r="AC25" s="1"/>
      <c r="AD25" s="1"/>
      <c r="AE25" s="1"/>
      <c r="AF25" s="1"/>
      <c r="AG25" s="1"/>
      <c r="AH25" s="1"/>
      <c r="AI25" s="1"/>
      <c r="AJ25" s="1"/>
      <c r="AK25" s="1"/>
      <c r="AL25" s="1"/>
      <c r="AM25" s="1"/>
      <c r="AN25" s="1"/>
    </row>
    <row r="26" spans="1:40" ht="14.25">
      <c r="A26" s="73"/>
      <c r="B26" s="298" t="s">
        <v>6</v>
      </c>
      <c r="C26" s="97"/>
      <c r="D26" s="97"/>
      <c r="E26" s="105"/>
      <c r="F26" s="268"/>
      <c r="G26" s="269"/>
      <c r="H26" s="270"/>
      <c r="I26" s="96"/>
      <c r="J26" s="97"/>
      <c r="K26" s="82"/>
      <c r="L26" s="86"/>
      <c r="M26" s="86"/>
      <c r="N26" s="268"/>
      <c r="O26" s="269"/>
      <c r="P26" s="270"/>
      <c r="Q26" s="106"/>
      <c r="R26" s="107"/>
      <c r="S26" s="108"/>
      <c r="T26" s="106"/>
      <c r="U26" s="107"/>
      <c r="V26" s="108"/>
      <c r="W26" s="73"/>
      <c r="X26" s="106"/>
      <c r="Y26" s="107"/>
      <c r="Z26" s="108"/>
      <c r="AA26" s="1"/>
      <c r="AB26" s="1"/>
      <c r="AC26" s="1"/>
      <c r="AD26" s="1"/>
      <c r="AE26" s="1"/>
      <c r="AF26" s="1"/>
      <c r="AG26" s="1"/>
      <c r="AH26" s="1"/>
      <c r="AI26" s="1"/>
      <c r="AJ26" s="1"/>
      <c r="AK26" s="1"/>
      <c r="AL26" s="1"/>
      <c r="AM26" s="1"/>
      <c r="AN26" s="1"/>
    </row>
    <row r="27" spans="1:40" ht="14.25">
      <c r="A27" s="73"/>
      <c r="B27" s="299"/>
      <c r="C27" s="296" t="s">
        <v>9</v>
      </c>
      <c r="D27" s="307"/>
      <c r="E27" s="308"/>
      <c r="F27" s="271"/>
      <c r="G27" s="272"/>
      <c r="H27" s="273"/>
      <c r="I27" s="239"/>
      <c r="J27" s="264"/>
      <c r="K27" s="265"/>
      <c r="L27" s="101"/>
      <c r="M27" s="101"/>
      <c r="N27" s="271"/>
      <c r="O27" s="272"/>
      <c r="P27" s="273"/>
      <c r="Q27" s="239"/>
      <c r="R27" s="264"/>
      <c r="S27" s="265"/>
      <c r="T27" s="256"/>
      <c r="U27" s="257"/>
      <c r="V27" s="258"/>
      <c r="W27" s="73"/>
      <c r="X27" s="239"/>
      <c r="Y27" s="240"/>
      <c r="Z27" s="241"/>
      <c r="AA27" s="1"/>
      <c r="AB27" s="1"/>
      <c r="AC27" s="1"/>
      <c r="AD27" s="1"/>
      <c r="AE27" s="1"/>
      <c r="AF27" s="1"/>
      <c r="AG27" s="1"/>
      <c r="AH27" s="1"/>
      <c r="AI27" s="1"/>
      <c r="AJ27" s="1"/>
      <c r="AK27" s="1"/>
      <c r="AL27" s="1"/>
      <c r="AM27" s="1"/>
      <c r="AN27" s="1"/>
    </row>
    <row r="28" spans="1:40" ht="14.25">
      <c r="A28" s="73"/>
      <c r="B28" s="299"/>
      <c r="C28" s="303" t="s">
        <v>10</v>
      </c>
      <c r="D28" s="303"/>
      <c r="E28" s="297"/>
      <c r="F28" s="271"/>
      <c r="G28" s="272"/>
      <c r="H28" s="273"/>
      <c r="I28" s="277"/>
      <c r="J28" s="264"/>
      <c r="K28" s="265"/>
      <c r="L28" s="101"/>
      <c r="M28" s="101"/>
      <c r="N28" s="271"/>
      <c r="O28" s="272"/>
      <c r="P28" s="273"/>
      <c r="Q28" s="277"/>
      <c r="R28" s="264"/>
      <c r="S28" s="265"/>
      <c r="T28" s="259"/>
      <c r="U28" s="257"/>
      <c r="V28" s="258"/>
      <c r="W28" s="73"/>
      <c r="X28" s="239"/>
      <c r="Y28" s="240"/>
      <c r="Z28" s="241"/>
      <c r="AA28" s="1"/>
      <c r="AB28" s="1"/>
      <c r="AC28" s="1"/>
      <c r="AD28" s="1"/>
      <c r="AE28" s="1"/>
      <c r="AF28" s="1"/>
      <c r="AG28" s="1"/>
      <c r="AH28" s="1"/>
      <c r="AI28" s="1"/>
      <c r="AJ28" s="1"/>
      <c r="AK28" s="1"/>
      <c r="AL28" s="1"/>
      <c r="AM28" s="1"/>
      <c r="AN28" s="1"/>
    </row>
    <row r="29" spans="1:40" ht="14.25">
      <c r="A29" s="73"/>
      <c r="B29" s="299"/>
      <c r="C29" s="296" t="s">
        <v>7</v>
      </c>
      <c r="D29" s="296"/>
      <c r="E29" s="297"/>
      <c r="F29" s="271"/>
      <c r="G29" s="272"/>
      <c r="H29" s="273"/>
      <c r="I29" s="232">
        <v>32703249560</v>
      </c>
      <c r="J29" s="266"/>
      <c r="K29" s="267"/>
      <c r="L29" s="102"/>
      <c r="M29" s="102"/>
      <c r="N29" s="271"/>
      <c r="O29" s="272"/>
      <c r="P29" s="273"/>
      <c r="Q29" s="232">
        <f>I29</f>
        <v>32703249560</v>
      </c>
      <c r="R29" s="266"/>
      <c r="S29" s="267"/>
      <c r="T29" s="251">
        <f>ROUND(Q29/X29*100,1)</f>
        <v>102.7</v>
      </c>
      <c r="U29" s="254"/>
      <c r="V29" s="253"/>
      <c r="W29" s="73"/>
      <c r="X29" s="232">
        <v>31829679353</v>
      </c>
      <c r="Y29" s="233"/>
      <c r="Z29" s="234"/>
      <c r="AA29" s="1"/>
      <c r="AB29" s="1"/>
      <c r="AC29" s="1"/>
      <c r="AD29" s="1"/>
      <c r="AE29" s="1"/>
      <c r="AF29" s="1"/>
      <c r="AG29" s="1"/>
      <c r="AH29" s="1"/>
      <c r="AI29" s="1"/>
      <c r="AJ29" s="1"/>
      <c r="AK29" s="1"/>
      <c r="AL29" s="1"/>
      <c r="AM29" s="1"/>
      <c r="AN29" s="1"/>
    </row>
    <row r="30" spans="1:40" ht="14.25">
      <c r="A30" s="73"/>
      <c r="B30" s="299"/>
      <c r="C30" s="72"/>
      <c r="D30" s="72"/>
      <c r="E30" s="109" t="s">
        <v>103</v>
      </c>
      <c r="F30" s="271"/>
      <c r="G30" s="272"/>
      <c r="H30" s="273"/>
      <c r="I30" s="278"/>
      <c r="J30" s="266"/>
      <c r="K30" s="267"/>
      <c r="L30" s="102"/>
      <c r="M30" s="102"/>
      <c r="N30" s="271"/>
      <c r="O30" s="272"/>
      <c r="P30" s="273"/>
      <c r="Q30" s="278"/>
      <c r="R30" s="266"/>
      <c r="S30" s="267"/>
      <c r="T30" s="255"/>
      <c r="U30" s="254"/>
      <c r="V30" s="253"/>
      <c r="W30" s="73"/>
      <c r="X30" s="232"/>
      <c r="Y30" s="233"/>
      <c r="Z30" s="234"/>
      <c r="AA30" s="1"/>
      <c r="AB30" s="1"/>
      <c r="AC30" s="1"/>
      <c r="AD30" s="1"/>
      <c r="AE30" s="1"/>
      <c r="AF30" s="1"/>
      <c r="AG30" s="1"/>
      <c r="AH30" s="1"/>
      <c r="AI30" s="1"/>
      <c r="AJ30" s="1"/>
      <c r="AK30" s="1"/>
      <c r="AL30" s="1"/>
      <c r="AM30" s="1"/>
      <c r="AN30" s="1"/>
    </row>
    <row r="31" spans="1:40" ht="14.25">
      <c r="A31" s="73"/>
      <c r="B31" s="300"/>
      <c r="C31" s="72"/>
      <c r="D31" s="72"/>
      <c r="E31" s="113"/>
      <c r="F31" s="271"/>
      <c r="G31" s="295"/>
      <c r="H31" s="273"/>
      <c r="I31" s="100"/>
      <c r="J31" s="72"/>
      <c r="K31" s="87"/>
      <c r="L31" s="86"/>
      <c r="M31" s="86"/>
      <c r="N31" s="274"/>
      <c r="O31" s="275"/>
      <c r="P31" s="276"/>
      <c r="Q31" s="110"/>
      <c r="R31" s="111"/>
      <c r="S31" s="112"/>
      <c r="T31" s="110"/>
      <c r="U31" s="111"/>
      <c r="V31" s="112"/>
      <c r="W31" s="73"/>
      <c r="X31" s="110"/>
      <c r="Y31" s="111"/>
      <c r="Z31" s="112"/>
      <c r="AA31" s="1"/>
      <c r="AB31" s="1"/>
      <c r="AC31" s="1"/>
      <c r="AD31" s="1"/>
      <c r="AE31" s="1"/>
      <c r="AF31" s="1"/>
      <c r="AG31" s="1"/>
      <c r="AH31" s="1"/>
      <c r="AI31" s="1"/>
      <c r="AJ31" s="1"/>
      <c r="AK31" s="1"/>
      <c r="AL31" s="1"/>
      <c r="AM31" s="1"/>
      <c r="AN31" s="1"/>
    </row>
    <row r="32" spans="1:40" ht="14.25">
      <c r="A32" s="73"/>
      <c r="B32" s="80"/>
      <c r="C32" s="81"/>
      <c r="D32" s="81"/>
      <c r="E32" s="81"/>
      <c r="F32" s="80"/>
      <c r="G32" s="81"/>
      <c r="H32" s="82"/>
      <c r="I32" s="80"/>
      <c r="J32" s="81"/>
      <c r="K32" s="82"/>
      <c r="L32" s="86"/>
      <c r="M32" s="86"/>
      <c r="N32" s="80"/>
      <c r="O32" s="81"/>
      <c r="P32" s="82"/>
      <c r="Q32" s="106"/>
      <c r="R32" s="107"/>
      <c r="S32" s="108"/>
      <c r="T32" s="106"/>
      <c r="U32" s="107"/>
      <c r="V32" s="108"/>
      <c r="W32" s="73"/>
      <c r="X32" s="106"/>
      <c r="Y32" s="107"/>
      <c r="Z32" s="108"/>
      <c r="AA32" s="1"/>
      <c r="AB32" s="1"/>
      <c r="AC32" s="1"/>
      <c r="AD32" s="1"/>
      <c r="AE32" s="1"/>
      <c r="AF32" s="1"/>
      <c r="AG32" s="1"/>
      <c r="AH32" s="1"/>
      <c r="AI32" s="1"/>
      <c r="AJ32" s="1"/>
      <c r="AK32" s="1"/>
      <c r="AL32" s="1"/>
      <c r="AM32" s="1"/>
      <c r="AN32" s="1"/>
    </row>
    <row r="33" spans="1:40" ht="14.25">
      <c r="A33" s="73"/>
      <c r="B33" s="304" t="s">
        <v>11</v>
      </c>
      <c r="C33" s="305"/>
      <c r="D33" s="305"/>
      <c r="E33" s="306"/>
      <c r="F33" s="242">
        <f>F22</f>
        <v>1818195377</v>
      </c>
      <c r="G33" s="301"/>
      <c r="H33" s="263"/>
      <c r="I33" s="242">
        <f>I11</f>
        <v>5835745676</v>
      </c>
      <c r="J33" s="262"/>
      <c r="K33" s="263"/>
      <c r="L33" s="101"/>
      <c r="M33" s="101"/>
      <c r="N33" s="239"/>
      <c r="O33" s="264"/>
      <c r="P33" s="265"/>
      <c r="Q33" s="242">
        <f>Q11</f>
        <v>7653941053</v>
      </c>
      <c r="R33" s="262"/>
      <c r="S33" s="263"/>
      <c r="T33" s="248">
        <f>ROUND(Q33/X33*100,1)</f>
        <v>101.7</v>
      </c>
      <c r="U33" s="249"/>
      <c r="V33" s="250"/>
      <c r="W33" s="73"/>
      <c r="X33" s="242">
        <f>X11</f>
        <v>7524296369</v>
      </c>
      <c r="Y33" s="243"/>
      <c r="Z33" s="244"/>
      <c r="AA33" s="1"/>
      <c r="AB33" s="1"/>
      <c r="AC33" s="1"/>
      <c r="AD33" s="1"/>
      <c r="AE33" s="1"/>
      <c r="AF33" s="1"/>
      <c r="AG33" s="1"/>
      <c r="AH33" s="1"/>
      <c r="AI33" s="1"/>
      <c r="AJ33" s="1"/>
      <c r="AK33" s="1"/>
      <c r="AL33" s="1"/>
      <c r="AM33" s="1"/>
      <c r="AN33" s="1"/>
    </row>
    <row r="34" spans="1:40" ht="14.25">
      <c r="A34" s="73"/>
      <c r="B34" s="245" t="s">
        <v>104</v>
      </c>
      <c r="C34" s="246"/>
      <c r="D34" s="246"/>
      <c r="E34" s="247"/>
      <c r="F34" s="232">
        <f>F24</f>
        <v>61208127984</v>
      </c>
      <c r="G34" s="279"/>
      <c r="H34" s="267"/>
      <c r="I34" s="232">
        <f>I24+I29</f>
        <v>212896435414</v>
      </c>
      <c r="J34" s="266"/>
      <c r="K34" s="267"/>
      <c r="L34" s="114"/>
      <c r="M34" s="114"/>
      <c r="N34" s="232">
        <f>N13</f>
        <v>3081137511</v>
      </c>
      <c r="O34" s="266"/>
      <c r="P34" s="267"/>
      <c r="Q34" s="232">
        <f>Q24+Q29</f>
        <v>277185700909</v>
      </c>
      <c r="R34" s="266"/>
      <c r="S34" s="267"/>
      <c r="T34" s="251">
        <f>ROUND(Q34/X34*100,1)</f>
        <v>101.8</v>
      </c>
      <c r="U34" s="252"/>
      <c r="V34" s="253"/>
      <c r="W34" s="73"/>
      <c r="X34" s="232">
        <f>X24+X29</f>
        <v>272402252949</v>
      </c>
      <c r="Y34" s="233"/>
      <c r="Z34" s="234"/>
      <c r="AA34" s="1"/>
      <c r="AB34" s="1"/>
      <c r="AC34" s="1"/>
      <c r="AD34" s="1"/>
      <c r="AE34" s="1"/>
      <c r="AF34" s="1"/>
      <c r="AG34" s="1"/>
      <c r="AH34" s="1"/>
      <c r="AI34" s="1"/>
      <c r="AJ34" s="1"/>
      <c r="AK34" s="1"/>
      <c r="AL34" s="1"/>
      <c r="AM34" s="1"/>
      <c r="AN34" s="1"/>
    </row>
    <row r="35" spans="1:40" ht="14.25">
      <c r="A35" s="73"/>
      <c r="B35" s="94"/>
      <c r="C35" s="95"/>
      <c r="D35" s="95"/>
      <c r="E35" s="95"/>
      <c r="F35" s="94"/>
      <c r="G35" s="95"/>
      <c r="H35" s="93"/>
      <c r="I35" s="94"/>
      <c r="J35" s="95"/>
      <c r="K35" s="93"/>
      <c r="L35" s="86"/>
      <c r="M35" s="86"/>
      <c r="N35" s="94"/>
      <c r="O35" s="95"/>
      <c r="P35" s="93"/>
      <c r="Q35" s="110"/>
      <c r="R35" s="111"/>
      <c r="S35" s="112"/>
      <c r="T35" s="110"/>
      <c r="U35" s="111"/>
      <c r="V35" s="112"/>
      <c r="W35" s="73"/>
      <c r="X35" s="110"/>
      <c r="Y35" s="111"/>
      <c r="Z35" s="112"/>
      <c r="AA35" s="1"/>
      <c r="AB35" s="1"/>
      <c r="AC35" s="1"/>
      <c r="AD35" s="1"/>
      <c r="AE35" s="1"/>
      <c r="AF35" s="1"/>
      <c r="AG35" s="1"/>
      <c r="AH35" s="1"/>
      <c r="AI35" s="1"/>
      <c r="AJ35" s="1"/>
      <c r="AK35" s="1"/>
      <c r="AL35" s="1"/>
      <c r="AM35" s="1"/>
      <c r="AN35" s="1"/>
    </row>
    <row r="36" spans="1:40" ht="14.25">
      <c r="A36" s="73"/>
      <c r="B36" s="80"/>
      <c r="C36" s="81"/>
      <c r="D36" s="81"/>
      <c r="E36" s="81"/>
      <c r="F36" s="80"/>
      <c r="G36" s="81"/>
      <c r="H36" s="98" t="s">
        <v>13</v>
      </c>
      <c r="I36" s="80"/>
      <c r="J36" s="81"/>
      <c r="K36" s="98" t="s">
        <v>13</v>
      </c>
      <c r="L36" s="99"/>
      <c r="M36" s="99"/>
      <c r="N36" s="80"/>
      <c r="O36" s="81"/>
      <c r="P36" s="82"/>
      <c r="Q36" s="80"/>
      <c r="R36" s="81"/>
      <c r="S36" s="98" t="s">
        <v>13</v>
      </c>
      <c r="T36" s="80"/>
      <c r="U36" s="81"/>
      <c r="V36" s="82"/>
      <c r="W36" s="73"/>
      <c r="X36" s="80"/>
      <c r="Y36" s="81"/>
      <c r="Z36" s="98" t="s">
        <v>13</v>
      </c>
      <c r="AA36" s="1"/>
      <c r="AB36" s="1"/>
      <c r="AC36" s="1"/>
      <c r="AD36" s="1"/>
      <c r="AE36" s="1"/>
      <c r="AF36" s="1"/>
      <c r="AG36" s="1"/>
      <c r="AH36" s="1"/>
      <c r="AI36" s="1"/>
      <c r="AJ36" s="1"/>
      <c r="AK36" s="1"/>
      <c r="AL36" s="1"/>
      <c r="AM36" s="1"/>
      <c r="AN36" s="1"/>
    </row>
    <row r="37" spans="1:40" ht="14.25">
      <c r="A37" s="73"/>
      <c r="B37" s="245" t="s">
        <v>12</v>
      </c>
      <c r="C37" s="246"/>
      <c r="D37" s="246"/>
      <c r="E37" s="247"/>
      <c r="F37" s="232">
        <v>1236703</v>
      </c>
      <c r="G37" s="302"/>
      <c r="H37" s="234"/>
      <c r="I37" s="232">
        <v>3201969</v>
      </c>
      <c r="J37" s="233"/>
      <c r="K37" s="234"/>
      <c r="L37" s="103"/>
      <c r="M37" s="103"/>
      <c r="N37" s="85"/>
      <c r="O37" s="86"/>
      <c r="P37" s="260" t="s">
        <v>75</v>
      </c>
      <c r="Q37" s="232">
        <f>F37+I37</f>
        <v>4438672</v>
      </c>
      <c r="R37" s="233"/>
      <c r="S37" s="234"/>
      <c r="T37" s="256">
        <f>ROUND(Q37/X37*100,1)</f>
        <v>101.5</v>
      </c>
      <c r="U37" s="261"/>
      <c r="V37" s="258"/>
      <c r="W37" s="73"/>
      <c r="X37" s="232">
        <v>4371754</v>
      </c>
      <c r="Y37" s="233"/>
      <c r="Z37" s="234"/>
      <c r="AA37" s="1"/>
      <c r="AB37" s="1"/>
      <c r="AC37" s="1"/>
      <c r="AD37" s="1"/>
      <c r="AE37" s="1"/>
      <c r="AF37" s="1"/>
      <c r="AG37" s="1"/>
      <c r="AH37" s="1"/>
      <c r="AI37" s="1"/>
      <c r="AJ37" s="1"/>
      <c r="AK37" s="1"/>
      <c r="AL37" s="1"/>
      <c r="AM37" s="1"/>
      <c r="AN37" s="1"/>
    </row>
    <row r="38" spans="1:40" ht="14.25">
      <c r="A38" s="73"/>
      <c r="B38" s="290"/>
      <c r="C38" s="246"/>
      <c r="D38" s="246"/>
      <c r="E38" s="247"/>
      <c r="F38" s="232"/>
      <c r="G38" s="302"/>
      <c r="H38" s="234"/>
      <c r="I38" s="232"/>
      <c r="J38" s="233"/>
      <c r="K38" s="234"/>
      <c r="L38" s="103"/>
      <c r="M38" s="103"/>
      <c r="N38" s="85"/>
      <c r="O38" s="86"/>
      <c r="P38" s="260"/>
      <c r="Q38" s="232"/>
      <c r="R38" s="233"/>
      <c r="S38" s="234"/>
      <c r="T38" s="259" t="e">
        <f>ROUND(Q38/X38*100,1)</f>
        <v>#DIV/0!</v>
      </c>
      <c r="U38" s="261"/>
      <c r="V38" s="258"/>
      <c r="W38" s="73"/>
      <c r="X38" s="232"/>
      <c r="Y38" s="233"/>
      <c r="Z38" s="234"/>
      <c r="AA38" s="1"/>
      <c r="AB38" s="1"/>
      <c r="AC38" s="1"/>
      <c r="AD38" s="1"/>
      <c r="AE38" s="1"/>
      <c r="AF38" s="1"/>
      <c r="AG38" s="1"/>
      <c r="AH38" s="1"/>
      <c r="AI38" s="1"/>
      <c r="AJ38" s="1"/>
      <c r="AK38" s="1"/>
      <c r="AL38" s="1"/>
      <c r="AM38" s="1"/>
      <c r="AN38" s="1"/>
    </row>
    <row r="39" spans="1:40" ht="14.25">
      <c r="A39" s="73"/>
      <c r="B39" s="94"/>
      <c r="C39" s="95"/>
      <c r="D39" s="95"/>
      <c r="E39" s="95"/>
      <c r="F39" s="94"/>
      <c r="G39" s="95"/>
      <c r="H39" s="95"/>
      <c r="I39" s="94"/>
      <c r="J39" s="95"/>
      <c r="K39" s="93"/>
      <c r="L39" s="86"/>
      <c r="M39" s="86"/>
      <c r="N39" s="94"/>
      <c r="O39" s="95"/>
      <c r="P39" s="93"/>
      <c r="Q39" s="94"/>
      <c r="R39" s="95"/>
      <c r="S39" s="93"/>
      <c r="T39" s="94"/>
      <c r="U39" s="95"/>
      <c r="V39" s="93"/>
      <c r="W39" s="73"/>
      <c r="X39" s="94"/>
      <c r="Y39" s="95"/>
      <c r="Z39" s="93"/>
      <c r="AA39" s="1"/>
      <c r="AB39" s="1"/>
      <c r="AC39" s="1"/>
      <c r="AD39" s="1"/>
      <c r="AE39" s="1"/>
      <c r="AF39" s="1"/>
      <c r="AG39" s="1"/>
      <c r="AH39" s="1"/>
      <c r="AI39" s="1"/>
      <c r="AJ39" s="1"/>
      <c r="AK39" s="1"/>
      <c r="AL39" s="1"/>
      <c r="AM39" s="1"/>
      <c r="AN39" s="1"/>
    </row>
    <row r="40" spans="1:40" ht="14.25">
      <c r="A40" s="73"/>
      <c r="B40" s="80"/>
      <c r="C40" s="81"/>
      <c r="D40" s="81"/>
      <c r="E40" s="81"/>
      <c r="F40" s="80"/>
      <c r="G40" s="81"/>
      <c r="H40" s="116" t="s">
        <v>14</v>
      </c>
      <c r="I40" s="80"/>
      <c r="J40" s="81"/>
      <c r="K40" s="109" t="s">
        <v>14</v>
      </c>
      <c r="L40" s="115"/>
      <c r="M40" s="115"/>
      <c r="N40" s="80"/>
      <c r="O40" s="81"/>
      <c r="P40" s="109" t="s">
        <v>14</v>
      </c>
      <c r="Q40" s="80"/>
      <c r="R40" s="81"/>
      <c r="S40" s="109" t="s">
        <v>14</v>
      </c>
      <c r="T40" s="80"/>
      <c r="U40" s="81"/>
      <c r="V40" s="82"/>
      <c r="W40" s="73"/>
      <c r="X40" s="80"/>
      <c r="Y40" s="81"/>
      <c r="Z40" s="109" t="s">
        <v>14</v>
      </c>
      <c r="AA40" s="1"/>
      <c r="AB40" s="1"/>
      <c r="AC40" s="1"/>
      <c r="AD40" s="1"/>
      <c r="AE40" s="1"/>
      <c r="AF40" s="1"/>
      <c r="AG40" s="1"/>
      <c r="AH40" s="1"/>
      <c r="AI40" s="1"/>
      <c r="AJ40" s="1"/>
      <c r="AK40" s="1"/>
      <c r="AL40" s="1"/>
      <c r="AM40" s="1"/>
      <c r="AN40" s="1"/>
    </row>
    <row r="41" spans="1:40" ht="14.25">
      <c r="A41" s="73"/>
      <c r="B41" s="245" t="s">
        <v>84</v>
      </c>
      <c r="C41" s="246"/>
      <c r="D41" s="246"/>
      <c r="E41" s="247"/>
      <c r="F41" s="232">
        <v>1336910</v>
      </c>
      <c r="G41" s="302"/>
      <c r="H41" s="234"/>
      <c r="I41" s="232">
        <v>3387720</v>
      </c>
      <c r="J41" s="233"/>
      <c r="K41" s="234"/>
      <c r="L41" s="103"/>
      <c r="M41" s="103"/>
      <c r="N41" s="232">
        <v>17516</v>
      </c>
      <c r="O41" s="233"/>
      <c r="P41" s="234"/>
      <c r="Q41" s="232">
        <f>F41+I41+N41</f>
        <v>4742146</v>
      </c>
      <c r="R41" s="233"/>
      <c r="S41" s="234"/>
      <c r="T41" s="251">
        <f>ROUND(Q41/X41*100,1)</f>
        <v>101.8</v>
      </c>
      <c r="U41" s="252"/>
      <c r="V41" s="253"/>
      <c r="W41" s="73"/>
      <c r="X41" s="232">
        <v>4657996</v>
      </c>
      <c r="Y41" s="233"/>
      <c r="Z41" s="234"/>
      <c r="AA41" s="1"/>
      <c r="AB41" s="1"/>
      <c r="AC41" s="1"/>
      <c r="AD41" s="1"/>
      <c r="AE41" s="1"/>
      <c r="AF41" s="1"/>
      <c r="AG41" s="1"/>
      <c r="AH41" s="1"/>
      <c r="AI41" s="1"/>
      <c r="AJ41" s="1"/>
      <c r="AK41" s="1"/>
      <c r="AL41" s="1"/>
      <c r="AM41" s="1"/>
      <c r="AN41" s="1"/>
    </row>
    <row r="42" spans="1:40" ht="14.25">
      <c r="A42" s="73"/>
      <c r="B42" s="290"/>
      <c r="C42" s="246"/>
      <c r="D42" s="246"/>
      <c r="E42" s="247"/>
      <c r="F42" s="232"/>
      <c r="G42" s="302"/>
      <c r="H42" s="234"/>
      <c r="I42" s="232"/>
      <c r="J42" s="233"/>
      <c r="K42" s="234"/>
      <c r="L42" s="103"/>
      <c r="M42" s="103"/>
      <c r="N42" s="232"/>
      <c r="O42" s="233"/>
      <c r="P42" s="234"/>
      <c r="Q42" s="232"/>
      <c r="R42" s="233"/>
      <c r="S42" s="234"/>
      <c r="T42" s="255" t="e">
        <f>ROUND(Q42/X42*100,1)</f>
        <v>#DIV/0!</v>
      </c>
      <c r="U42" s="252"/>
      <c r="V42" s="253"/>
      <c r="W42" s="73"/>
      <c r="X42" s="232"/>
      <c r="Y42" s="233"/>
      <c r="Z42" s="234"/>
      <c r="AA42" s="1"/>
      <c r="AB42" s="1"/>
      <c r="AC42" s="1"/>
      <c r="AD42" s="1"/>
      <c r="AE42" s="1"/>
      <c r="AF42" s="1"/>
      <c r="AG42" s="1"/>
      <c r="AH42" s="1"/>
      <c r="AI42" s="1"/>
      <c r="AJ42" s="1"/>
      <c r="AK42" s="1"/>
      <c r="AL42" s="1"/>
      <c r="AM42" s="1"/>
      <c r="AN42" s="1"/>
    </row>
    <row r="43" spans="1:40" ht="14.25">
      <c r="A43" s="73"/>
      <c r="B43" s="94"/>
      <c r="C43" s="95"/>
      <c r="D43" s="95"/>
      <c r="E43" s="95"/>
      <c r="F43" s="94"/>
      <c r="G43" s="95"/>
      <c r="H43" s="93"/>
      <c r="I43" s="94"/>
      <c r="J43" s="95"/>
      <c r="K43" s="93"/>
      <c r="L43" s="86"/>
      <c r="M43" s="86"/>
      <c r="N43" s="94"/>
      <c r="O43" s="95"/>
      <c r="P43" s="93"/>
      <c r="Q43" s="94"/>
      <c r="R43" s="95"/>
      <c r="S43" s="93"/>
      <c r="T43" s="94"/>
      <c r="U43" s="95"/>
      <c r="V43" s="93"/>
      <c r="W43" s="73"/>
      <c r="X43" s="94"/>
      <c r="Y43" s="95"/>
      <c r="Z43" s="93"/>
      <c r="AA43" s="1"/>
      <c r="AB43" s="1"/>
      <c r="AC43" s="1"/>
      <c r="AD43" s="1"/>
      <c r="AE43" s="1"/>
      <c r="AF43" s="1"/>
      <c r="AG43" s="1"/>
      <c r="AH43" s="1"/>
      <c r="AI43" s="1"/>
      <c r="AJ43" s="1"/>
      <c r="AK43" s="1"/>
      <c r="AL43" s="1"/>
      <c r="AM43" s="1"/>
      <c r="AN43" s="1"/>
    </row>
    <row r="44" spans="1:40" ht="14.25">
      <c r="A44" s="73"/>
      <c r="B44" s="73"/>
      <c r="C44" s="73"/>
      <c r="D44" s="73"/>
      <c r="E44" s="73"/>
      <c r="F44" s="73"/>
      <c r="G44" s="73"/>
      <c r="H44" s="73"/>
      <c r="I44" s="73"/>
      <c r="J44" s="73"/>
      <c r="K44" s="73"/>
      <c r="L44" s="86"/>
      <c r="M44" s="86"/>
      <c r="N44" s="73"/>
      <c r="O44" s="73"/>
      <c r="P44" s="73"/>
      <c r="Q44" s="73"/>
      <c r="R44" s="73"/>
      <c r="S44" s="73"/>
      <c r="T44" s="73"/>
      <c r="U44" s="73"/>
      <c r="V44" s="73"/>
      <c r="W44" s="73"/>
      <c r="X44" s="1"/>
      <c r="Y44" s="1"/>
      <c r="Z44" s="1"/>
      <c r="AA44" s="1"/>
      <c r="AB44" s="1"/>
      <c r="AC44" s="1"/>
      <c r="AD44" s="1"/>
      <c r="AE44" s="1"/>
      <c r="AF44" s="1"/>
      <c r="AG44" s="1"/>
      <c r="AH44" s="1"/>
      <c r="AI44" s="1"/>
      <c r="AJ44" s="1"/>
      <c r="AK44" s="1"/>
      <c r="AL44" s="1"/>
      <c r="AM44" s="1"/>
      <c r="AN44" s="1"/>
    </row>
    <row r="45" spans="1:40" ht="14.25">
      <c r="A45" s="73"/>
      <c r="B45" s="116" t="s">
        <v>15</v>
      </c>
      <c r="C45" s="309" t="s">
        <v>16</v>
      </c>
      <c r="D45" s="309"/>
      <c r="E45" s="309"/>
      <c r="F45" s="309"/>
      <c r="G45" s="309"/>
      <c r="H45" s="309"/>
      <c r="I45" s="73"/>
      <c r="J45" s="73"/>
      <c r="K45" s="73"/>
      <c r="L45" s="73"/>
      <c r="M45" s="73"/>
      <c r="N45" s="73"/>
      <c r="O45" s="73"/>
      <c r="P45" s="73"/>
      <c r="Q45" s="73"/>
      <c r="R45" s="73"/>
      <c r="S45" s="73"/>
      <c r="T45" s="73"/>
      <c r="U45" s="73"/>
      <c r="V45" s="73"/>
      <c r="W45" s="73"/>
      <c r="X45" s="1"/>
      <c r="Y45" s="1"/>
      <c r="Z45" s="1"/>
      <c r="AA45" s="1"/>
      <c r="AB45" s="1"/>
      <c r="AC45" s="1"/>
      <c r="AD45" s="1"/>
      <c r="AE45" s="1"/>
      <c r="AF45" s="1"/>
      <c r="AG45" s="1"/>
      <c r="AH45" s="1"/>
      <c r="AI45" s="1"/>
      <c r="AJ45" s="1"/>
      <c r="AK45" s="1"/>
      <c r="AL45" s="1"/>
      <c r="AM45" s="1"/>
      <c r="AN45" s="1"/>
    </row>
    <row r="46" spans="1:40"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sheetData>
  <sheetProtection/>
  <mergeCells count="94">
    <mergeCell ref="I34:K34"/>
    <mergeCell ref="I37:K38"/>
    <mergeCell ref="I41:K42"/>
    <mergeCell ref="B41:E42"/>
    <mergeCell ref="C45:H45"/>
    <mergeCell ref="F22:H23"/>
    <mergeCell ref="F24:H25"/>
    <mergeCell ref="I22:K23"/>
    <mergeCell ref="I24:K25"/>
    <mergeCell ref="I27:K28"/>
    <mergeCell ref="I16:K17"/>
    <mergeCell ref="I18:K19"/>
    <mergeCell ref="I29:K30"/>
    <mergeCell ref="I33:K33"/>
    <mergeCell ref="C28:E28"/>
    <mergeCell ref="B33:E33"/>
    <mergeCell ref="B26:B31"/>
    <mergeCell ref="F33:H33"/>
    <mergeCell ref="C16:E17"/>
    <mergeCell ref="C27:E27"/>
    <mergeCell ref="B12:E12"/>
    <mergeCell ref="F11:H12"/>
    <mergeCell ref="F34:H34"/>
    <mergeCell ref="F41:H42"/>
    <mergeCell ref="F37:H38"/>
    <mergeCell ref="B34:E34"/>
    <mergeCell ref="B37:E38"/>
    <mergeCell ref="I11:K12"/>
    <mergeCell ref="C18:E18"/>
    <mergeCell ref="F15:H20"/>
    <mergeCell ref="F26:H31"/>
    <mergeCell ref="C29:E29"/>
    <mergeCell ref="I13:K14"/>
    <mergeCell ref="B22:E22"/>
    <mergeCell ref="B23:E23"/>
    <mergeCell ref="F13:H14"/>
    <mergeCell ref="B15:B20"/>
    <mergeCell ref="A1:K1"/>
    <mergeCell ref="N1:W1"/>
    <mergeCell ref="N7:P7"/>
    <mergeCell ref="Q8:S8"/>
    <mergeCell ref="T7:V7"/>
    <mergeCell ref="I7:K7"/>
    <mergeCell ref="B7:E7"/>
    <mergeCell ref="F7:H7"/>
    <mergeCell ref="N6:P6"/>
    <mergeCell ref="N13:P14"/>
    <mergeCell ref="Q11:S12"/>
    <mergeCell ref="Q13:S14"/>
    <mergeCell ref="T11:V12"/>
    <mergeCell ref="T13:V14"/>
    <mergeCell ref="N11:P12"/>
    <mergeCell ref="N22:P23"/>
    <mergeCell ref="N24:P25"/>
    <mergeCell ref="Q22:S23"/>
    <mergeCell ref="Q24:S25"/>
    <mergeCell ref="N15:P20"/>
    <mergeCell ref="Q16:S17"/>
    <mergeCell ref="Q18:S19"/>
    <mergeCell ref="Q33:S33"/>
    <mergeCell ref="N33:P33"/>
    <mergeCell ref="N34:P34"/>
    <mergeCell ref="Q34:S34"/>
    <mergeCell ref="T22:V23"/>
    <mergeCell ref="T24:V25"/>
    <mergeCell ref="N26:P31"/>
    <mergeCell ref="Q27:S28"/>
    <mergeCell ref="Q29:S30"/>
    <mergeCell ref="T27:V28"/>
    <mergeCell ref="P37:P38"/>
    <mergeCell ref="N41:P42"/>
    <mergeCell ref="Q41:S42"/>
    <mergeCell ref="Q37:S38"/>
    <mergeCell ref="T37:V38"/>
    <mergeCell ref="T41:V42"/>
    <mergeCell ref="X13:Z14"/>
    <mergeCell ref="X16:Z17"/>
    <mergeCell ref="X18:Z19"/>
    <mergeCell ref="X22:Z23"/>
    <mergeCell ref="T33:V33"/>
    <mergeCell ref="T34:V34"/>
    <mergeCell ref="T29:V30"/>
    <mergeCell ref="T16:V17"/>
    <mergeCell ref="T18:V19"/>
    <mergeCell ref="X41:Z42"/>
    <mergeCell ref="X4:Z4"/>
    <mergeCell ref="X24:Z25"/>
    <mergeCell ref="X27:Z28"/>
    <mergeCell ref="X29:Z30"/>
    <mergeCell ref="X33:Z33"/>
    <mergeCell ref="X34:Z34"/>
    <mergeCell ref="X37:Z38"/>
    <mergeCell ref="X8:Z8"/>
    <mergeCell ref="X11:Z12"/>
  </mergeCells>
  <printOptions horizontalCentered="1"/>
  <pageMargins left="0.1968503937007874" right="0.1968503937007874" top="0.984251968503937" bottom="0.984251968503937" header="0.5118110236220472" footer="0.5118110236220472"/>
  <pageSetup firstPageNumber="196" useFirstPageNumber="1" horizontalDpi="600" verticalDpi="600" orientation="portrait" paperSize="9" scale="89" r:id="rId2"/>
  <colBreaks count="1" manualBreakCount="1">
    <brk id="13" max="44" man="1"/>
  </colBreaks>
  <drawing r:id="rId1"/>
</worksheet>
</file>

<file path=xl/worksheets/sheet10.xml><?xml version="1.0" encoding="utf-8"?>
<worksheet xmlns="http://schemas.openxmlformats.org/spreadsheetml/2006/main" xmlns:r="http://schemas.openxmlformats.org/officeDocument/2006/relationships">
  <dimension ref="A1:K30"/>
  <sheetViews>
    <sheetView view="pageBreakPreview" zoomScale="60" zoomScalePageLayoutView="0" workbookViewId="0" topLeftCell="A1">
      <selection activeCell="A1" sqref="A1:K1"/>
    </sheetView>
  </sheetViews>
  <sheetFormatPr defaultColWidth="9.00390625" defaultRowHeight="13.5"/>
  <cols>
    <col min="1" max="1" width="8.875" style="28" customWidth="1"/>
    <col min="2" max="3" width="5.625" style="28" customWidth="1"/>
    <col min="4" max="5" width="20.50390625" style="28" bestFit="1" customWidth="1"/>
    <col min="6" max="6" width="12.625" style="28" customWidth="1"/>
    <col min="7" max="7" width="9.00390625" style="28" customWidth="1"/>
    <col min="8" max="9" width="0" style="28" hidden="1" customWidth="1"/>
    <col min="10" max="16384" width="9.00390625" style="28" customWidth="1"/>
  </cols>
  <sheetData>
    <row r="1" spans="2:5" ht="13.5">
      <c r="B1" s="608"/>
      <c r="C1" s="608"/>
      <c r="D1" s="607"/>
      <c r="E1" s="607"/>
    </row>
    <row r="2" spans="1:6" ht="21">
      <c r="A2" s="606" t="s">
        <v>227</v>
      </c>
      <c r="B2" s="604" t="s">
        <v>226</v>
      </c>
      <c r="C2" s="604"/>
      <c r="D2" s="604"/>
      <c r="E2" s="604"/>
      <c r="F2" s="604"/>
    </row>
    <row r="3" spans="1:6" ht="21">
      <c r="A3" s="605"/>
      <c r="B3" s="604" t="s">
        <v>225</v>
      </c>
      <c r="C3" s="604"/>
      <c r="D3" s="604"/>
      <c r="E3" s="604"/>
      <c r="F3" s="604"/>
    </row>
    <row r="5" spans="2:5" s="588" customFormat="1" ht="34.5" customHeight="1">
      <c r="B5" s="603" t="s">
        <v>224</v>
      </c>
      <c r="C5" s="602"/>
      <c r="D5" s="599" t="s">
        <v>153</v>
      </c>
      <c r="E5" s="598" t="s">
        <v>152</v>
      </c>
    </row>
    <row r="6" spans="2:5" s="588" customFormat="1" ht="34.5" customHeight="1">
      <c r="B6" s="601"/>
      <c r="C6" s="600"/>
      <c r="D6" s="599" t="s">
        <v>223</v>
      </c>
      <c r="E6" s="598" t="s">
        <v>222</v>
      </c>
    </row>
    <row r="7" spans="2:9" s="588" customFormat="1" ht="34.5" customHeight="1">
      <c r="B7" s="594" t="s">
        <v>221</v>
      </c>
      <c r="C7" s="593"/>
      <c r="D7" s="590">
        <f>4102+3342</f>
        <v>7444</v>
      </c>
      <c r="E7" s="589">
        <v>6550</v>
      </c>
      <c r="H7" s="588">
        <v>1636</v>
      </c>
      <c r="I7" s="588">
        <v>1215</v>
      </c>
    </row>
    <row r="8" spans="2:9" s="588" customFormat="1" ht="34.5" customHeight="1">
      <c r="B8" s="594" t="s">
        <v>220</v>
      </c>
      <c r="C8" s="593"/>
      <c r="D8" s="590">
        <v>1976</v>
      </c>
      <c r="E8" s="589">
        <v>3410</v>
      </c>
      <c r="H8" s="588">
        <v>1518</v>
      </c>
      <c r="I8" s="588">
        <v>919</v>
      </c>
    </row>
    <row r="9" spans="2:11" s="588" customFormat="1" ht="34.5" customHeight="1">
      <c r="B9" s="594" t="s">
        <v>219</v>
      </c>
      <c r="C9" s="593"/>
      <c r="D9" s="590">
        <v>3576</v>
      </c>
      <c r="E9" s="589">
        <v>2247</v>
      </c>
      <c r="H9" s="588">
        <v>1164</v>
      </c>
      <c r="I9" s="588">
        <v>635</v>
      </c>
      <c r="K9" s="597"/>
    </row>
    <row r="10" spans="2:9" s="588" customFormat="1" ht="34.5" customHeight="1">
      <c r="B10" s="594" t="s">
        <v>218</v>
      </c>
      <c r="C10" s="596"/>
      <c r="D10" s="590">
        <v>4169</v>
      </c>
      <c r="E10" s="589">
        <v>3194</v>
      </c>
      <c r="I10" s="588">
        <v>1044</v>
      </c>
    </row>
    <row r="11" spans="2:9" s="588" customFormat="1" ht="34.5" customHeight="1">
      <c r="B11" s="594" t="s">
        <v>217</v>
      </c>
      <c r="C11" s="596"/>
      <c r="D11" s="590">
        <v>3094</v>
      </c>
      <c r="E11" s="589">
        <v>4197</v>
      </c>
      <c r="H11" s="588">
        <v>2194</v>
      </c>
      <c r="I11" s="588">
        <v>1009</v>
      </c>
    </row>
    <row r="12" spans="2:9" s="588" customFormat="1" ht="34.5" customHeight="1">
      <c r="B12" s="594" t="s">
        <v>216</v>
      </c>
      <c r="C12" s="593"/>
      <c r="D12" s="590">
        <v>6326</v>
      </c>
      <c r="E12" s="589">
        <v>4443</v>
      </c>
      <c r="H12" s="588">
        <v>1926</v>
      </c>
      <c r="I12" s="588">
        <v>2014</v>
      </c>
    </row>
    <row r="13" spans="2:9" s="588" customFormat="1" ht="34.5" customHeight="1">
      <c r="B13" s="594" t="s">
        <v>215</v>
      </c>
      <c r="C13" s="593"/>
      <c r="D13" s="590">
        <v>11529</v>
      </c>
      <c r="E13" s="589">
        <v>4244</v>
      </c>
      <c r="H13" s="588">
        <v>2177</v>
      </c>
      <c r="I13" s="588">
        <v>1890</v>
      </c>
    </row>
    <row r="14" spans="2:11" s="588" customFormat="1" ht="34.5" customHeight="1">
      <c r="B14" s="594" t="s">
        <v>214</v>
      </c>
      <c r="C14" s="593"/>
      <c r="D14" s="590">
        <v>7367</v>
      </c>
      <c r="E14" s="589">
        <v>4015</v>
      </c>
      <c r="H14" s="588">
        <v>2183</v>
      </c>
      <c r="I14" s="588">
        <v>2220</v>
      </c>
      <c r="K14" s="595"/>
    </row>
    <row r="15" spans="2:9" s="588" customFormat="1" ht="34.5" customHeight="1">
      <c r="B15" s="594" t="s">
        <v>213</v>
      </c>
      <c r="C15" s="593"/>
      <c r="D15" s="590">
        <v>4485</v>
      </c>
      <c r="E15" s="589">
        <v>3121</v>
      </c>
      <c r="H15" s="588">
        <v>1856</v>
      </c>
      <c r="I15" s="588">
        <v>864</v>
      </c>
    </row>
    <row r="16" spans="2:9" s="588" customFormat="1" ht="34.5" customHeight="1">
      <c r="B16" s="594" t="s">
        <v>212</v>
      </c>
      <c r="C16" s="593"/>
      <c r="D16" s="590">
        <v>3767</v>
      </c>
      <c r="E16" s="589">
        <v>2396</v>
      </c>
      <c r="H16" s="588">
        <v>1096</v>
      </c>
      <c r="I16" s="588">
        <v>1208</v>
      </c>
    </row>
    <row r="17" spans="2:9" s="588" customFormat="1" ht="34.5" customHeight="1">
      <c r="B17" s="594" t="s">
        <v>127</v>
      </c>
      <c r="C17" s="593"/>
      <c r="D17" s="590">
        <v>3265</v>
      </c>
      <c r="E17" s="589">
        <v>2379</v>
      </c>
      <c r="H17" s="588">
        <v>1012</v>
      </c>
      <c r="I17" s="588">
        <v>966</v>
      </c>
    </row>
    <row r="18" spans="2:9" s="588" customFormat="1" ht="34.5" customHeight="1">
      <c r="B18" s="594" t="s">
        <v>135</v>
      </c>
      <c r="C18" s="593"/>
      <c r="D18" s="590">
        <v>4114</v>
      </c>
      <c r="E18" s="589">
        <v>2430</v>
      </c>
      <c r="H18" s="588">
        <v>1666</v>
      </c>
      <c r="I18" s="588">
        <v>1359</v>
      </c>
    </row>
    <row r="19" spans="2:5" s="588" customFormat="1" ht="34.5" customHeight="1">
      <c r="B19" s="592" t="s">
        <v>11</v>
      </c>
      <c r="C19" s="591"/>
      <c r="D19" s="590">
        <f>SUM(D7:D18)</f>
        <v>61112</v>
      </c>
      <c r="E19" s="589">
        <f>SUM(E7:E18)</f>
        <v>42626</v>
      </c>
    </row>
    <row r="20" s="586" customFormat="1" ht="14.25"/>
    <row r="21" s="586" customFormat="1" ht="14.25"/>
    <row r="22" s="586" customFormat="1" ht="14.25"/>
    <row r="23" s="586" customFormat="1" ht="14.25"/>
    <row r="24" s="586" customFormat="1" ht="14.25"/>
    <row r="25" s="586" customFormat="1" ht="14.25"/>
    <row r="26" s="586" customFormat="1" ht="14.25"/>
    <row r="27" s="586" customFormat="1" ht="14.25"/>
    <row r="28" s="586" customFormat="1" ht="14.25"/>
    <row r="29" s="586" customFormat="1" ht="14.25">
      <c r="C29" s="587"/>
    </row>
    <row r="30" s="586" customFormat="1" ht="14.25">
      <c r="C30" s="587"/>
    </row>
    <row r="31" s="586" customFormat="1" ht="14.25"/>
  </sheetData>
  <sheetProtection/>
  <mergeCells count="5">
    <mergeCell ref="B1:E1"/>
    <mergeCell ref="B2:F2"/>
    <mergeCell ref="B3:F3"/>
    <mergeCell ref="B5:C6"/>
    <mergeCell ref="B19:C19"/>
  </mergeCells>
  <printOptions horizontalCentered="1"/>
  <pageMargins left="0.5905511811023623" right="0.3937007874015748" top="0.984251968503937" bottom="0.984251968503937" header="0.5118110236220472" footer="0.5118110236220472"/>
  <pageSetup horizontalDpi="600" verticalDpi="600" orientation="portrait" paperSize="9" scale="120" r:id="rId1"/>
</worksheet>
</file>

<file path=xl/worksheets/sheet11.xml><?xml version="1.0" encoding="utf-8"?>
<worksheet xmlns="http://schemas.openxmlformats.org/spreadsheetml/2006/main" xmlns:r="http://schemas.openxmlformats.org/officeDocument/2006/relationships">
  <dimension ref="A1:I23"/>
  <sheetViews>
    <sheetView view="pageBreakPreview" zoomScale="60" zoomScalePageLayoutView="0" workbookViewId="0" topLeftCell="A1">
      <selection activeCell="K19" sqref="K19"/>
    </sheetView>
  </sheetViews>
  <sheetFormatPr defaultColWidth="9.125" defaultRowHeight="13.5"/>
  <cols>
    <col min="1" max="1" width="4.25390625" style="609" bestFit="1" customWidth="1"/>
    <col min="2" max="2" width="3.50390625" style="609" bestFit="1" customWidth="1"/>
    <col min="3" max="3" width="10.625" style="609" customWidth="1"/>
    <col min="4" max="4" width="29.00390625" style="609" customWidth="1"/>
    <col min="5" max="5" width="27.75390625" style="609" customWidth="1"/>
    <col min="6" max="6" width="24.00390625" style="609" customWidth="1"/>
    <col min="7" max="7" width="19.50390625" style="609" customWidth="1"/>
    <col min="8" max="8" width="18.25390625" style="609" customWidth="1"/>
    <col min="9" max="9" width="20.375" style="609" customWidth="1"/>
    <col min="10" max="16384" width="9.125" style="609" customWidth="1"/>
  </cols>
  <sheetData>
    <row r="1" spans="1:9" ht="30" customHeight="1" thickBot="1">
      <c r="A1" s="363" t="s">
        <v>228</v>
      </c>
      <c r="B1" s="363"/>
      <c r="C1" s="363"/>
      <c r="D1" s="363"/>
      <c r="E1" s="363"/>
      <c r="F1" s="363"/>
      <c r="G1" s="363"/>
      <c r="H1" s="363"/>
      <c r="I1" s="363"/>
    </row>
    <row r="2" spans="1:9" ht="31.5" customHeight="1">
      <c r="A2" s="610" t="s">
        <v>229</v>
      </c>
      <c r="B2" s="611"/>
      <c r="C2" s="611"/>
      <c r="D2" s="611" t="s">
        <v>230</v>
      </c>
      <c r="E2" s="611" t="s">
        <v>231</v>
      </c>
      <c r="F2" s="611" t="s">
        <v>232</v>
      </c>
      <c r="G2" s="612" t="s">
        <v>233</v>
      </c>
      <c r="H2" s="612"/>
      <c r="I2" s="613"/>
    </row>
    <row r="3" spans="1:9" ht="31.5" customHeight="1" thickBot="1">
      <c r="A3" s="614"/>
      <c r="B3" s="615"/>
      <c r="C3" s="615"/>
      <c r="D3" s="615"/>
      <c r="E3" s="615"/>
      <c r="F3" s="615"/>
      <c r="G3" s="616" t="s">
        <v>230</v>
      </c>
      <c r="H3" s="616" t="s">
        <v>231</v>
      </c>
      <c r="I3" s="617" t="s">
        <v>234</v>
      </c>
    </row>
    <row r="4" spans="1:9" ht="31.5" customHeight="1">
      <c r="A4" s="610" t="s">
        <v>235</v>
      </c>
      <c r="B4" s="611" t="s">
        <v>236</v>
      </c>
      <c r="C4" s="611"/>
      <c r="D4" s="618" t="s">
        <v>237</v>
      </c>
      <c r="E4" s="618" t="s">
        <v>238</v>
      </c>
      <c r="F4" s="618" t="s">
        <v>238</v>
      </c>
      <c r="G4" s="618" t="s">
        <v>48</v>
      </c>
      <c r="H4" s="618" t="s">
        <v>48</v>
      </c>
      <c r="I4" s="619" t="s">
        <v>48</v>
      </c>
    </row>
    <row r="5" spans="1:9" ht="31.5" customHeight="1">
      <c r="A5" s="620"/>
      <c r="B5" s="342"/>
      <c r="C5" s="342"/>
      <c r="D5" s="621">
        <v>5531762000</v>
      </c>
      <c r="E5" s="621">
        <v>5839242600</v>
      </c>
      <c r="F5" s="621">
        <v>11371004600</v>
      </c>
      <c r="G5" s="622">
        <v>82.6</v>
      </c>
      <c r="H5" s="622">
        <v>86.8</v>
      </c>
      <c r="I5" s="623">
        <v>84.7</v>
      </c>
    </row>
    <row r="6" spans="1:9" ht="31.5" customHeight="1">
      <c r="A6" s="620"/>
      <c r="B6" s="336" t="s">
        <v>239</v>
      </c>
      <c r="C6" s="336"/>
      <c r="D6" s="624" t="s">
        <v>238</v>
      </c>
      <c r="E6" s="624" t="s">
        <v>238</v>
      </c>
      <c r="F6" s="624" t="s">
        <v>237</v>
      </c>
      <c r="G6" s="624" t="s">
        <v>48</v>
      </c>
      <c r="H6" s="624" t="s">
        <v>48</v>
      </c>
      <c r="I6" s="625" t="s">
        <v>48</v>
      </c>
    </row>
    <row r="7" spans="1:9" ht="31.5" customHeight="1">
      <c r="A7" s="620"/>
      <c r="B7" s="342"/>
      <c r="C7" s="337"/>
      <c r="D7" s="626">
        <v>4622952200</v>
      </c>
      <c r="E7" s="626">
        <v>5458384000</v>
      </c>
      <c r="F7" s="626">
        <v>10081336200</v>
      </c>
      <c r="G7" s="627">
        <v>67.5</v>
      </c>
      <c r="H7" s="627">
        <v>59.9</v>
      </c>
      <c r="I7" s="628">
        <v>63.2</v>
      </c>
    </row>
    <row r="8" spans="1:9" ht="31.5" customHeight="1">
      <c r="A8" s="620"/>
      <c r="B8" s="337" t="s">
        <v>234</v>
      </c>
      <c r="C8" s="336" t="s">
        <v>240</v>
      </c>
      <c r="D8" s="624" t="s">
        <v>241</v>
      </c>
      <c r="E8" s="624" t="s">
        <v>241</v>
      </c>
      <c r="F8" s="624" t="s">
        <v>242</v>
      </c>
      <c r="G8" s="624" t="s">
        <v>48</v>
      </c>
      <c r="H8" s="624" t="s">
        <v>48</v>
      </c>
      <c r="I8" s="625" t="s">
        <v>48</v>
      </c>
    </row>
    <row r="9" spans="1:9" ht="31.5" customHeight="1">
      <c r="A9" s="620"/>
      <c r="B9" s="337"/>
      <c r="C9" s="342"/>
      <c r="D9" s="621">
        <v>53518</v>
      </c>
      <c r="E9" s="621">
        <v>53303</v>
      </c>
      <c r="F9" s="621">
        <v>106821</v>
      </c>
      <c r="G9" s="622">
        <v>85.7</v>
      </c>
      <c r="H9" s="622">
        <v>106.8</v>
      </c>
      <c r="I9" s="623">
        <v>95.1</v>
      </c>
    </row>
    <row r="10" spans="1:9" ht="31.5" customHeight="1">
      <c r="A10" s="620"/>
      <c r="B10" s="337"/>
      <c r="C10" s="337" t="s">
        <v>243</v>
      </c>
      <c r="D10" s="629" t="s">
        <v>238</v>
      </c>
      <c r="E10" s="629" t="s">
        <v>238</v>
      </c>
      <c r="F10" s="629" t="s">
        <v>237</v>
      </c>
      <c r="G10" s="629" t="s">
        <v>48</v>
      </c>
      <c r="H10" s="629" t="s">
        <v>48</v>
      </c>
      <c r="I10" s="630" t="s">
        <v>48</v>
      </c>
    </row>
    <row r="11" spans="1:9" ht="31.5" customHeight="1" thickBot="1">
      <c r="A11" s="614"/>
      <c r="B11" s="615"/>
      <c r="C11" s="615"/>
      <c r="D11" s="631">
        <v>10154714200</v>
      </c>
      <c r="E11" s="631">
        <v>11297626600</v>
      </c>
      <c r="F11" s="631">
        <v>21452340800</v>
      </c>
      <c r="G11" s="632">
        <v>74.9</v>
      </c>
      <c r="H11" s="632">
        <v>71.3</v>
      </c>
      <c r="I11" s="633">
        <v>73</v>
      </c>
    </row>
    <row r="12" spans="1:9" ht="31.5" customHeight="1">
      <c r="A12" s="610" t="s">
        <v>244</v>
      </c>
      <c r="B12" s="611" t="s">
        <v>245</v>
      </c>
      <c r="C12" s="611"/>
      <c r="D12" s="618" t="s">
        <v>238</v>
      </c>
      <c r="E12" s="618" t="s">
        <v>238</v>
      </c>
      <c r="F12" s="618" t="s">
        <v>237</v>
      </c>
      <c r="G12" s="618" t="s">
        <v>48</v>
      </c>
      <c r="H12" s="618" t="s">
        <v>48</v>
      </c>
      <c r="I12" s="619" t="s">
        <v>48</v>
      </c>
    </row>
    <row r="13" spans="1:9" ht="31.5" customHeight="1">
      <c r="A13" s="620"/>
      <c r="B13" s="337"/>
      <c r="C13" s="337"/>
      <c r="D13" s="626">
        <v>642383800</v>
      </c>
      <c r="E13" s="626">
        <v>1748135700</v>
      </c>
      <c r="F13" s="621">
        <v>2390519500</v>
      </c>
      <c r="G13" s="627">
        <v>63.3</v>
      </c>
      <c r="H13" s="627">
        <v>70.8</v>
      </c>
      <c r="I13" s="628">
        <v>68.6</v>
      </c>
    </row>
    <row r="14" spans="1:9" ht="31.5" customHeight="1">
      <c r="A14" s="620"/>
      <c r="B14" s="336" t="s">
        <v>246</v>
      </c>
      <c r="C14" s="336"/>
      <c r="D14" s="624" t="s">
        <v>238</v>
      </c>
      <c r="E14" s="624" t="s">
        <v>238</v>
      </c>
      <c r="F14" s="624" t="s">
        <v>237</v>
      </c>
      <c r="G14" s="624" t="s">
        <v>48</v>
      </c>
      <c r="H14" s="624" t="s">
        <v>48</v>
      </c>
      <c r="I14" s="625" t="s">
        <v>48</v>
      </c>
    </row>
    <row r="15" spans="1:9" ht="31.5" customHeight="1">
      <c r="A15" s="620"/>
      <c r="B15" s="342"/>
      <c r="C15" s="342"/>
      <c r="D15" s="621">
        <v>6211000</v>
      </c>
      <c r="E15" s="621">
        <v>10105580300</v>
      </c>
      <c r="F15" s="621">
        <v>10111791300</v>
      </c>
      <c r="G15" s="622">
        <v>16.7</v>
      </c>
      <c r="H15" s="622">
        <v>113.7</v>
      </c>
      <c r="I15" s="623">
        <v>113.3</v>
      </c>
    </row>
    <row r="16" spans="1:9" ht="31.5" customHeight="1">
      <c r="A16" s="620"/>
      <c r="B16" s="337" t="s">
        <v>234</v>
      </c>
      <c r="C16" s="337" t="s">
        <v>240</v>
      </c>
      <c r="D16" s="629" t="s">
        <v>241</v>
      </c>
      <c r="E16" s="629" t="s">
        <v>241</v>
      </c>
      <c r="F16" s="629" t="s">
        <v>242</v>
      </c>
      <c r="G16" s="629" t="s">
        <v>48</v>
      </c>
      <c r="H16" s="629" t="s">
        <v>48</v>
      </c>
      <c r="I16" s="630" t="s">
        <v>48</v>
      </c>
    </row>
    <row r="17" spans="1:9" ht="31.5" customHeight="1">
      <c r="A17" s="620"/>
      <c r="B17" s="337"/>
      <c r="C17" s="342"/>
      <c r="D17" s="634">
        <v>44</v>
      </c>
      <c r="E17" s="621">
        <v>7681</v>
      </c>
      <c r="F17" s="621">
        <v>7725</v>
      </c>
      <c r="G17" s="634">
        <v>37.9</v>
      </c>
      <c r="H17" s="634">
        <v>103.2</v>
      </c>
      <c r="I17" s="635">
        <v>102.2</v>
      </c>
    </row>
    <row r="18" spans="1:9" ht="31.5" customHeight="1">
      <c r="A18" s="620"/>
      <c r="B18" s="337"/>
      <c r="C18" s="337" t="s">
        <v>243</v>
      </c>
      <c r="D18" s="629" t="s">
        <v>238</v>
      </c>
      <c r="E18" s="629" t="s">
        <v>238</v>
      </c>
      <c r="F18" s="629" t="s">
        <v>237</v>
      </c>
      <c r="G18" s="629" t="s">
        <v>48</v>
      </c>
      <c r="H18" s="629" t="s">
        <v>48</v>
      </c>
      <c r="I18" s="630" t="s">
        <v>48</v>
      </c>
    </row>
    <row r="19" spans="1:9" ht="31.5" customHeight="1" thickBot="1">
      <c r="A19" s="614"/>
      <c r="B19" s="615"/>
      <c r="C19" s="615"/>
      <c r="D19" s="631">
        <v>648594800</v>
      </c>
      <c r="E19" s="631">
        <v>11853716000</v>
      </c>
      <c r="F19" s="631">
        <v>12502310800</v>
      </c>
      <c r="G19" s="632">
        <v>61.6</v>
      </c>
      <c r="H19" s="632">
        <v>104.4</v>
      </c>
      <c r="I19" s="633">
        <v>100.7</v>
      </c>
    </row>
    <row r="20" spans="1:9" ht="31.5" customHeight="1">
      <c r="A20" s="610" t="s">
        <v>247</v>
      </c>
      <c r="B20" s="611" t="s">
        <v>240</v>
      </c>
      <c r="C20" s="611"/>
      <c r="D20" s="618" t="s">
        <v>241</v>
      </c>
      <c r="E20" s="618" t="s">
        <v>241</v>
      </c>
      <c r="F20" s="618" t="s">
        <v>242</v>
      </c>
      <c r="G20" s="618" t="s">
        <v>48</v>
      </c>
      <c r="H20" s="618" t="s">
        <v>48</v>
      </c>
      <c r="I20" s="619" t="s">
        <v>48</v>
      </c>
    </row>
    <row r="21" spans="1:9" ht="31.5" customHeight="1">
      <c r="A21" s="620"/>
      <c r="B21" s="342"/>
      <c r="C21" s="342"/>
      <c r="D21" s="621">
        <v>53562</v>
      </c>
      <c r="E21" s="621">
        <v>60984</v>
      </c>
      <c r="F21" s="621">
        <v>114546</v>
      </c>
      <c r="G21" s="622">
        <v>85.6</v>
      </c>
      <c r="H21" s="622">
        <v>106.4</v>
      </c>
      <c r="I21" s="623">
        <v>95.5</v>
      </c>
    </row>
    <row r="22" spans="1:9" ht="31.5" customHeight="1">
      <c r="A22" s="620"/>
      <c r="B22" s="337" t="s">
        <v>243</v>
      </c>
      <c r="C22" s="337"/>
      <c r="D22" s="629" t="s">
        <v>238</v>
      </c>
      <c r="E22" s="629" t="s">
        <v>238</v>
      </c>
      <c r="F22" s="629" t="s">
        <v>237</v>
      </c>
      <c r="G22" s="629" t="s">
        <v>48</v>
      </c>
      <c r="H22" s="629" t="s">
        <v>48</v>
      </c>
      <c r="I22" s="630" t="s">
        <v>48</v>
      </c>
    </row>
    <row r="23" spans="1:9" ht="31.5" customHeight="1" thickBot="1">
      <c r="A23" s="614"/>
      <c r="B23" s="615"/>
      <c r="C23" s="615"/>
      <c r="D23" s="631">
        <v>10803309000</v>
      </c>
      <c r="E23" s="631">
        <v>23151342600</v>
      </c>
      <c r="F23" s="631">
        <v>33954651600</v>
      </c>
      <c r="G23" s="632">
        <v>74</v>
      </c>
      <c r="H23" s="632">
        <v>85.1</v>
      </c>
      <c r="I23" s="633">
        <v>81.2</v>
      </c>
    </row>
  </sheetData>
  <sheetProtection/>
  <mergeCells count="21">
    <mergeCell ref="A20:A23"/>
    <mergeCell ref="B20:C21"/>
    <mergeCell ref="B22:C23"/>
    <mergeCell ref="A12:A19"/>
    <mergeCell ref="B12:C13"/>
    <mergeCell ref="B14:C15"/>
    <mergeCell ref="B16:B19"/>
    <mergeCell ref="C16:C17"/>
    <mergeCell ref="C18:C19"/>
    <mergeCell ref="A4:A11"/>
    <mergeCell ref="B4:C5"/>
    <mergeCell ref="B6:C7"/>
    <mergeCell ref="B8:B11"/>
    <mergeCell ref="C8:C9"/>
    <mergeCell ref="C10:C11"/>
    <mergeCell ref="A1:I1"/>
    <mergeCell ref="A2:C3"/>
    <mergeCell ref="D2:D3"/>
    <mergeCell ref="E2:E3"/>
    <mergeCell ref="F2:F3"/>
    <mergeCell ref="G2:I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45"/>
  <sheetViews>
    <sheetView zoomScale="85" zoomScaleNormal="85" zoomScalePageLayoutView="0" workbookViewId="0" topLeftCell="A1">
      <selection activeCell="A1" sqref="A1:J1"/>
    </sheetView>
  </sheetViews>
  <sheetFormatPr defaultColWidth="9.00390625" defaultRowHeight="13.5"/>
  <cols>
    <col min="1" max="1" width="3.375" style="154" customWidth="1"/>
    <col min="2" max="2" width="12.25390625" style="154" customWidth="1"/>
    <col min="3" max="3" width="22.625" style="154" customWidth="1"/>
    <col min="4" max="4" width="3.50390625" style="154" bestFit="1" customWidth="1"/>
    <col min="5" max="5" width="22.625" style="154" customWidth="1"/>
    <col min="6" max="6" width="3.50390625" style="154" bestFit="1" customWidth="1"/>
    <col min="7" max="7" width="8.625" style="154" customWidth="1"/>
    <col min="8" max="8" width="3.50390625" style="154" bestFit="1" customWidth="1"/>
    <col min="9" max="9" width="8.625" style="154" customWidth="1"/>
    <col min="10" max="10" width="3.50390625" style="154" bestFit="1" customWidth="1"/>
    <col min="11" max="11" width="8.625" style="154" customWidth="1"/>
    <col min="12" max="16384" width="9.00390625" style="154" customWidth="1"/>
  </cols>
  <sheetData>
    <row r="1" spans="1:10" s="671" customFormat="1" ht="24.75" customHeight="1">
      <c r="A1" s="672" t="s">
        <v>259</v>
      </c>
      <c r="B1" s="672"/>
      <c r="C1" s="672"/>
      <c r="D1" s="672"/>
      <c r="E1" s="672"/>
      <c r="F1" s="672"/>
      <c r="G1" s="672"/>
      <c r="H1" s="672"/>
      <c r="I1" s="672"/>
      <c r="J1" s="672"/>
    </row>
    <row r="2" spans="1:6" s="671" customFormat="1" ht="24.75" customHeight="1" thickBot="1">
      <c r="A2" s="1"/>
      <c r="C2" s="7"/>
      <c r="D2" s="7"/>
      <c r="E2" s="68"/>
      <c r="F2" s="68"/>
    </row>
    <row r="3" spans="1:10" ht="32.25" customHeight="1">
      <c r="A3" s="670" t="s">
        <v>128</v>
      </c>
      <c r="B3" s="668"/>
      <c r="C3" s="669" t="s">
        <v>258</v>
      </c>
      <c r="D3" s="669"/>
      <c r="E3" s="669" t="s">
        <v>25</v>
      </c>
      <c r="F3" s="669"/>
      <c r="G3" s="669" t="s">
        <v>34</v>
      </c>
      <c r="H3" s="668"/>
      <c r="I3" s="668"/>
      <c r="J3" s="667"/>
    </row>
    <row r="4" spans="1:10" ht="32.25" customHeight="1" thickBot="1">
      <c r="A4" s="666"/>
      <c r="B4" s="665"/>
      <c r="C4" s="664"/>
      <c r="D4" s="664"/>
      <c r="E4" s="664"/>
      <c r="F4" s="664"/>
      <c r="G4" s="664" t="s">
        <v>257</v>
      </c>
      <c r="H4" s="664"/>
      <c r="I4" s="664" t="s">
        <v>256</v>
      </c>
      <c r="J4" s="663"/>
    </row>
    <row r="5" spans="1:10" ht="54.75" customHeight="1">
      <c r="A5" s="662" t="s">
        <v>255</v>
      </c>
      <c r="B5" s="661" t="s">
        <v>254</v>
      </c>
      <c r="C5" s="231">
        <v>595</v>
      </c>
      <c r="D5" s="659" t="s">
        <v>253</v>
      </c>
      <c r="E5" s="660">
        <v>28052700</v>
      </c>
      <c r="F5" s="659" t="s">
        <v>5</v>
      </c>
      <c r="G5" s="658">
        <v>0</v>
      </c>
      <c r="H5" s="659" t="s">
        <v>72</v>
      </c>
      <c r="I5" s="658">
        <v>0</v>
      </c>
      <c r="J5" s="657" t="s">
        <v>72</v>
      </c>
    </row>
    <row r="6" spans="1:10" ht="54.75" customHeight="1">
      <c r="A6" s="656"/>
      <c r="B6" s="655" t="s">
        <v>252</v>
      </c>
      <c r="C6" s="654">
        <v>186</v>
      </c>
      <c r="D6" s="649"/>
      <c r="E6" s="650">
        <v>2504000</v>
      </c>
      <c r="F6" s="649"/>
      <c r="G6" s="648">
        <v>0.1</v>
      </c>
      <c r="H6" s="649"/>
      <c r="I6" s="648">
        <v>0</v>
      </c>
      <c r="J6" s="647"/>
    </row>
    <row r="7" spans="1:10" ht="54.75" customHeight="1">
      <c r="A7" s="656"/>
      <c r="B7" s="655" t="s">
        <v>251</v>
      </c>
      <c r="C7" s="654">
        <v>2</v>
      </c>
      <c r="D7" s="649"/>
      <c r="E7" s="650">
        <v>43800</v>
      </c>
      <c r="F7" s="649"/>
      <c r="G7" s="648">
        <v>0</v>
      </c>
      <c r="H7" s="649"/>
      <c r="I7" s="648">
        <v>0</v>
      </c>
      <c r="J7" s="647"/>
    </row>
    <row r="8" spans="1:10" ht="54.75" customHeight="1">
      <c r="A8" s="656"/>
      <c r="B8" s="655" t="s">
        <v>250</v>
      </c>
      <c r="C8" s="654">
        <v>14</v>
      </c>
      <c r="D8" s="649"/>
      <c r="E8" s="650">
        <v>454300</v>
      </c>
      <c r="F8" s="649"/>
      <c r="G8" s="648">
        <v>0.1</v>
      </c>
      <c r="H8" s="649"/>
      <c r="I8" s="648">
        <v>0.1</v>
      </c>
      <c r="J8" s="647"/>
    </row>
    <row r="9" spans="1:10" ht="54.75" customHeight="1">
      <c r="A9" s="656"/>
      <c r="B9" s="655" t="s">
        <v>249</v>
      </c>
      <c r="C9" s="654">
        <v>0</v>
      </c>
      <c r="D9" s="649"/>
      <c r="E9" s="650">
        <v>0</v>
      </c>
      <c r="F9" s="649"/>
      <c r="G9" s="648">
        <v>0</v>
      </c>
      <c r="H9" s="649"/>
      <c r="I9" s="648">
        <v>0</v>
      </c>
      <c r="J9" s="647"/>
    </row>
    <row r="10" spans="1:10" ht="54.75" customHeight="1">
      <c r="A10" s="656"/>
      <c r="B10" s="655" t="s">
        <v>11</v>
      </c>
      <c r="C10" s="654">
        <f>SUM(C5:C9)</f>
        <v>797</v>
      </c>
      <c r="D10" s="649"/>
      <c r="E10" s="650">
        <f>SUM(E5:E9)</f>
        <v>31054800</v>
      </c>
      <c r="F10" s="649"/>
      <c r="G10" s="648">
        <v>0</v>
      </c>
      <c r="H10" s="649"/>
      <c r="I10" s="648">
        <v>0</v>
      </c>
      <c r="J10" s="647"/>
    </row>
    <row r="11" spans="1:10" ht="54.75" customHeight="1">
      <c r="A11" s="653" t="s">
        <v>248</v>
      </c>
      <c r="B11" s="652"/>
      <c r="C11" s="651">
        <v>0</v>
      </c>
      <c r="D11" s="649"/>
      <c r="E11" s="650">
        <v>0</v>
      </c>
      <c r="F11" s="649"/>
      <c r="G11" s="648">
        <v>0</v>
      </c>
      <c r="H11" s="649"/>
      <c r="I11" s="648">
        <v>0</v>
      </c>
      <c r="J11" s="647"/>
    </row>
    <row r="12" spans="1:10" ht="54.75" customHeight="1" thickBot="1">
      <c r="A12" s="646" t="s">
        <v>150</v>
      </c>
      <c r="B12" s="645"/>
      <c r="C12" s="644">
        <f>SUM(C10:C11)</f>
        <v>797</v>
      </c>
      <c r="D12" s="642"/>
      <c r="E12" s="643">
        <f>SUM(E10:E11)</f>
        <v>31054800</v>
      </c>
      <c r="F12" s="642"/>
      <c r="G12" s="641">
        <v>0</v>
      </c>
      <c r="H12" s="642"/>
      <c r="I12" s="641">
        <v>0</v>
      </c>
      <c r="J12" s="640"/>
    </row>
    <row r="13" spans="1:10" ht="14.25">
      <c r="A13" s="638"/>
      <c r="B13" s="638"/>
      <c r="C13" s="639"/>
      <c r="D13" s="637"/>
      <c r="E13" s="637"/>
      <c r="F13" s="637"/>
      <c r="G13" s="637"/>
      <c r="H13" s="637"/>
      <c r="I13" s="637"/>
      <c r="J13" s="636"/>
    </row>
    <row r="14" spans="1:10" ht="14.25">
      <c r="A14" s="638"/>
      <c r="B14" s="638"/>
      <c r="C14" s="637"/>
      <c r="D14" s="637"/>
      <c r="E14" s="637"/>
      <c r="F14" s="637"/>
      <c r="G14" s="637"/>
      <c r="H14" s="637"/>
      <c r="I14" s="637"/>
      <c r="J14" s="636"/>
    </row>
    <row r="15" spans="1:10" ht="13.5">
      <c r="A15" s="636"/>
      <c r="B15" s="636"/>
      <c r="C15" s="636"/>
      <c r="D15" s="636"/>
      <c r="E15" s="636"/>
      <c r="F15" s="636"/>
      <c r="G15" s="636"/>
      <c r="H15" s="636"/>
      <c r="I15" s="636"/>
      <c r="J15" s="636"/>
    </row>
    <row r="16" spans="1:10" ht="13.5">
      <c r="A16" s="636"/>
      <c r="B16" s="636"/>
      <c r="C16" s="636"/>
      <c r="D16" s="636"/>
      <c r="E16" s="636"/>
      <c r="F16" s="636"/>
      <c r="G16" s="636"/>
      <c r="H16" s="636"/>
      <c r="I16" s="636"/>
      <c r="J16" s="636"/>
    </row>
    <row r="17" spans="1:10" ht="13.5">
      <c r="A17" s="636"/>
      <c r="B17" s="636"/>
      <c r="C17" s="636"/>
      <c r="D17" s="636"/>
      <c r="E17" s="636"/>
      <c r="F17" s="636"/>
      <c r="G17" s="636"/>
      <c r="H17" s="636"/>
      <c r="I17" s="636"/>
      <c r="J17" s="636"/>
    </row>
    <row r="18" spans="1:10" ht="13.5">
      <c r="A18" s="636"/>
      <c r="B18" s="636"/>
      <c r="C18" s="636"/>
      <c r="D18" s="636"/>
      <c r="E18" s="636"/>
      <c r="F18" s="636"/>
      <c r="G18" s="636"/>
      <c r="H18" s="636"/>
      <c r="I18" s="636"/>
      <c r="J18" s="636"/>
    </row>
    <row r="19" spans="1:10" ht="13.5">
      <c r="A19" s="636"/>
      <c r="B19" s="636"/>
      <c r="C19" s="636"/>
      <c r="D19" s="636"/>
      <c r="E19" s="636"/>
      <c r="F19" s="636"/>
      <c r="G19" s="636"/>
      <c r="H19" s="636"/>
      <c r="I19" s="636"/>
      <c r="J19" s="636"/>
    </row>
    <row r="20" spans="1:10" ht="13.5">
      <c r="A20" s="636"/>
      <c r="B20" s="636"/>
      <c r="C20" s="636"/>
      <c r="D20" s="636"/>
      <c r="E20" s="636"/>
      <c r="F20" s="636"/>
      <c r="G20" s="636"/>
      <c r="H20" s="636"/>
      <c r="I20" s="636"/>
      <c r="J20" s="636"/>
    </row>
    <row r="21" spans="1:10" ht="13.5">
      <c r="A21" s="636"/>
      <c r="B21" s="636"/>
      <c r="C21" s="636"/>
      <c r="D21" s="636"/>
      <c r="E21" s="636"/>
      <c r="F21" s="636"/>
      <c r="G21" s="636"/>
      <c r="H21" s="636"/>
      <c r="I21" s="636"/>
      <c r="J21" s="636"/>
    </row>
    <row r="22" spans="1:10" ht="13.5">
      <c r="A22" s="636"/>
      <c r="B22" s="636"/>
      <c r="C22" s="636"/>
      <c r="D22" s="636"/>
      <c r="E22" s="636"/>
      <c r="F22" s="636"/>
      <c r="G22" s="636"/>
      <c r="H22" s="636"/>
      <c r="I22" s="636"/>
      <c r="J22" s="636"/>
    </row>
    <row r="23" spans="1:10" ht="13.5">
      <c r="A23" s="636"/>
      <c r="B23" s="636"/>
      <c r="C23" s="636"/>
      <c r="D23" s="636"/>
      <c r="E23" s="636"/>
      <c r="F23" s="636"/>
      <c r="G23" s="636"/>
      <c r="H23" s="636"/>
      <c r="I23" s="636"/>
      <c r="J23" s="636"/>
    </row>
    <row r="24" spans="1:10" ht="13.5">
      <c r="A24" s="636"/>
      <c r="B24" s="636"/>
      <c r="C24" s="636"/>
      <c r="D24" s="636"/>
      <c r="E24" s="636"/>
      <c r="F24" s="636"/>
      <c r="G24" s="636"/>
      <c r="H24" s="636"/>
      <c r="I24" s="636"/>
      <c r="J24" s="636"/>
    </row>
    <row r="25" spans="1:10" ht="13.5">
      <c r="A25" s="636"/>
      <c r="B25" s="636"/>
      <c r="C25" s="636"/>
      <c r="D25" s="636"/>
      <c r="E25" s="636"/>
      <c r="F25" s="636"/>
      <c r="G25" s="636"/>
      <c r="H25" s="636"/>
      <c r="I25" s="636"/>
      <c r="J25" s="636"/>
    </row>
    <row r="26" spans="1:10" ht="13.5">
      <c r="A26" s="636"/>
      <c r="B26" s="636"/>
      <c r="C26" s="636"/>
      <c r="D26" s="636"/>
      <c r="E26" s="636"/>
      <c r="F26" s="636"/>
      <c r="G26" s="636"/>
      <c r="H26" s="636"/>
      <c r="I26" s="636"/>
      <c r="J26" s="636"/>
    </row>
    <row r="27" spans="1:10" ht="13.5">
      <c r="A27" s="636"/>
      <c r="B27" s="636"/>
      <c r="C27" s="636"/>
      <c r="D27" s="636"/>
      <c r="E27" s="636"/>
      <c r="F27" s="636"/>
      <c r="G27" s="636"/>
      <c r="H27" s="636"/>
      <c r="I27" s="636"/>
      <c r="J27" s="636"/>
    </row>
    <row r="28" spans="1:10" ht="13.5">
      <c r="A28" s="636"/>
      <c r="B28" s="636"/>
      <c r="C28" s="636"/>
      <c r="D28" s="636"/>
      <c r="E28" s="636"/>
      <c r="F28" s="636"/>
      <c r="G28" s="636"/>
      <c r="H28" s="636"/>
      <c r="I28" s="636"/>
      <c r="J28" s="636"/>
    </row>
    <row r="29" spans="1:10" ht="13.5">
      <c r="A29" s="636"/>
      <c r="B29" s="636"/>
      <c r="C29" s="636"/>
      <c r="D29" s="636"/>
      <c r="E29" s="636"/>
      <c r="F29" s="636"/>
      <c r="G29" s="636"/>
      <c r="H29" s="636"/>
      <c r="I29" s="636"/>
      <c r="J29" s="636"/>
    </row>
    <row r="30" spans="1:10" ht="13.5">
      <c r="A30" s="636"/>
      <c r="B30" s="636"/>
      <c r="C30" s="636"/>
      <c r="D30" s="636"/>
      <c r="E30" s="636"/>
      <c r="F30" s="636"/>
      <c r="G30" s="636"/>
      <c r="H30" s="636"/>
      <c r="I30" s="636"/>
      <c r="J30" s="636"/>
    </row>
    <row r="31" spans="1:10" ht="13.5">
      <c r="A31" s="636"/>
      <c r="B31" s="636"/>
      <c r="C31" s="636"/>
      <c r="D31" s="636"/>
      <c r="E31" s="636"/>
      <c r="F31" s="636"/>
      <c r="G31" s="636"/>
      <c r="H31" s="636"/>
      <c r="I31" s="636"/>
      <c r="J31" s="636"/>
    </row>
    <row r="32" spans="1:10" ht="13.5">
      <c r="A32" s="636"/>
      <c r="B32" s="636"/>
      <c r="C32" s="636"/>
      <c r="D32" s="636"/>
      <c r="E32" s="636"/>
      <c r="F32" s="636"/>
      <c r="G32" s="636"/>
      <c r="H32" s="636"/>
      <c r="I32" s="636"/>
      <c r="J32" s="636"/>
    </row>
    <row r="33" spans="1:10" ht="13.5">
      <c r="A33" s="636"/>
      <c r="B33" s="636"/>
      <c r="C33" s="636"/>
      <c r="D33" s="636"/>
      <c r="E33" s="636"/>
      <c r="F33" s="636"/>
      <c r="G33" s="636"/>
      <c r="H33" s="636"/>
      <c r="I33" s="636"/>
      <c r="J33" s="636"/>
    </row>
    <row r="34" spans="1:10" ht="13.5">
      <c r="A34" s="636"/>
      <c r="B34" s="636"/>
      <c r="C34" s="636"/>
      <c r="D34" s="636"/>
      <c r="E34" s="636"/>
      <c r="F34" s="636"/>
      <c r="G34" s="636"/>
      <c r="H34" s="636"/>
      <c r="I34" s="636"/>
      <c r="J34" s="636"/>
    </row>
    <row r="35" spans="1:10" ht="13.5">
      <c r="A35" s="636"/>
      <c r="B35" s="636"/>
      <c r="C35" s="636"/>
      <c r="D35" s="636"/>
      <c r="E35" s="636"/>
      <c r="F35" s="636"/>
      <c r="G35" s="636"/>
      <c r="H35" s="636"/>
      <c r="I35" s="636"/>
      <c r="J35" s="636"/>
    </row>
    <row r="36" spans="1:10" ht="13.5">
      <c r="A36" s="636"/>
      <c r="B36" s="636"/>
      <c r="C36" s="636"/>
      <c r="D36" s="636"/>
      <c r="E36" s="636"/>
      <c r="F36" s="636"/>
      <c r="G36" s="636"/>
      <c r="H36" s="636"/>
      <c r="I36" s="636"/>
      <c r="J36" s="636"/>
    </row>
    <row r="37" spans="1:10" ht="13.5">
      <c r="A37" s="636"/>
      <c r="B37" s="636"/>
      <c r="C37" s="636"/>
      <c r="D37" s="636"/>
      <c r="E37" s="636"/>
      <c r="F37" s="636"/>
      <c r="G37" s="636"/>
      <c r="H37" s="636"/>
      <c r="I37" s="636"/>
      <c r="J37" s="636"/>
    </row>
    <row r="38" spans="1:10" ht="13.5">
      <c r="A38" s="636"/>
      <c r="B38" s="636"/>
      <c r="C38" s="636"/>
      <c r="D38" s="636"/>
      <c r="E38" s="636"/>
      <c r="F38" s="636"/>
      <c r="G38" s="636"/>
      <c r="H38" s="636"/>
      <c r="I38" s="636"/>
      <c r="J38" s="636"/>
    </row>
    <row r="39" spans="1:10" ht="13.5">
      <c r="A39" s="636"/>
      <c r="B39" s="636"/>
      <c r="C39" s="636"/>
      <c r="D39" s="636"/>
      <c r="E39" s="636"/>
      <c r="F39" s="636"/>
      <c r="G39" s="636"/>
      <c r="H39" s="636"/>
      <c r="I39" s="636"/>
      <c r="J39" s="636"/>
    </row>
    <row r="40" spans="1:10" ht="13.5">
      <c r="A40" s="636"/>
      <c r="B40" s="636"/>
      <c r="C40" s="636"/>
      <c r="D40" s="636"/>
      <c r="E40" s="636"/>
      <c r="F40" s="636"/>
      <c r="G40" s="636"/>
      <c r="H40" s="636"/>
      <c r="I40" s="636"/>
      <c r="J40" s="636"/>
    </row>
    <row r="41" spans="1:10" ht="13.5">
      <c r="A41" s="636"/>
      <c r="B41" s="636"/>
      <c r="C41" s="636"/>
      <c r="D41" s="636"/>
      <c r="E41" s="636"/>
      <c r="F41" s="636"/>
      <c r="G41" s="636"/>
      <c r="H41" s="636"/>
      <c r="I41" s="636"/>
      <c r="J41" s="636"/>
    </row>
    <row r="42" spans="1:10" ht="13.5">
      <c r="A42" s="636"/>
      <c r="B42" s="636"/>
      <c r="C42" s="636"/>
      <c r="D42" s="636"/>
      <c r="E42" s="636"/>
      <c r="F42" s="636"/>
      <c r="G42" s="636"/>
      <c r="H42" s="636"/>
      <c r="I42" s="636"/>
      <c r="J42" s="636"/>
    </row>
    <row r="43" spans="1:10" ht="13.5">
      <c r="A43" s="636"/>
      <c r="B43" s="636"/>
      <c r="C43" s="636"/>
      <c r="D43" s="636"/>
      <c r="E43" s="636"/>
      <c r="F43" s="636"/>
      <c r="G43" s="636"/>
      <c r="H43" s="636"/>
      <c r="I43" s="636"/>
      <c r="J43" s="636"/>
    </row>
    <row r="44" spans="1:10" ht="13.5">
      <c r="A44" s="636"/>
      <c r="B44" s="636"/>
      <c r="C44" s="636"/>
      <c r="D44" s="636"/>
      <c r="E44" s="636"/>
      <c r="F44" s="636"/>
      <c r="G44" s="636"/>
      <c r="H44" s="636"/>
      <c r="I44" s="636"/>
      <c r="J44" s="636"/>
    </row>
    <row r="45" spans="1:10" ht="13.5">
      <c r="A45" s="636"/>
      <c r="B45" s="636"/>
      <c r="C45" s="636"/>
      <c r="D45" s="636"/>
      <c r="E45" s="636"/>
      <c r="F45" s="636"/>
      <c r="G45" s="636"/>
      <c r="H45" s="636"/>
      <c r="I45" s="636"/>
      <c r="J45" s="636"/>
    </row>
  </sheetData>
  <sheetProtection/>
  <mergeCells count="10">
    <mergeCell ref="G3:J3"/>
    <mergeCell ref="G4:H4"/>
    <mergeCell ref="I4:J4"/>
    <mergeCell ref="A1:J1"/>
    <mergeCell ref="A11:B11"/>
    <mergeCell ref="A12:B12"/>
    <mergeCell ref="C3:D4"/>
    <mergeCell ref="E3:F4"/>
    <mergeCell ref="A5:A10"/>
    <mergeCell ref="A3:B4"/>
  </mergeCells>
  <printOptions/>
  <pageMargins left="0.5905511811023623" right="0.5905511811023623" top="0.984251968503937" bottom="0.984251968503937" header="0.5118110236220472" footer="0.5118110236220472"/>
  <pageSetup firstPageNumber="233" useFirstPageNumber="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J45"/>
  <sheetViews>
    <sheetView zoomScale="85" zoomScaleNormal="85" zoomScalePageLayoutView="0" workbookViewId="0" topLeftCell="A1">
      <selection activeCell="A1" sqref="A1:J1"/>
    </sheetView>
  </sheetViews>
  <sheetFormatPr defaultColWidth="9.00390625" defaultRowHeight="13.5"/>
  <cols>
    <col min="1" max="1" width="3.375" style="154" customWidth="1"/>
    <col min="2" max="2" width="12.25390625" style="154" customWidth="1"/>
    <col min="3" max="3" width="22.625" style="154" customWidth="1"/>
    <col min="4" max="4" width="3.50390625" style="154" bestFit="1" customWidth="1"/>
    <col min="5" max="5" width="22.625" style="154" customWidth="1"/>
    <col min="6" max="6" width="3.50390625" style="154" bestFit="1" customWidth="1"/>
    <col min="7" max="7" width="12.625" style="154" customWidth="1"/>
    <col min="8" max="8" width="3.50390625" style="154" bestFit="1" customWidth="1"/>
    <col min="9" max="9" width="12.625" style="154" customWidth="1"/>
    <col min="10" max="10" width="3.50390625" style="154" bestFit="1" customWidth="1"/>
    <col min="11" max="11" width="8.625" style="154" customWidth="1"/>
    <col min="12" max="16384" width="9.00390625" style="154" customWidth="1"/>
  </cols>
  <sheetData>
    <row r="1" spans="1:10" s="671" customFormat="1" ht="24.75" customHeight="1">
      <c r="A1" s="672" t="s">
        <v>261</v>
      </c>
      <c r="B1" s="672"/>
      <c r="C1" s="672"/>
      <c r="D1" s="672"/>
      <c r="E1" s="672"/>
      <c r="F1" s="672"/>
      <c r="G1" s="672"/>
      <c r="H1" s="672"/>
      <c r="I1" s="672"/>
      <c r="J1" s="672"/>
    </row>
    <row r="2" spans="1:6" s="671" customFormat="1" ht="24.75" customHeight="1" thickBot="1">
      <c r="A2" s="1"/>
      <c r="C2" s="7"/>
      <c r="D2" s="7"/>
      <c r="E2" s="68"/>
      <c r="F2" s="68"/>
    </row>
    <row r="3" spans="1:10" ht="32.25" customHeight="1">
      <c r="A3" s="670" t="s">
        <v>128</v>
      </c>
      <c r="B3" s="668"/>
      <c r="C3" s="669" t="s">
        <v>258</v>
      </c>
      <c r="D3" s="669"/>
      <c r="E3" s="669" t="s">
        <v>25</v>
      </c>
      <c r="F3" s="669"/>
      <c r="G3" s="669" t="s">
        <v>34</v>
      </c>
      <c r="H3" s="668"/>
      <c r="I3" s="668"/>
      <c r="J3" s="667"/>
    </row>
    <row r="4" spans="1:10" ht="32.25" customHeight="1" thickBot="1">
      <c r="A4" s="666"/>
      <c r="B4" s="665"/>
      <c r="C4" s="664"/>
      <c r="D4" s="664"/>
      <c r="E4" s="664"/>
      <c r="F4" s="664"/>
      <c r="G4" s="664" t="s">
        <v>257</v>
      </c>
      <c r="H4" s="664"/>
      <c r="I4" s="664" t="s">
        <v>256</v>
      </c>
      <c r="J4" s="663"/>
    </row>
    <row r="5" spans="1:10" ht="54.75" customHeight="1">
      <c r="A5" s="662" t="s">
        <v>255</v>
      </c>
      <c r="B5" s="661" t="s">
        <v>254</v>
      </c>
      <c r="C5" s="231">
        <v>1798426</v>
      </c>
      <c r="D5" s="659" t="s">
        <v>253</v>
      </c>
      <c r="E5" s="660">
        <v>67121474000</v>
      </c>
      <c r="F5" s="659" t="s">
        <v>5</v>
      </c>
      <c r="G5" s="678">
        <v>3670257.1</v>
      </c>
      <c r="H5" s="659" t="s">
        <v>72</v>
      </c>
      <c r="I5" s="675">
        <v>13502609.9</v>
      </c>
      <c r="J5" s="657" t="s">
        <v>72</v>
      </c>
    </row>
    <row r="6" spans="1:10" ht="54.75" customHeight="1">
      <c r="A6" s="656"/>
      <c r="B6" s="655" t="s">
        <v>252</v>
      </c>
      <c r="C6" s="654">
        <v>351086</v>
      </c>
      <c r="D6" s="649"/>
      <c r="E6" s="650">
        <v>6599342100</v>
      </c>
      <c r="F6" s="649"/>
      <c r="G6" s="675">
        <v>8777150</v>
      </c>
      <c r="H6" s="649"/>
      <c r="I6" s="675">
        <v>70205767</v>
      </c>
      <c r="J6" s="647"/>
    </row>
    <row r="7" spans="1:10" ht="54.75" customHeight="1">
      <c r="A7" s="656"/>
      <c r="B7" s="655" t="s">
        <v>251</v>
      </c>
      <c r="C7" s="654">
        <v>9612</v>
      </c>
      <c r="D7" s="649"/>
      <c r="E7" s="650">
        <v>307024200</v>
      </c>
      <c r="F7" s="649"/>
      <c r="G7" s="676" t="s">
        <v>260</v>
      </c>
      <c r="H7" s="677"/>
      <c r="I7" s="676" t="s">
        <v>260</v>
      </c>
      <c r="J7" s="647"/>
    </row>
    <row r="8" spans="1:10" ht="54.75" customHeight="1">
      <c r="A8" s="656"/>
      <c r="B8" s="655" t="s">
        <v>250</v>
      </c>
      <c r="C8" s="654">
        <v>15836</v>
      </c>
      <c r="D8" s="649"/>
      <c r="E8" s="650">
        <v>468963700</v>
      </c>
      <c r="F8" s="649"/>
      <c r="G8" s="675">
        <v>791800</v>
      </c>
      <c r="H8" s="649"/>
      <c r="I8" s="675">
        <v>3843964.8</v>
      </c>
      <c r="J8" s="647"/>
    </row>
    <row r="9" spans="1:10" ht="54.75" customHeight="1">
      <c r="A9" s="656"/>
      <c r="B9" s="655" t="s">
        <v>249</v>
      </c>
      <c r="C9" s="654">
        <v>23</v>
      </c>
      <c r="D9" s="649"/>
      <c r="E9" s="650">
        <v>149700</v>
      </c>
      <c r="F9" s="649"/>
      <c r="G9" s="676" t="s">
        <v>260</v>
      </c>
      <c r="H9" s="677"/>
      <c r="I9" s="676" t="s">
        <v>260</v>
      </c>
      <c r="J9" s="647"/>
    </row>
    <row r="10" spans="1:10" ht="54.75" customHeight="1">
      <c r="A10" s="656"/>
      <c r="B10" s="655" t="s">
        <v>11</v>
      </c>
      <c r="C10" s="654">
        <f>SUM(C5:C9)</f>
        <v>2174983</v>
      </c>
      <c r="D10" s="649"/>
      <c r="E10" s="650">
        <f>SUM(E5:E9)</f>
        <v>74496953700</v>
      </c>
      <c r="F10" s="649"/>
      <c r="G10" s="675">
        <v>3954514.5</v>
      </c>
      <c r="H10" s="649"/>
      <c r="I10" s="675">
        <v>14362242.9</v>
      </c>
      <c r="J10" s="647"/>
    </row>
    <row r="11" spans="1:10" ht="54.75" customHeight="1">
      <c r="A11" s="653" t="s">
        <v>248</v>
      </c>
      <c r="B11" s="652"/>
      <c r="C11" s="651">
        <v>198583</v>
      </c>
      <c r="D11" s="649"/>
      <c r="E11" s="650">
        <v>3133819700</v>
      </c>
      <c r="F11" s="649"/>
      <c r="G11" s="674">
        <v>227.5</v>
      </c>
      <c r="H11" s="649"/>
      <c r="I11" s="674">
        <v>444.3</v>
      </c>
      <c r="J11" s="647"/>
    </row>
    <row r="12" spans="1:10" ht="54.75" customHeight="1" thickBot="1">
      <c r="A12" s="646" t="s">
        <v>150</v>
      </c>
      <c r="B12" s="645"/>
      <c r="C12" s="644">
        <f>SUM(C10:C11)</f>
        <v>2373566</v>
      </c>
      <c r="D12" s="642"/>
      <c r="E12" s="643">
        <f>SUM(E10:E11)</f>
        <v>77630773400</v>
      </c>
      <c r="F12" s="642"/>
      <c r="G12" s="673">
        <v>2717.8</v>
      </c>
      <c r="H12" s="642"/>
      <c r="I12" s="673">
        <v>10999.1</v>
      </c>
      <c r="J12" s="640"/>
    </row>
    <row r="13" spans="1:10" ht="14.25">
      <c r="A13" s="638"/>
      <c r="B13" s="638"/>
      <c r="C13" s="639"/>
      <c r="D13" s="637"/>
      <c r="E13" s="637"/>
      <c r="F13" s="637"/>
      <c r="G13" s="637"/>
      <c r="H13" s="637"/>
      <c r="I13" s="637"/>
      <c r="J13" s="636"/>
    </row>
    <row r="14" spans="1:10" ht="14.25">
      <c r="A14" s="638"/>
      <c r="B14" s="638"/>
      <c r="C14" s="637"/>
      <c r="D14" s="637"/>
      <c r="E14" s="637"/>
      <c r="F14" s="637"/>
      <c r="G14" s="637"/>
      <c r="H14" s="637"/>
      <c r="I14" s="637"/>
      <c r="J14" s="636"/>
    </row>
    <row r="15" spans="1:10" ht="13.5">
      <c r="A15" s="636"/>
      <c r="B15" s="636"/>
      <c r="C15" s="636"/>
      <c r="D15" s="636"/>
      <c r="E15" s="636"/>
      <c r="F15" s="636"/>
      <c r="G15" s="636"/>
      <c r="H15" s="636"/>
      <c r="I15" s="636"/>
      <c r="J15" s="636"/>
    </row>
    <row r="16" spans="1:10" ht="13.5">
      <c r="A16" s="636"/>
      <c r="B16" s="636"/>
      <c r="C16" s="636"/>
      <c r="D16" s="636"/>
      <c r="E16" s="636"/>
      <c r="F16" s="636"/>
      <c r="G16" s="636"/>
      <c r="H16" s="636"/>
      <c r="I16" s="636"/>
      <c r="J16" s="636"/>
    </row>
    <row r="17" spans="1:10" ht="13.5">
      <c r="A17" s="636"/>
      <c r="B17" s="636"/>
      <c r="C17" s="636"/>
      <c r="D17" s="636"/>
      <c r="E17" s="636"/>
      <c r="F17" s="636"/>
      <c r="G17" s="636"/>
      <c r="H17" s="636"/>
      <c r="I17" s="636"/>
      <c r="J17" s="636"/>
    </row>
    <row r="18" spans="1:10" ht="13.5">
      <c r="A18" s="636"/>
      <c r="B18" s="636"/>
      <c r="C18" s="636"/>
      <c r="D18" s="636"/>
      <c r="E18" s="636"/>
      <c r="F18" s="636"/>
      <c r="G18" s="636"/>
      <c r="H18" s="636"/>
      <c r="I18" s="636"/>
      <c r="J18" s="636"/>
    </row>
    <row r="19" spans="1:10" ht="13.5">
      <c r="A19" s="636"/>
      <c r="B19" s="636"/>
      <c r="C19" s="636"/>
      <c r="D19" s="636"/>
      <c r="E19" s="636"/>
      <c r="F19" s="636"/>
      <c r="G19" s="636"/>
      <c r="H19" s="636"/>
      <c r="I19" s="636"/>
      <c r="J19" s="636"/>
    </row>
    <row r="20" spans="1:10" ht="13.5">
      <c r="A20" s="636"/>
      <c r="B20" s="636"/>
      <c r="C20" s="636"/>
      <c r="D20" s="636"/>
      <c r="E20" s="636"/>
      <c r="F20" s="636"/>
      <c r="G20" s="636"/>
      <c r="H20" s="636"/>
      <c r="I20" s="636"/>
      <c r="J20" s="636"/>
    </row>
    <row r="21" spans="1:10" ht="13.5">
      <c r="A21" s="636"/>
      <c r="B21" s="636"/>
      <c r="C21" s="636"/>
      <c r="D21" s="636"/>
      <c r="E21" s="636"/>
      <c r="F21" s="636"/>
      <c r="G21" s="636"/>
      <c r="H21" s="636"/>
      <c r="I21" s="636"/>
      <c r="J21" s="636"/>
    </row>
    <row r="22" spans="1:10" ht="13.5">
      <c r="A22" s="636"/>
      <c r="B22" s="636"/>
      <c r="C22" s="636"/>
      <c r="D22" s="636"/>
      <c r="E22" s="636"/>
      <c r="F22" s="636"/>
      <c r="G22" s="636"/>
      <c r="H22" s="636"/>
      <c r="I22" s="636"/>
      <c r="J22" s="636"/>
    </row>
    <row r="23" spans="1:10" ht="13.5">
      <c r="A23" s="636"/>
      <c r="B23" s="636"/>
      <c r="C23" s="636"/>
      <c r="D23" s="636"/>
      <c r="E23" s="636"/>
      <c r="F23" s="636"/>
      <c r="G23" s="636"/>
      <c r="H23" s="636"/>
      <c r="I23" s="636"/>
      <c r="J23" s="636"/>
    </row>
    <row r="24" spans="1:10" ht="13.5">
      <c r="A24" s="636"/>
      <c r="B24" s="636"/>
      <c r="C24" s="636"/>
      <c r="D24" s="636"/>
      <c r="E24" s="636"/>
      <c r="F24" s="636"/>
      <c r="G24" s="636"/>
      <c r="H24" s="636"/>
      <c r="I24" s="636"/>
      <c r="J24" s="636"/>
    </row>
    <row r="25" spans="1:10" ht="13.5">
      <c r="A25" s="636"/>
      <c r="B25" s="636"/>
      <c r="C25" s="636"/>
      <c r="D25" s="636"/>
      <c r="E25" s="636"/>
      <c r="F25" s="636"/>
      <c r="G25" s="636"/>
      <c r="H25" s="636"/>
      <c r="I25" s="636"/>
      <c r="J25" s="636"/>
    </row>
    <row r="26" spans="1:10" ht="13.5">
      <c r="A26" s="636"/>
      <c r="B26" s="636"/>
      <c r="C26" s="636"/>
      <c r="D26" s="636"/>
      <c r="E26" s="636"/>
      <c r="F26" s="636"/>
      <c r="G26" s="636"/>
      <c r="H26" s="636"/>
      <c r="I26" s="636"/>
      <c r="J26" s="636"/>
    </row>
    <row r="27" spans="1:10" ht="13.5">
      <c r="A27" s="636"/>
      <c r="B27" s="636"/>
      <c r="C27" s="636"/>
      <c r="D27" s="636"/>
      <c r="E27" s="636"/>
      <c r="F27" s="636"/>
      <c r="G27" s="636"/>
      <c r="H27" s="636"/>
      <c r="I27" s="636"/>
      <c r="J27" s="636"/>
    </row>
    <row r="28" spans="1:10" ht="13.5">
      <c r="A28" s="636"/>
      <c r="B28" s="636"/>
      <c r="C28" s="636"/>
      <c r="D28" s="636"/>
      <c r="E28" s="636"/>
      <c r="F28" s="636"/>
      <c r="G28" s="636"/>
      <c r="H28" s="636"/>
      <c r="I28" s="636"/>
      <c r="J28" s="636"/>
    </row>
    <row r="29" spans="1:10" ht="13.5">
      <c r="A29" s="636"/>
      <c r="B29" s="636"/>
      <c r="C29" s="636"/>
      <c r="D29" s="636"/>
      <c r="E29" s="636"/>
      <c r="F29" s="636"/>
      <c r="G29" s="636"/>
      <c r="H29" s="636"/>
      <c r="I29" s="636"/>
      <c r="J29" s="636"/>
    </row>
    <row r="30" spans="1:10" ht="13.5">
      <c r="A30" s="636"/>
      <c r="B30" s="636"/>
      <c r="C30" s="636"/>
      <c r="D30" s="636"/>
      <c r="E30" s="636"/>
      <c r="F30" s="636"/>
      <c r="G30" s="636"/>
      <c r="H30" s="636"/>
      <c r="I30" s="636"/>
      <c r="J30" s="636"/>
    </row>
    <row r="31" spans="1:10" ht="13.5">
      <c r="A31" s="636"/>
      <c r="B31" s="636"/>
      <c r="C31" s="636"/>
      <c r="D31" s="636"/>
      <c r="E31" s="636"/>
      <c r="F31" s="636"/>
      <c r="G31" s="636"/>
      <c r="H31" s="636"/>
      <c r="I31" s="636"/>
      <c r="J31" s="636"/>
    </row>
    <row r="32" spans="1:10" ht="13.5">
      <c r="A32" s="636"/>
      <c r="B32" s="636"/>
      <c r="C32" s="636"/>
      <c r="D32" s="636"/>
      <c r="E32" s="636"/>
      <c r="F32" s="636"/>
      <c r="G32" s="636"/>
      <c r="H32" s="636"/>
      <c r="I32" s="636"/>
      <c r="J32" s="636"/>
    </row>
    <row r="33" spans="1:10" ht="13.5">
      <c r="A33" s="636"/>
      <c r="B33" s="636"/>
      <c r="C33" s="636"/>
      <c r="D33" s="636"/>
      <c r="E33" s="636"/>
      <c r="F33" s="636"/>
      <c r="G33" s="636"/>
      <c r="H33" s="636"/>
      <c r="I33" s="636"/>
      <c r="J33" s="636"/>
    </row>
    <row r="34" spans="1:10" ht="13.5">
      <c r="A34" s="636"/>
      <c r="B34" s="636"/>
      <c r="C34" s="636"/>
      <c r="D34" s="636"/>
      <c r="E34" s="636"/>
      <c r="F34" s="636"/>
      <c r="G34" s="636"/>
      <c r="H34" s="636"/>
      <c r="I34" s="636"/>
      <c r="J34" s="636"/>
    </row>
    <row r="35" spans="1:10" ht="13.5">
      <c r="A35" s="636"/>
      <c r="B35" s="636"/>
      <c r="C35" s="636"/>
      <c r="D35" s="636"/>
      <c r="E35" s="636"/>
      <c r="F35" s="636"/>
      <c r="G35" s="636"/>
      <c r="H35" s="636"/>
      <c r="I35" s="636"/>
      <c r="J35" s="636"/>
    </row>
    <row r="36" spans="1:10" ht="13.5">
      <c r="A36" s="636"/>
      <c r="B36" s="636"/>
      <c r="C36" s="636"/>
      <c r="D36" s="636"/>
      <c r="E36" s="636"/>
      <c r="F36" s="636"/>
      <c r="G36" s="636"/>
      <c r="H36" s="636"/>
      <c r="I36" s="636"/>
      <c r="J36" s="636"/>
    </row>
    <row r="37" spans="1:10" ht="13.5">
      <c r="A37" s="636"/>
      <c r="B37" s="636"/>
      <c r="C37" s="636"/>
      <c r="D37" s="636"/>
      <c r="E37" s="636"/>
      <c r="F37" s="636"/>
      <c r="G37" s="636"/>
      <c r="H37" s="636"/>
      <c r="I37" s="636"/>
      <c r="J37" s="636"/>
    </row>
    <row r="38" spans="1:10" ht="13.5">
      <c r="A38" s="636"/>
      <c r="B38" s="636"/>
      <c r="C38" s="636"/>
      <c r="D38" s="636"/>
      <c r="E38" s="636"/>
      <c r="F38" s="636"/>
      <c r="G38" s="636"/>
      <c r="H38" s="636"/>
      <c r="I38" s="636"/>
      <c r="J38" s="636"/>
    </row>
    <row r="39" spans="1:10" ht="13.5">
      <c r="A39" s="636"/>
      <c r="B39" s="636"/>
      <c r="C39" s="636"/>
      <c r="D39" s="636"/>
      <c r="E39" s="636"/>
      <c r="F39" s="636"/>
      <c r="G39" s="636"/>
      <c r="H39" s="636"/>
      <c r="I39" s="636"/>
      <c r="J39" s="636"/>
    </row>
    <row r="40" spans="1:10" ht="13.5">
      <c r="A40" s="636"/>
      <c r="B40" s="636"/>
      <c r="C40" s="636"/>
      <c r="D40" s="636"/>
      <c r="E40" s="636"/>
      <c r="F40" s="636"/>
      <c r="G40" s="636"/>
      <c r="H40" s="636"/>
      <c r="I40" s="636"/>
      <c r="J40" s="636"/>
    </row>
    <row r="41" spans="1:10" ht="13.5">
      <c r="A41" s="636"/>
      <c r="B41" s="636"/>
      <c r="C41" s="636"/>
      <c r="D41" s="636"/>
      <c r="E41" s="636"/>
      <c r="F41" s="636"/>
      <c r="G41" s="636"/>
      <c r="H41" s="636"/>
      <c r="I41" s="636"/>
      <c r="J41" s="636"/>
    </row>
    <row r="42" spans="1:10" ht="13.5">
      <c r="A42" s="636"/>
      <c r="B42" s="636"/>
      <c r="C42" s="636"/>
      <c r="D42" s="636"/>
      <c r="E42" s="636"/>
      <c r="F42" s="636"/>
      <c r="G42" s="636"/>
      <c r="H42" s="636"/>
      <c r="I42" s="636"/>
      <c r="J42" s="636"/>
    </row>
    <row r="43" spans="1:10" ht="13.5">
      <c r="A43" s="636"/>
      <c r="B43" s="636"/>
      <c r="C43" s="636"/>
      <c r="D43" s="636"/>
      <c r="E43" s="636"/>
      <c r="F43" s="636"/>
      <c r="G43" s="636"/>
      <c r="H43" s="636"/>
      <c r="I43" s="636"/>
      <c r="J43" s="636"/>
    </row>
    <row r="44" spans="1:10" ht="13.5">
      <c r="A44" s="636"/>
      <c r="B44" s="636"/>
      <c r="C44" s="636"/>
      <c r="D44" s="636"/>
      <c r="E44" s="636"/>
      <c r="F44" s="636"/>
      <c r="G44" s="636"/>
      <c r="H44" s="636"/>
      <c r="I44" s="636"/>
      <c r="J44" s="636"/>
    </row>
    <row r="45" spans="1:10" ht="13.5">
      <c r="A45" s="636"/>
      <c r="B45" s="636"/>
      <c r="C45" s="636"/>
      <c r="D45" s="636"/>
      <c r="E45" s="636"/>
      <c r="F45" s="636"/>
      <c r="G45" s="636"/>
      <c r="H45" s="636"/>
      <c r="I45" s="636"/>
      <c r="J45" s="636"/>
    </row>
  </sheetData>
  <sheetProtection/>
  <mergeCells count="10">
    <mergeCell ref="A5:A10"/>
    <mergeCell ref="A11:B11"/>
    <mergeCell ref="A12:B12"/>
    <mergeCell ref="A1:J1"/>
    <mergeCell ref="A3:B4"/>
    <mergeCell ref="C3:D4"/>
    <mergeCell ref="E3:F4"/>
    <mergeCell ref="G3:J3"/>
    <mergeCell ref="G4:H4"/>
    <mergeCell ref="I4:J4"/>
  </mergeCells>
  <printOptions/>
  <pageMargins left="0.5905511811023623" right="0.5905511811023623" top="0.984251968503937" bottom="0.984251968503937" header="0.5118110236220472" footer="0.5118110236220472"/>
  <pageSetup firstPageNumber="233" useFirstPageNumber="1"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A1:L21"/>
  <sheetViews>
    <sheetView zoomScale="85" zoomScaleNormal="85" zoomScalePageLayoutView="0" workbookViewId="0" topLeftCell="A1">
      <selection activeCell="A1" sqref="A1:L1"/>
    </sheetView>
  </sheetViews>
  <sheetFormatPr defaultColWidth="9.00390625" defaultRowHeight="13.5"/>
  <cols>
    <col min="1" max="2" width="3.25390625" style="154" customWidth="1"/>
    <col min="3" max="3" width="4.50390625" style="154" customWidth="1"/>
    <col min="4" max="4" width="8.375" style="154" customWidth="1"/>
    <col min="5" max="5" width="20.125" style="154" customWidth="1"/>
    <col min="6" max="6" width="3.50390625" style="154" bestFit="1" customWidth="1"/>
    <col min="7" max="7" width="20.125" style="154" customWidth="1"/>
    <col min="8" max="8" width="3.50390625" style="154" bestFit="1" customWidth="1"/>
    <col min="9" max="9" width="9.00390625" style="154" customWidth="1"/>
    <col min="10" max="10" width="3.50390625" style="154" bestFit="1" customWidth="1"/>
    <col min="11" max="11" width="9.00390625" style="154" customWidth="1"/>
    <col min="12" max="12" width="3.50390625" style="154" bestFit="1" customWidth="1"/>
    <col min="13" max="16384" width="9.00390625" style="154" customWidth="1"/>
  </cols>
  <sheetData>
    <row r="1" spans="1:12" s="671" customFormat="1" ht="24.75" customHeight="1">
      <c r="A1" s="672" t="s">
        <v>281</v>
      </c>
      <c r="B1" s="672"/>
      <c r="C1" s="672"/>
      <c r="D1" s="672"/>
      <c r="E1" s="672"/>
      <c r="F1" s="672"/>
      <c r="G1" s="672"/>
      <c r="H1" s="672"/>
      <c r="I1" s="672"/>
      <c r="J1" s="672"/>
      <c r="K1" s="672"/>
      <c r="L1" s="672"/>
    </row>
    <row r="2" spans="1:8" s="671" customFormat="1" ht="24.75" customHeight="1" thickBot="1">
      <c r="A2" s="1"/>
      <c r="B2" s="1"/>
      <c r="C2" s="1"/>
      <c r="E2" s="7"/>
      <c r="F2" s="7"/>
      <c r="G2" s="68"/>
      <c r="H2" s="68"/>
    </row>
    <row r="3" spans="1:12" ht="32.25" customHeight="1">
      <c r="A3" s="670" t="s">
        <v>128</v>
      </c>
      <c r="B3" s="713"/>
      <c r="C3" s="713"/>
      <c r="D3" s="668"/>
      <c r="E3" s="669" t="s">
        <v>280</v>
      </c>
      <c r="F3" s="669"/>
      <c r="G3" s="669" t="s">
        <v>25</v>
      </c>
      <c r="H3" s="669"/>
      <c r="I3" s="669" t="s">
        <v>34</v>
      </c>
      <c r="J3" s="668"/>
      <c r="K3" s="668"/>
      <c r="L3" s="667"/>
    </row>
    <row r="4" spans="1:12" ht="32.25" customHeight="1" thickBot="1">
      <c r="A4" s="712"/>
      <c r="B4" s="711"/>
      <c r="C4" s="711"/>
      <c r="D4" s="710"/>
      <c r="E4" s="664"/>
      <c r="F4" s="664"/>
      <c r="G4" s="664"/>
      <c r="H4" s="664"/>
      <c r="I4" s="664" t="s">
        <v>279</v>
      </c>
      <c r="J4" s="664"/>
      <c r="K4" s="664" t="s">
        <v>256</v>
      </c>
      <c r="L4" s="663"/>
    </row>
    <row r="5" spans="1:12" ht="39.75" customHeight="1">
      <c r="A5" s="709" t="s">
        <v>278</v>
      </c>
      <c r="B5" s="708" t="s">
        <v>254</v>
      </c>
      <c r="C5" s="669" t="s">
        <v>276</v>
      </c>
      <c r="D5" s="669"/>
      <c r="E5" s="707">
        <v>8</v>
      </c>
      <c r="F5" s="706" t="s">
        <v>14</v>
      </c>
      <c r="G5" s="705">
        <v>448900</v>
      </c>
      <c r="H5" s="704" t="s">
        <v>5</v>
      </c>
      <c r="I5" s="703">
        <v>0</v>
      </c>
      <c r="J5" s="704" t="s">
        <v>72</v>
      </c>
      <c r="K5" s="703">
        <v>0</v>
      </c>
      <c r="L5" s="702" t="s">
        <v>72</v>
      </c>
    </row>
    <row r="6" spans="1:12" ht="39.75" customHeight="1">
      <c r="A6" s="656"/>
      <c r="B6" s="698"/>
      <c r="C6" s="694" t="s">
        <v>275</v>
      </c>
      <c r="D6" s="694"/>
      <c r="E6" s="700">
        <v>7</v>
      </c>
      <c r="F6" s="691"/>
      <c r="G6" s="700">
        <v>189400</v>
      </c>
      <c r="H6" s="689"/>
      <c r="I6" s="688">
        <v>0</v>
      </c>
      <c r="J6" s="689"/>
      <c r="K6" s="688">
        <v>0</v>
      </c>
      <c r="L6" s="687"/>
    </row>
    <row r="7" spans="1:12" ht="39.75" customHeight="1">
      <c r="A7" s="656"/>
      <c r="B7" s="701"/>
      <c r="C7" s="694" t="s">
        <v>277</v>
      </c>
      <c r="D7" s="694"/>
      <c r="E7" s="700">
        <f>SUM(E5:E6)</f>
        <v>15</v>
      </c>
      <c r="F7" s="691"/>
      <c r="G7" s="700">
        <f>SUM(G5:G6)</f>
        <v>638300</v>
      </c>
      <c r="H7" s="689"/>
      <c r="I7" s="688">
        <v>0</v>
      </c>
      <c r="J7" s="689"/>
      <c r="K7" s="688">
        <v>0</v>
      </c>
      <c r="L7" s="687"/>
    </row>
    <row r="8" spans="1:12" ht="39.75" customHeight="1">
      <c r="A8" s="656"/>
      <c r="B8" s="699" t="s">
        <v>252</v>
      </c>
      <c r="C8" s="694" t="s">
        <v>276</v>
      </c>
      <c r="D8" s="694"/>
      <c r="E8" s="690">
        <v>0</v>
      </c>
      <c r="F8" s="691"/>
      <c r="G8" s="690">
        <v>0</v>
      </c>
      <c r="H8" s="689"/>
      <c r="I8" s="688">
        <v>0</v>
      </c>
      <c r="J8" s="689"/>
      <c r="K8" s="688">
        <v>0</v>
      </c>
      <c r="L8" s="687"/>
    </row>
    <row r="9" spans="1:12" ht="39.75" customHeight="1">
      <c r="A9" s="656"/>
      <c r="B9" s="698"/>
      <c r="C9" s="697" t="s">
        <v>275</v>
      </c>
      <c r="D9" s="15" t="s">
        <v>274</v>
      </c>
      <c r="E9" s="690">
        <v>0</v>
      </c>
      <c r="F9" s="691"/>
      <c r="G9" s="690">
        <v>0</v>
      </c>
      <c r="H9" s="689"/>
      <c r="I9" s="688">
        <v>0</v>
      </c>
      <c r="J9" s="689"/>
      <c r="K9" s="688">
        <v>0</v>
      </c>
      <c r="L9" s="687"/>
    </row>
    <row r="10" spans="1:12" ht="39.75" customHeight="1">
      <c r="A10" s="656"/>
      <c r="B10" s="696"/>
      <c r="C10" s="697"/>
      <c r="D10" s="15" t="s">
        <v>273</v>
      </c>
      <c r="E10" s="690">
        <v>0</v>
      </c>
      <c r="F10" s="691"/>
      <c r="G10" s="690">
        <v>0</v>
      </c>
      <c r="H10" s="689"/>
      <c r="I10" s="693" t="s">
        <v>264</v>
      </c>
      <c r="J10" s="689"/>
      <c r="K10" s="693" t="s">
        <v>264</v>
      </c>
      <c r="L10" s="687"/>
    </row>
    <row r="11" spans="1:12" ht="39.75" customHeight="1">
      <c r="A11" s="656"/>
      <c r="B11" s="696"/>
      <c r="C11" s="694" t="s">
        <v>272</v>
      </c>
      <c r="D11" s="694"/>
      <c r="E11" s="690">
        <v>0</v>
      </c>
      <c r="F11" s="691"/>
      <c r="G11" s="690">
        <v>0</v>
      </c>
      <c r="H11" s="689"/>
      <c r="I11" s="688">
        <v>0</v>
      </c>
      <c r="J11" s="689"/>
      <c r="K11" s="688">
        <v>0</v>
      </c>
      <c r="L11" s="687"/>
    </row>
    <row r="12" spans="1:12" ht="39.75" customHeight="1">
      <c r="A12" s="656"/>
      <c r="B12" s="695"/>
      <c r="C12" s="694" t="s">
        <v>271</v>
      </c>
      <c r="D12" s="694"/>
      <c r="E12" s="690">
        <f>SUM(E8:E11)</f>
        <v>0</v>
      </c>
      <c r="F12" s="691"/>
      <c r="G12" s="690">
        <f>SUM(G8:G11)</f>
        <v>0</v>
      </c>
      <c r="H12" s="689"/>
      <c r="I12" s="688">
        <v>0</v>
      </c>
      <c r="J12" s="689"/>
      <c r="K12" s="688">
        <v>0</v>
      </c>
      <c r="L12" s="687"/>
    </row>
    <row r="13" spans="1:12" ht="39.75" customHeight="1">
      <c r="A13" s="656"/>
      <c r="B13" s="694" t="s">
        <v>270</v>
      </c>
      <c r="C13" s="694"/>
      <c r="D13" s="694"/>
      <c r="E13" s="690">
        <v>0</v>
      </c>
      <c r="F13" s="691"/>
      <c r="G13" s="690">
        <v>0</v>
      </c>
      <c r="H13" s="689"/>
      <c r="I13" s="688">
        <v>0</v>
      </c>
      <c r="J13" s="689"/>
      <c r="K13" s="688">
        <v>0</v>
      </c>
      <c r="L13" s="687"/>
    </row>
    <row r="14" spans="1:12" ht="39.75" customHeight="1">
      <c r="A14" s="656"/>
      <c r="B14" s="694" t="s">
        <v>250</v>
      </c>
      <c r="C14" s="694"/>
      <c r="D14" s="694"/>
      <c r="E14" s="690">
        <v>0</v>
      </c>
      <c r="F14" s="691"/>
      <c r="G14" s="690">
        <v>0</v>
      </c>
      <c r="H14" s="689"/>
      <c r="I14" s="688">
        <v>0</v>
      </c>
      <c r="J14" s="689"/>
      <c r="K14" s="688">
        <v>0</v>
      </c>
      <c r="L14" s="687"/>
    </row>
    <row r="15" spans="1:12" ht="39.75" customHeight="1">
      <c r="A15" s="656"/>
      <c r="B15" s="692" t="s">
        <v>269</v>
      </c>
      <c r="C15" s="692"/>
      <c r="D15" s="692"/>
      <c r="E15" s="690">
        <f>SUM(E7,E12,E13:E14)</f>
        <v>15</v>
      </c>
      <c r="F15" s="691"/>
      <c r="G15" s="690">
        <f>SUM(G7,G12,G13:G14)</f>
        <v>638300</v>
      </c>
      <c r="H15" s="689"/>
      <c r="I15" s="688">
        <v>0</v>
      </c>
      <c r="J15" s="689"/>
      <c r="K15" s="688">
        <v>0</v>
      </c>
      <c r="L15" s="687"/>
    </row>
    <row r="16" spans="1:12" ht="39.75" customHeight="1">
      <c r="A16" s="656" t="s">
        <v>268</v>
      </c>
      <c r="B16" s="319" t="s">
        <v>267</v>
      </c>
      <c r="C16" s="320"/>
      <c r="D16" s="321"/>
      <c r="E16" s="690">
        <v>0</v>
      </c>
      <c r="F16" s="691"/>
      <c r="G16" s="690">
        <v>0</v>
      </c>
      <c r="H16" s="689"/>
      <c r="I16" s="688">
        <v>0</v>
      </c>
      <c r="J16" s="689"/>
      <c r="K16" s="688">
        <v>0</v>
      </c>
      <c r="L16" s="687"/>
    </row>
    <row r="17" spans="1:12" ht="39.75" customHeight="1">
      <c r="A17" s="656"/>
      <c r="B17" s="694" t="s">
        <v>266</v>
      </c>
      <c r="C17" s="694"/>
      <c r="D17" s="694"/>
      <c r="E17" s="690">
        <v>0</v>
      </c>
      <c r="F17" s="691"/>
      <c r="G17" s="690">
        <v>0</v>
      </c>
      <c r="H17" s="689"/>
      <c r="I17" s="688">
        <v>0</v>
      </c>
      <c r="J17" s="689"/>
      <c r="K17" s="688">
        <v>0</v>
      </c>
      <c r="L17" s="687"/>
    </row>
    <row r="18" spans="1:12" ht="39.75" customHeight="1">
      <c r="A18" s="656"/>
      <c r="B18" s="694" t="s">
        <v>265</v>
      </c>
      <c r="C18" s="694"/>
      <c r="D18" s="694"/>
      <c r="E18" s="690">
        <v>0</v>
      </c>
      <c r="F18" s="691"/>
      <c r="G18" s="690">
        <v>0</v>
      </c>
      <c r="H18" s="689"/>
      <c r="I18" s="693" t="s">
        <v>264</v>
      </c>
      <c r="J18" s="689"/>
      <c r="K18" s="693" t="s">
        <v>264</v>
      </c>
      <c r="L18" s="687"/>
    </row>
    <row r="19" spans="1:12" ht="39.75" customHeight="1">
      <c r="A19" s="656"/>
      <c r="B19" s="692" t="s">
        <v>150</v>
      </c>
      <c r="C19" s="692"/>
      <c r="D19" s="692"/>
      <c r="E19" s="690">
        <f>SUM(E16:E18)</f>
        <v>0</v>
      </c>
      <c r="F19" s="691"/>
      <c r="G19" s="690">
        <f>SUM(G16:G18)</f>
        <v>0</v>
      </c>
      <c r="H19" s="689"/>
      <c r="I19" s="688">
        <v>0</v>
      </c>
      <c r="J19" s="689"/>
      <c r="K19" s="688">
        <v>0</v>
      </c>
      <c r="L19" s="687"/>
    </row>
    <row r="20" spans="1:12" ht="39.75" customHeight="1" thickBot="1">
      <c r="A20" s="686" t="s">
        <v>263</v>
      </c>
      <c r="B20" s="685"/>
      <c r="C20" s="685"/>
      <c r="D20" s="685"/>
      <c r="E20" s="684">
        <f>SUM(E15+E19)</f>
        <v>15</v>
      </c>
      <c r="F20" s="683"/>
      <c r="G20" s="682">
        <f>SUM(G15,G19)</f>
        <v>638300</v>
      </c>
      <c r="H20" s="681"/>
      <c r="I20" s="680">
        <v>0</v>
      </c>
      <c r="J20" s="681"/>
      <c r="K20" s="680">
        <v>0</v>
      </c>
      <c r="L20" s="679"/>
    </row>
    <row r="21" ht="13.5">
      <c r="E21" s="154" t="s">
        <v>262</v>
      </c>
    </row>
  </sheetData>
  <sheetProtection/>
  <mergeCells count="26">
    <mergeCell ref="A20:D20"/>
    <mergeCell ref="C11:D11"/>
    <mergeCell ref="C12:D12"/>
    <mergeCell ref="B13:D13"/>
    <mergeCell ref="B14:D14"/>
    <mergeCell ref="A5:A15"/>
    <mergeCell ref="A16:A19"/>
    <mergeCell ref="B15:D15"/>
    <mergeCell ref="C7:D7"/>
    <mergeCell ref="C5:D5"/>
    <mergeCell ref="B18:D18"/>
    <mergeCell ref="B19:D19"/>
    <mergeCell ref="B5:B7"/>
    <mergeCell ref="B8:B12"/>
    <mergeCell ref="C9:C10"/>
    <mergeCell ref="C6:D6"/>
    <mergeCell ref="C8:D8"/>
    <mergeCell ref="B16:D16"/>
    <mergeCell ref="B17:D17"/>
    <mergeCell ref="A1:L1"/>
    <mergeCell ref="A3:D4"/>
    <mergeCell ref="E3:F4"/>
    <mergeCell ref="G3:H4"/>
    <mergeCell ref="I3:L3"/>
    <mergeCell ref="I4:J4"/>
    <mergeCell ref="K4:L4"/>
  </mergeCells>
  <printOptions/>
  <pageMargins left="0.5905511811023623" right="0.5905511811023623" top="0.984251968503937" bottom="0.984251968503937" header="0.5118110236220472" footer="0.5118110236220472"/>
  <pageSetup firstPageNumber="234" useFirstPageNumber="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dimension ref="A1:L16"/>
  <sheetViews>
    <sheetView zoomScale="85" zoomScaleNormal="85" zoomScalePageLayoutView="0" workbookViewId="0" topLeftCell="A1">
      <selection activeCell="A1" sqref="A1:L1"/>
    </sheetView>
  </sheetViews>
  <sheetFormatPr defaultColWidth="9.00390625" defaultRowHeight="13.5"/>
  <cols>
    <col min="1" max="2" width="3.25390625" style="154" customWidth="1"/>
    <col min="3" max="3" width="4.50390625" style="154" customWidth="1"/>
    <col min="4" max="4" width="8.375" style="154" customWidth="1"/>
    <col min="5" max="5" width="20.125" style="154" customWidth="1"/>
    <col min="6" max="6" width="3.50390625" style="154" bestFit="1" customWidth="1"/>
    <col min="7" max="7" width="20.125" style="154" customWidth="1"/>
    <col min="8" max="8" width="3.50390625" style="154" bestFit="1" customWidth="1"/>
    <col min="9" max="9" width="9.00390625" style="154" customWidth="1"/>
    <col min="10" max="10" width="3.50390625" style="154" bestFit="1" customWidth="1"/>
    <col min="11" max="11" width="9.00390625" style="154" customWidth="1"/>
    <col min="12" max="12" width="3.50390625" style="154" bestFit="1" customWidth="1"/>
    <col min="13" max="16384" width="9.00390625" style="154" customWidth="1"/>
  </cols>
  <sheetData>
    <row r="1" spans="1:12" s="671" customFormat="1" ht="24.75" customHeight="1">
      <c r="A1" s="672" t="s">
        <v>282</v>
      </c>
      <c r="B1" s="672"/>
      <c r="C1" s="672"/>
      <c r="D1" s="672"/>
      <c r="E1" s="672"/>
      <c r="F1" s="672"/>
      <c r="G1" s="672"/>
      <c r="H1" s="672"/>
      <c r="I1" s="672"/>
      <c r="J1" s="672"/>
      <c r="K1" s="672"/>
      <c r="L1" s="672"/>
    </row>
    <row r="2" spans="1:8" s="671" customFormat="1" ht="24.75" customHeight="1" thickBot="1">
      <c r="A2" s="1"/>
      <c r="B2" s="1"/>
      <c r="C2" s="1"/>
      <c r="E2" s="7"/>
      <c r="F2" s="7"/>
      <c r="G2" s="68"/>
      <c r="H2" s="68"/>
    </row>
    <row r="3" spans="1:12" ht="32.25" customHeight="1">
      <c r="A3" s="670" t="s">
        <v>128</v>
      </c>
      <c r="B3" s="713"/>
      <c r="C3" s="713"/>
      <c r="D3" s="668"/>
      <c r="E3" s="669" t="s">
        <v>280</v>
      </c>
      <c r="F3" s="669"/>
      <c r="G3" s="669" t="s">
        <v>25</v>
      </c>
      <c r="H3" s="669"/>
      <c r="I3" s="669" t="s">
        <v>34</v>
      </c>
      <c r="J3" s="668"/>
      <c r="K3" s="668"/>
      <c r="L3" s="667"/>
    </row>
    <row r="4" spans="1:12" ht="32.25" customHeight="1" thickBot="1">
      <c r="A4" s="712"/>
      <c r="B4" s="711"/>
      <c r="C4" s="711"/>
      <c r="D4" s="710"/>
      <c r="E4" s="664"/>
      <c r="F4" s="664"/>
      <c r="G4" s="664"/>
      <c r="H4" s="664"/>
      <c r="I4" s="664" t="s">
        <v>279</v>
      </c>
      <c r="J4" s="664"/>
      <c r="K4" s="664" t="s">
        <v>256</v>
      </c>
      <c r="L4" s="663"/>
    </row>
    <row r="5" spans="1:12" ht="39.75" customHeight="1">
      <c r="A5" s="722" t="s">
        <v>278</v>
      </c>
      <c r="B5" s="708" t="s">
        <v>254</v>
      </c>
      <c r="C5" s="669" t="s">
        <v>276</v>
      </c>
      <c r="D5" s="669"/>
      <c r="E5" s="721">
        <v>67278</v>
      </c>
      <c r="F5" s="659" t="s">
        <v>14</v>
      </c>
      <c r="G5" s="705">
        <v>4389199100</v>
      </c>
      <c r="H5" s="704" t="s">
        <v>5</v>
      </c>
      <c r="I5" s="720">
        <v>205.1</v>
      </c>
      <c r="J5" s="704" t="s">
        <v>72</v>
      </c>
      <c r="K5" s="720">
        <v>206.6</v>
      </c>
      <c r="L5" s="702" t="s">
        <v>72</v>
      </c>
    </row>
    <row r="6" spans="1:12" ht="39.75" customHeight="1">
      <c r="A6" s="719"/>
      <c r="B6" s="698"/>
      <c r="C6" s="694" t="s">
        <v>275</v>
      </c>
      <c r="D6" s="694"/>
      <c r="E6" s="700">
        <v>35404</v>
      </c>
      <c r="F6" s="691"/>
      <c r="G6" s="700">
        <v>918330500</v>
      </c>
      <c r="H6" s="689"/>
      <c r="I6" s="718">
        <v>191.1</v>
      </c>
      <c r="J6" s="689"/>
      <c r="K6" s="718">
        <v>215.4</v>
      </c>
      <c r="L6" s="687"/>
    </row>
    <row r="7" spans="1:12" ht="39.75" customHeight="1">
      <c r="A7" s="719"/>
      <c r="B7" s="701"/>
      <c r="C7" s="694" t="s">
        <v>277</v>
      </c>
      <c r="D7" s="694"/>
      <c r="E7" s="700">
        <f>SUM(E5:E6)</f>
        <v>102682</v>
      </c>
      <c r="F7" s="691"/>
      <c r="G7" s="700">
        <f>SUM(G5:G6)</f>
        <v>5307529600</v>
      </c>
      <c r="H7" s="689"/>
      <c r="I7" s="718">
        <v>200.1</v>
      </c>
      <c r="J7" s="689"/>
      <c r="K7" s="718">
        <v>208.1</v>
      </c>
      <c r="L7" s="687"/>
    </row>
    <row r="8" spans="1:12" ht="39.75" customHeight="1">
      <c r="A8" s="719"/>
      <c r="B8" s="699" t="s">
        <v>252</v>
      </c>
      <c r="C8" s="694" t="s">
        <v>276</v>
      </c>
      <c r="D8" s="694"/>
      <c r="E8" s="700">
        <v>5493</v>
      </c>
      <c r="F8" s="691"/>
      <c r="G8" s="700">
        <v>349994700</v>
      </c>
      <c r="H8" s="689"/>
      <c r="I8" s="718">
        <v>199.7</v>
      </c>
      <c r="J8" s="689"/>
      <c r="K8" s="718">
        <v>199.8</v>
      </c>
      <c r="L8" s="687"/>
    </row>
    <row r="9" spans="1:12" ht="39.75" customHeight="1">
      <c r="A9" s="719"/>
      <c r="B9" s="698"/>
      <c r="C9" s="697" t="s">
        <v>275</v>
      </c>
      <c r="D9" s="15" t="s">
        <v>274</v>
      </c>
      <c r="E9" s="700">
        <v>6141</v>
      </c>
      <c r="F9" s="691"/>
      <c r="G9" s="700">
        <v>247890300</v>
      </c>
      <c r="H9" s="689"/>
      <c r="I9" s="718">
        <v>175.8</v>
      </c>
      <c r="J9" s="689"/>
      <c r="K9" s="718">
        <v>243.2</v>
      </c>
      <c r="L9" s="687"/>
    </row>
    <row r="10" spans="1:12" ht="39.75" customHeight="1">
      <c r="A10" s="719"/>
      <c r="B10" s="696"/>
      <c r="C10" s="697"/>
      <c r="D10" s="15" t="s">
        <v>273</v>
      </c>
      <c r="E10" s="690">
        <v>0</v>
      </c>
      <c r="F10" s="691"/>
      <c r="G10" s="690">
        <v>0</v>
      </c>
      <c r="H10" s="689"/>
      <c r="I10" s="693" t="s">
        <v>264</v>
      </c>
      <c r="J10" s="689"/>
      <c r="K10" s="693" t="s">
        <v>264</v>
      </c>
      <c r="L10" s="687"/>
    </row>
    <row r="11" spans="1:12" ht="39.75" customHeight="1">
      <c r="A11" s="719"/>
      <c r="B11" s="696"/>
      <c r="C11" s="694" t="s">
        <v>272</v>
      </c>
      <c r="D11" s="694"/>
      <c r="E11" s="700">
        <v>1690</v>
      </c>
      <c r="F11" s="691"/>
      <c r="G11" s="700">
        <v>125037500</v>
      </c>
      <c r="H11" s="689"/>
      <c r="I11" s="718">
        <v>210.5</v>
      </c>
      <c r="J11" s="689"/>
      <c r="K11" s="718">
        <v>199</v>
      </c>
      <c r="L11" s="687"/>
    </row>
    <row r="12" spans="1:12" ht="39.75" customHeight="1">
      <c r="A12" s="719"/>
      <c r="B12" s="695"/>
      <c r="C12" s="694" t="s">
        <v>271</v>
      </c>
      <c r="D12" s="694"/>
      <c r="E12" s="700">
        <f>SUM(E8:E11)</f>
        <v>13324</v>
      </c>
      <c r="F12" s="691"/>
      <c r="G12" s="700">
        <f>SUM(G8:G11)</f>
        <v>722922500</v>
      </c>
      <c r="H12" s="689"/>
      <c r="I12" s="718">
        <v>189.1</v>
      </c>
      <c r="J12" s="689"/>
      <c r="K12" s="718">
        <v>212.7</v>
      </c>
      <c r="L12" s="687"/>
    </row>
    <row r="13" spans="1:12" ht="39.75" customHeight="1">
      <c r="A13" s="719"/>
      <c r="B13" s="694" t="s">
        <v>270</v>
      </c>
      <c r="C13" s="694"/>
      <c r="D13" s="694"/>
      <c r="E13" s="700">
        <v>394</v>
      </c>
      <c r="F13" s="691"/>
      <c r="G13" s="700">
        <v>43892600</v>
      </c>
      <c r="H13" s="689"/>
      <c r="I13" s="718">
        <v>161.5</v>
      </c>
      <c r="J13" s="689"/>
      <c r="K13" s="718">
        <v>136.8</v>
      </c>
      <c r="L13" s="687"/>
    </row>
    <row r="14" spans="1:12" ht="39.75" customHeight="1">
      <c r="A14" s="662"/>
      <c r="B14" s="694" t="s">
        <v>250</v>
      </c>
      <c r="C14" s="694"/>
      <c r="D14" s="694"/>
      <c r="E14" s="700">
        <v>2637</v>
      </c>
      <c r="F14" s="691"/>
      <c r="G14" s="700">
        <v>170406900</v>
      </c>
      <c r="H14" s="689"/>
      <c r="I14" s="718">
        <v>210</v>
      </c>
      <c r="J14" s="689"/>
      <c r="K14" s="718">
        <v>231.7</v>
      </c>
      <c r="L14" s="687"/>
    </row>
    <row r="15" spans="1:12" ht="39.75" customHeight="1" thickBot="1">
      <c r="A15" s="717" t="s">
        <v>269</v>
      </c>
      <c r="B15" s="716"/>
      <c r="C15" s="716"/>
      <c r="D15" s="715"/>
      <c r="E15" s="682">
        <f>SUM(E7,E12,E13:E14)</f>
        <v>119037</v>
      </c>
      <c r="F15" s="683"/>
      <c r="G15" s="682">
        <f>SUM(G7,G12,G13:G14)</f>
        <v>6244751600</v>
      </c>
      <c r="H15" s="681"/>
      <c r="I15" s="714">
        <v>198.8</v>
      </c>
      <c r="J15" s="681"/>
      <c r="K15" s="714">
        <v>208.4</v>
      </c>
      <c r="L15" s="679"/>
    </row>
    <row r="16" ht="13.5">
      <c r="E16" s="154" t="s">
        <v>262</v>
      </c>
    </row>
  </sheetData>
  <sheetProtection/>
  <mergeCells count="20">
    <mergeCell ref="A5:A14"/>
    <mergeCell ref="A15:D15"/>
    <mergeCell ref="A1:L1"/>
    <mergeCell ref="A3:D4"/>
    <mergeCell ref="E3:F4"/>
    <mergeCell ref="G3:H4"/>
    <mergeCell ref="I3:L3"/>
    <mergeCell ref="I4:J4"/>
    <mergeCell ref="K4:L4"/>
    <mergeCell ref="B5:B7"/>
    <mergeCell ref="B13:D13"/>
    <mergeCell ref="B14:D14"/>
    <mergeCell ref="C5:D5"/>
    <mergeCell ref="C6:D6"/>
    <mergeCell ref="C7:D7"/>
    <mergeCell ref="B8:B12"/>
    <mergeCell ref="C8:D8"/>
    <mergeCell ref="C9:C10"/>
    <mergeCell ref="C11:D11"/>
    <mergeCell ref="C12:D12"/>
  </mergeCells>
  <printOptions/>
  <pageMargins left="0.5905511811023623" right="0.5905511811023623" top="0.984251968503937" bottom="0.984251968503937" header="0.5118110236220472" footer="0.5118110236220472"/>
  <pageSetup firstPageNumber="234" useFirstPageNumber="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Z36"/>
  <sheetViews>
    <sheetView view="pageBreakPreview" zoomScale="75" zoomScaleNormal="50" zoomScaleSheetLayoutView="75" zoomScalePageLayoutView="0" workbookViewId="0" topLeftCell="A1">
      <pane xSplit="6" ySplit="5" topLeftCell="G6" activePane="bottomRight" state="frozen"/>
      <selection pane="topLeft" activeCell="A1" sqref="A1:J1"/>
      <selection pane="topRight" activeCell="A1" sqref="A1:J1"/>
      <selection pane="bottomLeft" activeCell="A1" sqref="A1:J1"/>
      <selection pane="bottomRight" activeCell="A1" sqref="A1:L1"/>
    </sheetView>
  </sheetViews>
  <sheetFormatPr defaultColWidth="9.00390625" defaultRowHeight="13.5"/>
  <cols>
    <col min="1" max="1" width="0.875" style="638" customWidth="1"/>
    <col min="2" max="2" width="5.375" style="638" customWidth="1"/>
    <col min="3" max="3" width="4.00390625" style="638" customWidth="1"/>
    <col min="4" max="4" width="3.625" style="638" customWidth="1"/>
    <col min="5" max="5" width="18.625" style="638" customWidth="1"/>
    <col min="6" max="6" width="0.875" style="638" customWidth="1"/>
    <col min="7" max="7" width="16.875" style="724" customWidth="1"/>
    <col min="8" max="8" width="2.125" style="724" customWidth="1"/>
    <col min="9" max="9" width="16.875" style="724" customWidth="1"/>
    <col min="10" max="10" width="2.125" style="724" customWidth="1"/>
    <col min="11" max="11" width="16.875" style="724" customWidth="1"/>
    <col min="12" max="12" width="2.125" style="724" customWidth="1"/>
    <col min="13" max="13" width="16.00390625" style="724" customWidth="1"/>
    <col min="14" max="14" width="2.125" style="724" customWidth="1"/>
    <col min="15" max="15" width="16.625" style="724" customWidth="1"/>
    <col min="16" max="16" width="2.125" style="724" customWidth="1"/>
    <col min="17" max="17" width="7.125" style="638" customWidth="1"/>
    <col min="18" max="18" width="2.125" style="638" customWidth="1"/>
    <col min="19" max="19" width="7.125" style="638" customWidth="1"/>
    <col min="20" max="20" width="2.125" style="638" customWidth="1"/>
    <col min="21" max="21" width="7.125" style="638" customWidth="1"/>
    <col min="22" max="22" width="2.125" style="638" customWidth="1"/>
    <col min="23" max="23" width="7.125" style="638" customWidth="1"/>
    <col min="24" max="24" width="2.125" style="638" customWidth="1"/>
    <col min="25" max="25" width="15.50390625" style="723" customWidth="1"/>
    <col min="26" max="26" width="4.00390625" style="723" customWidth="1"/>
    <col min="27" max="16384" width="9.00390625" style="638" customWidth="1"/>
  </cols>
  <sheetData>
    <row r="1" spans="1:13" ht="19.5" customHeight="1">
      <c r="A1" s="287" t="s">
        <v>325</v>
      </c>
      <c r="B1" s="287"/>
      <c r="C1" s="287"/>
      <c r="D1" s="287"/>
      <c r="E1" s="287"/>
      <c r="F1" s="287"/>
      <c r="G1" s="287"/>
      <c r="H1" s="287"/>
      <c r="I1" s="287"/>
      <c r="J1" s="287"/>
      <c r="K1" s="287"/>
      <c r="L1" s="287"/>
      <c r="M1" s="864" t="s">
        <v>324</v>
      </c>
    </row>
    <row r="2" spans="2:24" ht="16.5" customHeight="1" thickBot="1">
      <c r="B2" s="863"/>
      <c r="C2" s="863"/>
      <c r="D2" s="863"/>
      <c r="E2" s="863"/>
      <c r="F2" s="863"/>
      <c r="G2" s="638"/>
      <c r="H2" s="638"/>
      <c r="I2" s="638"/>
      <c r="J2" s="638"/>
      <c r="K2" s="638"/>
      <c r="L2" s="638"/>
      <c r="M2" s="638"/>
      <c r="N2" s="638"/>
      <c r="O2" s="638"/>
      <c r="P2" s="638"/>
      <c r="S2" s="863"/>
      <c r="T2" s="863"/>
      <c r="U2" s="863"/>
      <c r="V2" s="863"/>
      <c r="W2" s="863"/>
      <c r="X2" s="863"/>
    </row>
    <row r="3" spans="1:26" ht="15" customHeight="1">
      <c r="A3" s="862" t="s">
        <v>323</v>
      </c>
      <c r="B3" s="861"/>
      <c r="C3" s="861"/>
      <c r="D3" s="861"/>
      <c r="E3" s="861"/>
      <c r="F3" s="713"/>
      <c r="G3" s="860" t="s">
        <v>322</v>
      </c>
      <c r="H3" s="858"/>
      <c r="I3" s="859" t="s">
        <v>321</v>
      </c>
      <c r="J3" s="858"/>
      <c r="K3" s="859" t="s">
        <v>320</v>
      </c>
      <c r="L3" s="858"/>
      <c r="M3" s="859" t="s">
        <v>319</v>
      </c>
      <c r="N3" s="858"/>
      <c r="O3" s="859" t="s">
        <v>318</v>
      </c>
      <c r="P3" s="858"/>
      <c r="Q3" s="857" t="s">
        <v>317</v>
      </c>
      <c r="R3" s="856"/>
      <c r="S3" s="856"/>
      <c r="T3" s="856"/>
      <c r="U3" s="856"/>
      <c r="V3" s="856"/>
      <c r="W3" s="856"/>
      <c r="X3" s="855"/>
      <c r="Y3" s="854" t="s">
        <v>316</v>
      </c>
      <c r="Z3" s="853"/>
    </row>
    <row r="4" spans="1:26" ht="15" customHeight="1">
      <c r="A4" s="830"/>
      <c r="B4" s="320"/>
      <c r="C4" s="320"/>
      <c r="D4" s="320"/>
      <c r="E4" s="320"/>
      <c r="F4" s="321"/>
      <c r="G4" s="852"/>
      <c r="H4" s="850"/>
      <c r="I4" s="851"/>
      <c r="J4" s="850"/>
      <c r="K4" s="851"/>
      <c r="L4" s="850"/>
      <c r="M4" s="851"/>
      <c r="N4" s="850"/>
      <c r="O4" s="851"/>
      <c r="P4" s="850"/>
      <c r="Q4" s="319" t="s">
        <v>315</v>
      </c>
      <c r="R4" s="320"/>
      <c r="S4" s="320"/>
      <c r="T4" s="321"/>
      <c r="U4" s="319" t="s">
        <v>314</v>
      </c>
      <c r="V4" s="320"/>
      <c r="W4" s="320"/>
      <c r="X4" s="321"/>
      <c r="Y4" s="849"/>
      <c r="Z4" s="848"/>
    </row>
    <row r="5" spans="1:26" ht="15" customHeight="1" thickBot="1">
      <c r="A5" s="847"/>
      <c r="B5" s="842"/>
      <c r="C5" s="842"/>
      <c r="D5" s="842"/>
      <c r="E5" s="842"/>
      <c r="F5" s="841"/>
      <c r="G5" s="846"/>
      <c r="H5" s="844"/>
      <c r="I5" s="845"/>
      <c r="J5" s="844"/>
      <c r="K5" s="845"/>
      <c r="L5" s="844"/>
      <c r="M5" s="845"/>
      <c r="N5" s="844"/>
      <c r="O5" s="845"/>
      <c r="P5" s="844"/>
      <c r="Q5" s="843" t="s">
        <v>313</v>
      </c>
      <c r="R5" s="842"/>
      <c r="S5" s="843" t="s">
        <v>69</v>
      </c>
      <c r="T5" s="841"/>
      <c r="U5" s="843" t="s">
        <v>313</v>
      </c>
      <c r="V5" s="841"/>
      <c r="W5" s="842" t="s">
        <v>69</v>
      </c>
      <c r="X5" s="841"/>
      <c r="Y5" s="840" t="s">
        <v>312</v>
      </c>
      <c r="Z5" s="839"/>
    </row>
    <row r="6" spans="1:26" ht="13.5" customHeight="1">
      <c r="A6" s="838"/>
      <c r="B6" s="837" t="s">
        <v>311</v>
      </c>
      <c r="C6" s="836" t="s">
        <v>310</v>
      </c>
      <c r="D6" s="836"/>
      <c r="E6" s="836"/>
      <c r="F6" s="408"/>
      <c r="G6" s="832">
        <v>1476654000000</v>
      </c>
      <c r="H6" s="835" t="s">
        <v>5</v>
      </c>
      <c r="I6" s="832">
        <v>1494735126817</v>
      </c>
      <c r="J6" s="835" t="s">
        <v>5</v>
      </c>
      <c r="K6" s="832">
        <v>1476523949345</v>
      </c>
      <c r="L6" s="835" t="s">
        <v>237</v>
      </c>
      <c r="M6" s="832">
        <v>1058185254</v>
      </c>
      <c r="N6" s="835" t="s">
        <v>5</v>
      </c>
      <c r="O6" s="832">
        <v>17152992218</v>
      </c>
      <c r="P6" s="835" t="s">
        <v>237</v>
      </c>
      <c r="Q6" s="834">
        <v>100</v>
      </c>
      <c r="R6" s="833" t="s">
        <v>48</v>
      </c>
      <c r="S6" s="834">
        <v>100.7</v>
      </c>
      <c r="T6" s="833" t="s">
        <v>48</v>
      </c>
      <c r="U6" s="834">
        <v>98.8</v>
      </c>
      <c r="V6" s="833" t="s">
        <v>48</v>
      </c>
      <c r="W6" s="834">
        <v>99.1</v>
      </c>
      <c r="X6" s="833" t="s">
        <v>48</v>
      </c>
      <c r="Y6" s="832">
        <v>2503314071</v>
      </c>
      <c r="Z6" s="831" t="s">
        <v>5</v>
      </c>
    </row>
    <row r="7" spans="1:26" s="821" customFormat="1" ht="13.5" customHeight="1">
      <c r="A7" s="830"/>
      <c r="B7" s="829"/>
      <c r="C7" s="820"/>
      <c r="D7" s="820"/>
      <c r="E7" s="820"/>
      <c r="F7" s="321"/>
      <c r="G7" s="823"/>
      <c r="H7" s="827"/>
      <c r="I7" s="823"/>
      <c r="J7" s="828"/>
      <c r="K7" s="823"/>
      <c r="L7" s="828"/>
      <c r="M7" s="823"/>
      <c r="N7" s="828"/>
      <c r="O7" s="823"/>
      <c r="P7" s="827"/>
      <c r="Q7" s="825"/>
      <c r="R7" s="824"/>
      <c r="S7" s="825"/>
      <c r="T7" s="826"/>
      <c r="U7" s="825"/>
      <c r="V7" s="824"/>
      <c r="W7" s="825"/>
      <c r="X7" s="824"/>
      <c r="Y7" s="823"/>
      <c r="Z7" s="822"/>
    </row>
    <row r="8" spans="1:26" ht="27.75" customHeight="1">
      <c r="A8" s="754"/>
      <c r="B8" s="320" t="s">
        <v>293</v>
      </c>
      <c r="C8" s="809"/>
      <c r="D8" s="820" t="s">
        <v>309</v>
      </c>
      <c r="E8" s="820"/>
      <c r="F8" s="807"/>
      <c r="G8" s="750">
        <v>359043000000</v>
      </c>
      <c r="H8" s="805"/>
      <c r="I8" s="750">
        <v>369086280668</v>
      </c>
      <c r="J8" s="804"/>
      <c r="K8" s="750">
        <v>359798414275</v>
      </c>
      <c r="L8" s="803"/>
      <c r="M8" s="748">
        <v>784287287</v>
      </c>
      <c r="N8" s="803"/>
      <c r="O8" s="750">
        <v>8503579106</v>
      </c>
      <c r="P8" s="805"/>
      <c r="Q8" s="746">
        <v>100.2</v>
      </c>
      <c r="R8" s="801"/>
      <c r="S8" s="746">
        <v>100.1</v>
      </c>
      <c r="T8" s="800"/>
      <c r="U8" s="746">
        <v>97.5</v>
      </c>
      <c r="V8" s="801"/>
      <c r="W8" s="746">
        <v>97.8</v>
      </c>
      <c r="X8" s="800"/>
      <c r="Y8" s="748">
        <v>112595200</v>
      </c>
      <c r="Z8" s="741"/>
    </row>
    <row r="9" spans="1:26" ht="27.75" customHeight="1">
      <c r="A9" s="754"/>
      <c r="B9" s="677"/>
      <c r="C9" s="819"/>
      <c r="D9" s="226" t="s">
        <v>288</v>
      </c>
      <c r="E9" s="752" t="s">
        <v>306</v>
      </c>
      <c r="F9" s="806"/>
      <c r="G9" s="750">
        <v>303016000000</v>
      </c>
      <c r="H9" s="818"/>
      <c r="I9" s="750">
        <v>311925052382</v>
      </c>
      <c r="J9" s="804"/>
      <c r="K9" s="750">
        <v>303865705731</v>
      </c>
      <c r="L9" s="803"/>
      <c r="M9" s="748">
        <v>756365911</v>
      </c>
      <c r="N9" s="803"/>
      <c r="O9" s="750">
        <v>7302980740</v>
      </c>
      <c r="P9" s="818"/>
      <c r="Q9" s="746">
        <v>100.3</v>
      </c>
      <c r="R9" s="801"/>
      <c r="S9" s="746">
        <v>100.1</v>
      </c>
      <c r="T9" s="801"/>
      <c r="U9" s="746">
        <v>97.4</v>
      </c>
      <c r="V9" s="800"/>
      <c r="W9" s="746">
        <v>97.2</v>
      </c>
      <c r="X9" s="800"/>
      <c r="Y9" s="817" t="s">
        <v>260</v>
      </c>
      <c r="Z9" s="741"/>
    </row>
    <row r="10" spans="1:26" ht="27.75" customHeight="1">
      <c r="A10" s="754"/>
      <c r="B10" s="677"/>
      <c r="C10" s="819"/>
      <c r="D10" s="226" t="s">
        <v>288</v>
      </c>
      <c r="E10" s="752" t="s">
        <v>305</v>
      </c>
      <c r="F10" s="806"/>
      <c r="G10" s="750">
        <v>53029000000</v>
      </c>
      <c r="H10" s="818"/>
      <c r="I10" s="750">
        <v>54166752346</v>
      </c>
      <c r="J10" s="804"/>
      <c r="K10" s="750">
        <v>52938232604</v>
      </c>
      <c r="L10" s="803"/>
      <c r="M10" s="748">
        <v>27921376</v>
      </c>
      <c r="N10" s="803"/>
      <c r="O10" s="750">
        <v>1200598366</v>
      </c>
      <c r="P10" s="818"/>
      <c r="Q10" s="746">
        <v>99.8</v>
      </c>
      <c r="R10" s="801"/>
      <c r="S10" s="746">
        <v>100.3</v>
      </c>
      <c r="T10" s="801"/>
      <c r="U10" s="746">
        <v>97.7</v>
      </c>
      <c r="V10" s="800"/>
      <c r="W10" s="746">
        <v>99.9</v>
      </c>
      <c r="X10" s="800"/>
      <c r="Y10" s="748">
        <v>112595200</v>
      </c>
      <c r="Z10" s="741"/>
    </row>
    <row r="11" spans="1:26" ht="27.75" customHeight="1">
      <c r="A11" s="754"/>
      <c r="B11" s="677"/>
      <c r="C11" s="819"/>
      <c r="D11" s="226" t="s">
        <v>288</v>
      </c>
      <c r="E11" s="752" t="s">
        <v>308</v>
      </c>
      <c r="F11" s="806"/>
      <c r="G11" s="750">
        <v>2998000000</v>
      </c>
      <c r="H11" s="818"/>
      <c r="I11" s="750">
        <v>2994475940</v>
      </c>
      <c r="J11" s="804"/>
      <c r="K11" s="750">
        <v>2994475940</v>
      </c>
      <c r="L11" s="803"/>
      <c r="M11" s="748">
        <v>0</v>
      </c>
      <c r="N11" s="747"/>
      <c r="O11" s="750">
        <v>0</v>
      </c>
      <c r="P11" s="813"/>
      <c r="Q11" s="746">
        <v>99.9</v>
      </c>
      <c r="R11" s="801"/>
      <c r="S11" s="746">
        <v>97.1</v>
      </c>
      <c r="T11" s="801"/>
      <c r="U11" s="746">
        <v>100</v>
      </c>
      <c r="V11" s="800"/>
      <c r="W11" s="746">
        <v>100</v>
      </c>
      <c r="X11" s="800"/>
      <c r="Y11" s="816">
        <v>0</v>
      </c>
      <c r="Z11" s="741"/>
    </row>
    <row r="12" spans="1:26" ht="27.75" customHeight="1">
      <c r="A12" s="754"/>
      <c r="B12" s="320" t="s">
        <v>293</v>
      </c>
      <c r="C12" s="809"/>
      <c r="D12" s="820" t="s">
        <v>307</v>
      </c>
      <c r="E12" s="820"/>
      <c r="F12" s="807"/>
      <c r="G12" s="750">
        <v>370386000000</v>
      </c>
      <c r="H12" s="805"/>
      <c r="I12" s="750">
        <v>378027147938</v>
      </c>
      <c r="J12" s="804"/>
      <c r="K12" s="750">
        <v>373506305320</v>
      </c>
      <c r="L12" s="803"/>
      <c r="M12" s="748">
        <v>86454018</v>
      </c>
      <c r="N12" s="803"/>
      <c r="O12" s="750">
        <v>4434388600</v>
      </c>
      <c r="P12" s="805"/>
      <c r="Q12" s="746">
        <v>100.8</v>
      </c>
      <c r="R12" s="801"/>
      <c r="S12" s="746">
        <v>100.9</v>
      </c>
      <c r="T12" s="801"/>
      <c r="U12" s="746">
        <v>98.8</v>
      </c>
      <c r="V12" s="800"/>
      <c r="W12" s="746">
        <v>100</v>
      </c>
      <c r="X12" s="800"/>
      <c r="Y12" s="748">
        <v>2378662071</v>
      </c>
      <c r="Z12" s="741"/>
    </row>
    <row r="13" spans="1:26" ht="27.75" customHeight="1">
      <c r="A13" s="754"/>
      <c r="B13" s="677"/>
      <c r="C13" s="819"/>
      <c r="D13" s="226" t="s">
        <v>288</v>
      </c>
      <c r="E13" s="752" t="s">
        <v>306</v>
      </c>
      <c r="F13" s="806"/>
      <c r="G13" s="750">
        <v>16138000000</v>
      </c>
      <c r="H13" s="818"/>
      <c r="I13" s="750">
        <v>16513372058</v>
      </c>
      <c r="J13" s="804"/>
      <c r="K13" s="750">
        <v>16151650716</v>
      </c>
      <c r="L13" s="803"/>
      <c r="M13" s="748">
        <v>23113376</v>
      </c>
      <c r="N13" s="803"/>
      <c r="O13" s="750">
        <v>338607966</v>
      </c>
      <c r="P13" s="818"/>
      <c r="Q13" s="746">
        <v>100.1</v>
      </c>
      <c r="R13" s="801"/>
      <c r="S13" s="746">
        <v>99.9</v>
      </c>
      <c r="T13" s="801"/>
      <c r="U13" s="746">
        <v>97.8</v>
      </c>
      <c r="V13" s="800"/>
      <c r="W13" s="746">
        <v>98</v>
      </c>
      <c r="X13" s="800"/>
      <c r="Y13" s="748">
        <v>8000</v>
      </c>
      <c r="Z13" s="741"/>
    </row>
    <row r="14" spans="1:26" ht="27.75" customHeight="1">
      <c r="A14" s="754"/>
      <c r="B14" s="677"/>
      <c r="C14" s="819"/>
      <c r="D14" s="226" t="s">
        <v>288</v>
      </c>
      <c r="E14" s="752" t="s">
        <v>305</v>
      </c>
      <c r="F14" s="806"/>
      <c r="G14" s="750">
        <v>354248000000</v>
      </c>
      <c r="H14" s="818"/>
      <c r="I14" s="750">
        <v>361513775880</v>
      </c>
      <c r="J14" s="804"/>
      <c r="K14" s="750">
        <v>357354654604</v>
      </c>
      <c r="L14" s="803"/>
      <c r="M14" s="748">
        <v>63340642</v>
      </c>
      <c r="N14" s="803"/>
      <c r="O14" s="750">
        <v>4095780634</v>
      </c>
      <c r="P14" s="818"/>
      <c r="Q14" s="746">
        <v>100.9</v>
      </c>
      <c r="R14" s="801"/>
      <c r="S14" s="746">
        <v>101</v>
      </c>
      <c r="T14" s="801"/>
      <c r="U14" s="746">
        <v>98.8</v>
      </c>
      <c r="V14" s="800"/>
      <c r="W14" s="746">
        <v>100.1</v>
      </c>
      <c r="X14" s="800"/>
      <c r="Y14" s="748">
        <v>2378654071</v>
      </c>
      <c r="Z14" s="741"/>
    </row>
    <row r="15" spans="1:26" ht="27.75" customHeight="1">
      <c r="A15" s="754"/>
      <c r="B15" s="320" t="s">
        <v>293</v>
      </c>
      <c r="C15" s="809"/>
      <c r="D15" s="226" t="s">
        <v>288</v>
      </c>
      <c r="E15" s="752" t="s">
        <v>304</v>
      </c>
      <c r="F15" s="806"/>
      <c r="G15" s="750">
        <v>574655000000</v>
      </c>
      <c r="H15" s="805"/>
      <c r="I15" s="750">
        <v>570195215860</v>
      </c>
      <c r="J15" s="804"/>
      <c r="K15" s="750">
        <v>570195215860</v>
      </c>
      <c r="L15" s="803"/>
      <c r="M15" s="816">
        <v>0</v>
      </c>
      <c r="N15" s="747"/>
      <c r="O15" s="750">
        <v>0</v>
      </c>
      <c r="P15" s="813"/>
      <c r="Q15" s="746">
        <v>99.2</v>
      </c>
      <c r="R15" s="801"/>
      <c r="S15" s="746">
        <v>101.3</v>
      </c>
      <c r="T15" s="801"/>
      <c r="U15" s="746">
        <v>100</v>
      </c>
      <c r="V15" s="800"/>
      <c r="W15" s="746">
        <v>100</v>
      </c>
      <c r="X15" s="800"/>
      <c r="Y15" s="817" t="s">
        <v>260</v>
      </c>
      <c r="Z15" s="741"/>
    </row>
    <row r="16" spans="1:26" ht="27.75" customHeight="1">
      <c r="A16" s="754"/>
      <c r="B16" s="320" t="s">
        <v>293</v>
      </c>
      <c r="C16" s="809"/>
      <c r="D16" s="226" t="s">
        <v>288</v>
      </c>
      <c r="E16" s="752" t="s">
        <v>303</v>
      </c>
      <c r="F16" s="806"/>
      <c r="G16" s="750">
        <v>33569000000</v>
      </c>
      <c r="H16" s="805"/>
      <c r="I16" s="750">
        <v>35443435439</v>
      </c>
      <c r="J16" s="804"/>
      <c r="K16" s="750">
        <v>32703103820</v>
      </c>
      <c r="L16" s="803"/>
      <c r="M16" s="748">
        <v>16881071</v>
      </c>
      <c r="N16" s="803"/>
      <c r="O16" s="750">
        <v>2723450548</v>
      </c>
      <c r="P16" s="805"/>
      <c r="Q16" s="746">
        <v>97.4</v>
      </c>
      <c r="R16" s="801"/>
      <c r="S16" s="746">
        <v>100.2</v>
      </c>
      <c r="T16" s="801"/>
      <c r="U16" s="746">
        <v>92.3</v>
      </c>
      <c r="V16" s="800"/>
      <c r="W16" s="746">
        <v>94.9</v>
      </c>
      <c r="X16" s="800"/>
      <c r="Y16" s="748">
        <v>10288100</v>
      </c>
      <c r="Z16" s="741"/>
    </row>
    <row r="17" spans="1:26" ht="27.75" customHeight="1">
      <c r="A17" s="754"/>
      <c r="B17" s="320" t="s">
        <v>293</v>
      </c>
      <c r="C17" s="809"/>
      <c r="D17" s="226" t="s">
        <v>288</v>
      </c>
      <c r="E17" s="752" t="s">
        <v>302</v>
      </c>
      <c r="F17" s="806"/>
      <c r="G17" s="750">
        <v>10396000000</v>
      </c>
      <c r="H17" s="805"/>
      <c r="I17" s="750">
        <v>10433969654</v>
      </c>
      <c r="J17" s="804"/>
      <c r="K17" s="750">
        <v>10433675186</v>
      </c>
      <c r="L17" s="803"/>
      <c r="M17" s="816">
        <v>0</v>
      </c>
      <c r="N17" s="747"/>
      <c r="O17" s="750">
        <v>294468</v>
      </c>
      <c r="P17" s="813"/>
      <c r="Q17" s="746">
        <v>100.4</v>
      </c>
      <c r="R17" s="801"/>
      <c r="S17" s="746">
        <v>101.7</v>
      </c>
      <c r="T17" s="801"/>
      <c r="U17" s="746">
        <v>100</v>
      </c>
      <c r="V17" s="800"/>
      <c r="W17" s="746">
        <v>100</v>
      </c>
      <c r="X17" s="800"/>
      <c r="Y17" s="810">
        <v>0</v>
      </c>
      <c r="Z17" s="741"/>
    </row>
    <row r="18" spans="1:26" ht="27.75" customHeight="1">
      <c r="A18" s="754"/>
      <c r="B18" s="320" t="s">
        <v>293</v>
      </c>
      <c r="C18" s="809"/>
      <c r="D18" s="226" t="s">
        <v>288</v>
      </c>
      <c r="E18" s="752" t="s">
        <v>301</v>
      </c>
      <c r="F18" s="806"/>
      <c r="G18" s="750">
        <v>1197000000</v>
      </c>
      <c r="H18" s="805"/>
      <c r="I18" s="750">
        <v>1303527833</v>
      </c>
      <c r="J18" s="804"/>
      <c r="K18" s="750">
        <v>1253948033</v>
      </c>
      <c r="L18" s="803"/>
      <c r="M18" s="816">
        <v>0</v>
      </c>
      <c r="N18" s="747"/>
      <c r="O18" s="750">
        <v>49579800</v>
      </c>
      <c r="P18" s="802"/>
      <c r="Q18" s="746">
        <v>104.8</v>
      </c>
      <c r="R18" s="801"/>
      <c r="S18" s="746">
        <v>99.1</v>
      </c>
      <c r="T18" s="801"/>
      <c r="U18" s="746">
        <v>96.2</v>
      </c>
      <c r="V18" s="800"/>
      <c r="W18" s="746">
        <v>99.9</v>
      </c>
      <c r="X18" s="800"/>
      <c r="Y18" s="816">
        <v>0</v>
      </c>
      <c r="Z18" s="741"/>
    </row>
    <row r="19" spans="1:26" ht="27.75" customHeight="1">
      <c r="A19" s="754"/>
      <c r="B19" s="320" t="s">
        <v>293</v>
      </c>
      <c r="C19" s="809"/>
      <c r="D19" s="226" t="s">
        <v>288</v>
      </c>
      <c r="E19" s="752" t="s">
        <v>287</v>
      </c>
      <c r="F19" s="806"/>
      <c r="G19" s="750">
        <v>43865135000</v>
      </c>
      <c r="H19" s="805"/>
      <c r="I19" s="750">
        <v>44825209679</v>
      </c>
      <c r="J19" s="804"/>
      <c r="K19" s="750">
        <v>44342477237</v>
      </c>
      <c r="L19" s="803"/>
      <c r="M19" s="815">
        <v>44194837</v>
      </c>
      <c r="N19" s="747"/>
      <c r="O19" s="750">
        <v>438537605</v>
      </c>
      <c r="P19" s="802"/>
      <c r="Q19" s="746">
        <v>101.1</v>
      </c>
      <c r="R19" s="801"/>
      <c r="S19" s="746">
        <v>99.4</v>
      </c>
      <c r="T19" s="801"/>
      <c r="U19" s="746">
        <v>98.9</v>
      </c>
      <c r="V19" s="800"/>
      <c r="W19" s="746">
        <v>98.9</v>
      </c>
      <c r="X19" s="800"/>
      <c r="Y19" s="814">
        <v>0</v>
      </c>
      <c r="Z19" s="741"/>
    </row>
    <row r="20" spans="1:26" ht="27.75" customHeight="1">
      <c r="A20" s="754"/>
      <c r="B20" s="320" t="s">
        <v>293</v>
      </c>
      <c r="C20" s="320"/>
      <c r="D20" s="226"/>
      <c r="E20" s="752" t="s">
        <v>300</v>
      </c>
      <c r="F20" s="806"/>
      <c r="G20" s="750">
        <v>83142030000</v>
      </c>
      <c r="H20" s="805"/>
      <c r="I20" s="750">
        <v>84578950772</v>
      </c>
      <c r="J20" s="804"/>
      <c r="K20" s="750">
        <v>83871282414</v>
      </c>
      <c r="L20" s="803"/>
      <c r="M20" s="748">
        <v>126368041</v>
      </c>
      <c r="N20" s="747"/>
      <c r="O20" s="750">
        <v>581300317</v>
      </c>
      <c r="P20" s="813"/>
      <c r="Q20" s="746">
        <v>100.9</v>
      </c>
      <c r="R20" s="801"/>
      <c r="S20" s="746">
        <v>99.9</v>
      </c>
      <c r="T20" s="801"/>
      <c r="U20" s="746">
        <v>99.2</v>
      </c>
      <c r="V20" s="801"/>
      <c r="W20" s="746">
        <v>99</v>
      </c>
      <c r="X20" s="800"/>
      <c r="Y20" s="814">
        <v>1768700</v>
      </c>
      <c r="Z20" s="741"/>
    </row>
    <row r="21" spans="1:26" ht="27.75" customHeight="1">
      <c r="A21" s="754"/>
      <c r="B21" s="226"/>
      <c r="C21" s="226"/>
      <c r="D21" s="226" t="s">
        <v>288</v>
      </c>
      <c r="E21" s="752" t="s">
        <v>300</v>
      </c>
      <c r="F21" s="806"/>
      <c r="G21" s="750">
        <v>274000000</v>
      </c>
      <c r="H21" s="805"/>
      <c r="I21" s="750">
        <v>703359772</v>
      </c>
      <c r="J21" s="804"/>
      <c r="K21" s="750">
        <v>268047999</v>
      </c>
      <c r="L21" s="803"/>
      <c r="M21" s="748">
        <v>126170758</v>
      </c>
      <c r="N21" s="747"/>
      <c r="O21" s="750">
        <v>309141015</v>
      </c>
      <c r="P21" s="813"/>
      <c r="Q21" s="746">
        <v>97.8</v>
      </c>
      <c r="R21" s="801"/>
      <c r="S21" s="746">
        <v>99.9</v>
      </c>
      <c r="T21" s="801"/>
      <c r="U21" s="746">
        <v>38.1</v>
      </c>
      <c r="V21" s="801"/>
      <c r="W21" s="746">
        <v>99</v>
      </c>
      <c r="X21" s="800"/>
      <c r="Y21" s="814">
        <v>137700</v>
      </c>
      <c r="Z21" s="741"/>
    </row>
    <row r="22" spans="1:26" ht="27.75" customHeight="1">
      <c r="A22" s="754"/>
      <c r="B22" s="226"/>
      <c r="C22" s="226"/>
      <c r="D22" s="226" t="s">
        <v>288</v>
      </c>
      <c r="E22" s="752" t="s">
        <v>299</v>
      </c>
      <c r="F22" s="806"/>
      <c r="G22" s="750">
        <v>5788000000</v>
      </c>
      <c r="H22" s="805"/>
      <c r="I22" s="750">
        <v>6244786200</v>
      </c>
      <c r="J22" s="804"/>
      <c r="K22" s="750">
        <v>6244404300</v>
      </c>
      <c r="L22" s="803"/>
      <c r="M22" s="748">
        <v>0</v>
      </c>
      <c r="N22" s="747"/>
      <c r="O22" s="750">
        <v>381900</v>
      </c>
      <c r="P22" s="813"/>
      <c r="Q22" s="746">
        <v>107.9</v>
      </c>
      <c r="R22" s="801"/>
      <c r="S22" s="746">
        <v>100.6</v>
      </c>
      <c r="T22" s="801"/>
      <c r="U22" s="746">
        <v>100</v>
      </c>
      <c r="V22" s="801"/>
      <c r="W22" s="746">
        <v>100</v>
      </c>
      <c r="X22" s="800"/>
      <c r="Y22" s="814">
        <v>1000</v>
      </c>
      <c r="Z22" s="741"/>
    </row>
    <row r="23" spans="1:26" ht="27.75" customHeight="1">
      <c r="A23" s="754"/>
      <c r="B23" s="226"/>
      <c r="C23" s="226"/>
      <c r="D23" s="226" t="s">
        <v>288</v>
      </c>
      <c r="E23" s="752" t="s">
        <v>298</v>
      </c>
      <c r="F23" s="806"/>
      <c r="G23" s="750">
        <v>77080030000</v>
      </c>
      <c r="H23" s="805"/>
      <c r="I23" s="750">
        <v>77630804800</v>
      </c>
      <c r="J23" s="804"/>
      <c r="K23" s="750">
        <v>77358830115</v>
      </c>
      <c r="L23" s="803"/>
      <c r="M23" s="748">
        <v>197283</v>
      </c>
      <c r="N23" s="747"/>
      <c r="O23" s="750">
        <v>271777402</v>
      </c>
      <c r="P23" s="813"/>
      <c r="Q23" s="746">
        <v>100.4</v>
      </c>
      <c r="R23" s="801"/>
      <c r="S23" s="746">
        <v>96.8</v>
      </c>
      <c r="T23" s="801"/>
      <c r="U23" s="746">
        <v>99.6</v>
      </c>
      <c r="V23" s="801"/>
      <c r="W23" s="746">
        <v>100</v>
      </c>
      <c r="X23" s="800"/>
      <c r="Y23" s="814">
        <v>1630000</v>
      </c>
      <c r="Z23" s="741"/>
    </row>
    <row r="24" spans="1:26" ht="27.75" customHeight="1">
      <c r="A24" s="754"/>
      <c r="B24" s="320" t="s">
        <v>293</v>
      </c>
      <c r="C24" s="809"/>
      <c r="D24" s="226" t="s">
        <v>288</v>
      </c>
      <c r="E24" s="752" t="s">
        <v>297</v>
      </c>
      <c r="F24" s="806"/>
      <c r="G24" s="750">
        <v>40000</v>
      </c>
      <c r="H24" s="805"/>
      <c r="I24" s="750">
        <v>40400</v>
      </c>
      <c r="J24" s="804"/>
      <c r="K24" s="750">
        <v>40400</v>
      </c>
      <c r="L24" s="803"/>
      <c r="M24" s="748">
        <v>0</v>
      </c>
      <c r="N24" s="803"/>
      <c r="O24" s="750">
        <v>0</v>
      </c>
      <c r="P24" s="813"/>
      <c r="Q24" s="746">
        <v>101</v>
      </c>
      <c r="R24" s="801"/>
      <c r="S24" s="746">
        <v>101</v>
      </c>
      <c r="T24" s="801"/>
      <c r="U24" s="746">
        <v>100</v>
      </c>
      <c r="V24" s="801"/>
      <c r="W24" s="746">
        <v>100</v>
      </c>
      <c r="X24" s="800"/>
      <c r="Y24" s="748" t="s">
        <v>260</v>
      </c>
      <c r="Z24" s="741"/>
    </row>
    <row r="25" spans="1:26" ht="27.75" customHeight="1">
      <c r="A25" s="754"/>
      <c r="B25" s="320" t="s">
        <v>293</v>
      </c>
      <c r="C25" s="809"/>
      <c r="D25" s="226" t="s">
        <v>288</v>
      </c>
      <c r="E25" s="752" t="s">
        <v>296</v>
      </c>
      <c r="F25" s="806"/>
      <c r="G25" s="750">
        <v>123697000</v>
      </c>
      <c r="H25" s="805"/>
      <c r="I25" s="750">
        <v>125078200</v>
      </c>
      <c r="J25" s="804"/>
      <c r="K25" s="750">
        <v>125078200</v>
      </c>
      <c r="L25" s="803"/>
      <c r="M25" s="748">
        <v>0</v>
      </c>
      <c r="N25" s="811"/>
      <c r="O25" s="750">
        <v>0</v>
      </c>
      <c r="P25" s="802"/>
      <c r="Q25" s="746" t="s">
        <v>260</v>
      </c>
      <c r="R25" s="801"/>
      <c r="S25" s="746" t="s">
        <v>260</v>
      </c>
      <c r="T25" s="801"/>
      <c r="U25" s="746" t="s">
        <v>260</v>
      </c>
      <c r="V25" s="800"/>
      <c r="W25" s="746" t="s">
        <v>260</v>
      </c>
      <c r="X25" s="800"/>
      <c r="Y25" s="748" t="s">
        <v>260</v>
      </c>
      <c r="Z25" s="741"/>
    </row>
    <row r="26" spans="1:26" ht="27.75" customHeight="1">
      <c r="A26" s="754"/>
      <c r="B26" s="320" t="s">
        <v>293</v>
      </c>
      <c r="C26" s="809"/>
      <c r="D26" s="226" t="s">
        <v>288</v>
      </c>
      <c r="E26" s="752" t="s">
        <v>295</v>
      </c>
      <c r="F26" s="806"/>
      <c r="G26" s="750">
        <v>8170000</v>
      </c>
      <c r="H26" s="805"/>
      <c r="I26" s="750">
        <v>7869200</v>
      </c>
      <c r="J26" s="804"/>
      <c r="K26" s="750">
        <v>7869200</v>
      </c>
      <c r="L26" s="803"/>
      <c r="M26" s="748">
        <v>0</v>
      </c>
      <c r="N26" s="811"/>
      <c r="O26" s="750">
        <v>0</v>
      </c>
      <c r="P26" s="802"/>
      <c r="Q26" s="746">
        <v>96.3</v>
      </c>
      <c r="R26" s="801"/>
      <c r="S26" s="746">
        <v>104.5</v>
      </c>
      <c r="T26" s="801"/>
      <c r="U26" s="746">
        <v>100</v>
      </c>
      <c r="V26" s="800"/>
      <c r="W26" s="746">
        <v>100</v>
      </c>
      <c r="X26" s="800"/>
      <c r="Y26" s="812" t="s">
        <v>260</v>
      </c>
      <c r="Z26" s="741"/>
    </row>
    <row r="27" spans="1:26" ht="27.75" customHeight="1">
      <c r="A27" s="754"/>
      <c r="B27" s="320" t="s">
        <v>293</v>
      </c>
      <c r="C27" s="809"/>
      <c r="D27" s="226" t="s">
        <v>288</v>
      </c>
      <c r="E27" s="752" t="s">
        <v>294</v>
      </c>
      <c r="F27" s="806"/>
      <c r="G27" s="750">
        <v>251928000</v>
      </c>
      <c r="H27" s="805"/>
      <c r="I27" s="750">
        <v>284384100</v>
      </c>
      <c r="J27" s="804"/>
      <c r="K27" s="750">
        <v>272761100</v>
      </c>
      <c r="L27" s="803"/>
      <c r="M27" s="748">
        <v>0</v>
      </c>
      <c r="N27" s="811"/>
      <c r="O27" s="750">
        <v>11623000</v>
      </c>
      <c r="P27" s="802"/>
      <c r="Q27" s="746">
        <v>108.3</v>
      </c>
      <c r="R27" s="801"/>
      <c r="S27" s="746">
        <v>94.9</v>
      </c>
      <c r="T27" s="801"/>
      <c r="U27" s="746">
        <v>95.9</v>
      </c>
      <c r="V27" s="800"/>
      <c r="W27" s="746">
        <v>100</v>
      </c>
      <c r="X27" s="800"/>
      <c r="Y27" s="810">
        <v>0</v>
      </c>
      <c r="Z27" s="741"/>
    </row>
    <row r="28" spans="1:26" ht="27.75" customHeight="1">
      <c r="A28" s="754"/>
      <c r="B28" s="320" t="s">
        <v>293</v>
      </c>
      <c r="C28" s="809"/>
      <c r="D28" s="808" t="s">
        <v>292</v>
      </c>
      <c r="E28" s="808"/>
      <c r="F28" s="807"/>
      <c r="G28" s="750">
        <v>17000000</v>
      </c>
      <c r="H28" s="805"/>
      <c r="I28" s="750">
        <v>424017074</v>
      </c>
      <c r="J28" s="804"/>
      <c r="K28" s="750">
        <v>13778300</v>
      </c>
      <c r="L28" s="803"/>
      <c r="M28" s="748">
        <v>0</v>
      </c>
      <c r="N28" s="803"/>
      <c r="O28" s="750">
        <v>410238774</v>
      </c>
      <c r="P28" s="802"/>
      <c r="Q28" s="746">
        <v>81</v>
      </c>
      <c r="R28" s="801"/>
      <c r="S28" s="746">
        <v>100.1</v>
      </c>
      <c r="T28" s="801"/>
      <c r="U28" s="746">
        <v>3.2</v>
      </c>
      <c r="V28" s="800"/>
      <c r="W28" s="746">
        <v>93.7</v>
      </c>
      <c r="X28" s="800"/>
      <c r="Y28" s="748" t="s">
        <v>260</v>
      </c>
      <c r="Z28" s="741"/>
    </row>
    <row r="29" spans="1:26" ht="27.75" customHeight="1">
      <c r="A29" s="754"/>
      <c r="B29" s="677"/>
      <c r="C29" s="753"/>
      <c r="D29" s="226" t="s">
        <v>288</v>
      </c>
      <c r="E29" s="752" t="s">
        <v>291</v>
      </c>
      <c r="F29" s="806"/>
      <c r="G29" s="750">
        <v>0</v>
      </c>
      <c r="H29" s="805"/>
      <c r="I29" s="750">
        <v>0</v>
      </c>
      <c r="J29" s="804"/>
      <c r="K29" s="750">
        <v>0</v>
      </c>
      <c r="L29" s="803"/>
      <c r="M29" s="748">
        <v>0</v>
      </c>
      <c r="N29" s="803"/>
      <c r="O29" s="750">
        <v>0</v>
      </c>
      <c r="P29" s="802"/>
      <c r="Q29" s="746" t="s">
        <v>260</v>
      </c>
      <c r="R29" s="801"/>
      <c r="S29" s="746" t="s">
        <v>260</v>
      </c>
      <c r="T29" s="801"/>
      <c r="U29" s="746" t="s">
        <v>260</v>
      </c>
      <c r="V29" s="800"/>
      <c r="W29" s="746" t="s">
        <v>260</v>
      </c>
      <c r="X29" s="800"/>
      <c r="Y29" s="748" t="s">
        <v>260</v>
      </c>
      <c r="Z29" s="741"/>
    </row>
    <row r="30" spans="1:26" ht="27.75" customHeight="1">
      <c r="A30" s="798"/>
      <c r="B30" s="797"/>
      <c r="C30" s="796"/>
      <c r="D30" s="226" t="s">
        <v>288</v>
      </c>
      <c r="E30" s="799" t="s">
        <v>290</v>
      </c>
      <c r="F30" s="795"/>
      <c r="G30" s="748">
        <v>0</v>
      </c>
      <c r="H30" s="794"/>
      <c r="I30" s="792">
        <v>0</v>
      </c>
      <c r="J30" s="793"/>
      <c r="K30" s="792">
        <v>0</v>
      </c>
      <c r="L30" s="790"/>
      <c r="M30" s="748">
        <v>0</v>
      </c>
      <c r="N30" s="790"/>
      <c r="O30" s="750">
        <v>0</v>
      </c>
      <c r="P30" s="789"/>
      <c r="Q30" s="746" t="s">
        <v>260</v>
      </c>
      <c r="R30" s="788"/>
      <c r="S30" s="787" t="s">
        <v>260</v>
      </c>
      <c r="T30" s="788"/>
      <c r="U30" s="746" t="s">
        <v>260</v>
      </c>
      <c r="V30" s="786"/>
      <c r="W30" s="787" t="s">
        <v>260</v>
      </c>
      <c r="X30" s="786"/>
      <c r="Y30" s="748" t="s">
        <v>260</v>
      </c>
      <c r="Z30" s="784"/>
    </row>
    <row r="31" spans="1:26" ht="19.5" customHeight="1">
      <c r="A31" s="798"/>
      <c r="B31" s="797"/>
      <c r="C31" s="796"/>
      <c r="D31" s="226" t="s">
        <v>288</v>
      </c>
      <c r="E31" s="752" t="s">
        <v>289</v>
      </c>
      <c r="F31" s="795"/>
      <c r="G31" s="748">
        <v>1010000</v>
      </c>
      <c r="H31" s="794"/>
      <c r="I31" s="792">
        <v>717100</v>
      </c>
      <c r="J31" s="793"/>
      <c r="K31" s="792">
        <v>638300</v>
      </c>
      <c r="L31" s="790"/>
      <c r="M31" s="791">
        <v>0</v>
      </c>
      <c r="N31" s="790"/>
      <c r="O31" s="750">
        <v>78800</v>
      </c>
      <c r="P31" s="789"/>
      <c r="Q31" s="746">
        <v>63.2</v>
      </c>
      <c r="R31" s="788"/>
      <c r="S31" s="787">
        <v>100</v>
      </c>
      <c r="T31" s="788"/>
      <c r="U31" s="746">
        <v>89</v>
      </c>
      <c r="V31" s="786"/>
      <c r="W31" s="787">
        <v>100</v>
      </c>
      <c r="X31" s="786"/>
      <c r="Y31" s="785" t="s">
        <v>260</v>
      </c>
      <c r="Z31" s="784"/>
    </row>
    <row r="32" spans="1:26" ht="25.5" customHeight="1" thickBot="1">
      <c r="A32" s="783"/>
      <c r="B32" s="782"/>
      <c r="C32" s="781"/>
      <c r="D32" s="226" t="s">
        <v>288</v>
      </c>
      <c r="E32" s="780" t="s">
        <v>287</v>
      </c>
      <c r="F32" s="779"/>
      <c r="G32" s="733">
        <v>15990000</v>
      </c>
      <c r="H32" s="778"/>
      <c r="I32" s="735">
        <v>423299974</v>
      </c>
      <c r="J32" s="777"/>
      <c r="K32" s="735">
        <v>13140000</v>
      </c>
      <c r="L32" s="776"/>
      <c r="M32" s="733">
        <v>0</v>
      </c>
      <c r="N32" s="776"/>
      <c r="O32" s="733">
        <v>410159974</v>
      </c>
      <c r="P32" s="775"/>
      <c r="Q32" s="731">
        <v>82.2</v>
      </c>
      <c r="R32" s="774"/>
      <c r="S32" s="731">
        <v>128.4</v>
      </c>
      <c r="T32" s="774"/>
      <c r="U32" s="731">
        <v>3.1</v>
      </c>
      <c r="V32" s="773"/>
      <c r="W32" s="731">
        <v>6.8</v>
      </c>
      <c r="X32" s="773"/>
      <c r="Y32" s="772" t="s">
        <v>260</v>
      </c>
      <c r="Z32" s="771"/>
    </row>
    <row r="33" spans="2:4" ht="25.5" customHeight="1" thickBot="1">
      <c r="B33" s="770" t="s">
        <v>286</v>
      </c>
      <c r="C33" s="770"/>
      <c r="D33" s="770"/>
    </row>
    <row r="34" spans="1:26" ht="25.5" customHeight="1">
      <c r="A34" s="769"/>
      <c r="B34" s="768"/>
      <c r="C34" s="767"/>
      <c r="D34" s="767"/>
      <c r="E34" s="766" t="s">
        <v>285</v>
      </c>
      <c r="F34" s="757"/>
      <c r="G34" s="763">
        <v>275930000000</v>
      </c>
      <c r="H34" s="764"/>
      <c r="I34" s="765">
        <v>284843783791</v>
      </c>
      <c r="J34" s="764"/>
      <c r="K34" s="763">
        <v>276784437140</v>
      </c>
      <c r="L34" s="760"/>
      <c r="M34" s="762">
        <v>756365911</v>
      </c>
      <c r="N34" s="760"/>
      <c r="O34" s="761">
        <v>7302980740</v>
      </c>
      <c r="P34" s="760"/>
      <c r="Q34" s="758">
        <v>100.3</v>
      </c>
      <c r="R34" s="759"/>
      <c r="S34" s="758">
        <v>100.1</v>
      </c>
      <c r="T34" s="759"/>
      <c r="U34" s="758">
        <v>97.2</v>
      </c>
      <c r="V34" s="759"/>
      <c r="W34" s="758">
        <v>96.9</v>
      </c>
      <c r="X34" s="757"/>
      <c r="Y34" s="756" t="s">
        <v>264</v>
      </c>
      <c r="Z34" s="755"/>
    </row>
    <row r="35" spans="1:26" ht="14.25">
      <c r="A35" s="754"/>
      <c r="B35" s="677"/>
      <c r="C35" s="753"/>
      <c r="D35" s="753"/>
      <c r="E35" s="752" t="s">
        <v>284</v>
      </c>
      <c r="F35" s="743"/>
      <c r="G35" s="750">
        <v>12688000000</v>
      </c>
      <c r="H35" s="747"/>
      <c r="I35" s="751">
        <v>12687004513</v>
      </c>
      <c r="J35" s="747"/>
      <c r="K35" s="750">
        <v>12687004513</v>
      </c>
      <c r="L35" s="747"/>
      <c r="M35" s="748">
        <v>0</v>
      </c>
      <c r="N35" s="749"/>
      <c r="O35" s="748">
        <v>0</v>
      </c>
      <c r="P35" s="747"/>
      <c r="Q35" s="746">
        <v>100</v>
      </c>
      <c r="R35" s="745"/>
      <c r="S35" s="744">
        <v>99.9</v>
      </c>
      <c r="T35" s="745"/>
      <c r="U35" s="746">
        <v>100</v>
      </c>
      <c r="V35" s="745"/>
      <c r="W35" s="744">
        <v>100</v>
      </c>
      <c r="X35" s="743"/>
      <c r="Y35" s="742" t="s">
        <v>264</v>
      </c>
      <c r="Z35" s="741"/>
    </row>
    <row r="36" spans="1:26" ht="15" thickBot="1">
      <c r="A36" s="740"/>
      <c r="B36" s="739"/>
      <c r="C36" s="738"/>
      <c r="D36" s="738"/>
      <c r="E36" s="737" t="s">
        <v>283</v>
      </c>
      <c r="F36" s="727"/>
      <c r="G36" s="735">
        <v>14398000000</v>
      </c>
      <c r="H36" s="732"/>
      <c r="I36" s="736">
        <v>14394264078</v>
      </c>
      <c r="J36" s="732"/>
      <c r="K36" s="735">
        <v>14394264078</v>
      </c>
      <c r="L36" s="732"/>
      <c r="M36" s="733">
        <v>0</v>
      </c>
      <c r="N36" s="734"/>
      <c r="O36" s="733">
        <v>0</v>
      </c>
      <c r="P36" s="732"/>
      <c r="Q36" s="731">
        <v>100</v>
      </c>
      <c r="R36" s="729"/>
      <c r="S36" s="731">
        <v>100.4</v>
      </c>
      <c r="T36" s="729"/>
      <c r="U36" s="730">
        <v>100</v>
      </c>
      <c r="V36" s="729"/>
      <c r="W36" s="728">
        <v>100</v>
      </c>
      <c r="X36" s="727"/>
      <c r="Y36" s="726" t="s">
        <v>264</v>
      </c>
      <c r="Z36" s="725"/>
    </row>
  </sheetData>
  <sheetProtection/>
  <mergeCells count="46">
    <mergeCell ref="B27:C27"/>
    <mergeCell ref="B28:C28"/>
    <mergeCell ref="D28:E28"/>
    <mergeCell ref="B24:C24"/>
    <mergeCell ref="B25:C25"/>
    <mergeCell ref="B26:C26"/>
    <mergeCell ref="B15:C15"/>
    <mergeCell ref="B16:C16"/>
    <mergeCell ref="B17:C17"/>
    <mergeCell ref="B18:C18"/>
    <mergeCell ref="B19:C19"/>
    <mergeCell ref="B20:C20"/>
    <mergeCell ref="W6:W7"/>
    <mergeCell ref="Y6:Y7"/>
    <mergeCell ref="B8:C8"/>
    <mergeCell ref="D8:E8"/>
    <mergeCell ref="B12:C12"/>
    <mergeCell ref="D12:E12"/>
    <mergeCell ref="K6:K7"/>
    <mergeCell ref="M6:M7"/>
    <mergeCell ref="O6:O7"/>
    <mergeCell ref="Q6:Q7"/>
    <mergeCell ref="S6:S7"/>
    <mergeCell ref="U6:U7"/>
    <mergeCell ref="A6:A7"/>
    <mergeCell ref="B6:B7"/>
    <mergeCell ref="C6:E7"/>
    <mergeCell ref="F6:F7"/>
    <mergeCell ref="G6:G7"/>
    <mergeCell ref="I6:I7"/>
    <mergeCell ref="O3:P5"/>
    <mergeCell ref="Q3:X3"/>
    <mergeCell ref="Y3:Z4"/>
    <mergeCell ref="Q4:T4"/>
    <mergeCell ref="U4:X4"/>
    <mergeCell ref="Q5:R5"/>
    <mergeCell ref="S5:T5"/>
    <mergeCell ref="U5:V5"/>
    <mergeCell ref="W5:X5"/>
    <mergeCell ref="Y5:Z5"/>
    <mergeCell ref="A1:L1"/>
    <mergeCell ref="A3:F5"/>
    <mergeCell ref="G3:H5"/>
    <mergeCell ref="I3:J5"/>
    <mergeCell ref="K3:L5"/>
    <mergeCell ref="M3:N5"/>
  </mergeCells>
  <printOptions horizontalCentered="1"/>
  <pageMargins left="0.1968503937007874" right="0.2362204724409449" top="0.7874015748031497" bottom="0.7874015748031497" header="0.5118110236220472" footer="0.5118110236220472"/>
  <pageSetup firstPageNumber="230" useFirstPageNumber="1" fitToWidth="0" fitToHeight="1" horizontalDpi="600" verticalDpi="600" orientation="portrait" paperSize="9" scale="91" r:id="rId1"/>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1:J16"/>
  <sheetViews>
    <sheetView zoomScalePageLayoutView="0" workbookViewId="0" topLeftCell="A1">
      <selection activeCell="O9" sqref="O9"/>
    </sheetView>
  </sheetViews>
  <sheetFormatPr defaultColWidth="9.00390625" defaultRowHeight="13.5"/>
  <cols>
    <col min="1" max="1" width="7.125" style="865" bestFit="1" customWidth="1"/>
    <col min="2" max="5" width="5.625" style="865" customWidth="1"/>
    <col min="6" max="6" width="20.75390625" style="865" customWidth="1"/>
    <col min="7" max="7" width="2.50390625" style="865" customWidth="1"/>
    <col min="8" max="8" width="19.375" style="866" customWidth="1"/>
    <col min="9" max="9" width="2.625" style="866" customWidth="1"/>
    <col min="10" max="10" width="16.75390625" style="866" customWidth="1"/>
    <col min="11" max="16384" width="9.00390625" style="865" customWidth="1"/>
  </cols>
  <sheetData>
    <row r="1" spans="1:10" ht="24.75" customHeight="1">
      <c r="A1" s="894" t="s">
        <v>341</v>
      </c>
      <c r="B1" s="894"/>
      <c r="C1" s="894"/>
      <c r="D1" s="894"/>
      <c r="E1" s="894"/>
      <c r="F1" s="894"/>
      <c r="G1" s="894"/>
      <c r="H1" s="894"/>
      <c r="I1" s="894"/>
      <c r="J1" s="894"/>
    </row>
    <row r="2" spans="1:10" ht="24.75" customHeight="1" thickBot="1">
      <c r="A2" s="637"/>
      <c r="B2" s="637"/>
      <c r="C2" s="637"/>
      <c r="D2" s="637"/>
      <c r="E2" s="637"/>
      <c r="F2" s="637"/>
      <c r="G2" s="637"/>
      <c r="H2" s="893"/>
      <c r="I2" s="893"/>
      <c r="J2" s="893"/>
    </row>
    <row r="3" spans="1:10" ht="39.75" customHeight="1" thickBot="1">
      <c r="A3" s="892" t="s">
        <v>340</v>
      </c>
      <c r="B3" s="891"/>
      <c r="C3" s="891"/>
      <c r="D3" s="891"/>
      <c r="E3" s="891"/>
      <c r="F3" s="891"/>
      <c r="G3" s="890"/>
      <c r="H3" s="889" t="s">
        <v>320</v>
      </c>
      <c r="I3" s="888"/>
      <c r="J3" s="887" t="s">
        <v>339</v>
      </c>
    </row>
    <row r="4" spans="1:10" s="881" customFormat="1" ht="19.5" customHeight="1">
      <c r="A4" s="880" t="s">
        <v>311</v>
      </c>
      <c r="B4" s="886" t="s">
        <v>338</v>
      </c>
      <c r="C4" s="886"/>
      <c r="D4" s="886"/>
      <c r="E4" s="886"/>
      <c r="F4" s="886"/>
      <c r="G4" s="885"/>
      <c r="H4" s="884">
        <v>971858754</v>
      </c>
      <c r="I4" s="883" t="s">
        <v>5</v>
      </c>
      <c r="J4" s="882"/>
    </row>
    <row r="5" spans="1:10" s="876" customFormat="1" ht="19.5" customHeight="1">
      <c r="A5" s="880"/>
      <c r="B5" s="836"/>
      <c r="C5" s="836"/>
      <c r="D5" s="836"/>
      <c r="E5" s="836"/>
      <c r="F5" s="836"/>
      <c r="G5" s="408"/>
      <c r="H5" s="879"/>
      <c r="I5" s="878"/>
      <c r="J5" s="877"/>
    </row>
    <row r="6" spans="1:10" ht="39.75" customHeight="1">
      <c r="A6" s="754"/>
      <c r="B6" s="753" t="s">
        <v>293</v>
      </c>
      <c r="C6" s="819" t="s">
        <v>337</v>
      </c>
      <c r="D6" s="819"/>
      <c r="E6" s="819"/>
      <c r="F6" s="819"/>
      <c r="G6" s="807"/>
      <c r="H6" s="873">
        <v>971440854</v>
      </c>
      <c r="I6" s="872"/>
      <c r="J6" s="871"/>
    </row>
    <row r="7" spans="1:10" ht="39.75" customHeight="1">
      <c r="A7" s="754"/>
      <c r="B7" s="753"/>
      <c r="C7" s="753" t="s">
        <v>288</v>
      </c>
      <c r="D7" s="820" t="s">
        <v>336</v>
      </c>
      <c r="E7" s="820"/>
      <c r="F7" s="820"/>
      <c r="G7" s="807"/>
      <c r="H7" s="873">
        <v>651050008</v>
      </c>
      <c r="I7" s="872"/>
      <c r="J7" s="871"/>
    </row>
    <row r="8" spans="1:10" ht="39.75" customHeight="1">
      <c r="A8" s="754"/>
      <c r="B8" s="753"/>
      <c r="C8" s="753"/>
      <c r="D8" s="753" t="s">
        <v>327</v>
      </c>
      <c r="E8" s="875" t="s">
        <v>335</v>
      </c>
      <c r="F8" s="875"/>
      <c r="G8" s="806"/>
      <c r="H8" s="873">
        <v>651050008</v>
      </c>
      <c r="I8" s="872"/>
      <c r="J8" s="871"/>
    </row>
    <row r="9" spans="1:10" ht="39.75" customHeight="1">
      <c r="A9" s="754"/>
      <c r="B9" s="753"/>
      <c r="C9" s="753" t="s">
        <v>288</v>
      </c>
      <c r="D9" s="820" t="s">
        <v>334</v>
      </c>
      <c r="E9" s="820"/>
      <c r="F9" s="820"/>
      <c r="G9" s="807"/>
      <c r="H9" s="873">
        <v>320390846</v>
      </c>
      <c r="I9" s="872"/>
      <c r="J9" s="871"/>
    </row>
    <row r="10" spans="1:10" ht="39.75" customHeight="1">
      <c r="A10" s="754"/>
      <c r="B10" s="753"/>
      <c r="C10" s="753"/>
      <c r="D10" s="753" t="s">
        <v>327</v>
      </c>
      <c r="E10" s="875" t="s">
        <v>333</v>
      </c>
      <c r="F10" s="875"/>
      <c r="G10" s="806"/>
      <c r="H10" s="873">
        <v>320390846</v>
      </c>
      <c r="I10" s="872"/>
      <c r="J10" s="871"/>
    </row>
    <row r="11" spans="1:10" ht="39.75" customHeight="1">
      <c r="A11" s="754"/>
      <c r="B11" s="753"/>
      <c r="C11" s="753"/>
      <c r="D11" s="753"/>
      <c r="E11" s="753"/>
      <c r="F11" s="752" t="s">
        <v>332</v>
      </c>
      <c r="G11" s="806"/>
      <c r="H11" s="873">
        <v>9185572</v>
      </c>
      <c r="I11" s="872"/>
      <c r="J11" s="871"/>
    </row>
    <row r="12" spans="1:10" ht="39.75" customHeight="1">
      <c r="A12" s="754"/>
      <c r="B12" s="753"/>
      <c r="C12" s="753"/>
      <c r="D12" s="753"/>
      <c r="E12" s="753"/>
      <c r="F12" s="752" t="s">
        <v>331</v>
      </c>
      <c r="G12" s="806"/>
      <c r="H12" s="873">
        <v>14347170</v>
      </c>
      <c r="I12" s="872"/>
      <c r="J12" s="871"/>
    </row>
    <row r="13" spans="1:10" ht="39.75" customHeight="1">
      <c r="A13" s="754"/>
      <c r="B13" s="753"/>
      <c r="C13" s="753"/>
      <c r="D13" s="753"/>
      <c r="E13" s="753"/>
      <c r="F13" s="752" t="s">
        <v>330</v>
      </c>
      <c r="G13" s="874"/>
      <c r="H13" s="873">
        <v>296858104</v>
      </c>
      <c r="I13" s="872"/>
      <c r="J13" s="871"/>
    </row>
    <row r="14" spans="1:10" ht="39.75" customHeight="1">
      <c r="A14" s="754"/>
      <c r="B14" s="753" t="s">
        <v>293</v>
      </c>
      <c r="C14" s="820" t="s">
        <v>329</v>
      </c>
      <c r="D14" s="820"/>
      <c r="E14" s="820"/>
      <c r="F14" s="820"/>
      <c r="G14" s="807"/>
      <c r="H14" s="873">
        <v>417900</v>
      </c>
      <c r="I14" s="872"/>
      <c r="J14" s="871"/>
    </row>
    <row r="15" spans="1:10" ht="39.75" customHeight="1">
      <c r="A15" s="754"/>
      <c r="B15" s="753"/>
      <c r="C15" s="753" t="s">
        <v>288</v>
      </c>
      <c r="D15" s="820" t="s">
        <v>328</v>
      </c>
      <c r="E15" s="820"/>
      <c r="F15" s="820"/>
      <c r="G15" s="807"/>
      <c r="H15" s="873">
        <v>417900</v>
      </c>
      <c r="I15" s="872"/>
      <c r="J15" s="871"/>
    </row>
    <row r="16" spans="1:10" ht="39.75" customHeight="1" thickBot="1">
      <c r="A16" s="783"/>
      <c r="B16" s="781"/>
      <c r="C16" s="781"/>
      <c r="D16" s="781" t="s">
        <v>327</v>
      </c>
      <c r="E16" s="870" t="s">
        <v>326</v>
      </c>
      <c r="F16" s="870"/>
      <c r="G16" s="779"/>
      <c r="H16" s="869">
        <v>417900</v>
      </c>
      <c r="I16" s="868"/>
      <c r="J16" s="867"/>
    </row>
  </sheetData>
  <sheetProtection/>
  <mergeCells count="15">
    <mergeCell ref="A1:J1"/>
    <mergeCell ref="A3:G3"/>
    <mergeCell ref="H3:I3"/>
    <mergeCell ref="A4:A5"/>
    <mergeCell ref="B4:F5"/>
    <mergeCell ref="G4:G5"/>
    <mergeCell ref="H4:H5"/>
    <mergeCell ref="J4:J5"/>
    <mergeCell ref="E16:F16"/>
    <mergeCell ref="D7:F7"/>
    <mergeCell ref="E8:F8"/>
    <mergeCell ref="D9:F9"/>
    <mergeCell ref="E10:F10"/>
    <mergeCell ref="C14:F14"/>
    <mergeCell ref="D15:F15"/>
  </mergeCells>
  <printOptions/>
  <pageMargins left="0.5905511811023623" right="0.5905511811023623" top="0.984251968503937" bottom="0.984251968503937" header="0.5118110236220472" footer="0.5118110236220472"/>
  <pageSetup firstPageNumber="232" useFirstPageNumber="1"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dimension ref="A1:AM56"/>
  <sheetViews>
    <sheetView view="pageBreakPreview" zoomScale="70" zoomScaleNormal="75" zoomScaleSheetLayoutView="70" zoomScalePageLayoutView="0" workbookViewId="0" topLeftCell="A1">
      <selection activeCell="A1" sqref="A1:Q1"/>
    </sheetView>
  </sheetViews>
  <sheetFormatPr defaultColWidth="9.00390625" defaultRowHeight="13.5"/>
  <cols>
    <col min="1" max="1" width="7.125" style="895" customWidth="1"/>
    <col min="2" max="2" width="5.125" style="895" customWidth="1"/>
    <col min="3" max="5" width="6.125" style="895" customWidth="1"/>
    <col min="6" max="6" width="5.25390625" style="895" customWidth="1"/>
    <col min="7" max="7" width="5.125" style="895" customWidth="1"/>
    <col min="8" max="11" width="4.875" style="895" customWidth="1"/>
    <col min="12" max="12" width="4.625" style="895" customWidth="1"/>
    <col min="13" max="16" width="4.875" style="895" customWidth="1"/>
    <col min="17" max="17" width="4.625" style="895" customWidth="1"/>
    <col min="18" max="20" width="5.125" style="895" customWidth="1"/>
    <col min="21" max="21" width="3.125" style="895" customWidth="1"/>
    <col min="22" max="22" width="3.625" style="895" customWidth="1"/>
    <col min="23" max="23" width="2.625" style="895" customWidth="1"/>
    <col min="24" max="26" width="4.625" style="895" customWidth="1"/>
    <col min="27" max="27" width="2.625" style="895" customWidth="1"/>
    <col min="28" max="28" width="3.625" style="895" customWidth="1"/>
    <col min="29" max="31" width="5.125" style="895" customWidth="1"/>
    <col min="32" max="32" width="3.75390625" style="895" customWidth="1"/>
    <col min="33" max="34" width="3.625" style="895" customWidth="1"/>
    <col min="35" max="35" width="4.25390625" style="895" customWidth="1"/>
    <col min="36" max="36" width="3.625" style="895" customWidth="1"/>
    <col min="37" max="38" width="3.125" style="895" customWidth="1"/>
    <col min="39" max="39" width="3.625" style="895" customWidth="1"/>
    <col min="40" max="50" width="4.625" style="895" customWidth="1"/>
    <col min="51" max="16384" width="9.00390625" style="895" customWidth="1"/>
  </cols>
  <sheetData>
    <row r="1" spans="1:39" ht="24.75" customHeight="1">
      <c r="A1" s="983" t="s">
        <v>377</v>
      </c>
      <c r="B1" s="983"/>
      <c r="C1" s="983"/>
      <c r="D1" s="983"/>
      <c r="E1" s="983"/>
      <c r="F1" s="983"/>
      <c r="G1" s="983"/>
      <c r="H1" s="983"/>
      <c r="I1" s="983"/>
      <c r="J1" s="983"/>
      <c r="K1" s="983"/>
      <c r="L1" s="983"/>
      <c r="M1" s="983"/>
      <c r="N1" s="983"/>
      <c r="O1" s="983"/>
      <c r="P1" s="983"/>
      <c r="Q1" s="983"/>
      <c r="R1" s="982" t="s">
        <v>376</v>
      </c>
      <c r="S1" s="982"/>
      <c r="T1" s="982"/>
      <c r="U1" s="982"/>
      <c r="V1" s="982"/>
      <c r="W1" s="982"/>
      <c r="X1" s="982"/>
      <c r="Y1" s="982"/>
      <c r="Z1" s="982"/>
      <c r="AA1" s="982"/>
      <c r="AB1" s="982"/>
      <c r="AC1" s="982"/>
      <c r="AD1" s="982"/>
      <c r="AE1" s="982"/>
      <c r="AF1" s="982"/>
      <c r="AG1" s="982"/>
      <c r="AH1" s="982"/>
      <c r="AI1" s="982"/>
      <c r="AJ1" s="982"/>
      <c r="AK1" s="982"/>
      <c r="AL1" s="982"/>
      <c r="AM1" s="982"/>
    </row>
    <row r="2" spans="1:39" ht="26.25" customHeight="1" thickBot="1">
      <c r="A2" s="23"/>
      <c r="B2" s="23"/>
      <c r="C2" s="23"/>
      <c r="D2" s="23"/>
      <c r="E2" s="23"/>
      <c r="F2" s="23"/>
      <c r="G2" s="23"/>
      <c r="H2" s="23"/>
      <c r="I2" s="23"/>
      <c r="J2" s="23"/>
      <c r="K2" s="23"/>
      <c r="L2" s="23"/>
      <c r="M2" s="23"/>
      <c r="N2" s="23"/>
      <c r="O2" s="23"/>
      <c r="P2" s="23"/>
      <c r="Q2" s="23"/>
      <c r="R2" s="980"/>
      <c r="S2" s="980"/>
      <c r="T2" s="980"/>
      <c r="U2" s="980"/>
      <c r="V2" s="980"/>
      <c r="W2" s="980"/>
      <c r="X2" s="981" t="s">
        <v>375</v>
      </c>
      <c r="Y2" s="981"/>
      <c r="Z2" s="981"/>
      <c r="AA2" s="981"/>
      <c r="AB2" s="981"/>
      <c r="AC2" s="981"/>
      <c r="AD2" s="981"/>
      <c r="AE2" s="981"/>
      <c r="AF2" s="981"/>
      <c r="AG2" s="980"/>
      <c r="AH2" s="980"/>
      <c r="AI2" s="980"/>
      <c r="AJ2" s="980"/>
      <c r="AK2" s="980"/>
      <c r="AL2" s="980"/>
      <c r="AM2" s="980"/>
    </row>
    <row r="3" spans="1:39" ht="18" customHeight="1">
      <c r="A3" s="979" t="s">
        <v>374</v>
      </c>
      <c r="B3" s="978"/>
      <c r="C3" s="978"/>
      <c r="D3" s="978"/>
      <c r="E3" s="978"/>
      <c r="F3" s="978"/>
      <c r="G3" s="977"/>
      <c r="H3" s="969" t="s">
        <v>373</v>
      </c>
      <c r="I3" s="968"/>
      <c r="J3" s="968"/>
      <c r="K3" s="968"/>
      <c r="L3" s="976"/>
      <c r="M3" s="969" t="s">
        <v>372</v>
      </c>
      <c r="N3" s="968"/>
      <c r="O3" s="968"/>
      <c r="P3" s="968"/>
      <c r="Q3" s="976"/>
      <c r="R3" s="969" t="s">
        <v>371</v>
      </c>
      <c r="S3" s="968"/>
      <c r="T3" s="968"/>
      <c r="U3" s="968"/>
      <c r="V3" s="976"/>
      <c r="W3" s="969" t="s">
        <v>370</v>
      </c>
      <c r="X3" s="968"/>
      <c r="Y3" s="968"/>
      <c r="Z3" s="968"/>
      <c r="AA3" s="968"/>
      <c r="AB3" s="976"/>
      <c r="AC3" s="975" t="s">
        <v>234</v>
      </c>
      <c r="AD3" s="974"/>
      <c r="AE3" s="974"/>
      <c r="AF3" s="974"/>
      <c r="AG3" s="973"/>
      <c r="AH3" s="972" t="s">
        <v>369</v>
      </c>
      <c r="AI3" s="971"/>
      <c r="AJ3" s="970"/>
      <c r="AK3" s="969" t="s">
        <v>368</v>
      </c>
      <c r="AL3" s="968"/>
      <c r="AM3" s="967"/>
    </row>
    <row r="4" spans="1:39" ht="18" customHeight="1" thickBot="1">
      <c r="A4" s="966"/>
      <c r="B4" s="965"/>
      <c r="C4" s="965"/>
      <c r="D4" s="965"/>
      <c r="E4" s="965"/>
      <c r="F4" s="965"/>
      <c r="G4" s="964"/>
      <c r="H4" s="956"/>
      <c r="I4" s="955"/>
      <c r="J4" s="955"/>
      <c r="K4" s="955"/>
      <c r="L4" s="963"/>
      <c r="M4" s="956"/>
      <c r="N4" s="955"/>
      <c r="O4" s="955"/>
      <c r="P4" s="955"/>
      <c r="Q4" s="963"/>
      <c r="R4" s="956"/>
      <c r="S4" s="955"/>
      <c r="T4" s="955"/>
      <c r="U4" s="955"/>
      <c r="V4" s="963"/>
      <c r="W4" s="956"/>
      <c r="X4" s="955"/>
      <c r="Y4" s="955"/>
      <c r="Z4" s="955"/>
      <c r="AA4" s="955"/>
      <c r="AB4" s="963"/>
      <c r="AC4" s="962"/>
      <c r="AD4" s="961"/>
      <c r="AE4" s="961"/>
      <c r="AF4" s="961"/>
      <c r="AG4" s="960"/>
      <c r="AH4" s="959"/>
      <c r="AI4" s="958"/>
      <c r="AJ4" s="957"/>
      <c r="AK4" s="956"/>
      <c r="AL4" s="955"/>
      <c r="AM4" s="954"/>
    </row>
    <row r="5" spans="1:39" ht="19.5" customHeight="1">
      <c r="A5" s="944" t="s">
        <v>367</v>
      </c>
      <c r="B5" s="953"/>
      <c r="C5" s="942" t="s">
        <v>366</v>
      </c>
      <c r="D5" s="942"/>
      <c r="E5" s="942"/>
      <c r="F5" s="942"/>
      <c r="G5" s="885" t="s">
        <v>365</v>
      </c>
      <c r="H5" s="884">
        <v>1276952339</v>
      </c>
      <c r="I5" s="938"/>
      <c r="J5" s="938"/>
      <c r="K5" s="938"/>
      <c r="L5" s="951" t="s">
        <v>237</v>
      </c>
      <c r="M5" s="884">
        <v>450468361</v>
      </c>
      <c r="N5" s="938"/>
      <c r="O5" s="938"/>
      <c r="P5" s="938"/>
      <c r="Q5" s="951" t="s">
        <v>237</v>
      </c>
      <c r="R5" s="884">
        <v>608730838</v>
      </c>
      <c r="S5" s="938"/>
      <c r="T5" s="938"/>
      <c r="U5" s="938"/>
      <c r="V5" s="951" t="s">
        <v>237</v>
      </c>
      <c r="W5" s="921" t="s">
        <v>347</v>
      </c>
      <c r="X5" s="938">
        <v>8604896</v>
      </c>
      <c r="Y5" s="938"/>
      <c r="Z5" s="938"/>
      <c r="AA5" s="920" t="s">
        <v>346</v>
      </c>
      <c r="AB5" s="952" t="s">
        <v>237</v>
      </c>
      <c r="AC5" s="884">
        <v>2461480540</v>
      </c>
      <c r="AD5" s="938"/>
      <c r="AE5" s="938"/>
      <c r="AF5" s="938"/>
      <c r="AG5" s="951" t="s">
        <v>237</v>
      </c>
      <c r="AH5" s="884">
        <v>3391</v>
      </c>
      <c r="AI5" s="938"/>
      <c r="AJ5" s="951" t="s">
        <v>242</v>
      </c>
      <c r="AK5" s="884">
        <v>547</v>
      </c>
      <c r="AL5" s="938"/>
      <c r="AM5" s="950" t="s">
        <v>242</v>
      </c>
    </row>
    <row r="6" spans="1:39" ht="19.5" customHeight="1">
      <c r="A6" s="925"/>
      <c r="B6" s="407"/>
      <c r="C6" s="930"/>
      <c r="D6" s="930"/>
      <c r="E6" s="930"/>
      <c r="F6" s="930"/>
      <c r="G6" s="408"/>
      <c r="H6" s="879"/>
      <c r="I6" s="927"/>
      <c r="J6" s="927"/>
      <c r="K6" s="927"/>
      <c r="L6" s="948"/>
      <c r="M6" s="879"/>
      <c r="N6" s="927"/>
      <c r="O6" s="927"/>
      <c r="P6" s="927"/>
      <c r="Q6" s="948"/>
      <c r="R6" s="879"/>
      <c r="S6" s="927"/>
      <c r="T6" s="927"/>
      <c r="U6" s="927"/>
      <c r="V6" s="948"/>
      <c r="W6" s="879">
        <v>125329002</v>
      </c>
      <c r="X6" s="927"/>
      <c r="Y6" s="927"/>
      <c r="Z6" s="927"/>
      <c r="AA6" s="927"/>
      <c r="AB6" s="949"/>
      <c r="AC6" s="879"/>
      <c r="AD6" s="927"/>
      <c r="AE6" s="927"/>
      <c r="AF6" s="927"/>
      <c r="AG6" s="948"/>
      <c r="AH6" s="879"/>
      <c r="AI6" s="927"/>
      <c r="AJ6" s="948"/>
      <c r="AK6" s="879"/>
      <c r="AL6" s="927"/>
      <c r="AM6" s="947"/>
    </row>
    <row r="7" spans="1:39" ht="19.5" customHeight="1">
      <c r="A7" s="925"/>
      <c r="B7" s="403"/>
      <c r="C7" s="932" t="s">
        <v>364</v>
      </c>
      <c r="D7" s="932"/>
      <c r="E7" s="932"/>
      <c r="F7" s="932"/>
      <c r="G7" s="404" t="s">
        <v>363</v>
      </c>
      <c r="H7" s="918">
        <v>2960805440</v>
      </c>
      <c r="I7" s="917"/>
      <c r="J7" s="917"/>
      <c r="K7" s="917"/>
      <c r="L7" s="922"/>
      <c r="M7" s="918">
        <v>1335266820</v>
      </c>
      <c r="N7" s="917"/>
      <c r="O7" s="917"/>
      <c r="P7" s="917"/>
      <c r="Q7" s="922"/>
      <c r="R7" s="918">
        <v>9704355</v>
      </c>
      <c r="S7" s="917"/>
      <c r="T7" s="917"/>
      <c r="U7" s="917"/>
      <c r="V7" s="922"/>
      <c r="W7" s="921" t="s">
        <v>347</v>
      </c>
      <c r="X7" s="917">
        <v>31594152</v>
      </c>
      <c r="Y7" s="917"/>
      <c r="Z7" s="917"/>
      <c r="AA7" s="920" t="s">
        <v>346</v>
      </c>
      <c r="AB7" s="919"/>
      <c r="AC7" s="918">
        <v>4492113092</v>
      </c>
      <c r="AD7" s="917"/>
      <c r="AE7" s="917"/>
      <c r="AF7" s="917"/>
      <c r="AG7" s="919"/>
      <c r="AH7" s="918">
        <v>4600</v>
      </c>
      <c r="AI7" s="917"/>
      <c r="AJ7" s="919"/>
      <c r="AK7" s="918">
        <v>1234</v>
      </c>
      <c r="AL7" s="917"/>
      <c r="AM7" s="916"/>
    </row>
    <row r="8" spans="1:39" ht="19.5" customHeight="1">
      <c r="A8" s="925"/>
      <c r="B8" s="407"/>
      <c r="C8" s="930"/>
      <c r="D8" s="930"/>
      <c r="E8" s="930"/>
      <c r="F8" s="930"/>
      <c r="G8" s="408"/>
      <c r="H8" s="879"/>
      <c r="I8" s="927"/>
      <c r="J8" s="927"/>
      <c r="K8" s="927"/>
      <c r="L8" s="929"/>
      <c r="M8" s="879"/>
      <c r="N8" s="927"/>
      <c r="O8" s="927"/>
      <c r="P8" s="927"/>
      <c r="Q8" s="929"/>
      <c r="R8" s="879"/>
      <c r="S8" s="927"/>
      <c r="T8" s="927"/>
      <c r="U8" s="927"/>
      <c r="V8" s="929"/>
      <c r="W8" s="879">
        <v>186336477</v>
      </c>
      <c r="X8" s="927"/>
      <c r="Y8" s="927"/>
      <c r="Z8" s="927"/>
      <c r="AA8" s="927"/>
      <c r="AB8" s="928"/>
      <c r="AC8" s="879"/>
      <c r="AD8" s="927"/>
      <c r="AE8" s="927"/>
      <c r="AF8" s="927"/>
      <c r="AG8" s="928"/>
      <c r="AH8" s="879"/>
      <c r="AI8" s="927"/>
      <c r="AJ8" s="928"/>
      <c r="AK8" s="879"/>
      <c r="AL8" s="927"/>
      <c r="AM8" s="926"/>
    </row>
    <row r="9" spans="1:39" ht="19.5" customHeight="1">
      <c r="A9" s="925"/>
      <c r="B9" s="403"/>
      <c r="C9" s="932" t="s">
        <v>362</v>
      </c>
      <c r="D9" s="932"/>
      <c r="E9" s="932"/>
      <c r="F9" s="932"/>
      <c r="G9" s="404" t="s">
        <v>361</v>
      </c>
      <c r="H9" s="918">
        <v>1416899052</v>
      </c>
      <c r="I9" s="917"/>
      <c r="J9" s="917"/>
      <c r="K9" s="917"/>
      <c r="L9" s="922"/>
      <c r="M9" s="918">
        <v>493142627</v>
      </c>
      <c r="N9" s="917"/>
      <c r="O9" s="917"/>
      <c r="P9" s="917"/>
      <c r="Q9" s="922"/>
      <c r="R9" s="918">
        <v>0</v>
      </c>
      <c r="S9" s="917"/>
      <c r="T9" s="917"/>
      <c r="U9" s="917"/>
      <c r="V9" s="922"/>
      <c r="W9" s="921" t="s">
        <v>347</v>
      </c>
      <c r="X9" s="917">
        <v>8327900</v>
      </c>
      <c r="Y9" s="917"/>
      <c r="Z9" s="917"/>
      <c r="AA9" s="920" t="s">
        <v>346</v>
      </c>
      <c r="AB9" s="919"/>
      <c r="AC9" s="918">
        <v>1975844595</v>
      </c>
      <c r="AD9" s="917"/>
      <c r="AE9" s="917"/>
      <c r="AF9" s="917"/>
      <c r="AG9" s="919"/>
      <c r="AH9" s="918">
        <v>2031</v>
      </c>
      <c r="AI9" s="917"/>
      <c r="AJ9" s="919"/>
      <c r="AK9" s="918">
        <v>637</v>
      </c>
      <c r="AL9" s="917"/>
      <c r="AM9" s="916"/>
    </row>
    <row r="10" spans="1:39" ht="19.5" customHeight="1">
      <c r="A10" s="925"/>
      <c r="B10" s="407"/>
      <c r="C10" s="930"/>
      <c r="D10" s="930"/>
      <c r="E10" s="930"/>
      <c r="F10" s="930"/>
      <c r="G10" s="408"/>
      <c r="H10" s="879"/>
      <c r="I10" s="927"/>
      <c r="J10" s="927"/>
      <c r="K10" s="927"/>
      <c r="L10" s="929"/>
      <c r="M10" s="879"/>
      <c r="N10" s="927"/>
      <c r="O10" s="927"/>
      <c r="P10" s="927"/>
      <c r="Q10" s="929"/>
      <c r="R10" s="879"/>
      <c r="S10" s="927"/>
      <c r="T10" s="927"/>
      <c r="U10" s="927"/>
      <c r="V10" s="929"/>
      <c r="W10" s="879">
        <v>65802916</v>
      </c>
      <c r="X10" s="927"/>
      <c r="Y10" s="927"/>
      <c r="Z10" s="927"/>
      <c r="AA10" s="927"/>
      <c r="AB10" s="928"/>
      <c r="AC10" s="879"/>
      <c r="AD10" s="927"/>
      <c r="AE10" s="927"/>
      <c r="AF10" s="927"/>
      <c r="AG10" s="928"/>
      <c r="AH10" s="879"/>
      <c r="AI10" s="927"/>
      <c r="AJ10" s="928"/>
      <c r="AK10" s="879"/>
      <c r="AL10" s="927"/>
      <c r="AM10" s="926"/>
    </row>
    <row r="11" spans="1:39" ht="19.5" customHeight="1">
      <c r="A11" s="925"/>
      <c r="B11" s="403"/>
      <c r="C11" s="946" t="s">
        <v>360</v>
      </c>
      <c r="D11" s="946"/>
      <c r="E11" s="946"/>
      <c r="F11" s="946"/>
      <c r="G11" s="404"/>
      <c r="H11" s="918">
        <v>2820858727</v>
      </c>
      <c r="I11" s="917"/>
      <c r="J11" s="917"/>
      <c r="K11" s="917"/>
      <c r="L11" s="922"/>
      <c r="M11" s="918">
        <v>1292592554</v>
      </c>
      <c r="N11" s="917"/>
      <c r="O11" s="917"/>
      <c r="P11" s="917"/>
      <c r="Q11" s="922"/>
      <c r="R11" s="918">
        <v>618435193</v>
      </c>
      <c r="S11" s="917"/>
      <c r="T11" s="917"/>
      <c r="U11" s="917"/>
      <c r="V11" s="922"/>
      <c r="W11" s="921" t="s">
        <v>347</v>
      </c>
      <c r="X11" s="917">
        <v>31871148</v>
      </c>
      <c r="Y11" s="917"/>
      <c r="Z11" s="917"/>
      <c r="AA11" s="920" t="s">
        <v>346</v>
      </c>
      <c r="AB11" s="919"/>
      <c r="AC11" s="918">
        <v>4977749037</v>
      </c>
      <c r="AD11" s="917"/>
      <c r="AE11" s="917"/>
      <c r="AF11" s="917"/>
      <c r="AG11" s="919"/>
      <c r="AH11" s="918">
        <v>5960</v>
      </c>
      <c r="AI11" s="917"/>
      <c r="AJ11" s="919"/>
      <c r="AK11" s="918">
        <v>1144</v>
      </c>
      <c r="AL11" s="917"/>
      <c r="AM11" s="916"/>
    </row>
    <row r="12" spans="1:39" ht="19.5" customHeight="1" thickBot="1">
      <c r="A12" s="915"/>
      <c r="B12" s="945"/>
      <c r="C12" s="363"/>
      <c r="D12" s="363"/>
      <c r="E12" s="363"/>
      <c r="F12" s="363"/>
      <c r="G12" s="912"/>
      <c r="H12" s="909"/>
      <c r="I12" s="908"/>
      <c r="J12" s="908"/>
      <c r="K12" s="908"/>
      <c r="L12" s="911"/>
      <c r="M12" s="909"/>
      <c r="N12" s="908"/>
      <c r="O12" s="908"/>
      <c r="P12" s="908"/>
      <c r="Q12" s="911"/>
      <c r="R12" s="909"/>
      <c r="S12" s="908"/>
      <c r="T12" s="908"/>
      <c r="U12" s="908"/>
      <c r="V12" s="911"/>
      <c r="W12" s="909">
        <v>245862563</v>
      </c>
      <c r="X12" s="908"/>
      <c r="Y12" s="908"/>
      <c r="Z12" s="908"/>
      <c r="AA12" s="908"/>
      <c r="AB12" s="910"/>
      <c r="AC12" s="909"/>
      <c r="AD12" s="908"/>
      <c r="AE12" s="908"/>
      <c r="AF12" s="908"/>
      <c r="AG12" s="910"/>
      <c r="AH12" s="909"/>
      <c r="AI12" s="908"/>
      <c r="AJ12" s="910"/>
      <c r="AK12" s="909"/>
      <c r="AL12" s="908"/>
      <c r="AM12" s="907"/>
    </row>
    <row r="13" spans="1:39" ht="19.5" customHeight="1">
      <c r="A13" s="944" t="s">
        <v>359</v>
      </c>
      <c r="B13" s="943"/>
      <c r="C13" s="942" t="s">
        <v>358</v>
      </c>
      <c r="D13" s="942"/>
      <c r="E13" s="942"/>
      <c r="F13" s="942"/>
      <c r="G13" s="941"/>
      <c r="H13" s="884">
        <v>1122793586</v>
      </c>
      <c r="I13" s="938"/>
      <c r="J13" s="938"/>
      <c r="K13" s="938"/>
      <c r="L13" s="940"/>
      <c r="M13" s="884">
        <v>733240094</v>
      </c>
      <c r="N13" s="938"/>
      <c r="O13" s="938"/>
      <c r="P13" s="938"/>
      <c r="Q13" s="940"/>
      <c r="R13" s="884">
        <v>23268955</v>
      </c>
      <c r="S13" s="938"/>
      <c r="T13" s="938"/>
      <c r="U13" s="938"/>
      <c r="V13" s="940"/>
      <c r="W13" s="921" t="s">
        <v>347</v>
      </c>
      <c r="X13" s="938">
        <v>21467359</v>
      </c>
      <c r="Y13" s="938"/>
      <c r="Z13" s="938"/>
      <c r="AA13" s="920" t="s">
        <v>346</v>
      </c>
      <c r="AB13" s="939"/>
      <c r="AC13" s="884">
        <v>1994522079</v>
      </c>
      <c r="AD13" s="938"/>
      <c r="AE13" s="938"/>
      <c r="AF13" s="938"/>
      <c r="AG13" s="939"/>
      <c r="AH13" s="884">
        <v>2422</v>
      </c>
      <c r="AI13" s="938"/>
      <c r="AJ13" s="939"/>
      <c r="AK13" s="884">
        <v>597</v>
      </c>
      <c r="AL13" s="938"/>
      <c r="AM13" s="937"/>
    </row>
    <row r="14" spans="1:39" ht="19.5" customHeight="1">
      <c r="A14" s="925"/>
      <c r="B14" s="931"/>
      <c r="C14" s="930"/>
      <c r="D14" s="930"/>
      <c r="E14" s="930"/>
      <c r="F14" s="930"/>
      <c r="G14" s="933"/>
      <c r="H14" s="879"/>
      <c r="I14" s="927"/>
      <c r="J14" s="927"/>
      <c r="K14" s="927"/>
      <c r="L14" s="929"/>
      <c r="M14" s="879"/>
      <c r="N14" s="927"/>
      <c r="O14" s="927"/>
      <c r="P14" s="927"/>
      <c r="Q14" s="929"/>
      <c r="R14" s="879"/>
      <c r="S14" s="927"/>
      <c r="T14" s="927"/>
      <c r="U14" s="927"/>
      <c r="V14" s="929"/>
      <c r="W14" s="879">
        <v>115219444</v>
      </c>
      <c r="X14" s="927"/>
      <c r="Y14" s="927"/>
      <c r="Z14" s="927"/>
      <c r="AA14" s="927"/>
      <c r="AB14" s="928"/>
      <c r="AC14" s="879"/>
      <c r="AD14" s="927"/>
      <c r="AE14" s="927"/>
      <c r="AF14" s="927"/>
      <c r="AG14" s="928"/>
      <c r="AH14" s="879"/>
      <c r="AI14" s="927"/>
      <c r="AJ14" s="928"/>
      <c r="AK14" s="879"/>
      <c r="AL14" s="927"/>
      <c r="AM14" s="926"/>
    </row>
    <row r="15" spans="1:39" ht="19.5" customHeight="1">
      <c r="A15" s="925"/>
      <c r="B15" s="924"/>
      <c r="C15" s="932" t="s">
        <v>357</v>
      </c>
      <c r="D15" s="932"/>
      <c r="E15" s="932"/>
      <c r="F15" s="932"/>
      <c r="G15" s="934"/>
      <c r="H15" s="918">
        <v>170295206</v>
      </c>
      <c r="I15" s="917"/>
      <c r="J15" s="917"/>
      <c r="K15" s="917"/>
      <c r="L15" s="922"/>
      <c r="M15" s="918">
        <v>39764937</v>
      </c>
      <c r="N15" s="917"/>
      <c r="O15" s="917"/>
      <c r="P15" s="917"/>
      <c r="Q15" s="922"/>
      <c r="R15" s="918">
        <v>126028467</v>
      </c>
      <c r="S15" s="917"/>
      <c r="T15" s="917"/>
      <c r="U15" s="917"/>
      <c r="V15" s="922"/>
      <c r="W15" s="921" t="s">
        <v>347</v>
      </c>
      <c r="X15" s="917">
        <v>1037983</v>
      </c>
      <c r="Y15" s="917"/>
      <c r="Z15" s="917"/>
      <c r="AA15" s="920" t="s">
        <v>346</v>
      </c>
      <c r="AB15" s="919"/>
      <c r="AC15" s="918">
        <v>365471219</v>
      </c>
      <c r="AD15" s="917"/>
      <c r="AE15" s="917"/>
      <c r="AF15" s="917"/>
      <c r="AG15" s="919"/>
      <c r="AH15" s="918">
        <v>511</v>
      </c>
      <c r="AI15" s="917"/>
      <c r="AJ15" s="919"/>
      <c r="AK15" s="918">
        <v>54</v>
      </c>
      <c r="AL15" s="917"/>
      <c r="AM15" s="916"/>
    </row>
    <row r="16" spans="1:39" ht="19.5" customHeight="1">
      <c r="A16" s="925"/>
      <c r="B16" s="931"/>
      <c r="C16" s="930"/>
      <c r="D16" s="930"/>
      <c r="E16" s="930"/>
      <c r="F16" s="930"/>
      <c r="G16" s="933"/>
      <c r="H16" s="879"/>
      <c r="I16" s="927"/>
      <c r="J16" s="927"/>
      <c r="K16" s="927"/>
      <c r="L16" s="929"/>
      <c r="M16" s="879"/>
      <c r="N16" s="927"/>
      <c r="O16" s="927"/>
      <c r="P16" s="927"/>
      <c r="Q16" s="929"/>
      <c r="R16" s="879"/>
      <c r="S16" s="927"/>
      <c r="T16" s="927"/>
      <c r="U16" s="927"/>
      <c r="V16" s="929"/>
      <c r="W16" s="879">
        <v>29382609</v>
      </c>
      <c r="X16" s="927"/>
      <c r="Y16" s="927"/>
      <c r="Z16" s="927"/>
      <c r="AA16" s="927"/>
      <c r="AB16" s="928"/>
      <c r="AC16" s="879"/>
      <c r="AD16" s="927"/>
      <c r="AE16" s="927"/>
      <c r="AF16" s="927"/>
      <c r="AG16" s="928"/>
      <c r="AH16" s="879"/>
      <c r="AI16" s="927"/>
      <c r="AJ16" s="928"/>
      <c r="AK16" s="879"/>
      <c r="AL16" s="927"/>
      <c r="AM16" s="926"/>
    </row>
    <row r="17" spans="1:39" ht="19.5" customHeight="1">
      <c r="A17" s="925"/>
      <c r="B17" s="924"/>
      <c r="C17" s="932" t="s">
        <v>356</v>
      </c>
      <c r="D17" s="932"/>
      <c r="E17" s="932"/>
      <c r="F17" s="932"/>
      <c r="G17" s="934"/>
      <c r="H17" s="918">
        <v>103099210</v>
      </c>
      <c r="I17" s="917"/>
      <c r="J17" s="917"/>
      <c r="K17" s="917"/>
      <c r="L17" s="922"/>
      <c r="M17" s="918">
        <v>87462345</v>
      </c>
      <c r="N17" s="917"/>
      <c r="O17" s="917"/>
      <c r="P17" s="917"/>
      <c r="Q17" s="922"/>
      <c r="R17" s="918">
        <v>0</v>
      </c>
      <c r="S17" s="917"/>
      <c r="T17" s="917"/>
      <c r="U17" s="917"/>
      <c r="V17" s="922"/>
      <c r="W17" s="921" t="s">
        <v>347</v>
      </c>
      <c r="X17" s="917">
        <v>979300</v>
      </c>
      <c r="Y17" s="917"/>
      <c r="Z17" s="917"/>
      <c r="AA17" s="920" t="s">
        <v>346</v>
      </c>
      <c r="AB17" s="919"/>
      <c r="AC17" s="918">
        <v>200942724</v>
      </c>
      <c r="AD17" s="917"/>
      <c r="AE17" s="917"/>
      <c r="AF17" s="917"/>
      <c r="AG17" s="919"/>
      <c r="AH17" s="918">
        <v>292</v>
      </c>
      <c r="AI17" s="917"/>
      <c r="AJ17" s="919"/>
      <c r="AK17" s="918">
        <v>37</v>
      </c>
      <c r="AL17" s="917"/>
      <c r="AM17" s="916"/>
    </row>
    <row r="18" spans="1:39" ht="19.5" customHeight="1">
      <c r="A18" s="925"/>
      <c r="B18" s="931"/>
      <c r="C18" s="930"/>
      <c r="D18" s="930"/>
      <c r="E18" s="930"/>
      <c r="F18" s="930"/>
      <c r="G18" s="933"/>
      <c r="H18" s="879"/>
      <c r="I18" s="927"/>
      <c r="J18" s="927"/>
      <c r="K18" s="927"/>
      <c r="L18" s="929"/>
      <c r="M18" s="879"/>
      <c r="N18" s="927"/>
      <c r="O18" s="927"/>
      <c r="P18" s="927"/>
      <c r="Q18" s="929"/>
      <c r="R18" s="879"/>
      <c r="S18" s="927"/>
      <c r="T18" s="927"/>
      <c r="U18" s="927"/>
      <c r="V18" s="929"/>
      <c r="W18" s="879">
        <v>10381169</v>
      </c>
      <c r="X18" s="927"/>
      <c r="Y18" s="927"/>
      <c r="Z18" s="927"/>
      <c r="AA18" s="927"/>
      <c r="AB18" s="928"/>
      <c r="AC18" s="879"/>
      <c r="AD18" s="927"/>
      <c r="AE18" s="927"/>
      <c r="AF18" s="927"/>
      <c r="AG18" s="928"/>
      <c r="AH18" s="879"/>
      <c r="AI18" s="927"/>
      <c r="AJ18" s="928"/>
      <c r="AK18" s="879"/>
      <c r="AL18" s="927"/>
      <c r="AM18" s="926"/>
    </row>
    <row r="19" spans="1:39" ht="19.5" customHeight="1">
      <c r="A19" s="925"/>
      <c r="B19" s="924"/>
      <c r="C19" s="932" t="s">
        <v>355</v>
      </c>
      <c r="D19" s="932"/>
      <c r="E19" s="932"/>
      <c r="F19" s="932"/>
      <c r="G19" s="934"/>
      <c r="H19" s="918">
        <v>38603331</v>
      </c>
      <c r="I19" s="917"/>
      <c r="J19" s="917"/>
      <c r="K19" s="917"/>
      <c r="L19" s="922"/>
      <c r="M19" s="918">
        <v>26983663</v>
      </c>
      <c r="N19" s="917"/>
      <c r="O19" s="917"/>
      <c r="P19" s="917"/>
      <c r="Q19" s="922"/>
      <c r="R19" s="918">
        <v>2254006</v>
      </c>
      <c r="S19" s="917"/>
      <c r="T19" s="917"/>
      <c r="U19" s="917"/>
      <c r="V19" s="922"/>
      <c r="W19" s="921" t="s">
        <v>347</v>
      </c>
      <c r="X19" s="917">
        <v>2721215</v>
      </c>
      <c r="Y19" s="917"/>
      <c r="Z19" s="917"/>
      <c r="AA19" s="920" t="s">
        <v>346</v>
      </c>
      <c r="AB19" s="919"/>
      <c r="AC19" s="918">
        <v>72779379</v>
      </c>
      <c r="AD19" s="917"/>
      <c r="AE19" s="917"/>
      <c r="AF19" s="917"/>
      <c r="AG19" s="919"/>
      <c r="AH19" s="918">
        <v>210</v>
      </c>
      <c r="AI19" s="917"/>
      <c r="AJ19" s="919"/>
      <c r="AK19" s="918">
        <v>20</v>
      </c>
      <c r="AL19" s="917"/>
      <c r="AM19" s="916"/>
    </row>
    <row r="20" spans="1:39" ht="19.5" customHeight="1">
      <c r="A20" s="925"/>
      <c r="B20" s="931"/>
      <c r="C20" s="930"/>
      <c r="D20" s="930"/>
      <c r="E20" s="930"/>
      <c r="F20" s="930"/>
      <c r="G20" s="933"/>
      <c r="H20" s="879"/>
      <c r="I20" s="927"/>
      <c r="J20" s="927"/>
      <c r="K20" s="927"/>
      <c r="L20" s="929"/>
      <c r="M20" s="879"/>
      <c r="N20" s="927"/>
      <c r="O20" s="927"/>
      <c r="P20" s="927"/>
      <c r="Q20" s="929"/>
      <c r="R20" s="879"/>
      <c r="S20" s="927"/>
      <c r="T20" s="927"/>
      <c r="U20" s="927"/>
      <c r="V20" s="929"/>
      <c r="W20" s="879">
        <v>4938379</v>
      </c>
      <c r="X20" s="927"/>
      <c r="Y20" s="927"/>
      <c r="Z20" s="927"/>
      <c r="AA20" s="927"/>
      <c r="AB20" s="928"/>
      <c r="AC20" s="879"/>
      <c r="AD20" s="927"/>
      <c r="AE20" s="927"/>
      <c r="AF20" s="927"/>
      <c r="AG20" s="928"/>
      <c r="AH20" s="879"/>
      <c r="AI20" s="927"/>
      <c r="AJ20" s="928"/>
      <c r="AK20" s="879"/>
      <c r="AL20" s="927"/>
      <c r="AM20" s="926"/>
    </row>
    <row r="21" spans="1:39" ht="19.5" customHeight="1">
      <c r="A21" s="925"/>
      <c r="B21" s="924"/>
      <c r="C21" s="923" t="s">
        <v>234</v>
      </c>
      <c r="D21" s="923"/>
      <c r="E21" s="923"/>
      <c r="F21" s="923"/>
      <c r="G21" s="404"/>
      <c r="H21" s="918">
        <v>1434791333</v>
      </c>
      <c r="I21" s="917"/>
      <c r="J21" s="917"/>
      <c r="K21" s="917"/>
      <c r="L21" s="922"/>
      <c r="M21" s="918">
        <v>887451039</v>
      </c>
      <c r="N21" s="917"/>
      <c r="O21" s="917"/>
      <c r="P21" s="917"/>
      <c r="Q21" s="922"/>
      <c r="R21" s="918">
        <v>151551428</v>
      </c>
      <c r="S21" s="917"/>
      <c r="T21" s="917"/>
      <c r="U21" s="917"/>
      <c r="V21" s="922"/>
      <c r="W21" s="921" t="s">
        <v>347</v>
      </c>
      <c r="X21" s="917">
        <v>26205857</v>
      </c>
      <c r="Y21" s="917"/>
      <c r="Z21" s="917"/>
      <c r="AA21" s="920" t="s">
        <v>346</v>
      </c>
      <c r="AB21" s="919"/>
      <c r="AC21" s="918">
        <v>2633715401</v>
      </c>
      <c r="AD21" s="917"/>
      <c r="AE21" s="917"/>
      <c r="AF21" s="917"/>
      <c r="AG21" s="919"/>
      <c r="AH21" s="918">
        <v>3435</v>
      </c>
      <c r="AI21" s="917"/>
      <c r="AJ21" s="919"/>
      <c r="AK21" s="918">
        <v>708</v>
      </c>
      <c r="AL21" s="917"/>
      <c r="AM21" s="916"/>
    </row>
    <row r="22" spans="1:39" ht="19.5" customHeight="1" thickBot="1">
      <c r="A22" s="915"/>
      <c r="B22" s="914"/>
      <c r="C22" s="913"/>
      <c r="D22" s="913"/>
      <c r="E22" s="913"/>
      <c r="F22" s="913"/>
      <c r="G22" s="912"/>
      <c r="H22" s="909"/>
      <c r="I22" s="908"/>
      <c r="J22" s="908"/>
      <c r="K22" s="908"/>
      <c r="L22" s="911"/>
      <c r="M22" s="909"/>
      <c r="N22" s="908"/>
      <c r="O22" s="908"/>
      <c r="P22" s="908"/>
      <c r="Q22" s="911"/>
      <c r="R22" s="909"/>
      <c r="S22" s="908"/>
      <c r="T22" s="908"/>
      <c r="U22" s="908"/>
      <c r="V22" s="911"/>
      <c r="W22" s="909">
        <v>159921601</v>
      </c>
      <c r="X22" s="908"/>
      <c r="Y22" s="908"/>
      <c r="Z22" s="908"/>
      <c r="AA22" s="908"/>
      <c r="AB22" s="910"/>
      <c r="AC22" s="909"/>
      <c r="AD22" s="908"/>
      <c r="AE22" s="908"/>
      <c r="AF22" s="908"/>
      <c r="AG22" s="910"/>
      <c r="AH22" s="909"/>
      <c r="AI22" s="908"/>
      <c r="AJ22" s="910"/>
      <c r="AK22" s="909"/>
      <c r="AL22" s="908"/>
      <c r="AM22" s="907"/>
    </row>
    <row r="23" spans="1:39" ht="19.5" customHeight="1">
      <c r="A23" s="944" t="s">
        <v>354</v>
      </c>
      <c r="B23" s="943"/>
      <c r="C23" s="942" t="s">
        <v>353</v>
      </c>
      <c r="D23" s="942"/>
      <c r="E23" s="942"/>
      <c r="F23" s="942"/>
      <c r="G23" s="941"/>
      <c r="H23" s="884">
        <v>143237787</v>
      </c>
      <c r="I23" s="938"/>
      <c r="J23" s="938"/>
      <c r="K23" s="938"/>
      <c r="L23" s="940"/>
      <c r="M23" s="884">
        <v>69213024</v>
      </c>
      <c r="N23" s="938"/>
      <c r="O23" s="938"/>
      <c r="P23" s="938"/>
      <c r="Q23" s="940"/>
      <c r="R23" s="884">
        <v>55341951</v>
      </c>
      <c r="S23" s="938"/>
      <c r="T23" s="938"/>
      <c r="U23" s="938"/>
      <c r="V23" s="940"/>
      <c r="W23" s="921" t="s">
        <v>347</v>
      </c>
      <c r="X23" s="938">
        <v>1375508</v>
      </c>
      <c r="Y23" s="938"/>
      <c r="Z23" s="938"/>
      <c r="AA23" s="920" t="s">
        <v>346</v>
      </c>
      <c r="AB23" s="939"/>
      <c r="AC23" s="884">
        <v>276259384</v>
      </c>
      <c r="AD23" s="938"/>
      <c r="AE23" s="938"/>
      <c r="AF23" s="938"/>
      <c r="AG23" s="939"/>
      <c r="AH23" s="884">
        <v>574</v>
      </c>
      <c r="AI23" s="938"/>
      <c r="AJ23" s="939"/>
      <c r="AK23" s="884">
        <v>69</v>
      </c>
      <c r="AL23" s="938"/>
      <c r="AM23" s="937"/>
    </row>
    <row r="24" spans="1:39" ht="19.5" customHeight="1">
      <c r="A24" s="925"/>
      <c r="B24" s="931"/>
      <c r="C24" s="930"/>
      <c r="D24" s="930"/>
      <c r="E24" s="930"/>
      <c r="F24" s="930"/>
      <c r="G24" s="933"/>
      <c r="H24" s="879"/>
      <c r="I24" s="927"/>
      <c r="J24" s="927"/>
      <c r="K24" s="927"/>
      <c r="L24" s="929"/>
      <c r="M24" s="879"/>
      <c r="N24" s="927"/>
      <c r="O24" s="927"/>
      <c r="P24" s="927"/>
      <c r="Q24" s="929"/>
      <c r="R24" s="879"/>
      <c r="S24" s="927"/>
      <c r="T24" s="927"/>
      <c r="U24" s="927"/>
      <c r="V24" s="929"/>
      <c r="W24" s="879">
        <v>8466622</v>
      </c>
      <c r="X24" s="927"/>
      <c r="Y24" s="927"/>
      <c r="Z24" s="927"/>
      <c r="AA24" s="927"/>
      <c r="AB24" s="928"/>
      <c r="AC24" s="879"/>
      <c r="AD24" s="927"/>
      <c r="AE24" s="927"/>
      <c r="AF24" s="927"/>
      <c r="AG24" s="928"/>
      <c r="AH24" s="879"/>
      <c r="AI24" s="927"/>
      <c r="AJ24" s="928"/>
      <c r="AK24" s="879"/>
      <c r="AL24" s="927"/>
      <c r="AM24" s="926"/>
    </row>
    <row r="25" spans="1:39" ht="19.5" customHeight="1">
      <c r="A25" s="925"/>
      <c r="B25" s="924"/>
      <c r="C25" s="936" t="s">
        <v>352</v>
      </c>
      <c r="D25" s="936"/>
      <c r="E25" s="936"/>
      <c r="F25" s="936"/>
      <c r="G25" s="934"/>
      <c r="H25" s="918">
        <v>115708822</v>
      </c>
      <c r="I25" s="917"/>
      <c r="J25" s="917"/>
      <c r="K25" s="917"/>
      <c r="L25" s="922"/>
      <c r="M25" s="918">
        <v>32815800</v>
      </c>
      <c r="N25" s="917"/>
      <c r="O25" s="917"/>
      <c r="P25" s="917"/>
      <c r="Q25" s="922"/>
      <c r="R25" s="918">
        <v>0</v>
      </c>
      <c r="S25" s="917"/>
      <c r="T25" s="917"/>
      <c r="U25" s="917"/>
      <c r="V25" s="922"/>
      <c r="W25" s="921" t="s">
        <v>347</v>
      </c>
      <c r="X25" s="917">
        <v>188500</v>
      </c>
      <c r="Y25" s="917"/>
      <c r="Z25" s="917"/>
      <c r="AA25" s="920" t="s">
        <v>346</v>
      </c>
      <c r="AB25" s="919"/>
      <c r="AC25" s="918">
        <v>153573322</v>
      </c>
      <c r="AD25" s="917"/>
      <c r="AE25" s="917"/>
      <c r="AF25" s="917"/>
      <c r="AG25" s="919"/>
      <c r="AH25" s="918">
        <v>168</v>
      </c>
      <c r="AI25" s="917"/>
      <c r="AJ25" s="919"/>
      <c r="AK25" s="918">
        <v>24</v>
      </c>
      <c r="AL25" s="917"/>
      <c r="AM25" s="916"/>
    </row>
    <row r="26" spans="1:39" ht="19.5" customHeight="1">
      <c r="A26" s="925"/>
      <c r="B26" s="931"/>
      <c r="C26" s="935"/>
      <c r="D26" s="935"/>
      <c r="E26" s="935"/>
      <c r="F26" s="935"/>
      <c r="G26" s="933"/>
      <c r="H26" s="879"/>
      <c r="I26" s="927"/>
      <c r="J26" s="927"/>
      <c r="K26" s="927"/>
      <c r="L26" s="929"/>
      <c r="M26" s="879"/>
      <c r="N26" s="927"/>
      <c r="O26" s="927"/>
      <c r="P26" s="927"/>
      <c r="Q26" s="929"/>
      <c r="R26" s="879"/>
      <c r="S26" s="927"/>
      <c r="T26" s="927"/>
      <c r="U26" s="927"/>
      <c r="V26" s="929"/>
      <c r="W26" s="879">
        <v>5048700</v>
      </c>
      <c r="X26" s="927"/>
      <c r="Y26" s="927"/>
      <c r="Z26" s="927"/>
      <c r="AA26" s="927"/>
      <c r="AB26" s="928"/>
      <c r="AC26" s="879"/>
      <c r="AD26" s="927"/>
      <c r="AE26" s="927"/>
      <c r="AF26" s="927"/>
      <c r="AG26" s="928"/>
      <c r="AH26" s="879"/>
      <c r="AI26" s="927"/>
      <c r="AJ26" s="928"/>
      <c r="AK26" s="879"/>
      <c r="AL26" s="927"/>
      <c r="AM26" s="926"/>
    </row>
    <row r="27" spans="1:39" ht="19.5" customHeight="1">
      <c r="A27" s="925"/>
      <c r="B27" s="924"/>
      <c r="C27" s="932" t="s">
        <v>351</v>
      </c>
      <c r="D27" s="932"/>
      <c r="E27" s="932"/>
      <c r="F27" s="932"/>
      <c r="G27" s="934"/>
      <c r="H27" s="918">
        <v>0</v>
      </c>
      <c r="I27" s="917"/>
      <c r="J27" s="917"/>
      <c r="K27" s="917"/>
      <c r="L27" s="922"/>
      <c r="M27" s="918">
        <v>78358700</v>
      </c>
      <c r="N27" s="917"/>
      <c r="O27" s="917"/>
      <c r="P27" s="917"/>
      <c r="Q27" s="922"/>
      <c r="R27" s="918">
        <v>0</v>
      </c>
      <c r="S27" s="917"/>
      <c r="T27" s="917"/>
      <c r="U27" s="917"/>
      <c r="V27" s="922"/>
      <c r="W27" s="921" t="s">
        <v>347</v>
      </c>
      <c r="X27" s="917">
        <v>0</v>
      </c>
      <c r="Y27" s="917"/>
      <c r="Z27" s="917"/>
      <c r="AA27" s="920" t="s">
        <v>346</v>
      </c>
      <c r="AB27" s="919"/>
      <c r="AC27" s="918">
        <v>78358700</v>
      </c>
      <c r="AD27" s="917"/>
      <c r="AE27" s="917"/>
      <c r="AF27" s="917"/>
      <c r="AG27" s="919"/>
      <c r="AH27" s="918">
        <v>159</v>
      </c>
      <c r="AI27" s="917"/>
      <c r="AJ27" s="919"/>
      <c r="AK27" s="918">
        <v>55</v>
      </c>
      <c r="AL27" s="917"/>
      <c r="AM27" s="916"/>
    </row>
    <row r="28" spans="1:39" ht="19.5" customHeight="1">
      <c r="A28" s="925"/>
      <c r="B28" s="931"/>
      <c r="C28" s="930"/>
      <c r="D28" s="930"/>
      <c r="E28" s="930"/>
      <c r="F28" s="930"/>
      <c r="G28" s="933"/>
      <c r="H28" s="879"/>
      <c r="I28" s="927"/>
      <c r="J28" s="927"/>
      <c r="K28" s="927"/>
      <c r="L28" s="929"/>
      <c r="M28" s="879"/>
      <c r="N28" s="927"/>
      <c r="O28" s="927"/>
      <c r="P28" s="927"/>
      <c r="Q28" s="929"/>
      <c r="R28" s="879"/>
      <c r="S28" s="927"/>
      <c r="T28" s="927"/>
      <c r="U28" s="927"/>
      <c r="V28" s="929"/>
      <c r="W28" s="879">
        <v>0</v>
      </c>
      <c r="X28" s="927"/>
      <c r="Y28" s="927"/>
      <c r="Z28" s="927"/>
      <c r="AA28" s="927"/>
      <c r="AB28" s="928"/>
      <c r="AC28" s="879"/>
      <c r="AD28" s="927"/>
      <c r="AE28" s="927"/>
      <c r="AF28" s="927"/>
      <c r="AG28" s="928"/>
      <c r="AH28" s="879"/>
      <c r="AI28" s="927"/>
      <c r="AJ28" s="928"/>
      <c r="AK28" s="879"/>
      <c r="AL28" s="927"/>
      <c r="AM28" s="926"/>
    </row>
    <row r="29" spans="1:39" ht="19.5" customHeight="1">
      <c r="A29" s="925"/>
      <c r="B29" s="924"/>
      <c r="C29" s="932" t="s">
        <v>350</v>
      </c>
      <c r="D29" s="932"/>
      <c r="E29" s="932"/>
      <c r="F29" s="932"/>
      <c r="G29" s="934"/>
      <c r="H29" s="918">
        <v>364607268</v>
      </c>
      <c r="I29" s="917"/>
      <c r="J29" s="917"/>
      <c r="K29" s="917"/>
      <c r="L29" s="922"/>
      <c r="M29" s="918">
        <v>106117620</v>
      </c>
      <c r="N29" s="917"/>
      <c r="O29" s="917"/>
      <c r="P29" s="917"/>
      <c r="Q29" s="922"/>
      <c r="R29" s="918">
        <v>0</v>
      </c>
      <c r="S29" s="917"/>
      <c r="T29" s="917"/>
      <c r="U29" s="917"/>
      <c r="V29" s="922"/>
      <c r="W29" s="921" t="s">
        <v>347</v>
      </c>
      <c r="X29" s="917">
        <v>185500</v>
      </c>
      <c r="Y29" s="917"/>
      <c r="Z29" s="917"/>
      <c r="AA29" s="920" t="s">
        <v>346</v>
      </c>
      <c r="AB29" s="919"/>
      <c r="AC29" s="918">
        <v>493352388</v>
      </c>
      <c r="AD29" s="917"/>
      <c r="AE29" s="917"/>
      <c r="AF29" s="917"/>
      <c r="AG29" s="919"/>
      <c r="AH29" s="918">
        <v>494</v>
      </c>
      <c r="AI29" s="917"/>
      <c r="AJ29" s="919"/>
      <c r="AK29" s="918">
        <v>138</v>
      </c>
      <c r="AL29" s="917"/>
      <c r="AM29" s="916"/>
    </row>
    <row r="30" spans="1:39" ht="19.5" customHeight="1">
      <c r="A30" s="925"/>
      <c r="B30" s="931"/>
      <c r="C30" s="930"/>
      <c r="D30" s="930"/>
      <c r="E30" s="930"/>
      <c r="F30" s="930"/>
      <c r="G30" s="933"/>
      <c r="H30" s="879"/>
      <c r="I30" s="927"/>
      <c r="J30" s="927"/>
      <c r="K30" s="927"/>
      <c r="L30" s="929"/>
      <c r="M30" s="879"/>
      <c r="N30" s="927"/>
      <c r="O30" s="927"/>
      <c r="P30" s="927"/>
      <c r="Q30" s="929"/>
      <c r="R30" s="879"/>
      <c r="S30" s="927"/>
      <c r="T30" s="927"/>
      <c r="U30" s="927"/>
      <c r="V30" s="929"/>
      <c r="W30" s="879">
        <v>22627500</v>
      </c>
      <c r="X30" s="927"/>
      <c r="Y30" s="927"/>
      <c r="Z30" s="927"/>
      <c r="AA30" s="927"/>
      <c r="AB30" s="928"/>
      <c r="AC30" s="879"/>
      <c r="AD30" s="927"/>
      <c r="AE30" s="927"/>
      <c r="AF30" s="927"/>
      <c r="AG30" s="928"/>
      <c r="AH30" s="879"/>
      <c r="AI30" s="927"/>
      <c r="AJ30" s="928"/>
      <c r="AK30" s="879"/>
      <c r="AL30" s="927"/>
      <c r="AM30" s="926"/>
    </row>
    <row r="31" spans="1:39" ht="19.5" customHeight="1">
      <c r="A31" s="925"/>
      <c r="B31" s="924"/>
      <c r="C31" s="932" t="s">
        <v>349</v>
      </c>
      <c r="D31" s="932"/>
      <c r="E31" s="932"/>
      <c r="F31" s="932"/>
      <c r="G31" s="404"/>
      <c r="H31" s="918">
        <v>0</v>
      </c>
      <c r="I31" s="917"/>
      <c r="J31" s="917"/>
      <c r="K31" s="917"/>
      <c r="L31" s="922"/>
      <c r="M31" s="918">
        <v>0</v>
      </c>
      <c r="N31" s="917"/>
      <c r="O31" s="917"/>
      <c r="P31" s="917"/>
      <c r="Q31" s="922"/>
      <c r="R31" s="918">
        <v>410159974</v>
      </c>
      <c r="S31" s="917"/>
      <c r="T31" s="917"/>
      <c r="U31" s="917"/>
      <c r="V31" s="922"/>
      <c r="W31" s="921" t="s">
        <v>347</v>
      </c>
      <c r="X31" s="917">
        <v>0</v>
      </c>
      <c r="Y31" s="917"/>
      <c r="Z31" s="917"/>
      <c r="AA31" s="920" t="s">
        <v>346</v>
      </c>
      <c r="AB31" s="919"/>
      <c r="AC31" s="918">
        <v>410159974</v>
      </c>
      <c r="AD31" s="917"/>
      <c r="AE31" s="917"/>
      <c r="AF31" s="917"/>
      <c r="AG31" s="919"/>
      <c r="AH31" s="918">
        <v>74</v>
      </c>
      <c r="AI31" s="917"/>
      <c r="AJ31" s="919"/>
      <c r="AK31" s="918">
        <v>1</v>
      </c>
      <c r="AL31" s="917"/>
      <c r="AM31" s="916"/>
    </row>
    <row r="32" spans="1:39" ht="19.5" customHeight="1">
      <c r="A32" s="925"/>
      <c r="B32" s="931"/>
      <c r="C32" s="930"/>
      <c r="D32" s="930"/>
      <c r="E32" s="930"/>
      <c r="F32" s="930"/>
      <c r="G32" s="408"/>
      <c r="H32" s="879"/>
      <c r="I32" s="927"/>
      <c r="J32" s="927"/>
      <c r="K32" s="927"/>
      <c r="L32" s="929"/>
      <c r="M32" s="879"/>
      <c r="N32" s="927"/>
      <c r="O32" s="927"/>
      <c r="P32" s="927"/>
      <c r="Q32" s="929"/>
      <c r="R32" s="879"/>
      <c r="S32" s="927"/>
      <c r="T32" s="927"/>
      <c r="U32" s="927"/>
      <c r="V32" s="929"/>
      <c r="W32" s="879">
        <v>0</v>
      </c>
      <c r="X32" s="927"/>
      <c r="Y32" s="927"/>
      <c r="Z32" s="927"/>
      <c r="AA32" s="927"/>
      <c r="AB32" s="928"/>
      <c r="AC32" s="879"/>
      <c r="AD32" s="927"/>
      <c r="AE32" s="927"/>
      <c r="AF32" s="927"/>
      <c r="AG32" s="928"/>
      <c r="AH32" s="879"/>
      <c r="AI32" s="927"/>
      <c r="AJ32" s="928"/>
      <c r="AK32" s="879"/>
      <c r="AL32" s="927"/>
      <c r="AM32" s="926"/>
    </row>
    <row r="33" spans="1:39" ht="19.5" customHeight="1">
      <c r="A33" s="925"/>
      <c r="B33" s="924"/>
      <c r="C33" s="932" t="s">
        <v>348</v>
      </c>
      <c r="D33" s="932"/>
      <c r="E33" s="932"/>
      <c r="F33" s="932"/>
      <c r="G33" s="404"/>
      <c r="H33" s="918">
        <v>762513517</v>
      </c>
      <c r="I33" s="917"/>
      <c r="J33" s="917"/>
      <c r="K33" s="917"/>
      <c r="L33" s="922"/>
      <c r="M33" s="918">
        <v>118636371</v>
      </c>
      <c r="N33" s="917"/>
      <c r="O33" s="917"/>
      <c r="P33" s="917"/>
      <c r="Q33" s="922"/>
      <c r="R33" s="918">
        <v>1381840</v>
      </c>
      <c r="S33" s="917"/>
      <c r="T33" s="917"/>
      <c r="U33" s="917"/>
      <c r="V33" s="922"/>
      <c r="W33" s="921" t="s">
        <v>347</v>
      </c>
      <c r="X33" s="917">
        <v>3915783</v>
      </c>
      <c r="Y33" s="917"/>
      <c r="Z33" s="917"/>
      <c r="AA33" s="920" t="s">
        <v>346</v>
      </c>
      <c r="AB33" s="919"/>
      <c r="AC33" s="918">
        <v>932329868</v>
      </c>
      <c r="AD33" s="917"/>
      <c r="AE33" s="917"/>
      <c r="AF33" s="917"/>
      <c r="AG33" s="919"/>
      <c r="AH33" s="918">
        <v>1056</v>
      </c>
      <c r="AI33" s="917"/>
      <c r="AJ33" s="919"/>
      <c r="AK33" s="918">
        <v>149</v>
      </c>
      <c r="AL33" s="917"/>
      <c r="AM33" s="916"/>
    </row>
    <row r="34" spans="1:39" ht="19.5" customHeight="1">
      <c r="A34" s="925"/>
      <c r="B34" s="931"/>
      <c r="C34" s="930"/>
      <c r="D34" s="930"/>
      <c r="E34" s="930"/>
      <c r="F34" s="930"/>
      <c r="G34" s="408"/>
      <c r="H34" s="879"/>
      <c r="I34" s="927"/>
      <c r="J34" s="927"/>
      <c r="K34" s="927"/>
      <c r="L34" s="929"/>
      <c r="M34" s="879"/>
      <c r="N34" s="927"/>
      <c r="O34" s="927"/>
      <c r="P34" s="927"/>
      <c r="Q34" s="929"/>
      <c r="R34" s="879"/>
      <c r="S34" s="927"/>
      <c r="T34" s="927"/>
      <c r="U34" s="927"/>
      <c r="V34" s="929"/>
      <c r="W34" s="879">
        <v>49798140</v>
      </c>
      <c r="X34" s="927"/>
      <c r="Y34" s="927"/>
      <c r="Z34" s="927"/>
      <c r="AA34" s="927"/>
      <c r="AB34" s="928"/>
      <c r="AC34" s="879"/>
      <c r="AD34" s="927"/>
      <c r="AE34" s="927"/>
      <c r="AF34" s="927"/>
      <c r="AG34" s="928"/>
      <c r="AH34" s="879"/>
      <c r="AI34" s="927"/>
      <c r="AJ34" s="928"/>
      <c r="AK34" s="879"/>
      <c r="AL34" s="927"/>
      <c r="AM34" s="926"/>
    </row>
    <row r="35" spans="1:39" ht="19.5" customHeight="1">
      <c r="A35" s="925"/>
      <c r="B35" s="924"/>
      <c r="C35" s="923" t="s">
        <v>234</v>
      </c>
      <c r="D35" s="923"/>
      <c r="E35" s="923"/>
      <c r="F35" s="923"/>
      <c r="G35" s="404"/>
      <c r="H35" s="918">
        <v>1386067394</v>
      </c>
      <c r="I35" s="917"/>
      <c r="J35" s="917"/>
      <c r="K35" s="917"/>
      <c r="L35" s="922"/>
      <c r="M35" s="918">
        <v>405141515</v>
      </c>
      <c r="N35" s="917"/>
      <c r="O35" s="917"/>
      <c r="P35" s="917"/>
      <c r="Q35" s="922"/>
      <c r="R35" s="918">
        <v>466883765</v>
      </c>
      <c r="S35" s="917"/>
      <c r="T35" s="917"/>
      <c r="U35" s="917"/>
      <c r="V35" s="922"/>
      <c r="W35" s="921" t="s">
        <v>347</v>
      </c>
      <c r="X35" s="917">
        <v>5665291</v>
      </c>
      <c r="Y35" s="917"/>
      <c r="Z35" s="917"/>
      <c r="AA35" s="920" t="s">
        <v>346</v>
      </c>
      <c r="AB35" s="919"/>
      <c r="AC35" s="918">
        <v>2344033636</v>
      </c>
      <c r="AD35" s="917"/>
      <c r="AE35" s="917"/>
      <c r="AF35" s="917"/>
      <c r="AG35" s="919"/>
      <c r="AH35" s="918">
        <v>2525</v>
      </c>
      <c r="AI35" s="917"/>
      <c r="AJ35" s="919"/>
      <c r="AK35" s="918">
        <v>436</v>
      </c>
      <c r="AL35" s="917"/>
      <c r="AM35" s="916"/>
    </row>
    <row r="36" spans="1:39" ht="19.5" customHeight="1" thickBot="1">
      <c r="A36" s="915"/>
      <c r="B36" s="914"/>
      <c r="C36" s="913"/>
      <c r="D36" s="913"/>
      <c r="E36" s="913"/>
      <c r="F36" s="913"/>
      <c r="G36" s="912"/>
      <c r="H36" s="909"/>
      <c r="I36" s="908"/>
      <c r="J36" s="908"/>
      <c r="K36" s="908"/>
      <c r="L36" s="911"/>
      <c r="M36" s="909"/>
      <c r="N36" s="908"/>
      <c r="O36" s="908"/>
      <c r="P36" s="908"/>
      <c r="Q36" s="911"/>
      <c r="R36" s="909"/>
      <c r="S36" s="908"/>
      <c r="T36" s="908"/>
      <c r="U36" s="908"/>
      <c r="V36" s="911"/>
      <c r="W36" s="909">
        <v>85940962</v>
      </c>
      <c r="X36" s="908"/>
      <c r="Y36" s="908"/>
      <c r="Z36" s="908"/>
      <c r="AA36" s="908"/>
      <c r="AB36" s="910"/>
      <c r="AC36" s="909"/>
      <c r="AD36" s="908"/>
      <c r="AE36" s="908"/>
      <c r="AF36" s="908"/>
      <c r="AG36" s="910"/>
      <c r="AH36" s="909"/>
      <c r="AI36" s="908"/>
      <c r="AJ36" s="910"/>
      <c r="AK36" s="909"/>
      <c r="AL36" s="908"/>
      <c r="AM36" s="907"/>
    </row>
    <row r="37" spans="1:39" ht="19.5" customHeight="1">
      <c r="A37" s="906"/>
      <c r="B37" s="898"/>
      <c r="C37" s="906"/>
      <c r="D37" s="900"/>
      <c r="E37" s="900"/>
      <c r="F37" s="900"/>
      <c r="G37" s="899"/>
      <c r="H37" s="899"/>
      <c r="I37" s="899"/>
      <c r="J37" s="899"/>
      <c r="K37" s="899"/>
      <c r="L37" s="905"/>
      <c r="M37" s="899"/>
      <c r="N37" s="899"/>
      <c r="O37" s="899"/>
      <c r="P37" s="899"/>
      <c r="Q37" s="905"/>
      <c r="R37" s="899"/>
      <c r="S37" s="899"/>
      <c r="T37" s="899"/>
      <c r="U37" s="899"/>
      <c r="V37" s="905"/>
      <c r="W37" s="899"/>
      <c r="X37" s="899"/>
      <c r="Y37" s="899"/>
      <c r="Z37" s="899"/>
      <c r="AA37" s="899"/>
      <c r="AB37" s="899"/>
      <c r="AC37" s="899"/>
      <c r="AD37" s="899"/>
      <c r="AE37" s="899"/>
      <c r="AF37" s="899"/>
      <c r="AG37" s="905"/>
      <c r="AH37" s="904"/>
      <c r="AI37" s="904"/>
      <c r="AJ37" s="899"/>
      <c r="AK37" s="904"/>
      <c r="AL37" s="904"/>
      <c r="AM37" s="899"/>
    </row>
    <row r="38" spans="1:39" ht="19.5" customHeight="1">
      <c r="A38" s="903" t="s">
        <v>345</v>
      </c>
      <c r="B38" s="898"/>
      <c r="C38" s="902" t="s">
        <v>344</v>
      </c>
      <c r="D38" s="902"/>
      <c r="E38" s="902"/>
      <c r="F38" s="902"/>
      <c r="G38" s="902"/>
      <c r="H38" s="902"/>
      <c r="I38" s="902"/>
      <c r="J38" s="902"/>
      <c r="K38" s="902"/>
      <c r="L38" s="902"/>
      <c r="M38" s="902"/>
      <c r="N38" s="902"/>
      <c r="O38" s="902"/>
      <c r="P38" s="902"/>
      <c r="Q38" s="902"/>
      <c r="R38" s="899"/>
      <c r="S38" s="899"/>
      <c r="T38" s="899"/>
      <c r="U38" s="899"/>
      <c r="V38" s="905"/>
      <c r="W38" s="899"/>
      <c r="X38" s="899"/>
      <c r="Y38" s="899"/>
      <c r="Z38" s="899"/>
      <c r="AA38" s="899"/>
      <c r="AB38" s="899"/>
      <c r="AC38" s="899"/>
      <c r="AD38" s="899"/>
      <c r="AE38" s="899"/>
      <c r="AF38" s="899"/>
      <c r="AG38" s="905"/>
      <c r="AH38" s="904"/>
      <c r="AI38" s="904"/>
      <c r="AJ38" s="899"/>
      <c r="AK38" s="904"/>
      <c r="AL38" s="904"/>
      <c r="AM38" s="899"/>
    </row>
    <row r="39" spans="1:20" ht="19.5" customHeight="1">
      <c r="A39" s="903">
        <v>2</v>
      </c>
      <c r="C39" s="902" t="s">
        <v>343</v>
      </c>
      <c r="D39" s="902"/>
      <c r="E39" s="902"/>
      <c r="F39" s="902"/>
      <c r="G39" s="902"/>
      <c r="H39" s="902"/>
      <c r="I39" s="902"/>
      <c r="J39" s="902"/>
      <c r="K39" s="902"/>
      <c r="L39" s="902"/>
      <c r="M39" s="902"/>
      <c r="N39" s="902"/>
      <c r="O39" s="902"/>
      <c r="P39" s="902"/>
      <c r="Q39" s="902"/>
      <c r="R39" s="898"/>
      <c r="S39" s="898"/>
      <c r="T39" s="898"/>
    </row>
    <row r="40" spans="1:17" ht="18" customHeight="1">
      <c r="A40" s="903">
        <v>3</v>
      </c>
      <c r="B40" s="900"/>
      <c r="C40" s="902" t="s">
        <v>342</v>
      </c>
      <c r="D40" s="902"/>
      <c r="E40" s="902"/>
      <c r="F40" s="902"/>
      <c r="G40" s="902"/>
      <c r="H40" s="902"/>
      <c r="I40" s="902"/>
      <c r="J40" s="902"/>
      <c r="K40" s="902"/>
      <c r="L40" s="902"/>
      <c r="M40" s="902"/>
      <c r="N40" s="902"/>
      <c r="O40" s="902"/>
      <c r="P40" s="902"/>
      <c r="Q40" s="902"/>
    </row>
    <row r="41" spans="1:12" ht="18" customHeight="1">
      <c r="A41" s="900"/>
      <c r="B41" s="900"/>
      <c r="C41" s="900"/>
      <c r="D41" s="900"/>
      <c r="E41" s="900"/>
      <c r="F41" s="899"/>
      <c r="G41" s="899"/>
      <c r="H41" s="898"/>
      <c r="I41" s="898"/>
      <c r="J41" s="898"/>
      <c r="K41" s="898"/>
      <c r="L41" s="898"/>
    </row>
    <row r="42" spans="1:12" ht="18" customHeight="1">
      <c r="A42" s="900"/>
      <c r="B42" s="900"/>
      <c r="C42" s="900"/>
      <c r="D42" s="900"/>
      <c r="E42" s="900"/>
      <c r="F42" s="899"/>
      <c r="G42" s="899"/>
      <c r="H42" s="898"/>
      <c r="I42" s="898"/>
      <c r="J42" s="898"/>
      <c r="K42" s="898"/>
      <c r="L42" s="898"/>
    </row>
    <row r="43" spans="1:12" ht="18" customHeight="1">
      <c r="A43" s="901"/>
      <c r="B43" s="900"/>
      <c r="C43" s="900"/>
      <c r="D43" s="900"/>
      <c r="E43" s="900"/>
      <c r="F43" s="900"/>
      <c r="G43" s="899"/>
      <c r="H43" s="898"/>
      <c r="I43" s="898"/>
      <c r="J43" s="898"/>
      <c r="K43" s="898"/>
      <c r="L43" s="898"/>
    </row>
    <row r="44" spans="1:12" ht="18" customHeight="1">
      <c r="A44" s="901"/>
      <c r="B44" s="900"/>
      <c r="C44" s="900"/>
      <c r="D44" s="900"/>
      <c r="E44" s="900"/>
      <c r="F44" s="900"/>
      <c r="G44" s="899"/>
      <c r="H44" s="898"/>
      <c r="I44" s="898"/>
      <c r="J44" s="898"/>
      <c r="K44" s="898"/>
      <c r="L44" s="898"/>
    </row>
    <row r="45" spans="1:12" ht="18" customHeight="1">
      <c r="A45" s="901"/>
      <c r="B45" s="900"/>
      <c r="C45" s="900"/>
      <c r="D45" s="900"/>
      <c r="E45" s="900"/>
      <c r="F45" s="900"/>
      <c r="G45" s="899"/>
      <c r="H45" s="898"/>
      <c r="I45" s="898"/>
      <c r="J45" s="898"/>
      <c r="K45" s="898"/>
      <c r="L45" s="898"/>
    </row>
    <row r="46" spans="1:12" ht="18" customHeight="1">
      <c r="A46" s="901"/>
      <c r="B46" s="900"/>
      <c r="C46" s="900"/>
      <c r="D46" s="900"/>
      <c r="E46" s="900"/>
      <c r="F46" s="900"/>
      <c r="G46" s="899"/>
      <c r="H46" s="898"/>
      <c r="I46" s="898"/>
      <c r="J46" s="898"/>
      <c r="K46" s="898"/>
      <c r="L46" s="898"/>
    </row>
    <row r="47" spans="1:12" ht="18" customHeight="1">
      <c r="A47" s="901"/>
      <c r="B47" s="900"/>
      <c r="C47" s="900"/>
      <c r="D47" s="900"/>
      <c r="E47" s="900"/>
      <c r="F47" s="900"/>
      <c r="G47" s="899"/>
      <c r="H47" s="898"/>
      <c r="I47" s="898"/>
      <c r="J47" s="898"/>
      <c r="K47" s="898"/>
      <c r="L47" s="898"/>
    </row>
    <row r="48" spans="1:12" ht="18" customHeight="1">
      <c r="A48" s="901"/>
      <c r="B48" s="900"/>
      <c r="C48" s="900"/>
      <c r="D48" s="900"/>
      <c r="E48" s="900"/>
      <c r="F48" s="900"/>
      <c r="G48" s="899"/>
      <c r="H48" s="898"/>
      <c r="I48" s="898"/>
      <c r="J48" s="898"/>
      <c r="K48" s="898"/>
      <c r="L48" s="898"/>
    </row>
    <row r="49" spans="1:12" ht="18" customHeight="1">
      <c r="A49" s="901"/>
      <c r="C49" s="900"/>
      <c r="D49" s="900"/>
      <c r="E49" s="900"/>
      <c r="F49" s="900"/>
      <c r="G49" s="899"/>
      <c r="H49" s="898"/>
      <c r="I49" s="898"/>
      <c r="J49" s="898"/>
      <c r="K49" s="898"/>
      <c r="L49" s="898"/>
    </row>
    <row r="50" spans="1:12" ht="18" customHeight="1">
      <c r="A50" s="901"/>
      <c r="C50" s="900"/>
      <c r="D50" s="900"/>
      <c r="E50" s="900"/>
      <c r="F50" s="900"/>
      <c r="G50" s="899"/>
      <c r="H50" s="898"/>
      <c r="I50" s="898"/>
      <c r="J50" s="898"/>
      <c r="K50" s="898"/>
      <c r="L50" s="898"/>
    </row>
    <row r="51" spans="1:12" ht="18" customHeight="1">
      <c r="A51" s="901"/>
      <c r="C51" s="900"/>
      <c r="D51" s="900"/>
      <c r="E51" s="900"/>
      <c r="F51" s="900"/>
      <c r="G51" s="899"/>
      <c r="H51" s="898"/>
      <c r="I51" s="898"/>
      <c r="J51" s="898"/>
      <c r="K51" s="898"/>
      <c r="L51" s="898"/>
    </row>
    <row r="52" spans="1:12" ht="18" customHeight="1">
      <c r="A52" s="901"/>
      <c r="C52" s="900"/>
      <c r="D52" s="900"/>
      <c r="E52" s="900"/>
      <c r="F52" s="900"/>
      <c r="G52" s="899"/>
      <c r="H52" s="898"/>
      <c r="I52" s="898"/>
      <c r="J52" s="898"/>
      <c r="K52" s="898"/>
      <c r="L52" s="898"/>
    </row>
    <row r="53" spans="1:12" ht="18" customHeight="1">
      <c r="A53" s="900"/>
      <c r="B53" s="900"/>
      <c r="C53" s="900"/>
      <c r="D53" s="900"/>
      <c r="E53" s="900"/>
      <c r="F53" s="899"/>
      <c r="G53" s="899"/>
      <c r="H53" s="898"/>
      <c r="I53" s="898"/>
      <c r="J53" s="898"/>
      <c r="K53" s="898"/>
      <c r="L53" s="898"/>
    </row>
    <row r="54" spans="1:12" ht="18" customHeight="1">
      <c r="A54" s="900"/>
      <c r="B54" s="900"/>
      <c r="C54" s="900"/>
      <c r="D54" s="900"/>
      <c r="E54" s="900"/>
      <c r="F54" s="899"/>
      <c r="G54" s="899"/>
      <c r="H54" s="898"/>
      <c r="I54" s="898"/>
      <c r="J54" s="898"/>
      <c r="K54" s="898"/>
      <c r="L54" s="898"/>
    </row>
    <row r="55" spans="2:3" ht="18" customHeight="1">
      <c r="B55" s="896"/>
      <c r="C55" s="896"/>
    </row>
    <row r="56" spans="2:3" ht="18" customHeight="1">
      <c r="B56" s="897"/>
      <c r="C56" s="896"/>
    </row>
  </sheetData>
  <sheetProtection/>
  <mergeCells count="303">
    <mergeCell ref="C38:Q38"/>
    <mergeCell ref="C39:Q39"/>
    <mergeCell ref="C40:Q40"/>
    <mergeCell ref="A1:Q1"/>
    <mergeCell ref="A5:A12"/>
    <mergeCell ref="B5:B6"/>
    <mergeCell ref="C5:F6"/>
    <mergeCell ref="G5:G6"/>
    <mergeCell ref="H5:K6"/>
    <mergeCell ref="L5:L6"/>
    <mergeCell ref="R1:AM1"/>
    <mergeCell ref="X2:AF2"/>
    <mergeCell ref="AB7:AB8"/>
    <mergeCell ref="H3:L4"/>
    <mergeCell ref="M3:Q4"/>
    <mergeCell ref="R3:V4"/>
    <mergeCell ref="W3:AB4"/>
    <mergeCell ref="AC3:AG4"/>
    <mergeCell ref="AH3:AJ4"/>
    <mergeCell ref="AK3:AM4"/>
    <mergeCell ref="AK5:AL6"/>
    <mergeCell ref="AM5:AM6"/>
    <mergeCell ref="X5:Z5"/>
    <mergeCell ref="AC5:AF6"/>
    <mergeCell ref="AG5:AG6"/>
    <mergeCell ref="W6:AA6"/>
    <mergeCell ref="B7:B8"/>
    <mergeCell ref="C7:F8"/>
    <mergeCell ref="G7:G8"/>
    <mergeCell ref="H7:K8"/>
    <mergeCell ref="AH5:AI6"/>
    <mergeCell ref="AJ5:AJ6"/>
    <mergeCell ref="M5:P6"/>
    <mergeCell ref="Q5:Q6"/>
    <mergeCell ref="R5:U6"/>
    <mergeCell ref="V5:V6"/>
    <mergeCell ref="AK7:AL8"/>
    <mergeCell ref="AM7:AM8"/>
    <mergeCell ref="V7:V8"/>
    <mergeCell ref="X7:Z7"/>
    <mergeCell ref="AC7:AF8"/>
    <mergeCell ref="AG7:AG8"/>
    <mergeCell ref="W8:AA8"/>
    <mergeCell ref="B9:B10"/>
    <mergeCell ref="C9:F10"/>
    <mergeCell ref="G9:G10"/>
    <mergeCell ref="H9:K10"/>
    <mergeCell ref="AH7:AI8"/>
    <mergeCell ref="AJ7:AJ8"/>
    <mergeCell ref="L7:L8"/>
    <mergeCell ref="M7:P8"/>
    <mergeCell ref="Q7:Q8"/>
    <mergeCell ref="R7:U8"/>
    <mergeCell ref="AK9:AL10"/>
    <mergeCell ref="AM9:AM10"/>
    <mergeCell ref="V9:V10"/>
    <mergeCell ref="X9:Z9"/>
    <mergeCell ref="AC9:AF10"/>
    <mergeCell ref="AG9:AG10"/>
    <mergeCell ref="W10:AA10"/>
    <mergeCell ref="AB9:AB10"/>
    <mergeCell ref="B11:B12"/>
    <mergeCell ref="C11:G12"/>
    <mergeCell ref="H11:K12"/>
    <mergeCell ref="L11:L12"/>
    <mergeCell ref="AH9:AI10"/>
    <mergeCell ref="AJ9:AJ10"/>
    <mergeCell ref="L9:L10"/>
    <mergeCell ref="M9:P10"/>
    <mergeCell ref="Q9:Q10"/>
    <mergeCell ref="R9:U10"/>
    <mergeCell ref="AM11:AM12"/>
    <mergeCell ref="W12:AA12"/>
    <mergeCell ref="X11:Z11"/>
    <mergeCell ref="AC11:AF12"/>
    <mergeCell ref="AG11:AG12"/>
    <mergeCell ref="AH11:AI12"/>
    <mergeCell ref="AB11:AB12"/>
    <mergeCell ref="G17:G18"/>
    <mergeCell ref="B21:B22"/>
    <mergeCell ref="C21:F22"/>
    <mergeCell ref="G21:G22"/>
    <mergeCell ref="AJ11:AJ12"/>
    <mergeCell ref="AK11:AL12"/>
    <mergeCell ref="M11:P12"/>
    <mergeCell ref="Q11:Q12"/>
    <mergeCell ref="R11:U12"/>
    <mergeCell ref="V11:V12"/>
    <mergeCell ref="H13:K14"/>
    <mergeCell ref="L13:L14"/>
    <mergeCell ref="M13:P14"/>
    <mergeCell ref="Q13:Q14"/>
    <mergeCell ref="A13:A22"/>
    <mergeCell ref="B13:B14"/>
    <mergeCell ref="C13:F14"/>
    <mergeCell ref="G13:G14"/>
    <mergeCell ref="B17:B18"/>
    <mergeCell ref="C17:F18"/>
    <mergeCell ref="AG13:AG14"/>
    <mergeCell ref="AH13:AI14"/>
    <mergeCell ref="AJ13:AJ14"/>
    <mergeCell ref="AK13:AL14"/>
    <mergeCell ref="R13:U14"/>
    <mergeCell ref="V13:V14"/>
    <mergeCell ref="X13:Z13"/>
    <mergeCell ref="AC13:AF14"/>
    <mergeCell ref="AB13:AB14"/>
    <mergeCell ref="AM13:AM14"/>
    <mergeCell ref="W14:AA14"/>
    <mergeCell ref="B15:B16"/>
    <mergeCell ref="C15:F16"/>
    <mergeCell ref="G15:G16"/>
    <mergeCell ref="H15:K16"/>
    <mergeCell ref="L15:L16"/>
    <mergeCell ref="M15:P16"/>
    <mergeCell ref="Q15:Q16"/>
    <mergeCell ref="R15:U16"/>
    <mergeCell ref="AK15:AL16"/>
    <mergeCell ref="AM15:AM16"/>
    <mergeCell ref="V15:V16"/>
    <mergeCell ref="X15:Z15"/>
    <mergeCell ref="AC15:AF16"/>
    <mergeCell ref="AG15:AG16"/>
    <mergeCell ref="W16:AA16"/>
    <mergeCell ref="AB15:AB16"/>
    <mergeCell ref="H17:K18"/>
    <mergeCell ref="L17:L18"/>
    <mergeCell ref="M17:P18"/>
    <mergeCell ref="Q17:Q18"/>
    <mergeCell ref="AH15:AI16"/>
    <mergeCell ref="AJ15:AJ16"/>
    <mergeCell ref="AG17:AG18"/>
    <mergeCell ref="AH17:AI18"/>
    <mergeCell ref="AJ17:AJ18"/>
    <mergeCell ref="AK17:AL18"/>
    <mergeCell ref="R17:U18"/>
    <mergeCell ref="V17:V18"/>
    <mergeCell ref="X17:Z17"/>
    <mergeCell ref="AC17:AF18"/>
    <mergeCell ref="AB17:AB18"/>
    <mergeCell ref="AM17:AM18"/>
    <mergeCell ref="W18:AA18"/>
    <mergeCell ref="B19:B20"/>
    <mergeCell ref="C19:F20"/>
    <mergeCell ref="G19:G20"/>
    <mergeCell ref="H19:K20"/>
    <mergeCell ref="L19:L20"/>
    <mergeCell ref="M19:P20"/>
    <mergeCell ref="Q19:Q20"/>
    <mergeCell ref="R19:U20"/>
    <mergeCell ref="AK19:AL20"/>
    <mergeCell ref="AM19:AM20"/>
    <mergeCell ref="V19:V20"/>
    <mergeCell ref="X19:Z19"/>
    <mergeCell ref="AC19:AF20"/>
    <mergeCell ref="AG19:AG20"/>
    <mergeCell ref="W20:AA20"/>
    <mergeCell ref="AB19:AB20"/>
    <mergeCell ref="H21:K22"/>
    <mergeCell ref="L21:L22"/>
    <mergeCell ref="M21:P22"/>
    <mergeCell ref="Q21:Q22"/>
    <mergeCell ref="AH19:AI20"/>
    <mergeCell ref="AJ19:AJ20"/>
    <mergeCell ref="AG21:AG22"/>
    <mergeCell ref="AH21:AI22"/>
    <mergeCell ref="AJ21:AJ22"/>
    <mergeCell ref="AK21:AL22"/>
    <mergeCell ref="R21:U22"/>
    <mergeCell ref="V21:V22"/>
    <mergeCell ref="X21:Z21"/>
    <mergeCell ref="AC21:AF22"/>
    <mergeCell ref="AB21:AB22"/>
    <mergeCell ref="AM21:AM22"/>
    <mergeCell ref="W22:AA22"/>
    <mergeCell ref="A23:A36"/>
    <mergeCell ref="B23:B24"/>
    <mergeCell ref="C23:F24"/>
    <mergeCell ref="G23:G24"/>
    <mergeCell ref="H23:K24"/>
    <mergeCell ref="L23:L24"/>
    <mergeCell ref="M23:P24"/>
    <mergeCell ref="Q23:Q24"/>
    <mergeCell ref="AG23:AG24"/>
    <mergeCell ref="AH23:AI24"/>
    <mergeCell ref="AJ23:AJ24"/>
    <mergeCell ref="AK23:AL24"/>
    <mergeCell ref="R23:U24"/>
    <mergeCell ref="V23:V24"/>
    <mergeCell ref="X23:Z23"/>
    <mergeCell ref="AC23:AF24"/>
    <mergeCell ref="AB23:AB24"/>
    <mergeCell ref="AM23:AM24"/>
    <mergeCell ref="W24:AA24"/>
    <mergeCell ref="B25:B26"/>
    <mergeCell ref="C25:F26"/>
    <mergeCell ref="G25:G26"/>
    <mergeCell ref="H25:K26"/>
    <mergeCell ref="L25:L26"/>
    <mergeCell ref="M25:P26"/>
    <mergeCell ref="Q25:Q26"/>
    <mergeCell ref="R25:U26"/>
    <mergeCell ref="AK25:AL26"/>
    <mergeCell ref="AM25:AM26"/>
    <mergeCell ref="V25:V26"/>
    <mergeCell ref="X25:Z25"/>
    <mergeCell ref="AC25:AF26"/>
    <mergeCell ref="AG25:AG26"/>
    <mergeCell ref="W26:AA26"/>
    <mergeCell ref="AB25:AB26"/>
    <mergeCell ref="B27:B28"/>
    <mergeCell ref="C27:F28"/>
    <mergeCell ref="G27:G28"/>
    <mergeCell ref="H27:K28"/>
    <mergeCell ref="AH25:AI26"/>
    <mergeCell ref="AJ25:AJ26"/>
    <mergeCell ref="AK27:AL28"/>
    <mergeCell ref="AM27:AM28"/>
    <mergeCell ref="V27:V28"/>
    <mergeCell ref="X27:Z27"/>
    <mergeCell ref="AC27:AF28"/>
    <mergeCell ref="AG27:AG28"/>
    <mergeCell ref="W28:AA28"/>
    <mergeCell ref="AB27:AB28"/>
    <mergeCell ref="B29:B30"/>
    <mergeCell ref="C29:F30"/>
    <mergeCell ref="G29:G30"/>
    <mergeCell ref="H29:K30"/>
    <mergeCell ref="AH27:AI28"/>
    <mergeCell ref="AJ27:AJ28"/>
    <mergeCell ref="L27:L28"/>
    <mergeCell ref="M27:P28"/>
    <mergeCell ref="Q27:Q28"/>
    <mergeCell ref="R27:U28"/>
    <mergeCell ref="AK29:AL30"/>
    <mergeCell ref="AM29:AM30"/>
    <mergeCell ref="V29:V30"/>
    <mergeCell ref="X29:Z29"/>
    <mergeCell ref="AC29:AF30"/>
    <mergeCell ref="AG29:AG30"/>
    <mergeCell ref="W30:AA30"/>
    <mergeCell ref="AB29:AB30"/>
    <mergeCell ref="B31:B32"/>
    <mergeCell ref="C31:F32"/>
    <mergeCell ref="G31:G32"/>
    <mergeCell ref="H31:K32"/>
    <mergeCell ref="AH29:AI30"/>
    <mergeCell ref="AJ29:AJ30"/>
    <mergeCell ref="L29:L30"/>
    <mergeCell ref="M29:P30"/>
    <mergeCell ref="Q29:Q30"/>
    <mergeCell ref="R29:U30"/>
    <mergeCell ref="AK31:AL32"/>
    <mergeCell ref="AM31:AM32"/>
    <mergeCell ref="V31:V32"/>
    <mergeCell ref="X31:Z31"/>
    <mergeCell ref="AC31:AF32"/>
    <mergeCell ref="AG31:AG32"/>
    <mergeCell ref="W32:AA32"/>
    <mergeCell ref="AB31:AB32"/>
    <mergeCell ref="B35:B36"/>
    <mergeCell ref="C35:F36"/>
    <mergeCell ref="G35:G36"/>
    <mergeCell ref="H35:K36"/>
    <mergeCell ref="AH31:AI32"/>
    <mergeCell ref="AJ31:AJ32"/>
    <mergeCell ref="L31:L32"/>
    <mergeCell ref="M31:P32"/>
    <mergeCell ref="Q31:Q32"/>
    <mergeCell ref="R31:U32"/>
    <mergeCell ref="AK35:AL36"/>
    <mergeCell ref="AM35:AM36"/>
    <mergeCell ref="V35:V36"/>
    <mergeCell ref="X35:Z35"/>
    <mergeCell ref="AC35:AF36"/>
    <mergeCell ref="AG35:AG36"/>
    <mergeCell ref="W36:AA36"/>
    <mergeCell ref="AB35:AB36"/>
    <mergeCell ref="G33:G34"/>
    <mergeCell ref="H33:K34"/>
    <mergeCell ref="AH35:AI36"/>
    <mergeCell ref="AJ35:AJ36"/>
    <mergeCell ref="L35:L36"/>
    <mergeCell ref="M35:P36"/>
    <mergeCell ref="Q35:Q36"/>
    <mergeCell ref="R35:U36"/>
    <mergeCell ref="AM33:AM34"/>
    <mergeCell ref="V33:V34"/>
    <mergeCell ref="X33:Z33"/>
    <mergeCell ref="AC33:AF34"/>
    <mergeCell ref="AG33:AG34"/>
    <mergeCell ref="W34:AA34"/>
    <mergeCell ref="AB33:AB34"/>
    <mergeCell ref="A3:G4"/>
    <mergeCell ref="AH33:AI34"/>
    <mergeCell ref="AJ33:AJ34"/>
    <mergeCell ref="AK33:AL34"/>
    <mergeCell ref="L33:L34"/>
    <mergeCell ref="M33:P34"/>
    <mergeCell ref="Q33:Q34"/>
    <mergeCell ref="R33:U34"/>
    <mergeCell ref="B33:B34"/>
    <mergeCell ref="C33:F34"/>
  </mergeCells>
  <printOptions/>
  <pageMargins left="0.7086614173228346" right="0.7086614173228346" top="0.5511811023622047" bottom="0.3543307086614173" header="0.31496062992125984" footer="0.31496062992125984"/>
  <pageSetup fitToWidth="2" horizontalDpi="600" verticalDpi="600" orientation="portrait" paperSize="9" scale="99" r:id="rId1"/>
  <colBreaks count="1" manualBreakCount="1">
    <brk id="17" max="39" man="1"/>
  </colBreaks>
</worksheet>
</file>

<file path=xl/worksheets/sheet19.xml><?xml version="1.0" encoding="utf-8"?>
<worksheet xmlns="http://schemas.openxmlformats.org/spreadsheetml/2006/main" xmlns:r="http://schemas.openxmlformats.org/officeDocument/2006/relationships">
  <dimension ref="A1:AJ24"/>
  <sheetViews>
    <sheetView zoomScale="85" zoomScaleNormal="85" zoomScaleSheetLayoutView="75" zoomScalePageLayoutView="0" workbookViewId="0" topLeftCell="A1">
      <selection activeCell="A1" sqref="A1:X1"/>
    </sheetView>
  </sheetViews>
  <sheetFormatPr defaultColWidth="9.00390625" defaultRowHeight="13.5"/>
  <cols>
    <col min="1" max="1" width="1.625" style="895" customWidth="1"/>
    <col min="2" max="2" width="5.25390625" style="895" customWidth="1"/>
    <col min="3" max="3" width="3.625" style="895" customWidth="1"/>
    <col min="4" max="5" width="4.625" style="895" customWidth="1"/>
    <col min="6" max="6" width="2.50390625" style="895" customWidth="1"/>
    <col min="7" max="7" width="7.125" style="895" customWidth="1"/>
    <col min="8" max="8" width="3.625" style="895" customWidth="1"/>
    <col min="9" max="9" width="1.75390625" style="895" customWidth="1"/>
    <col min="10" max="10" width="3.125" style="895" customWidth="1"/>
    <col min="11" max="11" width="9.00390625" style="895" customWidth="1"/>
    <col min="12" max="12" width="6.125" style="895" customWidth="1"/>
    <col min="13" max="13" width="3.125" style="895" customWidth="1"/>
    <col min="14" max="14" width="3.375" style="895" customWidth="1"/>
    <col min="15" max="15" width="3.125" style="895" customWidth="1"/>
    <col min="16" max="17" width="4.625" style="895" customWidth="1"/>
    <col min="18" max="18" width="3.125" style="895" customWidth="1"/>
    <col min="19" max="19" width="3.375" style="895" customWidth="1"/>
    <col min="20" max="20" width="3.125" style="895" customWidth="1"/>
    <col min="21" max="22" width="4.625" style="895" customWidth="1"/>
    <col min="23" max="23" width="3.125" style="895" customWidth="1"/>
    <col min="24" max="24" width="3.375" style="895" customWidth="1"/>
    <col min="25" max="72" width="4.625" style="895" customWidth="1"/>
    <col min="73" max="16384" width="9.00390625" style="895" customWidth="1"/>
  </cols>
  <sheetData>
    <row r="1" spans="1:24" ht="24.75" customHeight="1">
      <c r="A1" s="1030"/>
      <c r="B1" s="1053" t="s">
        <v>395</v>
      </c>
      <c r="C1" s="1053"/>
      <c r="D1" s="1053"/>
      <c r="E1" s="1053"/>
      <c r="F1" s="1053"/>
      <c r="G1" s="1053"/>
      <c r="H1" s="1053"/>
      <c r="I1" s="1053"/>
      <c r="J1" s="1053"/>
      <c r="K1" s="1053"/>
      <c r="L1" s="1053"/>
      <c r="M1" s="1053"/>
      <c r="N1" s="1053"/>
      <c r="O1" s="1053"/>
      <c r="P1" s="1053"/>
      <c r="Q1" s="1053"/>
      <c r="R1" s="1053"/>
      <c r="S1" s="1053"/>
      <c r="T1" s="1053"/>
      <c r="U1" s="1053"/>
      <c r="V1" s="1053"/>
      <c r="W1" s="1053"/>
      <c r="X1" s="1053"/>
    </row>
    <row r="2" spans="1:36" ht="24.75" customHeight="1" thickBot="1">
      <c r="A2" s="1030"/>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900"/>
      <c r="Z2" s="900"/>
      <c r="AC2" s="900"/>
      <c r="AD2" s="900"/>
      <c r="AE2" s="900"/>
      <c r="AH2" s="900"/>
      <c r="AI2" s="900"/>
      <c r="AJ2" s="900"/>
    </row>
    <row r="3" spans="1:36" ht="24.75" customHeight="1">
      <c r="A3" s="1052" t="s">
        <v>394</v>
      </c>
      <c r="B3" s="837"/>
      <c r="C3" s="837"/>
      <c r="D3" s="837"/>
      <c r="E3" s="837"/>
      <c r="F3" s="837"/>
      <c r="G3" s="837"/>
      <c r="H3" s="837"/>
      <c r="I3" s="885"/>
      <c r="J3" s="1050"/>
      <c r="K3" s="942" t="s">
        <v>393</v>
      </c>
      <c r="L3" s="942"/>
      <c r="M3" s="942"/>
      <c r="N3" s="1051"/>
      <c r="O3" s="943"/>
      <c r="P3" s="942" t="s">
        <v>392</v>
      </c>
      <c r="Q3" s="942"/>
      <c r="R3" s="942"/>
      <c r="S3" s="1051"/>
      <c r="T3" s="1050"/>
      <c r="U3" s="942" t="s">
        <v>391</v>
      </c>
      <c r="V3" s="942"/>
      <c r="W3" s="942"/>
      <c r="X3" s="1049"/>
      <c r="Y3" s="900"/>
      <c r="Z3" s="900"/>
      <c r="AC3" s="900"/>
      <c r="AD3" s="900"/>
      <c r="AE3" s="900"/>
      <c r="AH3" s="900"/>
      <c r="AI3" s="900"/>
      <c r="AJ3" s="900"/>
    </row>
    <row r="4" spans="1:36" ht="24.75" customHeight="1" thickBot="1">
      <c r="A4" s="1048"/>
      <c r="B4" s="363"/>
      <c r="C4" s="363"/>
      <c r="D4" s="363"/>
      <c r="E4" s="363"/>
      <c r="F4" s="363"/>
      <c r="G4" s="363"/>
      <c r="H4" s="363"/>
      <c r="I4" s="912"/>
      <c r="J4" s="1046"/>
      <c r="K4" s="1045"/>
      <c r="L4" s="1045"/>
      <c r="M4" s="1045"/>
      <c r="N4" s="1047"/>
      <c r="O4" s="914"/>
      <c r="P4" s="1045"/>
      <c r="Q4" s="1045"/>
      <c r="R4" s="1045"/>
      <c r="S4" s="1047"/>
      <c r="T4" s="1046"/>
      <c r="U4" s="1045"/>
      <c r="V4" s="1045"/>
      <c r="W4" s="1045"/>
      <c r="X4" s="1044"/>
      <c r="Y4" s="900"/>
      <c r="Z4" s="900"/>
      <c r="AA4" s="899"/>
      <c r="AB4" s="898"/>
      <c r="AC4" s="898"/>
      <c r="AD4" s="898"/>
      <c r="AE4" s="1004"/>
      <c r="AG4" s="898"/>
      <c r="AH4" s="898"/>
      <c r="AI4" s="898"/>
      <c r="AJ4" s="1004"/>
    </row>
    <row r="5" spans="1:35" s="1030" customFormat="1" ht="30" customHeight="1">
      <c r="A5" s="1029"/>
      <c r="B5" s="1022" t="s">
        <v>390</v>
      </c>
      <c r="C5" s="1022"/>
      <c r="D5" s="1022"/>
      <c r="E5" s="1022"/>
      <c r="F5" s="1022"/>
      <c r="G5" s="1022"/>
      <c r="H5" s="1028" t="s">
        <v>99</v>
      </c>
      <c r="I5" s="941"/>
      <c r="J5" s="1043" t="s">
        <v>347</v>
      </c>
      <c r="K5" s="1042">
        <v>265996094</v>
      </c>
      <c r="L5" s="1042"/>
      <c r="M5" s="1041" t="s">
        <v>346</v>
      </c>
      <c r="N5" s="1040" t="s">
        <v>237</v>
      </c>
      <c r="O5" s="1043" t="s">
        <v>347</v>
      </c>
      <c r="P5" s="1042">
        <v>8233</v>
      </c>
      <c r="Q5" s="1042"/>
      <c r="R5" s="1041" t="s">
        <v>346</v>
      </c>
      <c r="S5" s="1040" t="s">
        <v>242</v>
      </c>
      <c r="T5" s="1039">
        <v>10286</v>
      </c>
      <c r="U5" s="1038"/>
      <c r="V5" s="1038"/>
      <c r="W5" s="1038"/>
      <c r="X5" s="1037" t="s">
        <v>14</v>
      </c>
      <c r="Y5" s="1033"/>
      <c r="Z5" s="1033"/>
      <c r="AA5" s="897"/>
      <c r="AC5" s="1032"/>
      <c r="AD5" s="1032"/>
      <c r="AH5" s="1032"/>
      <c r="AI5" s="1032"/>
    </row>
    <row r="6" spans="1:36" s="1030" customFormat="1" ht="30" customHeight="1">
      <c r="A6" s="1026"/>
      <c r="B6" s="930"/>
      <c r="C6" s="930"/>
      <c r="D6" s="930"/>
      <c r="E6" s="930"/>
      <c r="F6" s="930"/>
      <c r="G6" s="930"/>
      <c r="H6" s="1036"/>
      <c r="I6" s="933"/>
      <c r="J6" s="1008">
        <v>777483241</v>
      </c>
      <c r="K6" s="1007"/>
      <c r="L6" s="1007"/>
      <c r="M6" s="1007"/>
      <c r="N6" s="1035"/>
      <c r="O6" s="1008">
        <v>15718</v>
      </c>
      <c r="P6" s="1007"/>
      <c r="Q6" s="1007"/>
      <c r="R6" s="1007"/>
      <c r="S6" s="1035"/>
      <c r="T6" s="996"/>
      <c r="U6" s="995"/>
      <c r="V6" s="995"/>
      <c r="W6" s="995"/>
      <c r="X6" s="1034"/>
      <c r="Y6" s="1033"/>
      <c r="Z6" s="1033"/>
      <c r="AA6" s="897"/>
      <c r="AB6" s="1032"/>
      <c r="AC6" s="1032"/>
      <c r="AD6" s="1032"/>
      <c r="AE6" s="1031"/>
      <c r="AG6" s="1032"/>
      <c r="AH6" s="1032"/>
      <c r="AI6" s="1032"/>
      <c r="AJ6" s="1031"/>
    </row>
    <row r="7" spans="1:35" ht="30" customHeight="1">
      <c r="A7" s="1029"/>
      <c r="B7" s="1022" t="s">
        <v>389</v>
      </c>
      <c r="C7" s="1022"/>
      <c r="D7" s="1022"/>
      <c r="E7" s="1022"/>
      <c r="F7" s="1022"/>
      <c r="G7" s="1022"/>
      <c r="H7" s="1028" t="s">
        <v>100</v>
      </c>
      <c r="I7" s="934"/>
      <c r="J7" s="1016" t="s">
        <v>347</v>
      </c>
      <c r="K7" s="1015">
        <v>1985639401</v>
      </c>
      <c r="L7" s="1015"/>
      <c r="M7" s="1014" t="s">
        <v>346</v>
      </c>
      <c r="N7" s="997"/>
      <c r="O7" s="1016" t="s">
        <v>347</v>
      </c>
      <c r="P7" s="1015">
        <v>53957</v>
      </c>
      <c r="Q7" s="1015"/>
      <c r="R7" s="1014" t="s">
        <v>346</v>
      </c>
      <c r="S7" s="997"/>
      <c r="T7" s="996">
        <v>69171</v>
      </c>
      <c r="U7" s="995"/>
      <c r="V7" s="995"/>
      <c r="W7" s="995"/>
      <c r="X7" s="994"/>
      <c r="Y7" s="900"/>
      <c r="Z7" s="900"/>
      <c r="AA7" s="899"/>
      <c r="AC7" s="898"/>
      <c r="AD7" s="898"/>
      <c r="AH7" s="898"/>
      <c r="AI7" s="898"/>
    </row>
    <row r="8" spans="1:36" ht="30" customHeight="1">
      <c r="A8" s="1029"/>
      <c r="B8" s="1022"/>
      <c r="C8" s="1022"/>
      <c r="D8" s="1022"/>
      <c r="E8" s="1022"/>
      <c r="F8" s="1022"/>
      <c r="G8" s="1022"/>
      <c r="H8" s="1028"/>
      <c r="I8" s="933"/>
      <c r="J8" s="1008">
        <v>4463807126</v>
      </c>
      <c r="K8" s="1007"/>
      <c r="L8" s="1007"/>
      <c r="M8" s="1007"/>
      <c r="N8" s="1006"/>
      <c r="O8" s="1008">
        <v>86917</v>
      </c>
      <c r="P8" s="1007"/>
      <c r="Q8" s="1007"/>
      <c r="R8" s="1007"/>
      <c r="S8" s="1006"/>
      <c r="T8" s="996"/>
      <c r="U8" s="995"/>
      <c r="V8" s="995"/>
      <c r="W8" s="995"/>
      <c r="X8" s="1005"/>
      <c r="Y8" s="900"/>
      <c r="Z8" s="900"/>
      <c r="AA8" s="900"/>
      <c r="AB8" s="898"/>
      <c r="AC8" s="898"/>
      <c r="AD8" s="898"/>
      <c r="AE8" s="1004"/>
      <c r="AG8" s="898"/>
      <c r="AH8" s="898"/>
      <c r="AI8" s="898"/>
      <c r="AJ8" s="1004"/>
    </row>
    <row r="9" spans="1:35" ht="30" customHeight="1">
      <c r="A9" s="1003"/>
      <c r="B9" s="1027" t="s">
        <v>11</v>
      </c>
      <c r="C9" s="1027"/>
      <c r="D9" s="1027"/>
      <c r="E9" s="1027"/>
      <c r="F9" s="1027"/>
      <c r="G9" s="1001" t="s">
        <v>388</v>
      </c>
      <c r="H9" s="1001"/>
      <c r="I9" s="934"/>
      <c r="J9" s="1016" t="s">
        <v>347</v>
      </c>
      <c r="K9" s="1015">
        <v>2251635495</v>
      </c>
      <c r="L9" s="1015"/>
      <c r="M9" s="1014" t="s">
        <v>346</v>
      </c>
      <c r="N9" s="997"/>
      <c r="O9" s="1016" t="s">
        <v>347</v>
      </c>
      <c r="P9" s="1015">
        <v>62190</v>
      </c>
      <c r="Q9" s="1015"/>
      <c r="R9" s="1014" t="s">
        <v>346</v>
      </c>
      <c r="S9" s="997"/>
      <c r="T9" s="996">
        <v>79457</v>
      </c>
      <c r="U9" s="995"/>
      <c r="V9" s="995"/>
      <c r="W9" s="995"/>
      <c r="X9" s="994"/>
      <c r="Y9" s="900"/>
      <c r="Z9" s="900"/>
      <c r="AA9" s="900"/>
      <c r="AC9" s="898"/>
      <c r="AD9" s="898"/>
      <c r="AH9" s="898"/>
      <c r="AI9" s="898"/>
    </row>
    <row r="10" spans="1:36" ht="30" customHeight="1">
      <c r="A10" s="1026"/>
      <c r="B10" s="1025"/>
      <c r="C10" s="1025"/>
      <c r="D10" s="1025"/>
      <c r="E10" s="1025"/>
      <c r="F10" s="1025"/>
      <c r="G10" s="1009"/>
      <c r="H10" s="1009"/>
      <c r="I10" s="933"/>
      <c r="J10" s="1008">
        <v>5241290367</v>
      </c>
      <c r="K10" s="1007"/>
      <c r="L10" s="1007"/>
      <c r="M10" s="1007"/>
      <c r="N10" s="1006"/>
      <c r="O10" s="1008">
        <v>102635</v>
      </c>
      <c r="P10" s="1007"/>
      <c r="Q10" s="1007"/>
      <c r="R10" s="1007"/>
      <c r="S10" s="1006"/>
      <c r="T10" s="996"/>
      <c r="U10" s="995"/>
      <c r="V10" s="995"/>
      <c r="W10" s="995"/>
      <c r="X10" s="1005"/>
      <c r="Y10" s="900"/>
      <c r="Z10" s="899"/>
      <c r="AA10" s="899"/>
      <c r="AB10" s="898"/>
      <c r="AC10" s="898"/>
      <c r="AD10" s="898"/>
      <c r="AE10" s="1004"/>
      <c r="AG10" s="898"/>
      <c r="AH10" s="898"/>
      <c r="AI10" s="898"/>
      <c r="AJ10" s="1004"/>
    </row>
    <row r="11" spans="1:35" ht="30" customHeight="1">
      <c r="A11" s="1024" t="s">
        <v>387</v>
      </c>
      <c r="B11" s="1023"/>
      <c r="C11" s="1011"/>
      <c r="D11" s="1022" t="s">
        <v>386</v>
      </c>
      <c r="E11" s="1022"/>
      <c r="F11" s="1022"/>
      <c r="G11" s="1022"/>
      <c r="H11" s="1021"/>
      <c r="I11" s="934"/>
      <c r="J11" s="1016" t="s">
        <v>347</v>
      </c>
      <c r="K11" s="1015">
        <v>1778757302</v>
      </c>
      <c r="L11" s="1015"/>
      <c r="M11" s="1014" t="s">
        <v>346</v>
      </c>
      <c r="N11" s="997"/>
      <c r="O11" s="1016" t="s">
        <v>347</v>
      </c>
      <c r="P11" s="1015">
        <v>49276</v>
      </c>
      <c r="Q11" s="1015"/>
      <c r="R11" s="1014" t="s">
        <v>346</v>
      </c>
      <c r="S11" s="997"/>
      <c r="T11" s="996">
        <v>64025</v>
      </c>
      <c r="U11" s="995"/>
      <c r="V11" s="995"/>
      <c r="W11" s="995"/>
      <c r="X11" s="994"/>
      <c r="Y11" s="900"/>
      <c r="Z11" s="899"/>
      <c r="AA11" s="899"/>
      <c r="AC11" s="898"/>
      <c r="AD11" s="898"/>
      <c r="AH11" s="898"/>
      <c r="AI11" s="898"/>
    </row>
    <row r="12" spans="1:36" ht="30" customHeight="1">
      <c r="A12" s="1018"/>
      <c r="B12" s="1017"/>
      <c r="C12" s="1011"/>
      <c r="D12" s="930"/>
      <c r="E12" s="930"/>
      <c r="F12" s="930"/>
      <c r="G12" s="930"/>
      <c r="H12" s="1019"/>
      <c r="I12" s="933"/>
      <c r="J12" s="1008">
        <v>3876630713</v>
      </c>
      <c r="K12" s="1007"/>
      <c r="L12" s="1007"/>
      <c r="M12" s="1007"/>
      <c r="N12" s="1006"/>
      <c r="O12" s="1008">
        <v>78703</v>
      </c>
      <c r="P12" s="1007"/>
      <c r="Q12" s="1007"/>
      <c r="R12" s="1007"/>
      <c r="S12" s="1006"/>
      <c r="T12" s="996"/>
      <c r="U12" s="995"/>
      <c r="V12" s="995"/>
      <c r="W12" s="995"/>
      <c r="X12" s="1005"/>
      <c r="Y12" s="900"/>
      <c r="Z12" s="900"/>
      <c r="AA12" s="899"/>
      <c r="AB12" s="898"/>
      <c r="AC12" s="898"/>
      <c r="AD12" s="898"/>
      <c r="AE12" s="1004"/>
      <c r="AG12" s="898"/>
      <c r="AH12" s="898"/>
      <c r="AI12" s="898"/>
      <c r="AJ12" s="1004"/>
    </row>
    <row r="13" spans="1:35" ht="30" customHeight="1">
      <c r="A13" s="1018"/>
      <c r="B13" s="1017"/>
      <c r="C13" s="924"/>
      <c r="D13" s="932" t="s">
        <v>385</v>
      </c>
      <c r="E13" s="932"/>
      <c r="F13" s="932"/>
      <c r="G13" s="932"/>
      <c r="H13" s="1020"/>
      <c r="I13" s="934"/>
      <c r="J13" s="1016" t="s">
        <v>347</v>
      </c>
      <c r="K13" s="1015">
        <v>76221966</v>
      </c>
      <c r="L13" s="1015"/>
      <c r="M13" s="1014" t="s">
        <v>346</v>
      </c>
      <c r="N13" s="997"/>
      <c r="O13" s="1016" t="s">
        <v>347</v>
      </c>
      <c r="P13" s="1015">
        <v>2153</v>
      </c>
      <c r="Q13" s="1015"/>
      <c r="R13" s="1014" t="s">
        <v>346</v>
      </c>
      <c r="S13" s="997"/>
      <c r="T13" s="996">
        <v>1668</v>
      </c>
      <c r="U13" s="995"/>
      <c r="V13" s="995"/>
      <c r="W13" s="995"/>
      <c r="X13" s="994"/>
      <c r="Y13" s="900"/>
      <c r="Z13" s="900"/>
      <c r="AA13" s="899"/>
      <c r="AC13" s="898"/>
      <c r="AD13" s="898"/>
      <c r="AH13" s="898"/>
      <c r="AI13" s="898"/>
    </row>
    <row r="14" spans="1:36" ht="30" customHeight="1">
      <c r="A14" s="1018"/>
      <c r="B14" s="1017"/>
      <c r="C14" s="1011"/>
      <c r="D14" s="930"/>
      <c r="E14" s="930"/>
      <c r="F14" s="930"/>
      <c r="G14" s="930"/>
      <c r="H14" s="1019"/>
      <c r="I14" s="933"/>
      <c r="J14" s="1008">
        <v>130981167</v>
      </c>
      <c r="K14" s="1007"/>
      <c r="L14" s="1007"/>
      <c r="M14" s="1007"/>
      <c r="N14" s="1006"/>
      <c r="O14" s="1008">
        <v>3258</v>
      </c>
      <c r="P14" s="1007"/>
      <c r="Q14" s="1007"/>
      <c r="R14" s="1007"/>
      <c r="S14" s="1006"/>
      <c r="T14" s="996"/>
      <c r="U14" s="995"/>
      <c r="V14" s="995"/>
      <c r="W14" s="995"/>
      <c r="X14" s="1005"/>
      <c r="Y14" s="900"/>
      <c r="Z14" s="900"/>
      <c r="AA14" s="899"/>
      <c r="AB14" s="898"/>
      <c r="AC14" s="898"/>
      <c r="AD14" s="898"/>
      <c r="AE14" s="1004"/>
      <c r="AG14" s="898"/>
      <c r="AH14" s="898"/>
      <c r="AI14" s="898"/>
      <c r="AJ14" s="1004"/>
    </row>
    <row r="15" spans="1:35" ht="30" customHeight="1">
      <c r="A15" s="1018"/>
      <c r="B15" s="1017"/>
      <c r="C15" s="924"/>
      <c r="D15" s="932" t="s">
        <v>384</v>
      </c>
      <c r="E15" s="932"/>
      <c r="F15" s="932"/>
      <c r="G15" s="932"/>
      <c r="H15" s="1020"/>
      <c r="I15" s="934"/>
      <c r="J15" s="1016" t="s">
        <v>347</v>
      </c>
      <c r="K15" s="1015">
        <v>145961649</v>
      </c>
      <c r="L15" s="1015"/>
      <c r="M15" s="1014" t="s">
        <v>346</v>
      </c>
      <c r="N15" s="997"/>
      <c r="O15" s="1016" t="s">
        <v>347</v>
      </c>
      <c r="P15" s="1015">
        <v>3363</v>
      </c>
      <c r="Q15" s="1015"/>
      <c r="R15" s="1014" t="s">
        <v>346</v>
      </c>
      <c r="S15" s="997"/>
      <c r="T15" s="996">
        <v>4587</v>
      </c>
      <c r="U15" s="995"/>
      <c r="V15" s="995"/>
      <c r="W15" s="995"/>
      <c r="X15" s="994"/>
      <c r="Y15" s="900"/>
      <c r="Z15" s="900"/>
      <c r="AA15" s="899"/>
      <c r="AC15" s="898"/>
      <c r="AD15" s="898"/>
      <c r="AH15" s="898"/>
      <c r="AI15" s="898"/>
    </row>
    <row r="16" spans="1:36" ht="30" customHeight="1">
      <c r="A16" s="1018"/>
      <c r="B16" s="1017"/>
      <c r="C16" s="1011"/>
      <c r="D16" s="930"/>
      <c r="E16" s="930"/>
      <c r="F16" s="930"/>
      <c r="G16" s="930"/>
      <c r="H16" s="1019"/>
      <c r="I16" s="933"/>
      <c r="J16" s="1008">
        <v>507862150</v>
      </c>
      <c r="K16" s="1007"/>
      <c r="L16" s="1007"/>
      <c r="M16" s="1007"/>
      <c r="N16" s="1006"/>
      <c r="O16" s="1008">
        <v>6544</v>
      </c>
      <c r="P16" s="1007"/>
      <c r="Q16" s="1007"/>
      <c r="R16" s="1007"/>
      <c r="S16" s="1006"/>
      <c r="T16" s="996"/>
      <c r="U16" s="995"/>
      <c r="V16" s="995"/>
      <c r="W16" s="995"/>
      <c r="X16" s="1005"/>
      <c r="Y16" s="900"/>
      <c r="Z16" s="900"/>
      <c r="AA16" s="899"/>
      <c r="AB16" s="898"/>
      <c r="AC16" s="898"/>
      <c r="AD16" s="898"/>
      <c r="AE16" s="1004"/>
      <c r="AG16" s="898"/>
      <c r="AH16" s="898"/>
      <c r="AI16" s="898"/>
      <c r="AJ16" s="1004"/>
    </row>
    <row r="17" spans="1:35" ht="30" customHeight="1">
      <c r="A17" s="1018"/>
      <c r="B17" s="1017"/>
      <c r="C17" s="924"/>
      <c r="D17" s="923" t="s">
        <v>11</v>
      </c>
      <c r="E17" s="923"/>
      <c r="F17" s="923"/>
      <c r="G17" s="923"/>
      <c r="H17" s="1001" t="s">
        <v>103</v>
      </c>
      <c r="I17" s="934"/>
      <c r="J17" s="1016" t="s">
        <v>347</v>
      </c>
      <c r="K17" s="1015">
        <v>2000940917</v>
      </c>
      <c r="L17" s="1015"/>
      <c r="M17" s="1014" t="s">
        <v>346</v>
      </c>
      <c r="N17" s="997"/>
      <c r="O17" s="1016" t="s">
        <v>347</v>
      </c>
      <c r="P17" s="1015">
        <v>54792</v>
      </c>
      <c r="Q17" s="1015"/>
      <c r="R17" s="1014" t="s">
        <v>346</v>
      </c>
      <c r="S17" s="997"/>
      <c r="T17" s="996">
        <v>70280</v>
      </c>
      <c r="U17" s="995"/>
      <c r="V17" s="995"/>
      <c r="W17" s="995"/>
      <c r="X17" s="994"/>
      <c r="Y17" s="900"/>
      <c r="Z17" s="900"/>
      <c r="AA17" s="899"/>
      <c r="AC17" s="898"/>
      <c r="AD17" s="898"/>
      <c r="AH17" s="898"/>
      <c r="AI17" s="898"/>
    </row>
    <row r="18" spans="1:36" ht="30" customHeight="1">
      <c r="A18" s="1013"/>
      <c r="B18" s="1012"/>
      <c r="C18" s="1011"/>
      <c r="D18" s="1010"/>
      <c r="E18" s="1010"/>
      <c r="F18" s="1010"/>
      <c r="G18" s="1010"/>
      <c r="H18" s="1009"/>
      <c r="I18" s="933"/>
      <c r="J18" s="1008">
        <v>4515474030</v>
      </c>
      <c r="K18" s="1007"/>
      <c r="L18" s="1007"/>
      <c r="M18" s="1007"/>
      <c r="N18" s="1006"/>
      <c r="O18" s="1008">
        <v>88505</v>
      </c>
      <c r="P18" s="1007"/>
      <c r="Q18" s="1007"/>
      <c r="R18" s="1007"/>
      <c r="S18" s="1006"/>
      <c r="T18" s="996"/>
      <c r="U18" s="995"/>
      <c r="V18" s="995"/>
      <c r="W18" s="995"/>
      <c r="X18" s="1005"/>
      <c r="Y18" s="900"/>
      <c r="Z18" s="899"/>
      <c r="AA18" s="899"/>
      <c r="AB18" s="898"/>
      <c r="AC18" s="898"/>
      <c r="AD18" s="898"/>
      <c r="AE18" s="1004"/>
      <c r="AG18" s="898"/>
      <c r="AH18" s="898"/>
      <c r="AI18" s="898"/>
      <c r="AJ18" s="1004"/>
    </row>
    <row r="19" spans="1:35" ht="30" customHeight="1">
      <c r="A19" s="1003"/>
      <c r="B19" s="1002" t="s">
        <v>383</v>
      </c>
      <c r="C19" s="1002"/>
      <c r="D19" s="1002"/>
      <c r="E19" s="1002"/>
      <c r="F19" s="1002"/>
      <c r="G19" s="1001" t="s">
        <v>382</v>
      </c>
      <c r="H19" s="1001"/>
      <c r="I19" s="934"/>
      <c r="J19" s="1000" t="s">
        <v>347</v>
      </c>
      <c r="K19" s="999">
        <v>250694578</v>
      </c>
      <c r="L19" s="999"/>
      <c r="M19" s="998" t="s">
        <v>346</v>
      </c>
      <c r="N19" s="997"/>
      <c r="O19" s="1000" t="s">
        <v>347</v>
      </c>
      <c r="P19" s="999">
        <v>7398</v>
      </c>
      <c r="Q19" s="999"/>
      <c r="R19" s="998" t="s">
        <v>346</v>
      </c>
      <c r="S19" s="997"/>
      <c r="T19" s="996">
        <v>9177</v>
      </c>
      <c r="U19" s="995"/>
      <c r="V19" s="995"/>
      <c r="W19" s="995"/>
      <c r="X19" s="994"/>
      <c r="Y19" s="900"/>
      <c r="Z19" s="899"/>
      <c r="AA19" s="899"/>
      <c r="AC19" s="898"/>
      <c r="AD19" s="898"/>
      <c r="AH19" s="898"/>
      <c r="AI19" s="898"/>
    </row>
    <row r="20" spans="1:24" ht="30" customHeight="1" thickBot="1">
      <c r="A20" s="993"/>
      <c r="B20" s="955"/>
      <c r="C20" s="955"/>
      <c r="D20" s="955"/>
      <c r="E20" s="955"/>
      <c r="F20" s="955"/>
      <c r="G20" s="992"/>
      <c r="H20" s="992"/>
      <c r="I20" s="991"/>
      <c r="J20" s="990">
        <v>725816337</v>
      </c>
      <c r="K20" s="989"/>
      <c r="L20" s="989"/>
      <c r="M20" s="989"/>
      <c r="N20" s="988"/>
      <c r="O20" s="990">
        <v>14130</v>
      </c>
      <c r="P20" s="989"/>
      <c r="Q20" s="989"/>
      <c r="R20" s="989"/>
      <c r="S20" s="988"/>
      <c r="T20" s="987"/>
      <c r="U20" s="986"/>
      <c r="V20" s="986"/>
      <c r="W20" s="986"/>
      <c r="X20" s="985"/>
    </row>
    <row r="21" spans="2:11" ht="18" customHeight="1">
      <c r="B21" s="906"/>
      <c r="C21" s="906"/>
      <c r="D21" s="898"/>
      <c r="E21" s="898"/>
      <c r="J21" s="898"/>
      <c r="K21" s="898"/>
    </row>
    <row r="22" spans="2:24" ht="18" customHeight="1">
      <c r="B22" s="903" t="s">
        <v>381</v>
      </c>
      <c r="C22" s="984"/>
      <c r="D22" s="902" t="s">
        <v>380</v>
      </c>
      <c r="E22" s="902"/>
      <c r="F22" s="902"/>
      <c r="G22" s="902"/>
      <c r="H22" s="902"/>
      <c r="I22" s="902"/>
      <c r="J22" s="902"/>
      <c r="K22" s="902"/>
      <c r="L22" s="902"/>
      <c r="M22" s="902"/>
      <c r="N22" s="902"/>
      <c r="O22" s="902"/>
      <c r="P22" s="902"/>
      <c r="Q22" s="902"/>
      <c r="R22" s="902"/>
      <c r="S22" s="902"/>
      <c r="T22" s="902"/>
      <c r="U22" s="902"/>
      <c r="V22" s="902"/>
      <c r="W22" s="902"/>
      <c r="X22" s="902"/>
    </row>
    <row r="23" spans="2:24" ht="18" customHeight="1">
      <c r="B23" s="903">
        <v>2</v>
      </c>
      <c r="C23" s="984"/>
      <c r="D23" s="902" t="s">
        <v>379</v>
      </c>
      <c r="E23" s="902"/>
      <c r="F23" s="902"/>
      <c r="G23" s="902"/>
      <c r="H23" s="902"/>
      <c r="I23" s="902"/>
      <c r="J23" s="902"/>
      <c r="K23" s="902"/>
      <c r="L23" s="902"/>
      <c r="M23" s="902"/>
      <c r="N23" s="902"/>
      <c r="O23" s="902"/>
      <c r="P23" s="902"/>
      <c r="Q23" s="902"/>
      <c r="R23" s="902"/>
      <c r="S23" s="902"/>
      <c r="T23" s="902"/>
      <c r="U23" s="902"/>
      <c r="V23" s="902"/>
      <c r="W23" s="902"/>
      <c r="X23" s="902"/>
    </row>
    <row r="24" spans="2:24" ht="18" customHeight="1">
      <c r="B24" s="903">
        <v>3</v>
      </c>
      <c r="C24" s="984"/>
      <c r="D24" s="902" t="s">
        <v>378</v>
      </c>
      <c r="E24" s="902"/>
      <c r="F24" s="902"/>
      <c r="G24" s="902"/>
      <c r="H24" s="902"/>
      <c r="I24" s="902"/>
      <c r="J24" s="902"/>
      <c r="K24" s="902"/>
      <c r="L24" s="902"/>
      <c r="M24" s="902"/>
      <c r="N24" s="902"/>
      <c r="O24" s="902"/>
      <c r="P24" s="902"/>
      <c r="Q24" s="902"/>
      <c r="R24" s="902"/>
      <c r="S24" s="902"/>
      <c r="T24" s="902"/>
      <c r="U24" s="902"/>
      <c r="V24" s="902"/>
      <c r="W24" s="902"/>
      <c r="X24" s="902"/>
    </row>
    <row r="25" ht="18" customHeight="1"/>
    <row r="26" ht="18" customHeight="1"/>
    <row r="27" ht="18" customHeight="1"/>
    <row r="28" ht="18" customHeight="1"/>
    <row r="29" ht="18" customHeight="1"/>
    <row r="30" ht="18" customHeight="1"/>
    <row r="31" ht="18" customHeight="1"/>
    <row r="32" ht="18" customHeight="1"/>
  </sheetData>
  <sheetProtection/>
  <mergeCells count="108">
    <mergeCell ref="D22:X22"/>
    <mergeCell ref="D23:X23"/>
    <mergeCell ref="D24:X24"/>
    <mergeCell ref="X17:X18"/>
    <mergeCell ref="X19:X20"/>
    <mergeCell ref="T17:W18"/>
    <mergeCell ref="B19:F20"/>
    <mergeCell ref="G19:H20"/>
    <mergeCell ref="K19:L19"/>
    <mergeCell ref="P19:Q19"/>
    <mergeCell ref="T15:W16"/>
    <mergeCell ref="T13:W14"/>
    <mergeCell ref="T11:W12"/>
    <mergeCell ref="X7:X8"/>
    <mergeCell ref="X9:X10"/>
    <mergeCell ref="X11:X12"/>
    <mergeCell ref="X13:X14"/>
    <mergeCell ref="X15:X16"/>
    <mergeCell ref="B1:X1"/>
    <mergeCell ref="J6:M6"/>
    <mergeCell ref="J8:M8"/>
    <mergeCell ref="J10:M10"/>
    <mergeCell ref="O10:R10"/>
    <mergeCell ref="O8:R8"/>
    <mergeCell ref="O6:R6"/>
    <mergeCell ref="T5:W6"/>
    <mergeCell ref="T9:W10"/>
    <mergeCell ref="N9:N10"/>
    <mergeCell ref="T19:W20"/>
    <mergeCell ref="N19:N20"/>
    <mergeCell ref="S19:S20"/>
    <mergeCell ref="P17:Q17"/>
    <mergeCell ref="J18:M18"/>
    <mergeCell ref="O18:R18"/>
    <mergeCell ref="S17:S18"/>
    <mergeCell ref="J16:M16"/>
    <mergeCell ref="O16:R16"/>
    <mergeCell ref="N15:N16"/>
    <mergeCell ref="I19:I20"/>
    <mergeCell ref="N17:N18"/>
    <mergeCell ref="P15:Q15"/>
    <mergeCell ref="J20:M20"/>
    <mergeCell ref="O20:R20"/>
    <mergeCell ref="I15:I16"/>
    <mergeCell ref="P13:Q13"/>
    <mergeCell ref="J14:M14"/>
    <mergeCell ref="O14:R14"/>
    <mergeCell ref="N13:N14"/>
    <mergeCell ref="K15:L15"/>
    <mergeCell ref="S11:S12"/>
    <mergeCell ref="S13:S14"/>
    <mergeCell ref="S15:S16"/>
    <mergeCell ref="P11:Q11"/>
    <mergeCell ref="J12:M12"/>
    <mergeCell ref="O12:R12"/>
    <mergeCell ref="N11:N12"/>
    <mergeCell ref="K13:L13"/>
    <mergeCell ref="C17:C18"/>
    <mergeCell ref="D17:G18"/>
    <mergeCell ref="H17:H18"/>
    <mergeCell ref="K17:L17"/>
    <mergeCell ref="I17:I18"/>
    <mergeCell ref="C11:C12"/>
    <mergeCell ref="D11:G12"/>
    <mergeCell ref="H7:H8"/>
    <mergeCell ref="K7:L7"/>
    <mergeCell ref="P7:Q7"/>
    <mergeCell ref="H11:H12"/>
    <mergeCell ref="C13:C14"/>
    <mergeCell ref="D13:G14"/>
    <mergeCell ref="H13:H14"/>
    <mergeCell ref="K11:L11"/>
    <mergeCell ref="I11:I12"/>
    <mergeCell ref="I13:I14"/>
    <mergeCell ref="S9:S10"/>
    <mergeCell ref="A19:A20"/>
    <mergeCell ref="A11:B18"/>
    <mergeCell ref="B9:F10"/>
    <mergeCell ref="G9:H10"/>
    <mergeCell ref="K9:L9"/>
    <mergeCell ref="P9:Q9"/>
    <mergeCell ref="C15:C16"/>
    <mergeCell ref="D15:G16"/>
    <mergeCell ref="H15:H16"/>
    <mergeCell ref="K5:L5"/>
    <mergeCell ref="P5:Q5"/>
    <mergeCell ref="S3:S4"/>
    <mergeCell ref="T3:T4"/>
    <mergeCell ref="N7:N8"/>
    <mergeCell ref="S7:S8"/>
    <mergeCell ref="T7:W8"/>
    <mergeCell ref="U3:W4"/>
    <mergeCell ref="X3:X4"/>
    <mergeCell ref="K3:M4"/>
    <mergeCell ref="N3:N4"/>
    <mergeCell ref="O3:O4"/>
    <mergeCell ref="P3:R4"/>
    <mergeCell ref="J3:J4"/>
    <mergeCell ref="I5:I6"/>
    <mergeCell ref="I7:I8"/>
    <mergeCell ref="I9:I10"/>
    <mergeCell ref="A3:I4"/>
    <mergeCell ref="A5:A6"/>
    <mergeCell ref="A7:A8"/>
    <mergeCell ref="A9:A10"/>
    <mergeCell ref="B5:G6"/>
    <mergeCell ref="H5:H6"/>
    <mergeCell ref="B7:G8"/>
  </mergeCells>
  <printOptions/>
  <pageMargins left="0.5905511811023623" right="0.5905511811023623" top="0.984251968503937" bottom="0.984251968503937" header="0.5118110236220472" footer="0.5118110236220472"/>
  <pageSetup firstPageNumber="220" useFirstPageNumber="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F30"/>
  <sheetViews>
    <sheetView view="pageBreakPreview" zoomScale="90" zoomScaleSheetLayoutView="90" zoomScalePageLayoutView="0" workbookViewId="0" topLeftCell="A1">
      <selection activeCell="A2" sqref="A2"/>
    </sheetView>
  </sheetViews>
  <sheetFormatPr defaultColWidth="9.00390625" defaultRowHeight="13.5"/>
  <cols>
    <col min="1" max="1" width="35.625" style="3" customWidth="1"/>
    <col min="2" max="4" width="18.625" style="3" customWidth="1"/>
    <col min="5" max="16384" width="9.00390625" style="3" customWidth="1"/>
  </cols>
  <sheetData>
    <row r="1" spans="1:4" ht="19.5" customHeight="1">
      <c r="A1" s="316" t="s">
        <v>144</v>
      </c>
      <c r="B1" s="317"/>
      <c r="C1" s="317"/>
      <c r="D1" s="317"/>
    </row>
    <row r="2" spans="1:6" ht="19.5" customHeight="1">
      <c r="A2" s="25"/>
      <c r="B2" s="1"/>
      <c r="C2" s="1"/>
      <c r="D2" s="68"/>
      <c r="F2" s="25"/>
    </row>
    <row r="3" spans="1:4" ht="24" customHeight="1">
      <c r="A3" s="312" t="s">
        <v>78</v>
      </c>
      <c r="B3" s="319" t="s">
        <v>137</v>
      </c>
      <c r="C3" s="320"/>
      <c r="D3" s="321"/>
    </row>
    <row r="4" spans="1:4" ht="24" customHeight="1">
      <c r="A4" s="318"/>
      <c r="B4" s="15" t="s">
        <v>35</v>
      </c>
      <c r="C4" s="16" t="s">
        <v>36</v>
      </c>
      <c r="D4" s="15" t="s">
        <v>37</v>
      </c>
    </row>
    <row r="5" spans="1:4" ht="24" customHeight="1">
      <c r="A5" s="310" t="s">
        <v>38</v>
      </c>
      <c r="B5" s="117">
        <v>76</v>
      </c>
      <c r="C5" s="117">
        <v>881</v>
      </c>
      <c r="D5" s="117">
        <v>858</v>
      </c>
    </row>
    <row r="6" spans="1:4" ht="24" customHeight="1">
      <c r="A6" s="311"/>
      <c r="B6" s="118">
        <v>76</v>
      </c>
      <c r="C6" s="119">
        <v>877</v>
      </c>
      <c r="D6" s="120">
        <v>860</v>
      </c>
    </row>
    <row r="7" spans="1:4" ht="24" customHeight="1">
      <c r="A7" s="17" t="s">
        <v>39</v>
      </c>
      <c r="B7" s="117">
        <v>27</v>
      </c>
      <c r="C7" s="117">
        <v>473</v>
      </c>
      <c r="D7" s="117">
        <v>312</v>
      </c>
    </row>
    <row r="8" spans="1:4" ht="24" customHeight="1">
      <c r="A8" s="18" t="s">
        <v>138</v>
      </c>
      <c r="B8" s="121">
        <v>27</v>
      </c>
      <c r="C8" s="122">
        <v>345</v>
      </c>
      <c r="D8" s="121">
        <v>313</v>
      </c>
    </row>
    <row r="9" spans="1:4" ht="24" customHeight="1">
      <c r="A9" s="17" t="s">
        <v>40</v>
      </c>
      <c r="B9" s="117">
        <v>16</v>
      </c>
      <c r="C9" s="117">
        <v>149</v>
      </c>
      <c r="D9" s="117">
        <v>137</v>
      </c>
    </row>
    <row r="10" spans="1:4" ht="24" customHeight="1">
      <c r="A10" s="18" t="s">
        <v>41</v>
      </c>
      <c r="B10" s="118">
        <v>16</v>
      </c>
      <c r="C10" s="123">
        <v>148</v>
      </c>
      <c r="D10" s="118">
        <v>138</v>
      </c>
    </row>
    <row r="11" spans="1:4" ht="24" customHeight="1">
      <c r="A11" s="17" t="s">
        <v>42</v>
      </c>
      <c r="B11" s="117">
        <v>35</v>
      </c>
      <c r="C11" s="117">
        <v>56</v>
      </c>
      <c r="D11" s="117">
        <v>42</v>
      </c>
    </row>
    <row r="12" spans="1:4" ht="24" customHeight="1">
      <c r="A12" s="18" t="s">
        <v>43</v>
      </c>
      <c r="B12" s="118">
        <v>34</v>
      </c>
      <c r="C12" s="123">
        <v>53</v>
      </c>
      <c r="D12" s="118">
        <v>41</v>
      </c>
    </row>
    <row r="13" spans="1:4" ht="24" customHeight="1">
      <c r="A13" s="314" t="s">
        <v>44</v>
      </c>
      <c r="B13" s="117">
        <v>28</v>
      </c>
      <c r="C13" s="117">
        <v>65</v>
      </c>
      <c r="D13" s="117">
        <v>46</v>
      </c>
    </row>
    <row r="14" spans="1:4" ht="24" customHeight="1">
      <c r="A14" s="311"/>
      <c r="B14" s="118">
        <v>26</v>
      </c>
      <c r="C14" s="123">
        <v>46</v>
      </c>
      <c r="D14" s="118">
        <v>46</v>
      </c>
    </row>
    <row r="15" spans="1:4" ht="24" customHeight="1">
      <c r="A15" s="310" t="s">
        <v>45</v>
      </c>
      <c r="B15" s="117">
        <v>635</v>
      </c>
      <c r="C15" s="117">
        <v>622</v>
      </c>
      <c r="D15" s="117">
        <v>614</v>
      </c>
    </row>
    <row r="16" spans="1:4" ht="24" customHeight="1">
      <c r="A16" s="311"/>
      <c r="B16" s="124">
        <v>401</v>
      </c>
      <c r="C16" s="125">
        <v>393</v>
      </c>
      <c r="D16" s="124">
        <v>385</v>
      </c>
    </row>
    <row r="17" spans="1:4" ht="24" customHeight="1">
      <c r="A17" s="310" t="s">
        <v>46</v>
      </c>
      <c r="B17" s="117">
        <v>1</v>
      </c>
      <c r="C17" s="117">
        <v>1</v>
      </c>
      <c r="D17" s="117">
        <v>1</v>
      </c>
    </row>
    <row r="18" spans="1:4" ht="24" customHeight="1">
      <c r="A18" s="311"/>
      <c r="B18" s="118">
        <v>1</v>
      </c>
      <c r="C18" s="123">
        <v>1</v>
      </c>
      <c r="D18" s="118">
        <v>1</v>
      </c>
    </row>
    <row r="19" spans="1:4" ht="24" customHeight="1">
      <c r="A19" s="310" t="s">
        <v>139</v>
      </c>
      <c r="B19" s="117">
        <v>2</v>
      </c>
      <c r="C19" s="117">
        <v>8</v>
      </c>
      <c r="D19" s="117">
        <v>8</v>
      </c>
    </row>
    <row r="20" spans="1:4" ht="24" customHeight="1">
      <c r="A20" s="311"/>
      <c r="B20" s="121">
        <v>2</v>
      </c>
      <c r="C20" s="122">
        <v>7</v>
      </c>
      <c r="D20" s="121">
        <v>7</v>
      </c>
    </row>
    <row r="21" spans="1:4" ht="24" customHeight="1">
      <c r="A21" s="312" t="s">
        <v>79</v>
      </c>
      <c r="B21" s="117">
        <f aca="true" t="shared" si="0" ref="B21:D22">SUM(B5,B7,B9,B11,B13,B15,B17,B19)</f>
        <v>820</v>
      </c>
      <c r="C21" s="117">
        <f>SUM(C5,C7,C9,C11,C13,C15,C17,C19)</f>
        <v>2255</v>
      </c>
      <c r="D21" s="117">
        <f t="shared" si="0"/>
        <v>2018</v>
      </c>
    </row>
    <row r="22" spans="1:4" ht="24" customHeight="1">
      <c r="A22" s="313"/>
      <c r="B22" s="120">
        <f t="shared" si="0"/>
        <v>583</v>
      </c>
      <c r="C22" s="119">
        <f>SUM(C6,C8,C10,C12,C14,C16,C18,C20)</f>
        <v>1870</v>
      </c>
      <c r="D22" s="120">
        <f>SUM(D6,D8,D10,D12,D14,D16,D18,D20)</f>
        <v>1791</v>
      </c>
    </row>
    <row r="23" spans="1:4" ht="24" customHeight="1">
      <c r="A23" s="314" t="s">
        <v>47</v>
      </c>
      <c r="B23" s="126" t="s">
        <v>80</v>
      </c>
      <c r="C23" s="127" t="s">
        <v>48</v>
      </c>
      <c r="D23" s="126" t="s">
        <v>48</v>
      </c>
    </row>
    <row r="24" spans="1:4" ht="24" customHeight="1">
      <c r="A24" s="315"/>
      <c r="B24" s="118">
        <f>ROUND(B22/B21*100,1)</f>
        <v>71.1</v>
      </c>
      <c r="C24" s="128">
        <f>ROUND(C22/C21*100,1)</f>
        <v>82.9</v>
      </c>
      <c r="D24" s="118">
        <f>ROUND(D22/D21*100,1)</f>
        <v>88.8</v>
      </c>
    </row>
    <row r="25" spans="1:4" ht="14.25">
      <c r="A25" s="1"/>
      <c r="B25" s="1"/>
      <c r="C25" s="1"/>
      <c r="D25" s="1"/>
    </row>
    <row r="26" spans="1:4" ht="14.25">
      <c r="A26" s="1"/>
      <c r="B26" s="1"/>
      <c r="C26" s="1"/>
      <c r="D26" s="1"/>
    </row>
    <row r="27" spans="1:4" ht="14.25">
      <c r="A27" s="1" t="s">
        <v>142</v>
      </c>
      <c r="B27" s="1"/>
      <c r="C27" s="1"/>
      <c r="D27" s="1"/>
    </row>
    <row r="28" spans="1:4" ht="14.25">
      <c r="A28" s="1" t="s">
        <v>49</v>
      </c>
      <c r="B28" s="1"/>
      <c r="C28" s="1"/>
      <c r="D28" s="1"/>
    </row>
    <row r="29" spans="1:4" ht="14.25">
      <c r="A29" s="1" t="s">
        <v>50</v>
      </c>
      <c r="B29" s="1"/>
      <c r="C29" s="1"/>
      <c r="D29" s="1"/>
    </row>
    <row r="30" spans="1:4" ht="14.25">
      <c r="A30" s="1" t="s">
        <v>51</v>
      </c>
      <c r="B30" s="1"/>
      <c r="C30" s="1"/>
      <c r="D30" s="1"/>
    </row>
  </sheetData>
  <sheetProtection/>
  <mergeCells count="10">
    <mergeCell ref="A19:A20"/>
    <mergeCell ref="A21:A22"/>
    <mergeCell ref="A23:A24"/>
    <mergeCell ref="A1:D1"/>
    <mergeCell ref="A3:A4"/>
    <mergeCell ref="B3:D3"/>
    <mergeCell ref="A13:A14"/>
    <mergeCell ref="A15:A16"/>
    <mergeCell ref="A17:A18"/>
    <mergeCell ref="A5:A6"/>
  </mergeCells>
  <printOptions horizontalCentered="1"/>
  <pageMargins left="0.5905511811023623" right="0.5905511811023623" top="0.984251968503937" bottom="0.3937007874015748" header="0.5118110236220472" footer="0.5118110236220472"/>
  <pageSetup firstPageNumber="198" useFirstPageNumber="1"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AG30"/>
  <sheetViews>
    <sheetView zoomScale="85" zoomScaleNormal="85" zoomScaleSheetLayoutView="75" zoomScalePageLayoutView="0" workbookViewId="0" topLeftCell="A1">
      <selection activeCell="A1" sqref="A1:AF1"/>
    </sheetView>
  </sheetViews>
  <sheetFormatPr defaultColWidth="9.00390625" defaultRowHeight="13.5"/>
  <cols>
    <col min="1" max="1" width="1.625" style="636" customWidth="1"/>
    <col min="2" max="2" width="3.00390625" style="636" customWidth="1"/>
    <col min="3" max="3" width="2.375" style="636" customWidth="1"/>
    <col min="4" max="7" width="3.50390625" style="636" customWidth="1"/>
    <col min="8" max="8" width="3.125" style="636" customWidth="1"/>
    <col min="9" max="10" width="2.625" style="636" customWidth="1"/>
    <col min="11" max="12" width="3.125" style="636" customWidth="1"/>
    <col min="13" max="16" width="2.625" style="636" customWidth="1"/>
    <col min="17" max="18" width="3.125" style="636" customWidth="1"/>
    <col min="19" max="22" width="2.625" style="636" customWidth="1"/>
    <col min="23" max="24" width="3.125" style="636" customWidth="1"/>
    <col min="25" max="28" width="2.625" style="636" customWidth="1"/>
    <col min="29" max="29" width="3.125" style="636" customWidth="1"/>
    <col min="30" max="30" width="6.00390625" style="636" customWidth="1"/>
    <col min="31" max="31" width="2.625" style="636" customWidth="1"/>
    <col min="32" max="32" width="3.50390625" style="636" customWidth="1"/>
    <col min="33" max="57" width="4.625" style="636" customWidth="1"/>
    <col min="58" max="16384" width="9.00390625" style="636" customWidth="1"/>
  </cols>
  <sheetData>
    <row r="1" spans="2:32" ht="24.75" customHeight="1">
      <c r="B1" s="1126" t="s">
        <v>408</v>
      </c>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c r="AF1" s="1126"/>
    </row>
    <row r="2" ht="24.75" customHeight="1" thickBot="1"/>
    <row r="3" spans="1:32" ht="30" customHeight="1">
      <c r="A3" s="1052" t="s">
        <v>26</v>
      </c>
      <c r="B3" s="837"/>
      <c r="C3" s="837"/>
      <c r="D3" s="837"/>
      <c r="E3" s="837"/>
      <c r="F3" s="837"/>
      <c r="G3" s="837"/>
      <c r="H3" s="885"/>
      <c r="I3" s="1125"/>
      <c r="J3" s="856" t="s">
        <v>407</v>
      </c>
      <c r="K3" s="856"/>
      <c r="L3" s="856"/>
      <c r="M3" s="856"/>
      <c r="N3" s="856"/>
      <c r="O3" s="856"/>
      <c r="P3" s="856"/>
      <c r="Q3" s="856"/>
      <c r="R3" s="856"/>
      <c r="S3" s="856"/>
      <c r="T3" s="1124"/>
      <c r="U3" s="1123"/>
      <c r="V3" s="856" t="s">
        <v>406</v>
      </c>
      <c r="W3" s="1122"/>
      <c r="X3" s="1122"/>
      <c r="Y3" s="1122"/>
      <c r="Z3" s="1122"/>
      <c r="AA3" s="1122"/>
      <c r="AB3" s="1122"/>
      <c r="AC3" s="1122"/>
      <c r="AD3" s="1122"/>
      <c r="AE3" s="1122"/>
      <c r="AF3" s="1121"/>
    </row>
    <row r="4" spans="1:32" ht="30" customHeight="1" thickBot="1">
      <c r="A4" s="1048"/>
      <c r="B4" s="363"/>
      <c r="C4" s="363"/>
      <c r="D4" s="363"/>
      <c r="E4" s="363"/>
      <c r="F4" s="363"/>
      <c r="G4" s="363"/>
      <c r="H4" s="912"/>
      <c r="I4" s="1120"/>
      <c r="J4" s="1115" t="s">
        <v>391</v>
      </c>
      <c r="K4" s="1115"/>
      <c r="L4" s="1115"/>
      <c r="M4" s="1115"/>
      <c r="N4" s="1117"/>
      <c r="O4" s="1116"/>
      <c r="P4" s="1115" t="s">
        <v>393</v>
      </c>
      <c r="Q4" s="1115"/>
      <c r="R4" s="1115"/>
      <c r="S4" s="1115"/>
      <c r="T4" s="1119"/>
      <c r="U4" s="1118"/>
      <c r="V4" s="1115" t="s">
        <v>391</v>
      </c>
      <c r="W4" s="1115"/>
      <c r="X4" s="1115"/>
      <c r="Y4" s="1115"/>
      <c r="Z4" s="1117"/>
      <c r="AA4" s="1116"/>
      <c r="AB4" s="1115" t="s">
        <v>393</v>
      </c>
      <c r="AC4" s="1115"/>
      <c r="AD4" s="1115"/>
      <c r="AE4" s="1115"/>
      <c r="AF4" s="1114"/>
    </row>
    <row r="5" spans="1:32" ht="24.75" customHeight="1">
      <c r="A5" s="1113"/>
      <c r="B5" s="942" t="s">
        <v>405</v>
      </c>
      <c r="C5" s="1112"/>
      <c r="D5" s="1112"/>
      <c r="E5" s="1112"/>
      <c r="F5" s="1112"/>
      <c r="G5" s="1112"/>
      <c r="H5" s="941" t="s">
        <v>99</v>
      </c>
      <c r="I5" s="1109" t="s">
        <v>347</v>
      </c>
      <c r="J5" s="1108">
        <v>0</v>
      </c>
      <c r="K5" s="1108"/>
      <c r="L5" s="1108"/>
      <c r="M5" s="1107" t="s">
        <v>346</v>
      </c>
      <c r="N5" s="1110" t="s">
        <v>242</v>
      </c>
      <c r="O5" s="1109" t="s">
        <v>347</v>
      </c>
      <c r="P5" s="1111">
        <v>0</v>
      </c>
      <c r="Q5" s="1111"/>
      <c r="R5" s="1111"/>
      <c r="S5" s="1107" t="s">
        <v>346</v>
      </c>
      <c r="T5" s="1110" t="s">
        <v>237</v>
      </c>
      <c r="U5" s="1109" t="s">
        <v>347</v>
      </c>
      <c r="V5" s="1108">
        <v>36</v>
      </c>
      <c r="W5" s="1108"/>
      <c r="X5" s="1108"/>
      <c r="Y5" s="1107" t="s">
        <v>346</v>
      </c>
      <c r="Z5" s="1110" t="s">
        <v>242</v>
      </c>
      <c r="AA5" s="1109" t="s">
        <v>347</v>
      </c>
      <c r="AB5" s="1108">
        <v>818071</v>
      </c>
      <c r="AC5" s="1108"/>
      <c r="AD5" s="1108"/>
      <c r="AE5" s="1107" t="s">
        <v>346</v>
      </c>
      <c r="AF5" s="1106" t="s">
        <v>237</v>
      </c>
    </row>
    <row r="6" spans="1:32" ht="24.75" customHeight="1">
      <c r="A6" s="1088"/>
      <c r="B6" s="1086"/>
      <c r="C6" s="1086"/>
      <c r="D6" s="1086"/>
      <c r="E6" s="1086"/>
      <c r="F6" s="1086"/>
      <c r="G6" s="1086"/>
      <c r="H6" s="1085"/>
      <c r="I6" s="1083">
        <v>96</v>
      </c>
      <c r="J6" s="1093"/>
      <c r="K6" s="1093"/>
      <c r="L6" s="1093"/>
      <c r="M6" s="1093"/>
      <c r="N6" s="1105"/>
      <c r="O6" s="1083">
        <v>30178017</v>
      </c>
      <c r="P6" s="1093"/>
      <c r="Q6" s="1093"/>
      <c r="R6" s="1093"/>
      <c r="S6" s="1093"/>
      <c r="T6" s="1104"/>
      <c r="U6" s="1083">
        <v>605</v>
      </c>
      <c r="V6" s="1082"/>
      <c r="W6" s="1082"/>
      <c r="X6" s="1082"/>
      <c r="Y6" s="1082"/>
      <c r="Z6" s="1104"/>
      <c r="AA6" s="1083">
        <v>333156815</v>
      </c>
      <c r="AB6" s="1082"/>
      <c r="AC6" s="1082"/>
      <c r="AD6" s="1082"/>
      <c r="AE6" s="1082"/>
      <c r="AF6" s="1103"/>
    </row>
    <row r="7" spans="1:32" ht="24.75" customHeight="1">
      <c r="A7" s="1003"/>
      <c r="B7" s="932" t="s">
        <v>404</v>
      </c>
      <c r="C7" s="1080"/>
      <c r="D7" s="1080"/>
      <c r="E7" s="1080"/>
      <c r="F7" s="1080"/>
      <c r="G7" s="1080"/>
      <c r="H7" s="934" t="s">
        <v>100</v>
      </c>
      <c r="I7" s="1096" t="s">
        <v>347</v>
      </c>
      <c r="J7" s="1095">
        <v>4134</v>
      </c>
      <c r="K7" s="1095"/>
      <c r="L7" s="1095"/>
      <c r="M7" s="1094" t="s">
        <v>346</v>
      </c>
      <c r="N7" s="1076"/>
      <c r="O7" s="1096" t="s">
        <v>347</v>
      </c>
      <c r="P7" s="1102">
        <v>134896600</v>
      </c>
      <c r="Q7" s="1102"/>
      <c r="R7" s="1102"/>
      <c r="S7" s="1094" t="s">
        <v>346</v>
      </c>
      <c r="T7" s="1076"/>
      <c r="U7" s="1096" t="s">
        <v>347</v>
      </c>
      <c r="V7" s="1095">
        <v>501</v>
      </c>
      <c r="W7" s="1095"/>
      <c r="X7" s="1095"/>
      <c r="Y7" s="1094" t="s">
        <v>346</v>
      </c>
      <c r="Z7" s="1076"/>
      <c r="AA7" s="1096" t="s">
        <v>347</v>
      </c>
      <c r="AB7" s="1095">
        <v>22108395</v>
      </c>
      <c r="AC7" s="1095"/>
      <c r="AD7" s="1095"/>
      <c r="AE7" s="1094" t="s">
        <v>346</v>
      </c>
      <c r="AF7" s="1072"/>
    </row>
    <row r="8" spans="1:32" ht="24.75" customHeight="1">
      <c r="A8" s="1092"/>
      <c r="B8" s="1101"/>
      <c r="C8" s="1101"/>
      <c r="D8" s="1101"/>
      <c r="E8" s="1101"/>
      <c r="F8" s="1101"/>
      <c r="G8" s="1101"/>
      <c r="H8" s="1085"/>
      <c r="I8" s="1083">
        <v>9442</v>
      </c>
      <c r="J8" s="1093"/>
      <c r="K8" s="1093"/>
      <c r="L8" s="1093"/>
      <c r="M8" s="1093"/>
      <c r="N8" s="1100"/>
      <c r="O8" s="1083">
        <v>13257144814</v>
      </c>
      <c r="P8" s="1093"/>
      <c r="Q8" s="1093"/>
      <c r="R8" s="1093"/>
      <c r="S8" s="1093"/>
      <c r="T8" s="1084"/>
      <c r="U8" s="1083">
        <v>1677</v>
      </c>
      <c r="V8" s="1082"/>
      <c r="W8" s="1082"/>
      <c r="X8" s="1082"/>
      <c r="Y8" s="1082"/>
      <c r="Z8" s="1084"/>
      <c r="AA8" s="1083">
        <v>830861078</v>
      </c>
      <c r="AB8" s="1082"/>
      <c r="AC8" s="1082"/>
      <c r="AD8" s="1082"/>
      <c r="AE8" s="1082"/>
      <c r="AF8" s="1081"/>
    </row>
    <row r="9" spans="1:32" ht="24.75" customHeight="1">
      <c r="A9" s="1029"/>
      <c r="B9" s="1099"/>
      <c r="C9" s="1098" t="s">
        <v>403</v>
      </c>
      <c r="D9" s="1080"/>
      <c r="E9" s="1080"/>
      <c r="F9" s="1080"/>
      <c r="G9" s="1080"/>
      <c r="H9" s="1078"/>
      <c r="I9" s="1096" t="s">
        <v>347</v>
      </c>
      <c r="J9" s="1095">
        <v>0</v>
      </c>
      <c r="K9" s="1095"/>
      <c r="L9" s="1095"/>
      <c r="M9" s="1094" t="s">
        <v>346</v>
      </c>
      <c r="N9" s="1076"/>
      <c r="O9" s="1096" t="s">
        <v>347</v>
      </c>
      <c r="P9" s="1097">
        <v>0</v>
      </c>
      <c r="Q9" s="1097"/>
      <c r="R9" s="1097"/>
      <c r="S9" s="1094" t="s">
        <v>346</v>
      </c>
      <c r="T9" s="1076"/>
      <c r="U9" s="1075" t="s">
        <v>347</v>
      </c>
      <c r="V9" s="1074">
        <v>3</v>
      </c>
      <c r="W9" s="1074"/>
      <c r="X9" s="1074"/>
      <c r="Y9" s="1073" t="s">
        <v>346</v>
      </c>
      <c r="Z9" s="1076"/>
      <c r="AA9" s="1075" t="s">
        <v>347</v>
      </c>
      <c r="AB9" s="1074">
        <v>112200</v>
      </c>
      <c r="AC9" s="1074"/>
      <c r="AD9" s="1074"/>
      <c r="AE9" s="1073" t="s">
        <v>346</v>
      </c>
      <c r="AF9" s="1072"/>
    </row>
    <row r="10" spans="1:32" ht="24.75" customHeight="1">
      <c r="A10" s="1088"/>
      <c r="B10" s="1085"/>
      <c r="C10" s="1087"/>
      <c r="D10" s="1086"/>
      <c r="E10" s="1086"/>
      <c r="F10" s="1086"/>
      <c r="G10" s="1086"/>
      <c r="H10" s="1085"/>
      <c r="I10" s="1083">
        <v>3</v>
      </c>
      <c r="J10" s="1093"/>
      <c r="K10" s="1093"/>
      <c r="L10" s="1093"/>
      <c r="M10" s="1093"/>
      <c r="N10" s="1084"/>
      <c r="O10" s="1083">
        <v>415200</v>
      </c>
      <c r="P10" s="1093"/>
      <c r="Q10" s="1093"/>
      <c r="R10" s="1093"/>
      <c r="S10" s="1093"/>
      <c r="T10" s="1084"/>
      <c r="U10" s="1083">
        <v>279</v>
      </c>
      <c r="V10" s="1082"/>
      <c r="W10" s="1082"/>
      <c r="X10" s="1082"/>
      <c r="Y10" s="1082"/>
      <c r="Z10" s="1084"/>
      <c r="AA10" s="1083">
        <v>185854958</v>
      </c>
      <c r="AB10" s="1082"/>
      <c r="AC10" s="1082"/>
      <c r="AD10" s="1082"/>
      <c r="AE10" s="1082"/>
      <c r="AF10" s="1081"/>
    </row>
    <row r="11" spans="1:32" ht="24.75" customHeight="1">
      <c r="A11" s="1003"/>
      <c r="B11" s="932" t="s">
        <v>402</v>
      </c>
      <c r="C11" s="1080"/>
      <c r="D11" s="1080"/>
      <c r="E11" s="1080"/>
      <c r="F11" s="1080"/>
      <c r="G11" s="1079" t="s">
        <v>401</v>
      </c>
      <c r="H11" s="1078"/>
      <c r="I11" s="1075" t="s">
        <v>347</v>
      </c>
      <c r="J11" s="1074">
        <v>4134</v>
      </c>
      <c r="K11" s="1074"/>
      <c r="L11" s="1074"/>
      <c r="M11" s="1073" t="s">
        <v>346</v>
      </c>
      <c r="N11" s="1076"/>
      <c r="O11" s="1075" t="s">
        <v>347</v>
      </c>
      <c r="P11" s="1089">
        <v>134896600</v>
      </c>
      <c r="Q11" s="1089"/>
      <c r="R11" s="1089"/>
      <c r="S11" s="1073" t="s">
        <v>346</v>
      </c>
      <c r="T11" s="1076"/>
      <c r="U11" s="1075" t="s">
        <v>347</v>
      </c>
      <c r="V11" s="1074">
        <v>537</v>
      </c>
      <c r="W11" s="1074"/>
      <c r="X11" s="1074"/>
      <c r="Y11" s="1073" t="s">
        <v>346</v>
      </c>
      <c r="Z11" s="1076"/>
      <c r="AA11" s="1075" t="s">
        <v>347</v>
      </c>
      <c r="AB11" s="1074">
        <v>22926466</v>
      </c>
      <c r="AC11" s="1074"/>
      <c r="AD11" s="1074"/>
      <c r="AE11" s="1073" t="s">
        <v>346</v>
      </c>
      <c r="AF11" s="1072"/>
    </row>
    <row r="12" spans="1:32" ht="24.75" customHeight="1">
      <c r="A12" s="1026"/>
      <c r="B12" s="1086"/>
      <c r="C12" s="1086"/>
      <c r="D12" s="1086"/>
      <c r="E12" s="1086"/>
      <c r="F12" s="1086"/>
      <c r="G12" s="1086"/>
      <c r="H12" s="1085"/>
      <c r="I12" s="1083">
        <v>9538</v>
      </c>
      <c r="J12" s="1082"/>
      <c r="K12" s="1082"/>
      <c r="L12" s="1082"/>
      <c r="M12" s="1082"/>
      <c r="N12" s="1084"/>
      <c r="O12" s="1083">
        <v>13287322831</v>
      </c>
      <c r="P12" s="1082"/>
      <c r="Q12" s="1082"/>
      <c r="R12" s="1082"/>
      <c r="S12" s="1082"/>
      <c r="T12" s="1084"/>
      <c r="U12" s="1083">
        <v>2282</v>
      </c>
      <c r="V12" s="1082"/>
      <c r="W12" s="1082"/>
      <c r="X12" s="1082"/>
      <c r="Y12" s="1082"/>
      <c r="Z12" s="1084"/>
      <c r="AA12" s="1083">
        <v>1164017893</v>
      </c>
      <c r="AB12" s="1082"/>
      <c r="AC12" s="1082"/>
      <c r="AD12" s="1082"/>
      <c r="AE12" s="1082"/>
      <c r="AF12" s="1081"/>
    </row>
    <row r="13" spans="1:32" ht="24.75" customHeight="1">
      <c r="A13" s="1024" t="s">
        <v>387</v>
      </c>
      <c r="B13" s="1078"/>
      <c r="C13" s="1090"/>
      <c r="D13" s="932" t="s">
        <v>386</v>
      </c>
      <c r="E13" s="1080"/>
      <c r="F13" s="1080"/>
      <c r="G13" s="1080"/>
      <c r="H13" s="934"/>
      <c r="I13" s="1075" t="s">
        <v>347</v>
      </c>
      <c r="J13" s="1074">
        <v>3486</v>
      </c>
      <c r="K13" s="1074"/>
      <c r="L13" s="1074"/>
      <c r="M13" s="1073" t="s">
        <v>346</v>
      </c>
      <c r="N13" s="1076"/>
      <c r="O13" s="1075" t="s">
        <v>347</v>
      </c>
      <c r="P13" s="1077">
        <v>84038050</v>
      </c>
      <c r="Q13" s="1077"/>
      <c r="R13" s="1077"/>
      <c r="S13" s="1073" t="s">
        <v>346</v>
      </c>
      <c r="T13" s="1076"/>
      <c r="U13" s="1075" t="s">
        <v>347</v>
      </c>
      <c r="V13" s="1074">
        <v>216</v>
      </c>
      <c r="W13" s="1074"/>
      <c r="X13" s="1074"/>
      <c r="Y13" s="1073" t="s">
        <v>346</v>
      </c>
      <c r="Z13" s="1076"/>
      <c r="AA13" s="1096" t="s">
        <v>347</v>
      </c>
      <c r="AB13" s="1095">
        <v>16296502</v>
      </c>
      <c r="AC13" s="1095"/>
      <c r="AD13" s="1095"/>
      <c r="AE13" s="1094" t="s">
        <v>346</v>
      </c>
      <c r="AF13" s="1072"/>
    </row>
    <row r="14" spans="1:32" ht="24.75" customHeight="1">
      <c r="A14" s="1092"/>
      <c r="B14" s="1091"/>
      <c r="C14" s="1087"/>
      <c r="D14" s="1086"/>
      <c r="E14" s="1086"/>
      <c r="F14" s="1086"/>
      <c r="G14" s="1086"/>
      <c r="H14" s="1085"/>
      <c r="I14" s="1083">
        <v>6186</v>
      </c>
      <c r="J14" s="1093"/>
      <c r="K14" s="1093"/>
      <c r="L14" s="1093"/>
      <c r="M14" s="1093"/>
      <c r="N14" s="1084"/>
      <c r="O14" s="1083">
        <v>4484287948</v>
      </c>
      <c r="P14" s="1093"/>
      <c r="Q14" s="1093"/>
      <c r="R14" s="1093"/>
      <c r="S14" s="1093"/>
      <c r="T14" s="1084"/>
      <c r="U14" s="1083">
        <v>552</v>
      </c>
      <c r="V14" s="1082"/>
      <c r="W14" s="1082"/>
      <c r="X14" s="1082"/>
      <c r="Y14" s="1082"/>
      <c r="Z14" s="1084"/>
      <c r="AA14" s="1083">
        <v>519699793</v>
      </c>
      <c r="AB14" s="1082"/>
      <c r="AC14" s="1082"/>
      <c r="AD14" s="1082"/>
      <c r="AE14" s="1082"/>
      <c r="AF14" s="1081"/>
    </row>
    <row r="15" spans="1:32" ht="24.75" customHeight="1">
      <c r="A15" s="1092"/>
      <c r="B15" s="1091"/>
      <c r="C15" s="1090"/>
      <c r="D15" s="932" t="s">
        <v>400</v>
      </c>
      <c r="E15" s="1080"/>
      <c r="F15" s="1080"/>
      <c r="G15" s="1080"/>
      <c r="H15" s="934"/>
      <c r="I15" s="1075" t="s">
        <v>347</v>
      </c>
      <c r="J15" s="1074">
        <v>45</v>
      </c>
      <c r="K15" s="1074"/>
      <c r="L15" s="1074"/>
      <c r="M15" s="1073" t="s">
        <v>346</v>
      </c>
      <c r="N15" s="1076"/>
      <c r="O15" s="1075" t="s">
        <v>347</v>
      </c>
      <c r="P15" s="1077">
        <v>9932600</v>
      </c>
      <c r="Q15" s="1077"/>
      <c r="R15" s="1077"/>
      <c r="S15" s="1073" t="s">
        <v>346</v>
      </c>
      <c r="T15" s="1076"/>
      <c r="U15" s="1075" t="s">
        <v>347</v>
      </c>
      <c r="V15" s="1074">
        <v>2</v>
      </c>
      <c r="W15" s="1074"/>
      <c r="X15" s="1074"/>
      <c r="Y15" s="1073" t="s">
        <v>346</v>
      </c>
      <c r="Z15" s="1076"/>
      <c r="AA15" s="1096" t="s">
        <v>347</v>
      </c>
      <c r="AB15" s="1095">
        <v>614000</v>
      </c>
      <c r="AC15" s="1095"/>
      <c r="AD15" s="1095"/>
      <c r="AE15" s="1094" t="s">
        <v>346</v>
      </c>
      <c r="AF15" s="1072"/>
    </row>
    <row r="16" spans="1:32" ht="24.75" customHeight="1">
      <c r="A16" s="1092"/>
      <c r="B16" s="1091"/>
      <c r="C16" s="1087"/>
      <c r="D16" s="1086"/>
      <c r="E16" s="1086"/>
      <c r="F16" s="1086"/>
      <c r="G16" s="1086"/>
      <c r="H16" s="1085"/>
      <c r="I16" s="1083">
        <v>336</v>
      </c>
      <c r="J16" s="1093"/>
      <c r="K16" s="1093"/>
      <c r="L16" s="1093"/>
      <c r="M16" s="1093"/>
      <c r="N16" s="1084"/>
      <c r="O16" s="1083">
        <v>1685157100</v>
      </c>
      <c r="P16" s="1093"/>
      <c r="Q16" s="1093"/>
      <c r="R16" s="1093"/>
      <c r="S16" s="1093"/>
      <c r="T16" s="1084"/>
      <c r="U16" s="1083">
        <v>12</v>
      </c>
      <c r="V16" s="1082"/>
      <c r="W16" s="1082"/>
      <c r="X16" s="1082"/>
      <c r="Y16" s="1082"/>
      <c r="Z16" s="1084"/>
      <c r="AA16" s="1083">
        <v>31980101</v>
      </c>
      <c r="AB16" s="1082"/>
      <c r="AC16" s="1082"/>
      <c r="AD16" s="1082"/>
      <c r="AE16" s="1082"/>
      <c r="AF16" s="1081"/>
    </row>
    <row r="17" spans="1:32" ht="24.75" customHeight="1">
      <c r="A17" s="1092"/>
      <c r="B17" s="1091"/>
      <c r="C17" s="1090"/>
      <c r="D17" s="932" t="s">
        <v>399</v>
      </c>
      <c r="E17" s="1080"/>
      <c r="F17" s="1080"/>
      <c r="G17" s="1080"/>
      <c r="H17" s="934"/>
      <c r="I17" s="1075" t="s">
        <v>347</v>
      </c>
      <c r="J17" s="1074">
        <v>10</v>
      </c>
      <c r="K17" s="1074"/>
      <c r="L17" s="1074"/>
      <c r="M17" s="1073" t="s">
        <v>346</v>
      </c>
      <c r="N17" s="1076"/>
      <c r="O17" s="1075" t="s">
        <v>347</v>
      </c>
      <c r="P17" s="1077">
        <v>272500</v>
      </c>
      <c r="Q17" s="1077"/>
      <c r="R17" s="1077"/>
      <c r="S17" s="1073" t="s">
        <v>346</v>
      </c>
      <c r="T17" s="1076"/>
      <c r="U17" s="1075" t="s">
        <v>347</v>
      </c>
      <c r="V17" s="1074">
        <v>1</v>
      </c>
      <c r="W17" s="1074"/>
      <c r="X17" s="1074"/>
      <c r="Y17" s="1073" t="s">
        <v>346</v>
      </c>
      <c r="Z17" s="1076"/>
      <c r="AA17" s="1075" t="s">
        <v>347</v>
      </c>
      <c r="AB17" s="1074">
        <v>45400</v>
      </c>
      <c r="AC17" s="1074"/>
      <c r="AD17" s="1074"/>
      <c r="AE17" s="1073" t="s">
        <v>346</v>
      </c>
      <c r="AF17" s="1072"/>
    </row>
    <row r="18" spans="1:32" ht="24.75" customHeight="1">
      <c r="A18" s="1092"/>
      <c r="B18" s="1091"/>
      <c r="C18" s="1087"/>
      <c r="D18" s="1086"/>
      <c r="E18" s="1086"/>
      <c r="F18" s="1086"/>
      <c r="G18" s="1086"/>
      <c r="H18" s="1085"/>
      <c r="I18" s="1083">
        <v>18</v>
      </c>
      <c r="J18" s="1093"/>
      <c r="K18" s="1093"/>
      <c r="L18" s="1093"/>
      <c r="M18" s="1093"/>
      <c r="N18" s="1084"/>
      <c r="O18" s="1083">
        <v>2824000</v>
      </c>
      <c r="P18" s="1093"/>
      <c r="Q18" s="1093"/>
      <c r="R18" s="1093"/>
      <c r="S18" s="1093"/>
      <c r="T18" s="1084"/>
      <c r="U18" s="1083">
        <v>37</v>
      </c>
      <c r="V18" s="1082"/>
      <c r="W18" s="1082"/>
      <c r="X18" s="1082"/>
      <c r="Y18" s="1082"/>
      <c r="Z18" s="1084"/>
      <c r="AA18" s="1083">
        <v>6149000</v>
      </c>
      <c r="AB18" s="1082"/>
      <c r="AC18" s="1082"/>
      <c r="AD18" s="1082"/>
      <c r="AE18" s="1082"/>
      <c r="AF18" s="1081"/>
    </row>
    <row r="19" spans="1:32" ht="24.75" customHeight="1">
      <c r="A19" s="1092"/>
      <c r="B19" s="1091"/>
      <c r="C19" s="1090"/>
      <c r="D19" s="932" t="s">
        <v>398</v>
      </c>
      <c r="E19" s="1080"/>
      <c r="F19" s="1080"/>
      <c r="G19" s="1080"/>
      <c r="H19" s="934"/>
      <c r="I19" s="1075" t="s">
        <v>347</v>
      </c>
      <c r="J19" s="1074">
        <v>582</v>
      </c>
      <c r="K19" s="1074"/>
      <c r="L19" s="1074"/>
      <c r="M19" s="1073" t="s">
        <v>346</v>
      </c>
      <c r="N19" s="1076"/>
      <c r="O19" s="1075" t="s">
        <v>347</v>
      </c>
      <c r="P19" s="1077">
        <v>40085350</v>
      </c>
      <c r="Q19" s="1077"/>
      <c r="R19" s="1077"/>
      <c r="S19" s="1073" t="s">
        <v>346</v>
      </c>
      <c r="T19" s="1076"/>
      <c r="U19" s="1075" t="s">
        <v>347</v>
      </c>
      <c r="V19" s="1074">
        <v>272</v>
      </c>
      <c r="W19" s="1074"/>
      <c r="X19" s="1074"/>
      <c r="Y19" s="1073" t="s">
        <v>346</v>
      </c>
      <c r="Z19" s="1076"/>
      <c r="AA19" s="1075" t="s">
        <v>347</v>
      </c>
      <c r="AB19" s="1074">
        <v>4797374</v>
      </c>
      <c r="AC19" s="1074"/>
      <c r="AD19" s="1074"/>
      <c r="AE19" s="1073" t="s">
        <v>346</v>
      </c>
      <c r="AF19" s="1072"/>
    </row>
    <row r="20" spans="1:32" ht="24.75" customHeight="1">
      <c r="A20" s="1092"/>
      <c r="B20" s="1091"/>
      <c r="C20" s="1087"/>
      <c r="D20" s="1086"/>
      <c r="E20" s="1086"/>
      <c r="F20" s="1086"/>
      <c r="G20" s="1086"/>
      <c r="H20" s="1085"/>
      <c r="I20" s="1083">
        <v>1000</v>
      </c>
      <c r="J20" s="1093"/>
      <c r="K20" s="1093"/>
      <c r="L20" s="1093"/>
      <c r="M20" s="1093"/>
      <c r="N20" s="1084"/>
      <c r="O20" s="1083">
        <v>1345122517</v>
      </c>
      <c r="P20" s="1093"/>
      <c r="Q20" s="1093"/>
      <c r="R20" s="1093"/>
      <c r="S20" s="1093"/>
      <c r="T20" s="1084"/>
      <c r="U20" s="1083">
        <v>720</v>
      </c>
      <c r="V20" s="1082"/>
      <c r="W20" s="1082"/>
      <c r="X20" s="1082"/>
      <c r="Y20" s="1082"/>
      <c r="Z20" s="1084"/>
      <c r="AA20" s="1083">
        <v>161398561</v>
      </c>
      <c r="AB20" s="1082"/>
      <c r="AC20" s="1082"/>
      <c r="AD20" s="1082"/>
      <c r="AE20" s="1082"/>
      <c r="AF20" s="1081"/>
    </row>
    <row r="21" spans="1:32" ht="24.75" customHeight="1">
      <c r="A21" s="1092"/>
      <c r="B21" s="1091"/>
      <c r="C21" s="1090"/>
      <c r="D21" s="923" t="s">
        <v>11</v>
      </c>
      <c r="E21" s="1080"/>
      <c r="F21" s="1080"/>
      <c r="G21" s="1080"/>
      <c r="H21" s="934" t="s">
        <v>103</v>
      </c>
      <c r="I21" s="1075" t="s">
        <v>347</v>
      </c>
      <c r="J21" s="1074">
        <v>4123</v>
      </c>
      <c r="K21" s="1074"/>
      <c r="L21" s="1074"/>
      <c r="M21" s="1073" t="s">
        <v>346</v>
      </c>
      <c r="N21" s="1076"/>
      <c r="O21" s="1075" t="s">
        <v>347</v>
      </c>
      <c r="P21" s="1089">
        <v>134328500</v>
      </c>
      <c r="Q21" s="1089"/>
      <c r="R21" s="1089"/>
      <c r="S21" s="1073" t="s">
        <v>346</v>
      </c>
      <c r="T21" s="1076"/>
      <c r="U21" s="1075" t="s">
        <v>347</v>
      </c>
      <c r="V21" s="1074">
        <v>491</v>
      </c>
      <c r="W21" s="1074"/>
      <c r="X21" s="1074"/>
      <c r="Y21" s="1073" t="s">
        <v>346</v>
      </c>
      <c r="Z21" s="1076"/>
      <c r="AA21" s="1075" t="s">
        <v>347</v>
      </c>
      <c r="AB21" s="1074">
        <v>21753276</v>
      </c>
      <c r="AC21" s="1074"/>
      <c r="AD21" s="1074"/>
      <c r="AE21" s="1073" t="s">
        <v>346</v>
      </c>
      <c r="AF21" s="1072"/>
    </row>
    <row r="22" spans="1:32" ht="24.75" customHeight="1">
      <c r="A22" s="1088"/>
      <c r="B22" s="1085"/>
      <c r="C22" s="1087"/>
      <c r="D22" s="1086"/>
      <c r="E22" s="1086"/>
      <c r="F22" s="1086"/>
      <c r="G22" s="1086"/>
      <c r="H22" s="1085"/>
      <c r="I22" s="1083">
        <v>7540</v>
      </c>
      <c r="J22" s="1082"/>
      <c r="K22" s="1082"/>
      <c r="L22" s="1082"/>
      <c r="M22" s="1082"/>
      <c r="N22" s="1084"/>
      <c r="O22" s="1083">
        <v>7517391565</v>
      </c>
      <c r="P22" s="1082"/>
      <c r="Q22" s="1082"/>
      <c r="R22" s="1082"/>
      <c r="S22" s="1082"/>
      <c r="T22" s="1084"/>
      <c r="U22" s="1083">
        <v>1321</v>
      </c>
      <c r="V22" s="1082"/>
      <c r="W22" s="1082"/>
      <c r="X22" s="1082"/>
      <c r="Y22" s="1082"/>
      <c r="Z22" s="1084"/>
      <c r="AA22" s="1083">
        <v>719227455</v>
      </c>
      <c r="AB22" s="1082"/>
      <c r="AC22" s="1082"/>
      <c r="AD22" s="1082"/>
      <c r="AE22" s="1082"/>
      <c r="AF22" s="1081"/>
    </row>
    <row r="23" spans="1:32" ht="24.75" customHeight="1">
      <c r="A23" s="1003"/>
      <c r="B23" s="932" t="s">
        <v>397</v>
      </c>
      <c r="C23" s="1080"/>
      <c r="D23" s="1080"/>
      <c r="E23" s="1080"/>
      <c r="F23" s="1080"/>
      <c r="G23" s="1079" t="s">
        <v>382</v>
      </c>
      <c r="H23" s="1078"/>
      <c r="I23" s="1075" t="s">
        <v>347</v>
      </c>
      <c r="J23" s="1074">
        <v>11</v>
      </c>
      <c r="K23" s="1074"/>
      <c r="L23" s="1074"/>
      <c r="M23" s="1073" t="s">
        <v>346</v>
      </c>
      <c r="N23" s="1076"/>
      <c r="O23" s="1075" t="s">
        <v>347</v>
      </c>
      <c r="P23" s="1077">
        <v>568100</v>
      </c>
      <c r="Q23" s="1077"/>
      <c r="R23" s="1077"/>
      <c r="S23" s="1073" t="s">
        <v>346</v>
      </c>
      <c r="T23" s="1076"/>
      <c r="U23" s="1075" t="s">
        <v>347</v>
      </c>
      <c r="V23" s="1074">
        <v>46</v>
      </c>
      <c r="W23" s="1074"/>
      <c r="X23" s="1074"/>
      <c r="Y23" s="1073" t="s">
        <v>346</v>
      </c>
      <c r="Z23" s="1076"/>
      <c r="AA23" s="1075" t="s">
        <v>347</v>
      </c>
      <c r="AB23" s="1074">
        <v>1173190</v>
      </c>
      <c r="AC23" s="1074"/>
      <c r="AD23" s="1074"/>
      <c r="AE23" s="1073" t="s">
        <v>346</v>
      </c>
      <c r="AF23" s="1072"/>
    </row>
    <row r="24" spans="1:32" ht="24.75" customHeight="1" thickBot="1">
      <c r="A24" s="1071"/>
      <c r="B24" s="1070"/>
      <c r="C24" s="1070"/>
      <c r="D24" s="1070"/>
      <c r="E24" s="1070"/>
      <c r="F24" s="1070"/>
      <c r="G24" s="1070"/>
      <c r="H24" s="1069"/>
      <c r="I24" s="1066">
        <v>1998</v>
      </c>
      <c r="J24" s="1065"/>
      <c r="K24" s="1065"/>
      <c r="L24" s="1065"/>
      <c r="M24" s="1065"/>
      <c r="N24" s="1068"/>
      <c r="O24" s="1066">
        <v>5769931266</v>
      </c>
      <c r="P24" s="1065"/>
      <c r="Q24" s="1065"/>
      <c r="R24" s="1065"/>
      <c r="S24" s="1065"/>
      <c r="T24" s="1067"/>
      <c r="U24" s="1066">
        <v>961</v>
      </c>
      <c r="V24" s="1065"/>
      <c r="W24" s="1065"/>
      <c r="X24" s="1065"/>
      <c r="Y24" s="1065"/>
      <c r="Z24" s="1067"/>
      <c r="AA24" s="1066">
        <v>444790438</v>
      </c>
      <c r="AB24" s="1065"/>
      <c r="AC24" s="1065"/>
      <c r="AD24" s="1065"/>
      <c r="AE24" s="1065"/>
      <c r="AF24" s="1064"/>
    </row>
    <row r="25" spans="3:4" ht="18" customHeight="1">
      <c r="C25" s="906"/>
      <c r="D25" s="906"/>
    </row>
    <row r="26" spans="1:33" ht="18" customHeight="1">
      <c r="A26" s="1056"/>
      <c r="B26" s="1058" t="s">
        <v>381</v>
      </c>
      <c r="C26" s="1057"/>
      <c r="D26" s="1055"/>
      <c r="E26" s="1062" t="s">
        <v>396</v>
      </c>
      <c r="F26" s="1061"/>
      <c r="G26" s="1061"/>
      <c r="H26" s="1061"/>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row>
    <row r="27" spans="1:33" ht="18" customHeight="1">
      <c r="A27" s="1063"/>
      <c r="C27" s="1056">
        <v>2</v>
      </c>
      <c r="D27" s="1055"/>
      <c r="E27" s="1062" t="s">
        <v>378</v>
      </c>
      <c r="F27" s="1061"/>
      <c r="G27" s="1061"/>
      <c r="H27" s="1061"/>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row>
    <row r="28" spans="2:32" ht="18" customHeight="1">
      <c r="B28" s="1060"/>
      <c r="C28" s="1060"/>
      <c r="D28" s="1059"/>
      <c r="E28" s="1059"/>
      <c r="F28" s="1059"/>
      <c r="G28" s="1059"/>
      <c r="H28" s="1059"/>
      <c r="I28" s="1059"/>
      <c r="J28" s="1059"/>
      <c r="K28" s="1059"/>
      <c r="L28" s="1059"/>
      <c r="M28" s="1059"/>
      <c r="N28" s="1059"/>
      <c r="O28" s="1059"/>
      <c r="P28" s="1059"/>
      <c r="Q28" s="1059"/>
      <c r="R28" s="1059"/>
      <c r="S28" s="1059"/>
      <c r="T28" s="1059"/>
      <c r="U28" s="1059"/>
      <c r="V28" s="1059"/>
      <c r="W28" s="1059"/>
      <c r="X28" s="1059"/>
      <c r="Y28" s="1059"/>
      <c r="Z28" s="1059"/>
      <c r="AA28" s="1059"/>
      <c r="AB28" s="1059"/>
      <c r="AC28" s="1059"/>
      <c r="AD28" s="1059"/>
      <c r="AE28" s="1059"/>
      <c r="AF28" s="1059"/>
    </row>
    <row r="29" spans="2:33" ht="18" customHeight="1">
      <c r="B29" s="1058"/>
      <c r="C29" s="1057"/>
      <c r="E29" s="1055"/>
      <c r="F29" s="1054"/>
      <c r="G29" s="1054"/>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row>
    <row r="30" spans="3:33" ht="18" customHeight="1">
      <c r="C30" s="1056"/>
      <c r="E30" s="1055"/>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row>
    <row r="31" ht="18" customHeight="1"/>
    <row r="32" ht="18" customHeight="1"/>
    <row r="33" ht="18" customHeight="1"/>
    <row r="34" ht="18" customHeight="1"/>
    <row r="35" ht="18" customHeight="1"/>
    <row r="36" ht="18" customHeight="1"/>
    <row r="37" ht="18" customHeight="1"/>
    <row r="38" ht="18" customHeight="1"/>
  </sheetData>
  <sheetProtection/>
  <mergeCells count="160">
    <mergeCell ref="B29:C29"/>
    <mergeCell ref="E26:AG26"/>
    <mergeCell ref="E27:AG27"/>
    <mergeCell ref="B26:C26"/>
    <mergeCell ref="D28:AF28"/>
    <mergeCell ref="V3:AE3"/>
    <mergeCell ref="V4:Y4"/>
    <mergeCell ref="AB4:AE4"/>
    <mergeCell ref="P4:S4"/>
    <mergeCell ref="AB21:AD21"/>
    <mergeCell ref="A23:A24"/>
    <mergeCell ref="A13:B22"/>
    <mergeCell ref="A5:A6"/>
    <mergeCell ref="A7:A8"/>
    <mergeCell ref="A9:A10"/>
    <mergeCell ref="A11:A12"/>
    <mergeCell ref="B5:G6"/>
    <mergeCell ref="D21:G22"/>
    <mergeCell ref="AF23:AF24"/>
    <mergeCell ref="O24:S24"/>
    <mergeCell ref="U24:Y24"/>
    <mergeCell ref="AA24:AE24"/>
    <mergeCell ref="T23:T24"/>
    <mergeCell ref="Z23:Z24"/>
    <mergeCell ref="AB23:AD23"/>
    <mergeCell ref="P23:R23"/>
    <mergeCell ref="V23:X23"/>
    <mergeCell ref="V19:X19"/>
    <mergeCell ref="AB19:AD19"/>
    <mergeCell ref="Z21:Z22"/>
    <mergeCell ref="AF21:AF22"/>
    <mergeCell ref="O22:S22"/>
    <mergeCell ref="U22:Y22"/>
    <mergeCell ref="AA22:AE22"/>
    <mergeCell ref="T21:T22"/>
    <mergeCell ref="P21:R21"/>
    <mergeCell ref="V21:X21"/>
    <mergeCell ref="AF17:AF18"/>
    <mergeCell ref="O18:S18"/>
    <mergeCell ref="U18:Y18"/>
    <mergeCell ref="AA18:AE18"/>
    <mergeCell ref="AB17:AD17"/>
    <mergeCell ref="Z19:Z20"/>
    <mergeCell ref="AF19:AF20"/>
    <mergeCell ref="O20:S20"/>
    <mergeCell ref="U20:Y20"/>
    <mergeCell ref="AA20:AE20"/>
    <mergeCell ref="AF15:AF16"/>
    <mergeCell ref="O16:S16"/>
    <mergeCell ref="U16:Y16"/>
    <mergeCell ref="AA16:AE16"/>
    <mergeCell ref="AB15:AD15"/>
    <mergeCell ref="T15:T16"/>
    <mergeCell ref="Z15:Z16"/>
    <mergeCell ref="P15:R15"/>
    <mergeCell ref="V15:X15"/>
    <mergeCell ref="AF13:AF14"/>
    <mergeCell ref="O14:S14"/>
    <mergeCell ref="U14:Y14"/>
    <mergeCell ref="AA14:AE14"/>
    <mergeCell ref="T13:T14"/>
    <mergeCell ref="Z13:Z14"/>
    <mergeCell ref="P13:R13"/>
    <mergeCell ref="V13:X13"/>
    <mergeCell ref="AB13:AD13"/>
    <mergeCell ref="AF11:AF12"/>
    <mergeCell ref="O12:S12"/>
    <mergeCell ref="U12:Y12"/>
    <mergeCell ref="AA12:AE12"/>
    <mergeCell ref="Z11:Z12"/>
    <mergeCell ref="P11:R11"/>
    <mergeCell ref="T11:T12"/>
    <mergeCell ref="AF7:AF8"/>
    <mergeCell ref="O8:S8"/>
    <mergeCell ref="U8:Y8"/>
    <mergeCell ref="AA8:AE8"/>
    <mergeCell ref="AF9:AF10"/>
    <mergeCell ref="O10:S10"/>
    <mergeCell ref="U10:Y10"/>
    <mergeCell ref="AA10:AE10"/>
    <mergeCell ref="Z9:Z10"/>
    <mergeCell ref="T9:T10"/>
    <mergeCell ref="N23:N24"/>
    <mergeCell ref="I24:M24"/>
    <mergeCell ref="B1:AF1"/>
    <mergeCell ref="I6:M6"/>
    <mergeCell ref="I8:M8"/>
    <mergeCell ref="N7:N8"/>
    <mergeCell ref="T7:T8"/>
    <mergeCell ref="N21:N22"/>
    <mergeCell ref="I22:M22"/>
    <mergeCell ref="Z7:Z8"/>
    <mergeCell ref="H21:H22"/>
    <mergeCell ref="J21:L21"/>
    <mergeCell ref="J23:L23"/>
    <mergeCell ref="B23:F24"/>
    <mergeCell ref="C21:C22"/>
    <mergeCell ref="G23:H24"/>
    <mergeCell ref="N19:N20"/>
    <mergeCell ref="I20:M20"/>
    <mergeCell ref="T19:T20"/>
    <mergeCell ref="C19:C20"/>
    <mergeCell ref="D19:G20"/>
    <mergeCell ref="H19:H20"/>
    <mergeCell ref="J19:L19"/>
    <mergeCell ref="P19:R19"/>
    <mergeCell ref="N17:N18"/>
    <mergeCell ref="I18:M18"/>
    <mergeCell ref="T17:T18"/>
    <mergeCell ref="Z17:Z18"/>
    <mergeCell ref="P17:R17"/>
    <mergeCell ref="V17:X17"/>
    <mergeCell ref="J17:L17"/>
    <mergeCell ref="N13:N14"/>
    <mergeCell ref="I14:M14"/>
    <mergeCell ref="I16:M16"/>
    <mergeCell ref="N15:N16"/>
    <mergeCell ref="J13:L13"/>
    <mergeCell ref="J15:L15"/>
    <mergeCell ref="N11:N12"/>
    <mergeCell ref="I12:M12"/>
    <mergeCell ref="J9:L9"/>
    <mergeCell ref="P9:R9"/>
    <mergeCell ref="N9:N10"/>
    <mergeCell ref="I10:M10"/>
    <mergeCell ref="H13:H14"/>
    <mergeCell ref="B9:B10"/>
    <mergeCell ref="C9:H10"/>
    <mergeCell ref="H7:H8"/>
    <mergeCell ref="C15:C16"/>
    <mergeCell ref="D15:G16"/>
    <mergeCell ref="H15:H16"/>
    <mergeCell ref="C13:C14"/>
    <mergeCell ref="D13:G14"/>
    <mergeCell ref="P7:R7"/>
    <mergeCell ref="AA6:AE6"/>
    <mergeCell ref="O6:S6"/>
    <mergeCell ref="U6:Y6"/>
    <mergeCell ref="B7:G8"/>
    <mergeCell ref="C17:C18"/>
    <mergeCell ref="D17:G18"/>
    <mergeCell ref="H17:H18"/>
    <mergeCell ref="B11:F12"/>
    <mergeCell ref="G11:H12"/>
    <mergeCell ref="H5:H6"/>
    <mergeCell ref="A3:H4"/>
    <mergeCell ref="J5:L5"/>
    <mergeCell ref="J4:M4"/>
    <mergeCell ref="J3:S3"/>
    <mergeCell ref="P5:R5"/>
    <mergeCell ref="V5:X5"/>
    <mergeCell ref="AB5:AD5"/>
    <mergeCell ref="J11:L11"/>
    <mergeCell ref="V7:X7"/>
    <mergeCell ref="V9:X9"/>
    <mergeCell ref="V11:X11"/>
    <mergeCell ref="AB7:AD7"/>
    <mergeCell ref="AB9:AD9"/>
    <mergeCell ref="AB11:AD11"/>
    <mergeCell ref="J7:L7"/>
  </mergeCells>
  <printOptions/>
  <pageMargins left="0.5905511811023623" right="0.5905511811023623" top="0.984251968503937" bottom="0.984251968503937" header="0.5118110236220472" footer="0.5118110236220472"/>
  <pageSetup firstPageNumber="221" useFirstPageNumber="1"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sheetPr>
    <pageSetUpPr fitToPage="1"/>
  </sheetPr>
  <dimension ref="A1:AM22"/>
  <sheetViews>
    <sheetView view="pageBreakPreview" zoomScale="80" zoomScaleNormal="80" zoomScaleSheetLayoutView="80" workbookViewId="0" topLeftCell="A1">
      <selection activeCell="A1" sqref="A1:S1"/>
    </sheetView>
  </sheetViews>
  <sheetFormatPr defaultColWidth="9.00390625" defaultRowHeight="13.5"/>
  <cols>
    <col min="1" max="1" width="1.25" style="638" customWidth="1"/>
    <col min="2" max="2" width="14.125" style="638" customWidth="1"/>
    <col min="3" max="3" width="1.25" style="638" customWidth="1"/>
    <col min="4" max="4" width="7.50390625" style="638" customWidth="1"/>
    <col min="5" max="5" width="2.625" style="638" customWidth="1"/>
    <col min="6" max="6" width="11.625" style="638" customWidth="1"/>
    <col min="7" max="7" width="2.625" style="638" customWidth="1"/>
    <col min="8" max="8" width="7.50390625" style="638" customWidth="1"/>
    <col min="9" max="9" width="2.625" style="638" customWidth="1"/>
    <col min="10" max="10" width="11.625" style="638" customWidth="1"/>
    <col min="11" max="11" width="2.625" style="638" customWidth="1"/>
    <col min="12" max="12" width="7.25390625" style="638" customWidth="1"/>
    <col min="13" max="13" width="2.625" style="638" customWidth="1"/>
    <col min="14" max="14" width="10.25390625" style="638" customWidth="1"/>
    <col min="15" max="15" width="2.625" style="638" customWidth="1"/>
    <col min="16" max="16" width="7.50390625" style="638" customWidth="1"/>
    <col min="17" max="17" width="2.625" style="638" customWidth="1"/>
    <col min="18" max="18" width="13.125" style="638" customWidth="1"/>
    <col min="19" max="19" width="2.625" style="638" customWidth="1"/>
    <col min="20" max="20" width="5.875" style="638" customWidth="1"/>
    <col min="21" max="21" width="2.625" style="638" customWidth="1"/>
    <col min="22" max="22" width="10.00390625" style="638" customWidth="1"/>
    <col min="23" max="23" width="2.625" style="638" customWidth="1"/>
    <col min="24" max="24" width="6.125" style="638" customWidth="1"/>
    <col min="25" max="25" width="2.625" style="638" customWidth="1"/>
    <col min="26" max="26" width="10.125" style="638" customWidth="1"/>
    <col min="27" max="27" width="2.625" style="638" customWidth="1"/>
    <col min="28" max="28" width="7.125" style="638" customWidth="1"/>
    <col min="29" max="29" width="2.625" style="638" customWidth="1"/>
    <col min="30" max="30" width="11.625" style="638" customWidth="1"/>
    <col min="31" max="31" width="2.625" style="638" customWidth="1"/>
    <col min="32" max="32" width="7.50390625" style="638" customWidth="1"/>
    <col min="33" max="33" width="2.625" style="638" customWidth="1"/>
    <col min="34" max="34" width="11.625" style="638" customWidth="1"/>
    <col min="35" max="35" width="2.625" style="638" customWidth="1"/>
    <col min="36" max="36" width="7.375" style="638" customWidth="1"/>
    <col min="37" max="37" width="2.625" style="638" customWidth="1"/>
    <col min="38" max="38" width="11.625" style="638" customWidth="1"/>
    <col min="39" max="39" width="2.875" style="638" customWidth="1"/>
    <col min="40" max="16384" width="9.00390625" style="638" customWidth="1"/>
  </cols>
  <sheetData>
    <row r="1" spans="1:39" ht="24.75" customHeight="1">
      <c r="A1" s="1169" t="s">
        <v>440</v>
      </c>
      <c r="B1" s="1169"/>
      <c r="C1" s="1169"/>
      <c r="D1" s="1169"/>
      <c r="E1" s="1169"/>
      <c r="F1" s="1169"/>
      <c r="G1" s="1169"/>
      <c r="H1" s="1169"/>
      <c r="I1" s="1169"/>
      <c r="J1" s="1169"/>
      <c r="K1" s="1169"/>
      <c r="L1" s="1169"/>
      <c r="M1" s="1169"/>
      <c r="N1" s="1169"/>
      <c r="O1" s="1169"/>
      <c r="P1" s="1169"/>
      <c r="Q1" s="1169"/>
      <c r="R1" s="1169"/>
      <c r="S1" s="1169"/>
      <c r="T1" s="1168" t="s">
        <v>439</v>
      </c>
      <c r="U1" s="1168"/>
      <c r="V1" s="1168"/>
      <c r="W1" s="1168"/>
      <c r="X1" s="1168"/>
      <c r="Y1" s="1168"/>
      <c r="Z1" s="1168"/>
      <c r="AA1" s="1168"/>
      <c r="AB1" s="1168"/>
      <c r="AC1" s="1168"/>
      <c r="AD1" s="1168"/>
      <c r="AE1" s="1168"/>
      <c r="AF1" s="1168"/>
      <c r="AG1" s="1168"/>
      <c r="AH1" s="1168"/>
      <c r="AI1" s="1168"/>
      <c r="AJ1" s="1168"/>
      <c r="AK1" s="1168"/>
      <c r="AL1" s="1168"/>
      <c r="AM1" s="1168"/>
    </row>
    <row r="2" ht="24.75" customHeight="1" thickBot="1"/>
    <row r="3" spans="1:39" ht="36.75" customHeight="1">
      <c r="A3" s="1167" t="s">
        <v>438</v>
      </c>
      <c r="B3" s="1166"/>
      <c r="C3" s="1165"/>
      <c r="D3" s="943" t="s">
        <v>437</v>
      </c>
      <c r="E3" s="1050"/>
      <c r="F3" s="1050"/>
      <c r="G3" s="1051"/>
      <c r="H3" s="943" t="s">
        <v>436</v>
      </c>
      <c r="I3" s="1050"/>
      <c r="J3" s="1050"/>
      <c r="K3" s="1051"/>
      <c r="L3" s="943" t="s">
        <v>435</v>
      </c>
      <c r="M3" s="1050"/>
      <c r="N3" s="1050"/>
      <c r="O3" s="1051"/>
      <c r="P3" s="943" t="s">
        <v>434</v>
      </c>
      <c r="Q3" s="1050"/>
      <c r="R3" s="1050"/>
      <c r="S3" s="1051"/>
      <c r="T3" s="1164" t="s">
        <v>433</v>
      </c>
      <c r="U3" s="861"/>
      <c r="V3" s="861"/>
      <c r="W3" s="861"/>
      <c r="X3" s="861"/>
      <c r="Y3" s="861"/>
      <c r="Z3" s="861"/>
      <c r="AA3" s="861"/>
      <c r="AB3" s="861"/>
      <c r="AC3" s="861"/>
      <c r="AD3" s="861"/>
      <c r="AE3" s="861"/>
      <c r="AF3" s="861"/>
      <c r="AG3" s="861"/>
      <c r="AH3" s="861"/>
      <c r="AI3" s="713"/>
      <c r="AJ3" s="1164" t="s">
        <v>432</v>
      </c>
      <c r="AK3" s="861"/>
      <c r="AL3" s="861"/>
      <c r="AM3" s="1163"/>
    </row>
    <row r="4" spans="1:39" ht="36.75" customHeight="1">
      <c r="A4" s="1162"/>
      <c r="B4" s="1161"/>
      <c r="C4" s="406"/>
      <c r="D4" s="1160" t="s">
        <v>431</v>
      </c>
      <c r="E4" s="1009"/>
      <c r="F4" s="1009"/>
      <c r="G4" s="1159"/>
      <c r="H4" s="1160" t="s">
        <v>430</v>
      </c>
      <c r="I4" s="1009"/>
      <c r="J4" s="1009"/>
      <c r="K4" s="1159"/>
      <c r="L4" s="1160" t="s">
        <v>429</v>
      </c>
      <c r="M4" s="1009"/>
      <c r="N4" s="1009"/>
      <c r="O4" s="1159"/>
      <c r="P4" s="1160" t="s">
        <v>428</v>
      </c>
      <c r="Q4" s="1009"/>
      <c r="R4" s="1009"/>
      <c r="S4" s="1159"/>
      <c r="T4" s="319" t="s">
        <v>427</v>
      </c>
      <c r="U4" s="320"/>
      <c r="V4" s="320"/>
      <c r="W4" s="321"/>
      <c r="X4" s="319" t="s">
        <v>426</v>
      </c>
      <c r="Y4" s="320"/>
      <c r="Z4" s="320"/>
      <c r="AA4" s="321"/>
      <c r="AB4" s="319" t="s">
        <v>425</v>
      </c>
      <c r="AC4" s="320"/>
      <c r="AD4" s="320"/>
      <c r="AE4" s="321"/>
      <c r="AF4" s="319" t="s">
        <v>424</v>
      </c>
      <c r="AG4" s="320"/>
      <c r="AH4" s="320"/>
      <c r="AI4" s="321"/>
      <c r="AJ4" s="1158" t="s">
        <v>423</v>
      </c>
      <c r="AK4" s="1157"/>
      <c r="AL4" s="1157"/>
      <c r="AM4" s="1156"/>
    </row>
    <row r="5" spans="1:39" ht="36.75" customHeight="1" thickBot="1">
      <c r="A5" s="1155" t="s">
        <v>422</v>
      </c>
      <c r="B5" s="1154"/>
      <c r="C5" s="1153"/>
      <c r="D5" s="843" t="s">
        <v>52</v>
      </c>
      <c r="E5" s="841"/>
      <c r="F5" s="843" t="s">
        <v>421</v>
      </c>
      <c r="G5" s="841"/>
      <c r="H5" s="843" t="s">
        <v>52</v>
      </c>
      <c r="I5" s="841"/>
      <c r="J5" s="843" t="s">
        <v>421</v>
      </c>
      <c r="K5" s="841"/>
      <c r="L5" s="843" t="s">
        <v>52</v>
      </c>
      <c r="M5" s="841"/>
      <c r="N5" s="843" t="s">
        <v>421</v>
      </c>
      <c r="O5" s="841"/>
      <c r="P5" s="843" t="s">
        <v>52</v>
      </c>
      <c r="Q5" s="841"/>
      <c r="R5" s="843" t="s">
        <v>421</v>
      </c>
      <c r="S5" s="841"/>
      <c r="T5" s="843" t="s">
        <v>52</v>
      </c>
      <c r="U5" s="841"/>
      <c r="V5" s="843" t="s">
        <v>421</v>
      </c>
      <c r="W5" s="841"/>
      <c r="X5" s="843" t="s">
        <v>52</v>
      </c>
      <c r="Y5" s="841"/>
      <c r="Z5" s="843" t="s">
        <v>421</v>
      </c>
      <c r="AA5" s="841"/>
      <c r="AB5" s="843" t="s">
        <v>52</v>
      </c>
      <c r="AC5" s="841"/>
      <c r="AD5" s="843" t="s">
        <v>421</v>
      </c>
      <c r="AE5" s="841"/>
      <c r="AF5" s="843" t="s">
        <v>52</v>
      </c>
      <c r="AG5" s="841"/>
      <c r="AH5" s="843" t="s">
        <v>421</v>
      </c>
      <c r="AI5" s="841"/>
      <c r="AJ5" s="843" t="s">
        <v>52</v>
      </c>
      <c r="AK5" s="841"/>
      <c r="AL5" s="843" t="s">
        <v>421</v>
      </c>
      <c r="AM5" s="1152"/>
    </row>
    <row r="6" spans="1:39" ht="24.75" customHeight="1">
      <c r="A6" s="1052"/>
      <c r="B6" s="942" t="s">
        <v>420</v>
      </c>
      <c r="C6" s="885"/>
      <c r="D6" s="1149">
        <v>1698</v>
      </c>
      <c r="E6" s="1150" t="s">
        <v>242</v>
      </c>
      <c r="F6" s="1149">
        <v>96198180</v>
      </c>
      <c r="G6" s="1151" t="s">
        <v>237</v>
      </c>
      <c r="H6" s="1149">
        <v>659</v>
      </c>
      <c r="I6" s="1150" t="s">
        <v>242</v>
      </c>
      <c r="J6" s="1149">
        <v>27191400</v>
      </c>
      <c r="K6" s="1151" t="s">
        <v>237</v>
      </c>
      <c r="L6" s="1149">
        <v>0</v>
      </c>
      <c r="M6" s="1150" t="s">
        <v>242</v>
      </c>
      <c r="N6" s="1149">
        <v>12900</v>
      </c>
      <c r="O6" s="1151" t="s">
        <v>237</v>
      </c>
      <c r="P6" s="1149">
        <v>2357</v>
      </c>
      <c r="Q6" s="1150" t="s">
        <v>242</v>
      </c>
      <c r="R6" s="1149">
        <v>123376680</v>
      </c>
      <c r="S6" s="1151" t="s">
        <v>237</v>
      </c>
      <c r="T6" s="1149">
        <v>35</v>
      </c>
      <c r="U6" s="1150" t="s">
        <v>242</v>
      </c>
      <c r="V6" s="1149">
        <v>783715</v>
      </c>
      <c r="W6" s="1151" t="s">
        <v>237</v>
      </c>
      <c r="X6" s="1149">
        <v>8</v>
      </c>
      <c r="Y6" s="1150" t="s">
        <v>242</v>
      </c>
      <c r="Z6" s="1149">
        <v>220200</v>
      </c>
      <c r="AA6" s="1151" t="s">
        <v>237</v>
      </c>
      <c r="AB6" s="1149">
        <v>754</v>
      </c>
      <c r="AC6" s="1150" t="s">
        <v>242</v>
      </c>
      <c r="AD6" s="1149">
        <v>27921376</v>
      </c>
      <c r="AE6" s="1151" t="s">
        <v>237</v>
      </c>
      <c r="AF6" s="1149">
        <v>797</v>
      </c>
      <c r="AG6" s="1150" t="s">
        <v>242</v>
      </c>
      <c r="AH6" s="1149">
        <v>28925291</v>
      </c>
      <c r="AI6" s="1151" t="s">
        <v>237</v>
      </c>
      <c r="AJ6" s="1149">
        <v>1560</v>
      </c>
      <c r="AK6" s="1150" t="s">
        <v>242</v>
      </c>
      <c r="AL6" s="1149">
        <v>94451389</v>
      </c>
      <c r="AM6" s="1148" t="s">
        <v>237</v>
      </c>
    </row>
    <row r="7" spans="1:39" ht="24.75" customHeight="1">
      <c r="A7" s="838"/>
      <c r="B7" s="930"/>
      <c r="C7" s="408"/>
      <c r="D7" s="1146"/>
      <c r="E7" s="1147"/>
      <c r="F7" s="1146"/>
      <c r="G7" s="1147"/>
      <c r="H7" s="1146"/>
      <c r="I7" s="1147"/>
      <c r="J7" s="1146"/>
      <c r="K7" s="1147"/>
      <c r="L7" s="1146"/>
      <c r="M7" s="1147"/>
      <c r="N7" s="1146"/>
      <c r="O7" s="1147"/>
      <c r="P7" s="1146"/>
      <c r="Q7" s="1147"/>
      <c r="R7" s="1146"/>
      <c r="S7" s="1147"/>
      <c r="T7" s="1146"/>
      <c r="U7" s="1147"/>
      <c r="V7" s="1146"/>
      <c r="W7" s="1147"/>
      <c r="X7" s="1146"/>
      <c r="Y7" s="1147"/>
      <c r="Z7" s="1146"/>
      <c r="AA7" s="1147"/>
      <c r="AB7" s="1146"/>
      <c r="AC7" s="1147"/>
      <c r="AD7" s="1146"/>
      <c r="AE7" s="1147"/>
      <c r="AF7" s="1146"/>
      <c r="AG7" s="1147"/>
      <c r="AH7" s="1146"/>
      <c r="AI7" s="1147"/>
      <c r="AJ7" s="1146"/>
      <c r="AK7" s="1147"/>
      <c r="AL7" s="1146"/>
      <c r="AM7" s="1145"/>
    </row>
    <row r="8" spans="1:39" ht="49.5" customHeight="1">
      <c r="A8" s="1142"/>
      <c r="B8" s="752" t="s">
        <v>419</v>
      </c>
      <c r="C8" s="227"/>
      <c r="D8" s="1136">
        <v>417</v>
      </c>
      <c r="E8" s="1137"/>
      <c r="F8" s="1136">
        <v>79581648</v>
      </c>
      <c r="G8" s="1137"/>
      <c r="H8" s="1136">
        <v>155</v>
      </c>
      <c r="I8" s="1137"/>
      <c r="J8" s="1136">
        <v>37107495</v>
      </c>
      <c r="K8" s="1137"/>
      <c r="L8" s="1136">
        <v>0</v>
      </c>
      <c r="M8" s="1137"/>
      <c r="N8" s="1136">
        <v>0</v>
      </c>
      <c r="O8" s="1137"/>
      <c r="P8" s="1138">
        <v>572</v>
      </c>
      <c r="Q8" s="1137"/>
      <c r="R8" s="1138">
        <v>116689143</v>
      </c>
      <c r="S8" s="1137"/>
      <c r="T8" s="1138">
        <v>1</v>
      </c>
      <c r="U8" s="1137"/>
      <c r="V8" s="1136">
        <v>51600</v>
      </c>
      <c r="W8" s="1137"/>
      <c r="X8" s="1136">
        <v>5</v>
      </c>
      <c r="Y8" s="1137"/>
      <c r="Z8" s="1136">
        <v>576100</v>
      </c>
      <c r="AA8" s="1137"/>
      <c r="AB8" s="1136">
        <v>153</v>
      </c>
      <c r="AC8" s="1137"/>
      <c r="AD8" s="1136">
        <v>23113376</v>
      </c>
      <c r="AE8" s="1137"/>
      <c r="AF8" s="1136">
        <v>159</v>
      </c>
      <c r="AG8" s="1137"/>
      <c r="AH8" s="1136">
        <v>23741076</v>
      </c>
      <c r="AI8" s="1137"/>
      <c r="AJ8" s="1136">
        <v>413</v>
      </c>
      <c r="AK8" s="1137"/>
      <c r="AL8" s="1136">
        <v>92948067</v>
      </c>
      <c r="AM8" s="1135"/>
    </row>
    <row r="9" spans="1:39" ht="49.5" customHeight="1">
      <c r="A9" s="1142"/>
      <c r="B9" s="752" t="s">
        <v>418</v>
      </c>
      <c r="C9" s="227"/>
      <c r="D9" s="1136">
        <v>572</v>
      </c>
      <c r="E9" s="1137"/>
      <c r="F9" s="1136">
        <v>367474702</v>
      </c>
      <c r="G9" s="1137"/>
      <c r="H9" s="1136">
        <v>219</v>
      </c>
      <c r="I9" s="1137"/>
      <c r="J9" s="1136">
        <v>118678229</v>
      </c>
      <c r="K9" s="1137"/>
      <c r="L9" s="1136">
        <v>1</v>
      </c>
      <c r="M9" s="1137"/>
      <c r="N9" s="1136">
        <v>92400</v>
      </c>
      <c r="O9" s="1137"/>
      <c r="P9" s="1138">
        <v>790</v>
      </c>
      <c r="Q9" s="1137"/>
      <c r="R9" s="1138">
        <v>486060531</v>
      </c>
      <c r="S9" s="1137"/>
      <c r="T9" s="1138">
        <v>8</v>
      </c>
      <c r="U9" s="1137"/>
      <c r="V9" s="1136">
        <v>131323</v>
      </c>
      <c r="W9" s="1137"/>
      <c r="X9" s="1136">
        <v>5</v>
      </c>
      <c r="Y9" s="1137"/>
      <c r="Z9" s="1136">
        <v>1243120</v>
      </c>
      <c r="AA9" s="1137"/>
      <c r="AB9" s="1136">
        <v>186</v>
      </c>
      <c r="AC9" s="1137"/>
      <c r="AD9" s="1136">
        <v>63340642</v>
      </c>
      <c r="AE9" s="1137"/>
      <c r="AF9" s="1136">
        <v>199</v>
      </c>
      <c r="AG9" s="1137"/>
      <c r="AH9" s="1136">
        <v>64715085</v>
      </c>
      <c r="AI9" s="1137"/>
      <c r="AJ9" s="1136">
        <v>591</v>
      </c>
      <c r="AK9" s="1137"/>
      <c r="AL9" s="1136">
        <v>421345446</v>
      </c>
      <c r="AM9" s="1135"/>
    </row>
    <row r="10" spans="1:39" ht="49.5" customHeight="1">
      <c r="A10" s="1142"/>
      <c r="B10" s="752" t="s">
        <v>372</v>
      </c>
      <c r="C10" s="227"/>
      <c r="D10" s="1136">
        <v>207</v>
      </c>
      <c r="E10" s="1137"/>
      <c r="F10" s="1136">
        <v>60339796</v>
      </c>
      <c r="G10" s="1137"/>
      <c r="H10" s="1136">
        <v>68</v>
      </c>
      <c r="I10" s="1137"/>
      <c r="J10" s="1136">
        <v>49096744</v>
      </c>
      <c r="K10" s="1137"/>
      <c r="L10" s="1136">
        <v>0</v>
      </c>
      <c r="M10" s="1137"/>
      <c r="N10" s="1136">
        <v>0</v>
      </c>
      <c r="O10" s="1137"/>
      <c r="P10" s="1138">
        <v>275</v>
      </c>
      <c r="Q10" s="1137"/>
      <c r="R10" s="1138">
        <v>109436540</v>
      </c>
      <c r="S10" s="1137"/>
      <c r="T10" s="1138">
        <v>0</v>
      </c>
      <c r="U10" s="1137"/>
      <c r="V10" s="1136">
        <v>18100</v>
      </c>
      <c r="W10" s="1137"/>
      <c r="X10" s="1136">
        <v>0</v>
      </c>
      <c r="Y10" s="1137"/>
      <c r="Z10" s="1136">
        <v>0</v>
      </c>
      <c r="AA10" s="1137"/>
      <c r="AB10" s="1136">
        <v>81</v>
      </c>
      <c r="AC10" s="1137"/>
      <c r="AD10" s="1136">
        <v>16881070</v>
      </c>
      <c r="AE10" s="1137"/>
      <c r="AF10" s="1136">
        <v>81</v>
      </c>
      <c r="AG10" s="1137"/>
      <c r="AH10" s="1136">
        <v>16899170</v>
      </c>
      <c r="AI10" s="1137"/>
      <c r="AJ10" s="1136">
        <v>194</v>
      </c>
      <c r="AK10" s="1137"/>
      <c r="AL10" s="1136">
        <v>92537370</v>
      </c>
      <c r="AM10" s="1135"/>
    </row>
    <row r="11" spans="1:39" ht="49.5" customHeight="1">
      <c r="A11" s="1142"/>
      <c r="B11" s="1143" t="s">
        <v>417</v>
      </c>
      <c r="C11" s="227"/>
      <c r="D11" s="1136">
        <v>0</v>
      </c>
      <c r="E11" s="1137"/>
      <c r="F11" s="1136">
        <v>0</v>
      </c>
      <c r="G11" s="1137"/>
      <c r="H11" s="1136">
        <v>689</v>
      </c>
      <c r="I11" s="1137"/>
      <c r="J11" s="1136">
        <v>26040600</v>
      </c>
      <c r="K11" s="1137"/>
      <c r="L11" s="1136">
        <v>16</v>
      </c>
      <c r="M11" s="1137"/>
      <c r="N11" s="1136">
        <v>1383900</v>
      </c>
      <c r="O11" s="1144"/>
      <c r="P11" s="1138">
        <v>673</v>
      </c>
      <c r="Q11" s="1137"/>
      <c r="R11" s="1138">
        <v>24656700</v>
      </c>
      <c r="S11" s="1137"/>
      <c r="T11" s="1138">
        <v>58</v>
      </c>
      <c r="U11" s="1137"/>
      <c r="V11" s="1136">
        <v>2434400</v>
      </c>
      <c r="W11" s="1137"/>
      <c r="X11" s="1136">
        <v>0</v>
      </c>
      <c r="Y11" s="1137"/>
      <c r="Z11" s="1136">
        <v>0</v>
      </c>
      <c r="AA11" s="1137"/>
      <c r="AB11" s="1136">
        <v>10</v>
      </c>
      <c r="AC11" s="1137"/>
      <c r="AD11" s="1136">
        <v>197283</v>
      </c>
      <c r="AE11" s="1137"/>
      <c r="AF11" s="1136">
        <v>68</v>
      </c>
      <c r="AG11" s="1137"/>
      <c r="AH11" s="1136">
        <v>2631683</v>
      </c>
      <c r="AI11" s="1137"/>
      <c r="AJ11" s="1136">
        <v>605</v>
      </c>
      <c r="AK11" s="1137"/>
      <c r="AL11" s="1136">
        <v>22025017</v>
      </c>
      <c r="AM11" s="1135"/>
    </row>
    <row r="12" spans="1:39" ht="49.5" customHeight="1">
      <c r="A12" s="1142"/>
      <c r="B12" s="1143" t="s">
        <v>416</v>
      </c>
      <c r="C12" s="227"/>
      <c r="D12" s="1136">
        <v>10133</v>
      </c>
      <c r="E12" s="1137"/>
      <c r="F12" s="1136">
        <v>351028688</v>
      </c>
      <c r="G12" s="1137"/>
      <c r="H12" s="1136">
        <v>1133</v>
      </c>
      <c r="I12" s="1137"/>
      <c r="J12" s="1136">
        <v>41884134</v>
      </c>
      <c r="K12" s="1137"/>
      <c r="L12" s="1136">
        <v>9</v>
      </c>
      <c r="M12" s="1137"/>
      <c r="N12" s="1136">
        <v>472600</v>
      </c>
      <c r="O12" s="1137"/>
      <c r="P12" s="1138">
        <v>11257</v>
      </c>
      <c r="Q12" s="1137"/>
      <c r="R12" s="1138">
        <v>392440222</v>
      </c>
      <c r="S12" s="1137"/>
      <c r="T12" s="1138">
        <v>336</v>
      </c>
      <c r="U12" s="1137"/>
      <c r="V12" s="1136">
        <v>14122698</v>
      </c>
      <c r="W12" s="1137"/>
      <c r="X12" s="1136">
        <v>69</v>
      </c>
      <c r="Y12" s="1137"/>
      <c r="Z12" s="1136">
        <v>2413389</v>
      </c>
      <c r="AA12" s="1137"/>
      <c r="AB12" s="1136">
        <v>3974</v>
      </c>
      <c r="AC12" s="1137"/>
      <c r="AD12" s="1136">
        <v>126170758</v>
      </c>
      <c r="AE12" s="1137"/>
      <c r="AF12" s="1136">
        <v>4379</v>
      </c>
      <c r="AG12" s="1137"/>
      <c r="AH12" s="1136">
        <v>142706845</v>
      </c>
      <c r="AI12" s="1137"/>
      <c r="AJ12" s="1136">
        <v>6878</v>
      </c>
      <c r="AK12" s="1137"/>
      <c r="AL12" s="1136">
        <v>249733377</v>
      </c>
      <c r="AM12" s="1135"/>
    </row>
    <row r="13" spans="1:39" ht="49.5" customHeight="1">
      <c r="A13" s="1142"/>
      <c r="B13" s="1143" t="s">
        <v>415</v>
      </c>
      <c r="C13" s="227"/>
      <c r="D13" s="1136">
        <v>0</v>
      </c>
      <c r="E13" s="1137"/>
      <c r="F13" s="1136">
        <v>0</v>
      </c>
      <c r="G13" s="1137"/>
      <c r="H13" s="1136">
        <v>0</v>
      </c>
      <c r="I13" s="743"/>
      <c r="J13" s="1136">
        <v>0</v>
      </c>
      <c r="K13" s="1137"/>
      <c r="L13" s="1136">
        <v>0</v>
      </c>
      <c r="M13" s="1137"/>
      <c r="N13" s="1136">
        <v>0</v>
      </c>
      <c r="O13" s="1137"/>
      <c r="P13" s="1138">
        <v>0</v>
      </c>
      <c r="Q13" s="1137"/>
      <c r="R13" s="1138">
        <v>0</v>
      </c>
      <c r="S13" s="1137"/>
      <c r="T13" s="1138">
        <v>0</v>
      </c>
      <c r="U13" s="1137"/>
      <c r="V13" s="1136">
        <v>0</v>
      </c>
      <c r="W13" s="1137"/>
      <c r="X13" s="1136">
        <v>0</v>
      </c>
      <c r="Y13" s="1137"/>
      <c r="Z13" s="1136">
        <v>0</v>
      </c>
      <c r="AA13" s="1137"/>
      <c r="AB13" s="1136">
        <v>0</v>
      </c>
      <c r="AC13" s="1137"/>
      <c r="AD13" s="1136">
        <v>0</v>
      </c>
      <c r="AE13" s="1137"/>
      <c r="AF13" s="1136">
        <v>0</v>
      </c>
      <c r="AG13" s="1137"/>
      <c r="AH13" s="1136">
        <v>0</v>
      </c>
      <c r="AI13" s="1137"/>
      <c r="AJ13" s="1136">
        <v>0</v>
      </c>
      <c r="AK13" s="1137"/>
      <c r="AL13" s="1136">
        <v>0</v>
      </c>
      <c r="AM13" s="1135"/>
    </row>
    <row r="14" spans="1:39" ht="49.5" customHeight="1">
      <c r="A14" s="1142"/>
      <c r="B14" s="1143" t="s">
        <v>414</v>
      </c>
      <c r="C14" s="227"/>
      <c r="D14" s="1136">
        <v>0</v>
      </c>
      <c r="E14" s="1137"/>
      <c r="F14" s="1136">
        <v>0</v>
      </c>
      <c r="G14" s="1137"/>
      <c r="H14" s="1136">
        <v>1</v>
      </c>
      <c r="I14" s="743"/>
      <c r="J14" s="1136">
        <v>50000</v>
      </c>
      <c r="K14" s="1137"/>
      <c r="L14" s="1136">
        <v>0</v>
      </c>
      <c r="M14" s="1137"/>
      <c r="N14" s="1136">
        <v>0</v>
      </c>
      <c r="O14" s="1137"/>
      <c r="P14" s="1138">
        <v>1</v>
      </c>
      <c r="Q14" s="1137"/>
      <c r="R14" s="1138">
        <v>50000</v>
      </c>
      <c r="S14" s="1137"/>
      <c r="T14" s="1138">
        <v>0</v>
      </c>
      <c r="U14" s="1137"/>
      <c r="V14" s="1136">
        <v>0</v>
      </c>
      <c r="W14" s="1137"/>
      <c r="X14" s="1136">
        <v>0</v>
      </c>
      <c r="Y14" s="1137"/>
      <c r="Z14" s="1136">
        <v>0</v>
      </c>
      <c r="AA14" s="1137"/>
      <c r="AB14" s="1136">
        <v>0</v>
      </c>
      <c r="AC14" s="1137"/>
      <c r="AD14" s="1136">
        <v>0</v>
      </c>
      <c r="AE14" s="1137"/>
      <c r="AF14" s="1136">
        <v>0</v>
      </c>
      <c r="AG14" s="1137"/>
      <c r="AH14" s="1136">
        <v>0</v>
      </c>
      <c r="AI14" s="1137"/>
      <c r="AJ14" s="1136">
        <v>1</v>
      </c>
      <c r="AK14" s="1137"/>
      <c r="AL14" s="1136">
        <v>50000</v>
      </c>
      <c r="AM14" s="1135"/>
    </row>
    <row r="15" spans="1:39" ht="49.5" customHeight="1">
      <c r="A15" s="1142"/>
      <c r="B15" s="1143" t="s">
        <v>413</v>
      </c>
      <c r="C15" s="227"/>
      <c r="D15" s="1136">
        <v>29</v>
      </c>
      <c r="E15" s="1137"/>
      <c r="F15" s="1136">
        <v>131132796</v>
      </c>
      <c r="G15" s="1137"/>
      <c r="H15" s="1136">
        <v>29</v>
      </c>
      <c r="I15" s="1137"/>
      <c r="J15" s="1136">
        <v>126028467</v>
      </c>
      <c r="K15" s="1137"/>
      <c r="L15" s="1136">
        <v>0</v>
      </c>
      <c r="M15" s="1137"/>
      <c r="N15" s="1136">
        <v>0</v>
      </c>
      <c r="O15" s="1137"/>
      <c r="P15" s="1138">
        <v>58</v>
      </c>
      <c r="Q15" s="1137"/>
      <c r="R15" s="1138">
        <v>257161263</v>
      </c>
      <c r="S15" s="1137"/>
      <c r="T15" s="1138">
        <v>0</v>
      </c>
      <c r="U15" s="1137"/>
      <c r="V15" s="1136">
        <v>0</v>
      </c>
      <c r="W15" s="1137"/>
      <c r="X15" s="1136">
        <v>0</v>
      </c>
      <c r="Y15" s="1137"/>
      <c r="Z15" s="1136">
        <v>0</v>
      </c>
      <c r="AA15" s="1137"/>
      <c r="AB15" s="1136">
        <v>15</v>
      </c>
      <c r="AC15" s="1137"/>
      <c r="AD15" s="1136">
        <v>44194837</v>
      </c>
      <c r="AE15" s="1137"/>
      <c r="AF15" s="1136">
        <v>15</v>
      </c>
      <c r="AG15" s="1137"/>
      <c r="AH15" s="1136">
        <v>44194837</v>
      </c>
      <c r="AI15" s="1137"/>
      <c r="AJ15" s="1136">
        <v>43</v>
      </c>
      <c r="AK15" s="1137"/>
      <c r="AL15" s="1136">
        <v>212966426</v>
      </c>
      <c r="AM15" s="1135"/>
    </row>
    <row r="16" spans="1:39" ht="49.5" customHeight="1">
      <c r="A16" s="1142"/>
      <c r="B16" s="1143" t="s">
        <v>412</v>
      </c>
      <c r="C16" s="227"/>
      <c r="D16" s="1136">
        <v>2</v>
      </c>
      <c r="E16" s="1137"/>
      <c r="F16" s="1136">
        <v>4468</v>
      </c>
      <c r="G16" s="1137"/>
      <c r="H16" s="1136">
        <v>0</v>
      </c>
      <c r="I16" s="1137"/>
      <c r="J16" s="1136">
        <v>0</v>
      </c>
      <c r="K16" s="1137"/>
      <c r="L16" s="1136">
        <v>0</v>
      </c>
      <c r="M16" s="1137"/>
      <c r="N16" s="1136">
        <v>0</v>
      </c>
      <c r="O16" s="1137"/>
      <c r="P16" s="1138">
        <v>2</v>
      </c>
      <c r="Q16" s="1137"/>
      <c r="R16" s="1138">
        <v>4468</v>
      </c>
      <c r="S16" s="1137"/>
      <c r="T16" s="1138">
        <v>0</v>
      </c>
      <c r="U16" s="1137"/>
      <c r="V16" s="1136">
        <v>0</v>
      </c>
      <c r="W16" s="1137"/>
      <c r="X16" s="1136">
        <v>0</v>
      </c>
      <c r="Y16" s="1137"/>
      <c r="Z16" s="1136">
        <v>0</v>
      </c>
      <c r="AA16" s="1137"/>
      <c r="AB16" s="1136">
        <v>0</v>
      </c>
      <c r="AC16" s="1137"/>
      <c r="AD16" s="1136">
        <v>0</v>
      </c>
      <c r="AE16" s="1137"/>
      <c r="AF16" s="1136">
        <v>0</v>
      </c>
      <c r="AG16" s="1137"/>
      <c r="AH16" s="1136">
        <v>0</v>
      </c>
      <c r="AI16" s="1137"/>
      <c r="AJ16" s="1136">
        <v>2</v>
      </c>
      <c r="AK16" s="1137"/>
      <c r="AL16" s="1136">
        <v>4468</v>
      </c>
      <c r="AM16" s="1135"/>
    </row>
    <row r="17" spans="1:39" ht="49.5" customHeight="1">
      <c r="A17" s="1142"/>
      <c r="B17" s="1141" t="s">
        <v>150</v>
      </c>
      <c r="C17" s="227"/>
      <c r="D17" s="1138">
        <v>13058</v>
      </c>
      <c r="E17" s="1137"/>
      <c r="F17" s="1138">
        <v>1085760278</v>
      </c>
      <c r="G17" s="1137"/>
      <c r="H17" s="1138">
        <v>2953</v>
      </c>
      <c r="I17" s="1137"/>
      <c r="J17" s="1138">
        <v>426077069</v>
      </c>
      <c r="K17" s="1137"/>
      <c r="L17" s="1138">
        <v>26</v>
      </c>
      <c r="M17" s="1137"/>
      <c r="N17" s="1138">
        <v>1961800</v>
      </c>
      <c r="O17" s="1137"/>
      <c r="P17" s="1138">
        <v>15985</v>
      </c>
      <c r="Q17" s="1137"/>
      <c r="R17" s="1138">
        <v>1509875547</v>
      </c>
      <c r="S17" s="1137"/>
      <c r="T17" s="1138">
        <v>438</v>
      </c>
      <c r="U17" s="1137"/>
      <c r="V17" s="1138">
        <v>17541836</v>
      </c>
      <c r="W17" s="1137"/>
      <c r="X17" s="1138">
        <v>87</v>
      </c>
      <c r="Y17" s="1137"/>
      <c r="Z17" s="1138">
        <v>4452809</v>
      </c>
      <c r="AA17" s="1137"/>
      <c r="AB17" s="1138">
        <v>5173</v>
      </c>
      <c r="AC17" s="1137"/>
      <c r="AD17" s="1138">
        <v>301819342</v>
      </c>
      <c r="AE17" s="1137"/>
      <c r="AF17" s="1136">
        <v>5698</v>
      </c>
      <c r="AG17" s="1137"/>
      <c r="AH17" s="1136">
        <v>323813987</v>
      </c>
      <c r="AI17" s="1137"/>
      <c r="AJ17" s="1136">
        <v>10287</v>
      </c>
      <c r="AK17" s="1137"/>
      <c r="AL17" s="1136">
        <v>1186061560</v>
      </c>
      <c r="AM17" s="1135"/>
    </row>
    <row r="18" spans="1:39" ht="49.5" customHeight="1">
      <c r="A18" s="1140"/>
      <c r="B18" s="1139" t="s">
        <v>411</v>
      </c>
      <c r="C18" s="230"/>
      <c r="D18" s="1136">
        <v>15272</v>
      </c>
      <c r="E18" s="1137"/>
      <c r="F18" s="1136">
        <v>971106811</v>
      </c>
      <c r="G18" s="1137"/>
      <c r="H18" s="1136">
        <v>4474</v>
      </c>
      <c r="I18" s="1137"/>
      <c r="J18" s="1136">
        <v>643834580</v>
      </c>
      <c r="K18" s="1137"/>
      <c r="L18" s="1136">
        <v>38</v>
      </c>
      <c r="M18" s="1137"/>
      <c r="N18" s="1136">
        <v>2578694</v>
      </c>
      <c r="O18" s="1137"/>
      <c r="P18" s="1138">
        <v>19708</v>
      </c>
      <c r="Q18" s="1137"/>
      <c r="R18" s="1138">
        <v>1612362697</v>
      </c>
      <c r="S18" s="1137"/>
      <c r="T18" s="1138">
        <v>344</v>
      </c>
      <c r="U18" s="1137"/>
      <c r="V18" s="1138">
        <v>14424081</v>
      </c>
      <c r="W18" s="1137"/>
      <c r="X18" s="1138">
        <v>148</v>
      </c>
      <c r="Y18" s="1137"/>
      <c r="Z18" s="1138">
        <v>9409608</v>
      </c>
      <c r="AA18" s="1137"/>
      <c r="AB18" s="1138">
        <v>6158</v>
      </c>
      <c r="AC18" s="1137"/>
      <c r="AD18" s="1138">
        <v>502768730</v>
      </c>
      <c r="AE18" s="1137"/>
      <c r="AF18" s="1136">
        <v>6650</v>
      </c>
      <c r="AG18" s="1137"/>
      <c r="AH18" s="1136">
        <v>526602419</v>
      </c>
      <c r="AI18" s="1137"/>
      <c r="AJ18" s="1136">
        <v>13058</v>
      </c>
      <c r="AK18" s="1137"/>
      <c r="AL18" s="1136">
        <v>1085760278</v>
      </c>
      <c r="AM18" s="1135"/>
    </row>
    <row r="19" spans="1:39" ht="24.75" customHeight="1">
      <c r="A19" s="1134"/>
      <c r="B19" s="932" t="s">
        <v>410</v>
      </c>
      <c r="C19" s="404"/>
      <c r="D19" s="1132">
        <v>85.5028810895757</v>
      </c>
      <c r="E19" s="1133" t="s">
        <v>48</v>
      </c>
      <c r="F19" s="1132">
        <v>111.80647336639882</v>
      </c>
      <c r="G19" s="1133" t="s">
        <v>48</v>
      </c>
      <c r="H19" s="1132">
        <v>66.0035762181493</v>
      </c>
      <c r="I19" s="1133" t="s">
        <v>48</v>
      </c>
      <c r="J19" s="1132">
        <v>66.17803427085262</v>
      </c>
      <c r="K19" s="1133" t="s">
        <v>48</v>
      </c>
      <c r="L19" s="1132">
        <v>68.42105263157895</v>
      </c>
      <c r="M19" s="1133" t="s">
        <v>48</v>
      </c>
      <c r="N19" s="1132">
        <v>76.0772701220075</v>
      </c>
      <c r="O19" s="1133" t="s">
        <v>48</v>
      </c>
      <c r="P19" s="1132">
        <v>81.1091942358433</v>
      </c>
      <c r="Q19" s="1133" t="s">
        <v>48</v>
      </c>
      <c r="R19" s="1132">
        <v>93.64366651556192</v>
      </c>
      <c r="S19" s="1133" t="s">
        <v>48</v>
      </c>
      <c r="T19" s="1132">
        <v>127.32558139534885</v>
      </c>
      <c r="U19" s="1133" t="s">
        <v>48</v>
      </c>
      <c r="V19" s="1132">
        <v>121.61492992170524</v>
      </c>
      <c r="W19" s="1133" t="s">
        <v>48</v>
      </c>
      <c r="X19" s="1132">
        <v>58.78378378378378</v>
      </c>
      <c r="Y19" s="1133" t="s">
        <v>48</v>
      </c>
      <c r="Z19" s="1132">
        <v>47.32193944742438</v>
      </c>
      <c r="AA19" s="1133" t="s">
        <v>48</v>
      </c>
      <c r="AB19" s="1132">
        <v>84.0045469308217</v>
      </c>
      <c r="AC19" s="1133" t="s">
        <v>48</v>
      </c>
      <c r="AD19" s="1132">
        <v>60.0314466653485</v>
      </c>
      <c r="AE19" s="1133" t="s">
        <v>48</v>
      </c>
      <c r="AF19" s="1132">
        <v>85.68421052631578</v>
      </c>
      <c r="AG19" s="1133" t="s">
        <v>48</v>
      </c>
      <c r="AH19" s="1132">
        <v>61.491169678808475</v>
      </c>
      <c r="AI19" s="1133" t="s">
        <v>48</v>
      </c>
      <c r="AJ19" s="1132">
        <v>78.77929238780824</v>
      </c>
      <c r="AK19" s="1133" t="s">
        <v>48</v>
      </c>
      <c r="AL19" s="1132">
        <v>109.23788464473554</v>
      </c>
      <c r="AM19" s="1131" t="s">
        <v>48</v>
      </c>
    </row>
    <row r="20" spans="1:39" ht="24.75" customHeight="1" thickBot="1">
      <c r="A20" s="1048"/>
      <c r="B20" s="1045"/>
      <c r="C20" s="912"/>
      <c r="D20" s="1128"/>
      <c r="E20" s="1129"/>
      <c r="F20" s="1128"/>
      <c r="G20" s="1130"/>
      <c r="H20" s="1128"/>
      <c r="I20" s="1129"/>
      <c r="J20" s="1128"/>
      <c r="K20" s="1130"/>
      <c r="L20" s="1128"/>
      <c r="M20" s="1129"/>
      <c r="N20" s="1128"/>
      <c r="O20" s="1130"/>
      <c r="P20" s="1128"/>
      <c r="Q20" s="1129"/>
      <c r="R20" s="1128"/>
      <c r="S20" s="1130"/>
      <c r="T20" s="1128"/>
      <c r="U20" s="1129"/>
      <c r="V20" s="1128"/>
      <c r="W20" s="1130"/>
      <c r="X20" s="1128"/>
      <c r="Y20" s="1129"/>
      <c r="Z20" s="1128"/>
      <c r="AA20" s="1130"/>
      <c r="AB20" s="1128"/>
      <c r="AC20" s="1129"/>
      <c r="AD20" s="1128"/>
      <c r="AE20" s="1130"/>
      <c r="AF20" s="1128"/>
      <c r="AG20" s="1129"/>
      <c r="AH20" s="1128"/>
      <c r="AI20" s="1130"/>
      <c r="AJ20" s="1128"/>
      <c r="AK20" s="1129"/>
      <c r="AL20" s="1128"/>
      <c r="AM20" s="1127"/>
    </row>
    <row r="21" ht="14.25">
      <c r="AH21" s="638" t="s">
        <v>409</v>
      </c>
    </row>
    <row r="22" ht="21" customHeight="1">
      <c r="B22" s="25"/>
    </row>
  </sheetData>
  <sheetProtection/>
  <mergeCells count="80">
    <mergeCell ref="C6:C7"/>
    <mergeCell ref="A19:A20"/>
    <mergeCell ref="C19:C20"/>
    <mergeCell ref="A3:C3"/>
    <mergeCell ref="A4:C4"/>
    <mergeCell ref="A5:C5"/>
    <mergeCell ref="A6:A7"/>
    <mergeCell ref="B6:B7"/>
    <mergeCell ref="B19:B20"/>
    <mergeCell ref="AL6:AL7"/>
    <mergeCell ref="AF4:AI4"/>
    <mergeCell ref="AJ3:AM3"/>
    <mergeCell ref="AJ4:AM4"/>
    <mergeCell ref="T3:AI3"/>
    <mergeCell ref="X4:AA4"/>
    <mergeCell ref="AB4:AE4"/>
    <mergeCell ref="AJ5:AK5"/>
    <mergeCell ref="AL5:AM5"/>
    <mergeCell ref="AB6:AB7"/>
    <mergeCell ref="P3:S3"/>
    <mergeCell ref="P4:S4"/>
    <mergeCell ref="T4:W4"/>
    <mergeCell ref="AJ6:AJ7"/>
    <mergeCell ref="AF5:AG5"/>
    <mergeCell ref="AH5:AI5"/>
    <mergeCell ref="AF6:AF7"/>
    <mergeCell ref="AH6:AH7"/>
    <mergeCell ref="AB5:AC5"/>
    <mergeCell ref="AD5:AE5"/>
    <mergeCell ref="AD6:AD7"/>
    <mergeCell ref="T6:T7"/>
    <mergeCell ref="V6:V7"/>
    <mergeCell ref="X5:Y5"/>
    <mergeCell ref="Z5:AA5"/>
    <mergeCell ref="X6:X7"/>
    <mergeCell ref="Z6:Z7"/>
    <mergeCell ref="D6:D7"/>
    <mergeCell ref="F6:F7"/>
    <mergeCell ref="R5:S5"/>
    <mergeCell ref="P6:P7"/>
    <mergeCell ref="R6:R7"/>
    <mergeCell ref="P5:Q5"/>
    <mergeCell ref="H5:I5"/>
    <mergeCell ref="J5:K5"/>
    <mergeCell ref="H6:H7"/>
    <mergeCell ref="J6:J7"/>
    <mergeCell ref="D3:G3"/>
    <mergeCell ref="L5:M5"/>
    <mergeCell ref="N5:O5"/>
    <mergeCell ref="H3:K3"/>
    <mergeCell ref="H4:K4"/>
    <mergeCell ref="L4:O4"/>
    <mergeCell ref="L3:O3"/>
    <mergeCell ref="A1:S1"/>
    <mergeCell ref="D19:D20"/>
    <mergeCell ref="F19:F20"/>
    <mergeCell ref="H19:H20"/>
    <mergeCell ref="J19:J20"/>
    <mergeCell ref="D5:E5"/>
    <mergeCell ref="F5:G5"/>
    <mergeCell ref="L6:L7"/>
    <mergeCell ref="N6:N7"/>
    <mergeCell ref="D4:G4"/>
    <mergeCell ref="R19:R20"/>
    <mergeCell ref="T19:T20"/>
    <mergeCell ref="V19:V20"/>
    <mergeCell ref="X19:X20"/>
    <mergeCell ref="L19:L20"/>
    <mergeCell ref="N19:N20"/>
    <mergeCell ref="P19:P20"/>
    <mergeCell ref="AH19:AH20"/>
    <mergeCell ref="AJ19:AJ20"/>
    <mergeCell ref="AL19:AL20"/>
    <mergeCell ref="T1:AM1"/>
    <mergeCell ref="Z19:Z20"/>
    <mergeCell ref="AB19:AB20"/>
    <mergeCell ref="AD19:AD20"/>
    <mergeCell ref="AF19:AF20"/>
    <mergeCell ref="T5:U5"/>
    <mergeCell ref="V5:W5"/>
  </mergeCells>
  <printOptions horizontalCentered="1"/>
  <pageMargins left="0.3937007874015748" right="0.3937007874015748" top="0.984251968503937" bottom="0.984251968503937" header="0.5118110236220472" footer="0.5118110236220472"/>
  <pageSetup firstPageNumber="222" useFirstPageNumber="1" fitToWidth="2" fitToHeight="1" horizontalDpi="600" verticalDpi="600" orientation="portrait" paperSize="9" scale="84" r:id="rId2"/>
  <colBreaks count="1" manualBreakCount="1">
    <brk id="19" max="65535" man="1"/>
  </colBreaks>
  <drawing r:id="rId1"/>
</worksheet>
</file>

<file path=xl/worksheets/sheet22.xml><?xml version="1.0" encoding="utf-8"?>
<worksheet xmlns="http://schemas.openxmlformats.org/spreadsheetml/2006/main" xmlns:r="http://schemas.openxmlformats.org/officeDocument/2006/relationships">
  <dimension ref="A1:AA20"/>
  <sheetViews>
    <sheetView view="pageBreakPreview" zoomScale="70" zoomScaleNormal="75" zoomScaleSheetLayoutView="70" zoomScalePageLayoutView="0" workbookViewId="0" topLeftCell="A1">
      <selection activeCell="A1" sqref="A1:AA1"/>
    </sheetView>
  </sheetViews>
  <sheetFormatPr defaultColWidth="9.00390625" defaultRowHeight="13.5"/>
  <cols>
    <col min="1" max="1" width="2.125" style="638" customWidth="1"/>
    <col min="2" max="2" width="18.75390625" style="638" customWidth="1"/>
    <col min="3" max="3" width="2.125" style="638" customWidth="1"/>
    <col min="4" max="4" width="8.625" style="638" customWidth="1"/>
    <col min="5" max="5" width="3.375" style="638" customWidth="1"/>
    <col min="6" max="6" width="12.625" style="638" customWidth="1"/>
    <col min="7" max="7" width="3.375" style="638" customWidth="1"/>
    <col min="8" max="8" width="8.625" style="638" customWidth="1"/>
    <col min="9" max="9" width="3.375" style="1170" customWidth="1"/>
    <col min="10" max="10" width="13.00390625" style="1170" customWidth="1"/>
    <col min="11" max="11" width="3.375" style="1170" customWidth="1"/>
    <col min="12" max="12" width="8.625" style="1170" customWidth="1"/>
    <col min="13" max="13" width="3.375" style="1170" customWidth="1"/>
    <col min="14" max="14" width="15.75390625" style="1170" customWidth="1"/>
    <col min="15" max="15" width="3.375" style="1170" customWidth="1"/>
    <col min="16" max="16" width="7.625" style="1170" customWidth="1"/>
    <col min="17" max="17" width="3.375" style="1170" customWidth="1"/>
    <col min="18" max="18" width="15.25390625" style="1170" customWidth="1"/>
    <col min="19" max="19" width="3.375" style="1170" customWidth="1"/>
    <col min="20" max="20" width="7.375" style="1170" customWidth="1"/>
    <col min="21" max="21" width="3.375" style="1170" customWidth="1"/>
    <col min="22" max="22" width="10.625" style="1170" customWidth="1"/>
    <col min="23" max="23" width="3.375" style="1170" customWidth="1"/>
    <col min="24" max="24" width="7.625" style="1170" customWidth="1"/>
    <col min="25" max="25" width="3.375" style="1170" customWidth="1"/>
    <col min="26" max="26" width="15.125" style="1170" customWidth="1"/>
    <col min="27" max="27" width="3.375" style="1170" customWidth="1"/>
    <col min="28" max="16384" width="9.00390625" style="1170" customWidth="1"/>
  </cols>
  <sheetData>
    <row r="1" spans="1:27" ht="24.75" customHeight="1">
      <c r="A1" s="1229" t="s">
        <v>457</v>
      </c>
      <c r="B1" s="1229"/>
      <c r="C1" s="1229"/>
      <c r="D1" s="1229"/>
      <c r="E1" s="1229"/>
      <c r="F1" s="1229"/>
      <c r="G1" s="1229"/>
      <c r="H1" s="1229"/>
      <c r="I1" s="1229"/>
      <c r="J1" s="1229"/>
      <c r="K1" s="1229"/>
      <c r="L1" s="1229"/>
      <c r="M1" s="1229"/>
      <c r="N1" s="1228" t="s">
        <v>456</v>
      </c>
      <c r="O1" s="1228"/>
      <c r="P1" s="1228"/>
      <c r="Q1" s="1228"/>
      <c r="R1" s="1228"/>
      <c r="S1" s="1228"/>
      <c r="T1" s="1228"/>
      <c r="U1" s="1228"/>
      <c r="V1" s="1228"/>
      <c r="W1" s="1228"/>
      <c r="X1" s="1228"/>
      <c r="Y1" s="1228"/>
      <c r="Z1" s="1228"/>
      <c r="AA1" s="1228"/>
    </row>
    <row r="2" spans="13:20" ht="24.75" customHeight="1" thickBot="1">
      <c r="M2" s="1227"/>
      <c r="N2" s="1225"/>
      <c r="O2" s="1226"/>
      <c r="P2" s="1226"/>
      <c r="Q2" s="1225"/>
      <c r="R2" s="1225"/>
      <c r="S2" s="1224"/>
      <c r="T2" s="1224"/>
    </row>
    <row r="3" spans="1:27" ht="36.75" customHeight="1">
      <c r="A3" s="1167" t="s">
        <v>455</v>
      </c>
      <c r="B3" s="1166"/>
      <c r="C3" s="1165"/>
      <c r="D3" s="1223" t="s">
        <v>454</v>
      </c>
      <c r="E3" s="1222"/>
      <c r="F3" s="1222"/>
      <c r="G3" s="1222"/>
      <c r="H3" s="1222"/>
      <c r="I3" s="1222"/>
      <c r="J3" s="1222"/>
      <c r="K3" s="1222"/>
      <c r="L3" s="1221" t="s">
        <v>453</v>
      </c>
      <c r="M3" s="1220"/>
      <c r="N3" s="1219" t="s">
        <v>452</v>
      </c>
      <c r="O3" s="1218"/>
      <c r="P3" s="1217" t="s">
        <v>451</v>
      </c>
      <c r="Q3" s="1216"/>
      <c r="R3" s="1216"/>
      <c r="S3" s="1215"/>
      <c r="T3" s="1214" t="s">
        <v>450</v>
      </c>
      <c r="U3" s="1213"/>
      <c r="V3" s="1213"/>
      <c r="W3" s="1212"/>
      <c r="X3" s="1211" t="s">
        <v>449</v>
      </c>
      <c r="Y3" s="1210"/>
      <c r="Z3" s="1210"/>
      <c r="AA3" s="1209"/>
    </row>
    <row r="4" spans="1:27" ht="36.75" customHeight="1">
      <c r="A4" s="1162"/>
      <c r="B4" s="1161"/>
      <c r="C4" s="406"/>
      <c r="D4" s="1207" t="s">
        <v>448</v>
      </c>
      <c r="E4" s="1206"/>
      <c r="F4" s="1206"/>
      <c r="G4" s="1208"/>
      <c r="H4" s="1207" t="s">
        <v>447</v>
      </c>
      <c r="I4" s="1206"/>
      <c r="J4" s="1206"/>
      <c r="K4" s="1206"/>
      <c r="L4" s="1205" t="s">
        <v>446</v>
      </c>
      <c r="M4" s="1204"/>
      <c r="N4" s="1203" t="s">
        <v>445</v>
      </c>
      <c r="O4" s="1202"/>
      <c r="P4" s="1201"/>
      <c r="Q4" s="1200"/>
      <c r="R4" s="1200"/>
      <c r="S4" s="1199"/>
      <c r="T4" s="1198"/>
      <c r="U4" s="1197"/>
      <c r="V4" s="1197"/>
      <c r="W4" s="1196"/>
      <c r="X4" s="1195"/>
      <c r="Y4" s="1194"/>
      <c r="Z4" s="1194"/>
      <c r="AA4" s="1193"/>
    </row>
    <row r="5" spans="1:27" ht="36.75" customHeight="1" thickBot="1">
      <c r="A5" s="1155" t="s">
        <v>444</v>
      </c>
      <c r="B5" s="1154"/>
      <c r="C5" s="1153"/>
      <c r="D5" s="843" t="s">
        <v>52</v>
      </c>
      <c r="E5" s="841"/>
      <c r="F5" s="843" t="s">
        <v>421</v>
      </c>
      <c r="G5" s="841"/>
      <c r="H5" s="843" t="s">
        <v>52</v>
      </c>
      <c r="I5" s="841"/>
      <c r="J5" s="843" t="s">
        <v>421</v>
      </c>
      <c r="K5" s="841"/>
      <c r="L5" s="945" t="s">
        <v>52</v>
      </c>
      <c r="M5" s="363"/>
      <c r="N5" s="842" t="s">
        <v>421</v>
      </c>
      <c r="O5" s="841"/>
      <c r="P5" s="843" t="s">
        <v>52</v>
      </c>
      <c r="Q5" s="841"/>
      <c r="R5" s="843" t="s">
        <v>421</v>
      </c>
      <c r="S5" s="841"/>
      <c r="T5" s="843" t="s">
        <v>52</v>
      </c>
      <c r="U5" s="841"/>
      <c r="V5" s="843" t="s">
        <v>421</v>
      </c>
      <c r="W5" s="841"/>
      <c r="X5" s="843" t="s">
        <v>52</v>
      </c>
      <c r="Y5" s="841"/>
      <c r="Z5" s="843" t="s">
        <v>421</v>
      </c>
      <c r="AA5" s="1152"/>
    </row>
    <row r="6" spans="1:27" ht="23.25" customHeight="1">
      <c r="A6" s="1052"/>
      <c r="B6" s="942" t="s">
        <v>420</v>
      </c>
      <c r="C6" s="885"/>
      <c r="D6" s="1190">
        <v>0</v>
      </c>
      <c r="E6" s="1110" t="s">
        <v>242</v>
      </c>
      <c r="F6" s="1192">
        <v>0</v>
      </c>
      <c r="G6" s="1191" t="s">
        <v>237</v>
      </c>
      <c r="H6" s="1190">
        <v>67</v>
      </c>
      <c r="I6" s="1110" t="s">
        <v>242</v>
      </c>
      <c r="J6" s="1190">
        <v>3481343</v>
      </c>
      <c r="K6" s="1191" t="s">
        <v>237</v>
      </c>
      <c r="L6" s="1190">
        <v>511</v>
      </c>
      <c r="M6" s="1110" t="s">
        <v>242</v>
      </c>
      <c r="N6" s="1190">
        <v>18373894</v>
      </c>
      <c r="O6" s="1191" t="s">
        <v>237</v>
      </c>
      <c r="P6" s="1192">
        <v>176</v>
      </c>
      <c r="Q6" s="1110" t="s">
        <v>242</v>
      </c>
      <c r="R6" s="1192">
        <v>6066139</v>
      </c>
      <c r="S6" s="1191" t="s">
        <v>237</v>
      </c>
      <c r="T6" s="1190">
        <v>0</v>
      </c>
      <c r="U6" s="1110" t="s">
        <v>242</v>
      </c>
      <c r="V6" s="1192">
        <v>0</v>
      </c>
      <c r="W6" s="1191" t="s">
        <v>237</v>
      </c>
      <c r="X6" s="1190">
        <v>754</v>
      </c>
      <c r="Y6" s="1110" t="s">
        <v>242</v>
      </c>
      <c r="Z6" s="1190">
        <v>27921376</v>
      </c>
      <c r="AA6" s="1189" t="s">
        <v>237</v>
      </c>
    </row>
    <row r="7" spans="1:27" ht="23.25" customHeight="1">
      <c r="A7" s="838"/>
      <c r="B7" s="930"/>
      <c r="C7" s="408"/>
      <c r="D7" s="1185"/>
      <c r="E7" s="1186"/>
      <c r="F7" s="1187"/>
      <c r="G7" s="1186"/>
      <c r="H7" s="1185"/>
      <c r="I7" s="1186"/>
      <c r="J7" s="1188"/>
      <c r="K7" s="1186"/>
      <c r="L7" s="1188"/>
      <c r="M7" s="1186"/>
      <c r="N7" s="1188"/>
      <c r="O7" s="1186"/>
      <c r="P7" s="1187"/>
      <c r="Q7" s="1186"/>
      <c r="R7" s="1187"/>
      <c r="S7" s="1186"/>
      <c r="T7" s="1185"/>
      <c r="U7" s="1186"/>
      <c r="V7" s="1187"/>
      <c r="W7" s="1186"/>
      <c r="X7" s="1185">
        <v>0</v>
      </c>
      <c r="Y7" s="1186"/>
      <c r="Z7" s="1185">
        <v>0</v>
      </c>
      <c r="AA7" s="1184"/>
    </row>
    <row r="8" spans="1:27" ht="46.5" customHeight="1">
      <c r="A8" s="1142"/>
      <c r="B8" s="752" t="s">
        <v>419</v>
      </c>
      <c r="C8" s="227"/>
      <c r="D8" s="1182">
        <v>0</v>
      </c>
      <c r="E8" s="1181"/>
      <c r="F8" s="1180">
        <v>0</v>
      </c>
      <c r="G8" s="1181"/>
      <c r="H8" s="1180">
        <v>24</v>
      </c>
      <c r="I8" s="1181"/>
      <c r="J8" s="1180">
        <v>5866757</v>
      </c>
      <c r="K8" s="1181"/>
      <c r="L8" s="1180">
        <v>123</v>
      </c>
      <c r="M8" s="1181"/>
      <c r="N8" s="1182">
        <v>16450219</v>
      </c>
      <c r="O8" s="1181"/>
      <c r="P8" s="1180">
        <v>6</v>
      </c>
      <c r="Q8" s="1181"/>
      <c r="R8" s="1180">
        <v>796400</v>
      </c>
      <c r="S8" s="1181"/>
      <c r="T8" s="1182">
        <v>0</v>
      </c>
      <c r="U8" s="1181"/>
      <c r="V8" s="1180">
        <v>0</v>
      </c>
      <c r="W8" s="1181"/>
      <c r="X8" s="1180">
        <v>153</v>
      </c>
      <c r="Y8" s="1181"/>
      <c r="Z8" s="1182">
        <v>23113376</v>
      </c>
      <c r="AA8" s="1179"/>
    </row>
    <row r="9" spans="1:27" ht="46.5" customHeight="1">
      <c r="A9" s="1142"/>
      <c r="B9" s="752" t="s">
        <v>418</v>
      </c>
      <c r="C9" s="227"/>
      <c r="D9" s="1182">
        <v>0</v>
      </c>
      <c r="E9" s="1181"/>
      <c r="F9" s="1180">
        <v>0</v>
      </c>
      <c r="G9" s="1181"/>
      <c r="H9" s="1180">
        <v>10</v>
      </c>
      <c r="I9" s="1181"/>
      <c r="J9" s="1180">
        <v>6182368</v>
      </c>
      <c r="K9" s="1181"/>
      <c r="L9" s="1180">
        <v>143</v>
      </c>
      <c r="M9" s="1181"/>
      <c r="N9" s="1182">
        <v>30669303</v>
      </c>
      <c r="O9" s="1181"/>
      <c r="P9" s="1180">
        <v>33</v>
      </c>
      <c r="Q9" s="1181"/>
      <c r="R9" s="1180">
        <v>26488971</v>
      </c>
      <c r="S9" s="1181"/>
      <c r="T9" s="1182">
        <v>0</v>
      </c>
      <c r="U9" s="1181"/>
      <c r="V9" s="1180">
        <v>0</v>
      </c>
      <c r="W9" s="1181"/>
      <c r="X9" s="1180">
        <v>186</v>
      </c>
      <c r="Y9" s="1181"/>
      <c r="Z9" s="1182">
        <v>63340642</v>
      </c>
      <c r="AA9" s="1179"/>
    </row>
    <row r="10" spans="1:27" ht="46.5" customHeight="1">
      <c r="A10" s="1142"/>
      <c r="B10" s="752" t="s">
        <v>372</v>
      </c>
      <c r="C10" s="227"/>
      <c r="D10" s="1182">
        <v>0</v>
      </c>
      <c r="E10" s="1181"/>
      <c r="F10" s="1180">
        <v>0</v>
      </c>
      <c r="G10" s="1181"/>
      <c r="H10" s="1180">
        <v>9</v>
      </c>
      <c r="I10" s="1181"/>
      <c r="J10" s="1180">
        <v>3291665</v>
      </c>
      <c r="K10" s="1181"/>
      <c r="L10" s="1180">
        <v>70</v>
      </c>
      <c r="M10" s="1181"/>
      <c r="N10" s="1182">
        <v>13098956</v>
      </c>
      <c r="O10" s="1181"/>
      <c r="P10" s="1180">
        <v>2</v>
      </c>
      <c r="Q10" s="1181"/>
      <c r="R10" s="1180">
        <v>490449</v>
      </c>
      <c r="S10" s="1181"/>
      <c r="T10" s="1182">
        <v>1</v>
      </c>
      <c r="U10" s="1181"/>
      <c r="V10" s="1180">
        <v>1</v>
      </c>
      <c r="W10" s="1181"/>
      <c r="X10" s="1180">
        <v>82</v>
      </c>
      <c r="Y10" s="1181"/>
      <c r="Z10" s="1182">
        <v>16881071</v>
      </c>
      <c r="AA10" s="1179"/>
    </row>
    <row r="11" spans="1:27" ht="46.5" customHeight="1">
      <c r="A11" s="1142"/>
      <c r="B11" s="1143" t="s">
        <v>417</v>
      </c>
      <c r="C11" s="227"/>
      <c r="D11" s="1182">
        <v>0</v>
      </c>
      <c r="E11" s="1181"/>
      <c r="F11" s="1180">
        <v>0</v>
      </c>
      <c r="G11" s="1181"/>
      <c r="H11" s="1180">
        <v>0</v>
      </c>
      <c r="I11" s="1181"/>
      <c r="J11" s="1180">
        <v>0</v>
      </c>
      <c r="K11" s="1181"/>
      <c r="L11" s="1180">
        <v>0</v>
      </c>
      <c r="M11" s="1181"/>
      <c r="N11" s="1182">
        <v>0</v>
      </c>
      <c r="O11" s="1181"/>
      <c r="P11" s="1180">
        <v>10</v>
      </c>
      <c r="Q11" s="1181"/>
      <c r="R11" s="1180">
        <v>197283</v>
      </c>
      <c r="S11" s="1181"/>
      <c r="T11" s="1182">
        <v>0</v>
      </c>
      <c r="U11" s="1181"/>
      <c r="V11" s="1180">
        <v>0</v>
      </c>
      <c r="W11" s="1181"/>
      <c r="X11" s="1180">
        <v>10</v>
      </c>
      <c r="Y11" s="1181"/>
      <c r="Z11" s="1182">
        <v>197283</v>
      </c>
      <c r="AA11" s="1179"/>
    </row>
    <row r="12" spans="1:27" ht="46.5" customHeight="1">
      <c r="A12" s="1142"/>
      <c r="B12" s="1143" t="s">
        <v>416</v>
      </c>
      <c r="C12" s="227"/>
      <c r="D12" s="1182">
        <v>0</v>
      </c>
      <c r="E12" s="1181"/>
      <c r="F12" s="1180">
        <v>0</v>
      </c>
      <c r="G12" s="1181"/>
      <c r="H12" s="1180">
        <v>586</v>
      </c>
      <c r="I12" s="1181"/>
      <c r="J12" s="1180">
        <v>22168601</v>
      </c>
      <c r="K12" s="1181"/>
      <c r="L12" s="1182">
        <v>3334</v>
      </c>
      <c r="M12" s="1181"/>
      <c r="N12" s="1182">
        <v>102600483</v>
      </c>
      <c r="O12" s="1181"/>
      <c r="P12" s="1180">
        <v>54</v>
      </c>
      <c r="Q12" s="1181"/>
      <c r="R12" s="1180">
        <v>1401674</v>
      </c>
      <c r="S12" s="1181"/>
      <c r="T12" s="1182">
        <v>0</v>
      </c>
      <c r="U12" s="1181"/>
      <c r="V12" s="1180">
        <v>0</v>
      </c>
      <c r="W12" s="1181"/>
      <c r="X12" s="1180">
        <v>3974</v>
      </c>
      <c r="Y12" s="1181"/>
      <c r="Z12" s="1182">
        <v>126170758</v>
      </c>
      <c r="AA12" s="1179"/>
    </row>
    <row r="13" spans="1:27" ht="46.5" customHeight="1">
      <c r="A13" s="1142"/>
      <c r="B13" s="1143" t="s">
        <v>443</v>
      </c>
      <c r="C13" s="227"/>
      <c r="D13" s="1182">
        <v>0</v>
      </c>
      <c r="E13" s="1181"/>
      <c r="F13" s="1180">
        <v>0</v>
      </c>
      <c r="G13" s="1181"/>
      <c r="H13" s="1180">
        <v>0</v>
      </c>
      <c r="I13" s="1181"/>
      <c r="J13" s="1180">
        <v>0</v>
      </c>
      <c r="K13" s="1181"/>
      <c r="L13" s="1182">
        <v>0</v>
      </c>
      <c r="M13" s="1181"/>
      <c r="N13" s="1182">
        <v>0</v>
      </c>
      <c r="O13" s="1181"/>
      <c r="P13" s="1180">
        <v>0</v>
      </c>
      <c r="Q13" s="1181"/>
      <c r="R13" s="1180">
        <v>0</v>
      </c>
      <c r="S13" s="1181"/>
      <c r="T13" s="1182">
        <v>0</v>
      </c>
      <c r="U13" s="1181"/>
      <c r="V13" s="1180">
        <v>0</v>
      </c>
      <c r="W13" s="1181"/>
      <c r="X13" s="1180">
        <v>0</v>
      </c>
      <c r="Y13" s="1181"/>
      <c r="Z13" s="1182">
        <v>0</v>
      </c>
      <c r="AA13" s="1179"/>
    </row>
    <row r="14" spans="1:27" ht="46.5" customHeight="1">
      <c r="A14" s="1142"/>
      <c r="B14" s="1143" t="s">
        <v>442</v>
      </c>
      <c r="C14" s="227"/>
      <c r="D14" s="1182">
        <v>0</v>
      </c>
      <c r="E14" s="1181"/>
      <c r="F14" s="1180">
        <v>0</v>
      </c>
      <c r="G14" s="1181"/>
      <c r="H14" s="1180">
        <v>0</v>
      </c>
      <c r="I14" s="1181"/>
      <c r="J14" s="1180">
        <v>0</v>
      </c>
      <c r="K14" s="1181"/>
      <c r="L14" s="1182">
        <v>0</v>
      </c>
      <c r="M14" s="1181"/>
      <c r="N14" s="1182">
        <v>0</v>
      </c>
      <c r="O14" s="1181"/>
      <c r="P14" s="1180">
        <v>0</v>
      </c>
      <c r="Q14" s="1181"/>
      <c r="R14" s="1180">
        <v>0</v>
      </c>
      <c r="S14" s="1181"/>
      <c r="T14" s="1182">
        <v>0</v>
      </c>
      <c r="U14" s="1181"/>
      <c r="V14" s="1180">
        <v>0</v>
      </c>
      <c r="W14" s="1181"/>
      <c r="X14" s="1180">
        <v>0</v>
      </c>
      <c r="Y14" s="1181"/>
      <c r="Z14" s="1182">
        <v>0</v>
      </c>
      <c r="AA14" s="1179"/>
    </row>
    <row r="15" spans="1:27" ht="46.5" customHeight="1">
      <c r="A15" s="1142"/>
      <c r="B15" s="1143" t="s">
        <v>413</v>
      </c>
      <c r="C15" s="227"/>
      <c r="D15" s="1182">
        <v>0</v>
      </c>
      <c r="E15" s="1181"/>
      <c r="F15" s="1180">
        <v>0</v>
      </c>
      <c r="G15" s="1181"/>
      <c r="H15" s="1180">
        <v>0</v>
      </c>
      <c r="I15" s="1181"/>
      <c r="J15" s="1180">
        <v>0</v>
      </c>
      <c r="K15" s="1181"/>
      <c r="L15" s="1182">
        <v>0</v>
      </c>
      <c r="M15" s="1181"/>
      <c r="N15" s="1182">
        <v>0</v>
      </c>
      <c r="O15" s="1181"/>
      <c r="P15" s="1180">
        <v>15</v>
      </c>
      <c r="Q15" s="1181"/>
      <c r="R15" s="1180">
        <v>44194837</v>
      </c>
      <c r="S15" s="1181"/>
      <c r="T15" s="1182">
        <v>0</v>
      </c>
      <c r="U15" s="1181"/>
      <c r="V15" s="1180">
        <v>0</v>
      </c>
      <c r="W15" s="1181"/>
      <c r="X15" s="1180">
        <v>15</v>
      </c>
      <c r="Y15" s="1181"/>
      <c r="Z15" s="1182">
        <v>44194837</v>
      </c>
      <c r="AA15" s="1179"/>
    </row>
    <row r="16" spans="1:27" ht="46.5" customHeight="1">
      <c r="A16" s="1142"/>
      <c r="B16" s="1183" t="s">
        <v>441</v>
      </c>
      <c r="C16" s="227"/>
      <c r="D16" s="1182">
        <v>0</v>
      </c>
      <c r="E16" s="1181"/>
      <c r="F16" s="1180">
        <v>0</v>
      </c>
      <c r="G16" s="1181"/>
      <c r="H16" s="1180">
        <v>0</v>
      </c>
      <c r="I16" s="1181"/>
      <c r="J16" s="1180">
        <v>0</v>
      </c>
      <c r="K16" s="1181"/>
      <c r="L16" s="1182">
        <v>0</v>
      </c>
      <c r="M16" s="1181"/>
      <c r="N16" s="1182">
        <v>0</v>
      </c>
      <c r="O16" s="1181"/>
      <c r="P16" s="1180">
        <v>0</v>
      </c>
      <c r="Q16" s="1181"/>
      <c r="R16" s="1180">
        <v>0</v>
      </c>
      <c r="S16" s="1181"/>
      <c r="T16" s="1182">
        <v>0</v>
      </c>
      <c r="U16" s="1181"/>
      <c r="V16" s="1180">
        <v>0</v>
      </c>
      <c r="W16" s="1181"/>
      <c r="X16" s="1180">
        <v>0</v>
      </c>
      <c r="Y16" s="1181"/>
      <c r="Z16" s="1182">
        <v>0</v>
      </c>
      <c r="AA16" s="1179"/>
    </row>
    <row r="17" spans="1:27" ht="46.5" customHeight="1">
      <c r="A17" s="1142"/>
      <c r="B17" s="1141" t="s">
        <v>150</v>
      </c>
      <c r="C17" s="227"/>
      <c r="D17" s="1180">
        <v>0</v>
      </c>
      <c r="E17" s="1181"/>
      <c r="F17" s="1180">
        <v>0</v>
      </c>
      <c r="G17" s="1181"/>
      <c r="H17" s="1180">
        <v>696</v>
      </c>
      <c r="I17" s="1181"/>
      <c r="J17" s="1180">
        <v>40990734</v>
      </c>
      <c r="K17" s="1181"/>
      <c r="L17" s="1182">
        <v>4181</v>
      </c>
      <c r="M17" s="1181"/>
      <c r="N17" s="1182">
        <v>181192855</v>
      </c>
      <c r="O17" s="1181"/>
      <c r="P17" s="1180">
        <v>296</v>
      </c>
      <c r="Q17" s="1181"/>
      <c r="R17" s="1180">
        <v>79635753</v>
      </c>
      <c r="S17" s="1181"/>
      <c r="T17" s="1180">
        <v>1</v>
      </c>
      <c r="U17" s="1181"/>
      <c r="V17" s="1180">
        <v>1</v>
      </c>
      <c r="W17" s="1181"/>
      <c r="X17" s="1180">
        <v>5174</v>
      </c>
      <c r="Y17" s="1181"/>
      <c r="Z17" s="1180">
        <v>301819343</v>
      </c>
      <c r="AA17" s="1179"/>
    </row>
    <row r="18" spans="1:27" ht="46.5" customHeight="1">
      <c r="A18" s="1140"/>
      <c r="B18" s="1139" t="s">
        <v>411</v>
      </c>
      <c r="C18" s="230"/>
      <c r="D18" s="1180">
        <v>0</v>
      </c>
      <c r="E18" s="1181"/>
      <c r="F18" s="1180">
        <v>0</v>
      </c>
      <c r="G18" s="1181"/>
      <c r="H18" s="1180">
        <v>1052</v>
      </c>
      <c r="I18" s="1181"/>
      <c r="J18" s="1180">
        <v>43482443</v>
      </c>
      <c r="K18" s="1181"/>
      <c r="L18" s="1182">
        <v>4671</v>
      </c>
      <c r="M18" s="1181"/>
      <c r="N18" s="1182">
        <v>322513296</v>
      </c>
      <c r="O18" s="1181"/>
      <c r="P18" s="1180">
        <v>435</v>
      </c>
      <c r="Q18" s="1181"/>
      <c r="R18" s="1180">
        <v>136772991</v>
      </c>
      <c r="S18" s="1181"/>
      <c r="T18" s="1180">
        <v>0</v>
      </c>
      <c r="U18" s="1181"/>
      <c r="V18" s="1180">
        <v>0</v>
      </c>
      <c r="W18" s="1181"/>
      <c r="X18" s="1180">
        <v>6158</v>
      </c>
      <c r="Y18" s="1181"/>
      <c r="Z18" s="1180">
        <v>502768730</v>
      </c>
      <c r="AA18" s="1179"/>
    </row>
    <row r="19" spans="1:27" ht="23.25" customHeight="1">
      <c r="A19" s="1134"/>
      <c r="B19" s="932" t="s">
        <v>410</v>
      </c>
      <c r="C19" s="404"/>
      <c r="D19" s="1177" t="s">
        <v>260</v>
      </c>
      <c r="E19" s="1178" t="s">
        <v>48</v>
      </c>
      <c r="F19" s="1177" t="s">
        <v>260</v>
      </c>
      <c r="G19" s="1178" t="s">
        <v>48</v>
      </c>
      <c r="H19" s="1177">
        <v>66.15969581749049</v>
      </c>
      <c r="I19" s="1178" t="s">
        <v>48</v>
      </c>
      <c r="J19" s="1177">
        <v>94.26962049947377</v>
      </c>
      <c r="K19" s="1178" t="s">
        <v>48</v>
      </c>
      <c r="L19" s="1177">
        <v>89.50974095482765</v>
      </c>
      <c r="M19" s="1178" t="s">
        <v>48</v>
      </c>
      <c r="N19" s="1177">
        <v>56.18151476148754</v>
      </c>
      <c r="O19" s="1178" t="s">
        <v>48</v>
      </c>
      <c r="P19" s="1177">
        <v>68.04597701149426</v>
      </c>
      <c r="Q19" s="1178" t="s">
        <v>48</v>
      </c>
      <c r="R19" s="1177">
        <v>58.224765297411686</v>
      </c>
      <c r="S19" s="1178" t="s">
        <v>48</v>
      </c>
      <c r="T19" s="1177" t="s">
        <v>260</v>
      </c>
      <c r="U19" s="1178" t="s">
        <v>48</v>
      </c>
      <c r="V19" s="1177" t="s">
        <v>260</v>
      </c>
      <c r="W19" s="1178" t="s">
        <v>48</v>
      </c>
      <c r="X19" s="1177">
        <v>84.02078596947061</v>
      </c>
      <c r="Y19" s="1178" t="s">
        <v>48</v>
      </c>
      <c r="Z19" s="1177">
        <v>60.03144686424711</v>
      </c>
      <c r="AA19" s="1176" t="s">
        <v>48</v>
      </c>
    </row>
    <row r="20" spans="1:27" ht="23.25" customHeight="1" thickBot="1">
      <c r="A20" s="1048"/>
      <c r="B20" s="1045"/>
      <c r="C20" s="912"/>
      <c r="D20" s="1175"/>
      <c r="E20" s="1173"/>
      <c r="F20" s="1175"/>
      <c r="G20" s="1174"/>
      <c r="H20" s="1175"/>
      <c r="I20" s="1173"/>
      <c r="J20" s="1175"/>
      <c r="K20" s="1174"/>
      <c r="L20" s="1175"/>
      <c r="M20" s="1174"/>
      <c r="N20" s="1175"/>
      <c r="O20" s="1174"/>
      <c r="P20" s="1172"/>
      <c r="Q20" s="1173"/>
      <c r="R20" s="1172"/>
      <c r="S20" s="1174"/>
      <c r="T20" s="1175"/>
      <c r="U20" s="1173"/>
      <c r="V20" s="1175"/>
      <c r="W20" s="1174"/>
      <c r="X20" s="1172"/>
      <c r="Y20" s="1173"/>
      <c r="Z20" s="1172"/>
      <c r="AA20" s="1171"/>
    </row>
    <row r="22" ht="23.25" customHeight="1"/>
  </sheetData>
  <sheetProtection/>
  <mergeCells count="57">
    <mergeCell ref="D6:D7"/>
    <mergeCell ref="R5:S5"/>
    <mergeCell ref="P6:P7"/>
    <mergeCell ref="R6:R7"/>
    <mergeCell ref="Z6:Z7"/>
    <mergeCell ref="P5:Q5"/>
    <mergeCell ref="Z5:AA5"/>
    <mergeCell ref="F5:G5"/>
    <mergeCell ref="D4:G4"/>
    <mergeCell ref="H5:I5"/>
    <mergeCell ref="J5:K5"/>
    <mergeCell ref="X3:AA4"/>
    <mergeCell ref="A4:C4"/>
    <mergeCell ref="D19:D20"/>
    <mergeCell ref="L3:M3"/>
    <mergeCell ref="L4:M4"/>
    <mergeCell ref="L5:M5"/>
    <mergeCell ref="D5:E5"/>
    <mergeCell ref="A1:M1"/>
    <mergeCell ref="N3:O3"/>
    <mergeCell ref="N4:O4"/>
    <mergeCell ref="P3:S4"/>
    <mergeCell ref="A3:C3"/>
    <mergeCell ref="H6:H7"/>
    <mergeCell ref="B6:B7"/>
    <mergeCell ref="N5:O5"/>
    <mergeCell ref="H4:K4"/>
    <mergeCell ref="D3:K3"/>
    <mergeCell ref="F19:F20"/>
    <mergeCell ref="H19:H20"/>
    <mergeCell ref="J19:J20"/>
    <mergeCell ref="F6:F7"/>
    <mergeCell ref="A5:C5"/>
    <mergeCell ref="A6:A7"/>
    <mergeCell ref="A19:A20"/>
    <mergeCell ref="C6:C7"/>
    <mergeCell ref="C19:C20"/>
    <mergeCell ref="B19:B20"/>
    <mergeCell ref="L19:L20"/>
    <mergeCell ref="N19:N20"/>
    <mergeCell ref="T19:T20"/>
    <mergeCell ref="V19:V20"/>
    <mergeCell ref="X19:X20"/>
    <mergeCell ref="J6:J7"/>
    <mergeCell ref="X6:X7"/>
    <mergeCell ref="L6:L7"/>
    <mergeCell ref="N6:N7"/>
    <mergeCell ref="T3:W4"/>
    <mergeCell ref="Z19:Z20"/>
    <mergeCell ref="N1:AA1"/>
    <mergeCell ref="P19:P20"/>
    <mergeCell ref="R19:R20"/>
    <mergeCell ref="T5:U5"/>
    <mergeCell ref="V5:W5"/>
    <mergeCell ref="T6:T7"/>
    <mergeCell ref="V6:V7"/>
    <mergeCell ref="X5:Y5"/>
  </mergeCells>
  <printOptions horizontalCentered="1"/>
  <pageMargins left="0.5905511811023623" right="0.5905511811023623" top="0.984251968503937" bottom="0.984251968503937" header="0.5118110236220472" footer="0.5118110236220472"/>
  <pageSetup firstPageNumber="224" useFirstPageNumber="1" fitToWidth="2" horizontalDpi="600" verticalDpi="600" orientation="portrait" paperSize="9" scale="86" r:id="rId2"/>
  <colBreaks count="1" manualBreakCount="1">
    <brk id="13" max="65535" man="1"/>
  </colBreaks>
  <drawing r:id="rId1"/>
</worksheet>
</file>

<file path=xl/worksheets/sheet23.xml><?xml version="1.0" encoding="utf-8"?>
<worksheet xmlns="http://schemas.openxmlformats.org/spreadsheetml/2006/main" xmlns:r="http://schemas.openxmlformats.org/officeDocument/2006/relationships">
  <dimension ref="A1:AM40"/>
  <sheetViews>
    <sheetView zoomScale="70" zoomScaleNormal="70" zoomScaleSheetLayoutView="75" zoomScalePageLayoutView="0" workbookViewId="0" topLeftCell="A1">
      <selection activeCell="A1" sqref="A1:X1"/>
    </sheetView>
  </sheetViews>
  <sheetFormatPr defaultColWidth="9.00390625" defaultRowHeight="13.5"/>
  <cols>
    <col min="1" max="1" width="1.625" style="7" customWidth="1"/>
    <col min="2" max="2" width="5.375" style="7" customWidth="1"/>
    <col min="3" max="3" width="4.125" style="7" customWidth="1"/>
    <col min="4" max="5" width="5.625" style="7" customWidth="1"/>
    <col min="6" max="6" width="1.625" style="7" customWidth="1"/>
    <col min="7" max="7" width="7.625" style="7" customWidth="1"/>
    <col min="8" max="8" width="2.625" style="7" customWidth="1"/>
    <col min="9" max="9" width="1.625" style="7" customWidth="1"/>
    <col min="10" max="10" width="3.125" style="7" customWidth="1"/>
    <col min="11" max="11" width="9.00390625" style="7" customWidth="1"/>
    <col min="12" max="12" width="6.00390625" style="7" customWidth="1"/>
    <col min="13" max="15" width="3.125" style="7" customWidth="1"/>
    <col min="16" max="17" width="4.625" style="7" customWidth="1"/>
    <col min="18" max="20" width="3.125" style="7" customWidth="1"/>
    <col min="21" max="22" width="4.125" style="7" customWidth="1"/>
    <col min="23" max="23" width="3.625" style="7" customWidth="1"/>
    <col min="24" max="24" width="3.125" style="7" customWidth="1"/>
    <col min="25" max="25" width="3.125" style="1030" customWidth="1"/>
    <col min="26" max="27" width="4.625" style="1030" customWidth="1"/>
    <col min="28" max="28" width="3.125" style="1030" customWidth="1"/>
    <col min="29" max="29" width="3.625" style="1030" customWidth="1"/>
    <col min="30" max="30" width="3.125" style="1030" customWidth="1"/>
    <col min="31" max="32" width="4.625" style="1030" customWidth="1"/>
    <col min="33" max="33" width="3.125" style="1030" customWidth="1"/>
    <col min="34" max="34" width="3.625" style="1030" customWidth="1"/>
    <col min="35" max="35" width="3.125" style="1030" customWidth="1"/>
    <col min="36" max="37" width="4.625" style="1030" customWidth="1"/>
    <col min="38" max="38" width="3.125" style="1030" customWidth="1"/>
    <col min="39" max="39" width="3.625" style="1030" customWidth="1"/>
    <col min="40" max="72" width="4.625" style="7" customWidth="1"/>
    <col min="73" max="16384" width="9.00390625" style="7" customWidth="1"/>
  </cols>
  <sheetData>
    <row r="1" spans="1:39" ht="24.75" customHeight="1">
      <c r="A1" s="894" t="s">
        <v>465</v>
      </c>
      <c r="B1" s="894"/>
      <c r="C1" s="894"/>
      <c r="D1" s="894"/>
      <c r="E1" s="894"/>
      <c r="F1" s="894"/>
      <c r="G1" s="894"/>
      <c r="H1" s="894"/>
      <c r="I1" s="894"/>
      <c r="J1" s="894"/>
      <c r="K1" s="894"/>
      <c r="L1" s="894"/>
      <c r="M1" s="894"/>
      <c r="N1" s="894"/>
      <c r="O1" s="894"/>
      <c r="P1" s="894"/>
      <c r="Q1" s="894"/>
      <c r="R1" s="894"/>
      <c r="S1" s="894"/>
      <c r="T1" s="894"/>
      <c r="U1" s="894"/>
      <c r="V1" s="894"/>
      <c r="W1" s="894"/>
      <c r="X1" s="894"/>
      <c r="Y1" s="7"/>
      <c r="Z1" s="7"/>
      <c r="AA1" s="7"/>
      <c r="AB1" s="7"/>
      <c r="AC1" s="7"/>
      <c r="AD1" s="7"/>
      <c r="AE1" s="7"/>
      <c r="AF1" s="7"/>
      <c r="AG1" s="7"/>
      <c r="AH1" s="7"/>
      <c r="AI1" s="7"/>
      <c r="AJ1" s="7"/>
      <c r="AK1" s="7"/>
      <c r="AL1" s="7"/>
      <c r="AM1" s="7"/>
    </row>
    <row r="2" spans="2:24" ht="24.75" customHeight="1" thickBot="1">
      <c r="B2" s="1262"/>
      <c r="C2" s="1263"/>
      <c r="D2" s="1262"/>
      <c r="E2" s="1"/>
      <c r="F2" s="1"/>
      <c r="G2" s="1"/>
      <c r="H2" s="1"/>
      <c r="I2" s="1"/>
      <c r="J2" s="1"/>
      <c r="K2" s="1"/>
      <c r="L2" s="1"/>
      <c r="M2" s="1"/>
      <c r="N2" s="1"/>
      <c r="O2" s="1"/>
      <c r="P2" s="1"/>
      <c r="Q2" s="1"/>
      <c r="R2" s="1"/>
      <c r="S2" s="1"/>
      <c r="V2" s="1232"/>
      <c r="W2" s="1232"/>
      <c r="X2" s="1232"/>
    </row>
    <row r="3" spans="1:39" ht="18.75" customHeight="1">
      <c r="A3" s="1052" t="s">
        <v>394</v>
      </c>
      <c r="B3" s="837"/>
      <c r="C3" s="837"/>
      <c r="D3" s="837"/>
      <c r="E3" s="837"/>
      <c r="F3" s="837"/>
      <c r="G3" s="837"/>
      <c r="H3" s="837"/>
      <c r="I3" s="885"/>
      <c r="J3" s="1050"/>
      <c r="K3" s="942" t="s">
        <v>393</v>
      </c>
      <c r="L3" s="1112"/>
      <c r="M3" s="1112"/>
      <c r="N3" s="1051"/>
      <c r="O3" s="943"/>
      <c r="P3" s="942" t="s">
        <v>392</v>
      </c>
      <c r="Q3" s="942"/>
      <c r="R3" s="942"/>
      <c r="S3" s="1051"/>
      <c r="T3" s="1050"/>
      <c r="U3" s="942" t="s">
        <v>391</v>
      </c>
      <c r="V3" s="942"/>
      <c r="W3" s="942"/>
      <c r="X3" s="1049"/>
      <c r="Y3" s="7"/>
      <c r="Z3" s="7"/>
      <c r="AA3" s="7"/>
      <c r="AB3" s="7"/>
      <c r="AC3" s="7"/>
      <c r="AD3" s="7"/>
      <c r="AE3" s="7"/>
      <c r="AF3" s="7"/>
      <c r="AG3" s="7"/>
      <c r="AH3" s="7"/>
      <c r="AI3" s="7"/>
      <c r="AJ3" s="7"/>
      <c r="AK3" s="7"/>
      <c r="AL3" s="7"/>
      <c r="AM3" s="7"/>
    </row>
    <row r="4" spans="1:39" ht="18.75" customHeight="1" thickBot="1">
      <c r="A4" s="1048"/>
      <c r="B4" s="363"/>
      <c r="C4" s="363"/>
      <c r="D4" s="363"/>
      <c r="E4" s="363"/>
      <c r="F4" s="363"/>
      <c r="G4" s="363"/>
      <c r="H4" s="363"/>
      <c r="I4" s="912"/>
      <c r="J4" s="1070"/>
      <c r="K4" s="1070"/>
      <c r="L4" s="1070"/>
      <c r="M4" s="1070"/>
      <c r="N4" s="1069"/>
      <c r="O4" s="914"/>
      <c r="P4" s="1045"/>
      <c r="Q4" s="1045"/>
      <c r="R4" s="1045"/>
      <c r="S4" s="1047"/>
      <c r="T4" s="1046"/>
      <c r="U4" s="1045"/>
      <c r="V4" s="1045"/>
      <c r="W4" s="1045"/>
      <c r="X4" s="1044"/>
      <c r="Y4" s="7"/>
      <c r="Z4" s="7"/>
      <c r="AA4" s="7"/>
      <c r="AB4" s="7"/>
      <c r="AC4" s="7"/>
      <c r="AD4" s="7"/>
      <c r="AE4" s="7"/>
      <c r="AF4" s="7"/>
      <c r="AG4" s="7"/>
      <c r="AH4" s="7"/>
      <c r="AI4" s="7"/>
      <c r="AJ4" s="7"/>
      <c r="AK4" s="7"/>
      <c r="AL4" s="7"/>
      <c r="AM4" s="7"/>
    </row>
    <row r="5" spans="1:39" ht="30" customHeight="1">
      <c r="A5" s="1261"/>
      <c r="B5" s="942" t="s">
        <v>390</v>
      </c>
      <c r="C5" s="1112"/>
      <c r="D5" s="1112"/>
      <c r="E5" s="1112"/>
      <c r="F5" s="1112"/>
      <c r="G5" s="1112"/>
      <c r="H5" s="1260" t="s">
        <v>99</v>
      </c>
      <c r="I5" s="1259"/>
      <c r="J5" s="1258" t="s">
        <v>347</v>
      </c>
      <c r="K5" s="938">
        <v>9018687</v>
      </c>
      <c r="L5" s="938"/>
      <c r="M5" s="1257" t="s">
        <v>346</v>
      </c>
      <c r="N5" s="704" t="s">
        <v>237</v>
      </c>
      <c r="O5" s="1258" t="s">
        <v>347</v>
      </c>
      <c r="P5" s="938">
        <v>346</v>
      </c>
      <c r="Q5" s="938"/>
      <c r="R5" s="1257" t="s">
        <v>346</v>
      </c>
      <c r="S5" s="704" t="s">
        <v>242</v>
      </c>
      <c r="T5" s="1256">
        <v>405</v>
      </c>
      <c r="U5" s="1255"/>
      <c r="V5" s="1255"/>
      <c r="W5" s="1255"/>
      <c r="X5" s="702" t="s">
        <v>242</v>
      </c>
      <c r="Y5" s="7"/>
      <c r="Z5" s="7"/>
      <c r="AA5" s="7"/>
      <c r="AB5" s="7"/>
      <c r="AC5" s="7"/>
      <c r="AD5" s="7"/>
      <c r="AE5" s="7"/>
      <c r="AF5" s="7"/>
      <c r="AG5" s="7"/>
      <c r="AH5" s="7"/>
      <c r="AI5" s="7"/>
      <c r="AJ5" s="7"/>
      <c r="AK5" s="7"/>
      <c r="AL5" s="7"/>
      <c r="AM5" s="7"/>
    </row>
    <row r="6" spans="1:39" ht="30" customHeight="1">
      <c r="A6" s="1088"/>
      <c r="B6" s="1086"/>
      <c r="C6" s="1086"/>
      <c r="D6" s="1086"/>
      <c r="E6" s="1086"/>
      <c r="F6" s="1086"/>
      <c r="G6" s="1086"/>
      <c r="H6" s="1036"/>
      <c r="I6" s="1249"/>
      <c r="J6" s="879">
        <v>641238840</v>
      </c>
      <c r="K6" s="1250"/>
      <c r="L6" s="1250"/>
      <c r="M6" s="1250"/>
      <c r="N6" s="1254"/>
      <c r="O6" s="879">
        <v>1485</v>
      </c>
      <c r="P6" s="927"/>
      <c r="Q6" s="927"/>
      <c r="R6" s="927"/>
      <c r="S6" s="1254"/>
      <c r="T6" s="1242"/>
      <c r="U6" s="1241"/>
      <c r="V6" s="1241"/>
      <c r="W6" s="1241"/>
      <c r="X6" s="1253"/>
      <c r="Y6" s="7"/>
      <c r="Z6" s="7"/>
      <c r="AA6" s="7"/>
      <c r="AB6" s="7"/>
      <c r="AC6" s="7"/>
      <c r="AD6" s="7"/>
      <c r="AE6" s="7"/>
      <c r="AF6" s="7"/>
      <c r="AG6" s="7"/>
      <c r="AH6" s="7"/>
      <c r="AI6" s="7"/>
      <c r="AJ6" s="7"/>
      <c r="AK6" s="7"/>
      <c r="AL6" s="7"/>
      <c r="AM6" s="7"/>
    </row>
    <row r="7" spans="1:39" ht="30" customHeight="1">
      <c r="A7" s="1247"/>
      <c r="B7" s="932" t="s">
        <v>389</v>
      </c>
      <c r="C7" s="1080"/>
      <c r="D7" s="1080"/>
      <c r="E7" s="1080"/>
      <c r="F7" s="1080"/>
      <c r="G7" s="1080"/>
      <c r="H7" s="1252" t="s">
        <v>100</v>
      </c>
      <c r="I7" s="1243"/>
      <c r="J7" s="1246" t="s">
        <v>347</v>
      </c>
      <c r="K7" s="917">
        <v>94187619</v>
      </c>
      <c r="L7" s="917"/>
      <c r="M7" s="1244" t="s">
        <v>346</v>
      </c>
      <c r="N7" s="1243"/>
      <c r="O7" s="1245" t="s">
        <v>347</v>
      </c>
      <c r="P7" s="917">
        <v>2662</v>
      </c>
      <c r="Q7" s="917"/>
      <c r="R7" s="1244" t="s">
        <v>346</v>
      </c>
      <c r="S7" s="1243"/>
      <c r="T7" s="1242">
        <v>2560</v>
      </c>
      <c r="U7" s="1241"/>
      <c r="V7" s="1241"/>
      <c r="W7" s="1241"/>
      <c r="X7" s="1240"/>
      <c r="Y7" s="7"/>
      <c r="Z7" s="7"/>
      <c r="AA7" s="7"/>
      <c r="AB7" s="7"/>
      <c r="AC7" s="7"/>
      <c r="AD7" s="7"/>
      <c r="AE7" s="7"/>
      <c r="AF7" s="7"/>
      <c r="AG7" s="7"/>
      <c r="AH7" s="7"/>
      <c r="AI7" s="7"/>
      <c r="AJ7" s="7"/>
      <c r="AK7" s="7"/>
      <c r="AL7" s="7"/>
      <c r="AM7" s="7"/>
    </row>
    <row r="8" spans="1:39" ht="30" customHeight="1">
      <c r="A8" s="1088"/>
      <c r="B8" s="1086"/>
      <c r="C8" s="1086"/>
      <c r="D8" s="1086"/>
      <c r="E8" s="1086"/>
      <c r="F8" s="1086"/>
      <c r="G8" s="1086"/>
      <c r="H8" s="1086"/>
      <c r="I8" s="1085"/>
      <c r="J8" s="879">
        <v>482080251</v>
      </c>
      <c r="K8" s="1250"/>
      <c r="L8" s="1250"/>
      <c r="M8" s="1250"/>
      <c r="N8" s="1085"/>
      <c r="O8" s="879">
        <v>4384</v>
      </c>
      <c r="P8" s="927"/>
      <c r="Q8" s="927"/>
      <c r="R8" s="927"/>
      <c r="S8" s="1249"/>
      <c r="T8" s="1242"/>
      <c r="U8" s="1241"/>
      <c r="V8" s="1241"/>
      <c r="W8" s="1241"/>
      <c r="X8" s="1248"/>
      <c r="Y8" s="7"/>
      <c r="Z8" s="7"/>
      <c r="AA8" s="7"/>
      <c r="AB8" s="7"/>
      <c r="AC8" s="7"/>
      <c r="AD8" s="7"/>
      <c r="AE8" s="7"/>
      <c r="AF8" s="7"/>
      <c r="AG8" s="7"/>
      <c r="AH8" s="7"/>
      <c r="AI8" s="7"/>
      <c r="AJ8" s="7"/>
      <c r="AK8" s="7"/>
      <c r="AL8" s="7"/>
      <c r="AM8" s="7"/>
    </row>
    <row r="9" spans="1:39" ht="30" customHeight="1">
      <c r="A9" s="1003"/>
      <c r="B9" s="1027" t="s">
        <v>11</v>
      </c>
      <c r="C9" s="1080"/>
      <c r="D9" s="1080"/>
      <c r="E9" s="1080"/>
      <c r="F9" s="1080"/>
      <c r="G9" s="1001" t="s">
        <v>388</v>
      </c>
      <c r="H9" s="1080"/>
      <c r="I9" s="229"/>
      <c r="J9" s="1251" t="s">
        <v>347</v>
      </c>
      <c r="K9" s="917">
        <v>103206306</v>
      </c>
      <c r="L9" s="917"/>
      <c r="M9" s="920" t="s">
        <v>346</v>
      </c>
      <c r="N9" s="1243"/>
      <c r="O9" s="1251" t="s">
        <v>347</v>
      </c>
      <c r="P9" s="917">
        <v>3008</v>
      </c>
      <c r="Q9" s="917"/>
      <c r="R9" s="920" t="s">
        <v>346</v>
      </c>
      <c r="S9" s="1243"/>
      <c r="T9" s="879">
        <v>2965</v>
      </c>
      <c r="U9" s="927"/>
      <c r="V9" s="927"/>
      <c r="W9" s="927"/>
      <c r="X9" s="1240"/>
      <c r="Y9" s="7"/>
      <c r="Z9" s="7"/>
      <c r="AA9" s="7"/>
      <c r="AB9" s="7"/>
      <c r="AC9" s="7"/>
      <c r="AD9" s="7"/>
      <c r="AE9" s="7"/>
      <c r="AF9" s="7"/>
      <c r="AG9" s="7"/>
      <c r="AH9" s="7"/>
      <c r="AI9" s="7"/>
      <c r="AJ9" s="7"/>
      <c r="AK9" s="7"/>
      <c r="AL9" s="7"/>
      <c r="AM9" s="7"/>
    </row>
    <row r="10" spans="1:39" ht="30" customHeight="1">
      <c r="A10" s="1088"/>
      <c r="B10" s="1086"/>
      <c r="C10" s="1086"/>
      <c r="D10" s="1086"/>
      <c r="E10" s="1086"/>
      <c r="F10" s="1086"/>
      <c r="G10" s="1086"/>
      <c r="H10" s="1086"/>
      <c r="I10" s="230"/>
      <c r="J10" s="879">
        <v>1123319091</v>
      </c>
      <c r="K10" s="1250"/>
      <c r="L10" s="1250"/>
      <c r="M10" s="1250"/>
      <c r="N10" s="1085"/>
      <c r="O10" s="879">
        <v>5869</v>
      </c>
      <c r="P10" s="1250"/>
      <c r="Q10" s="1250"/>
      <c r="R10" s="1250"/>
      <c r="S10" s="1249"/>
      <c r="T10" s="1242"/>
      <c r="U10" s="1241"/>
      <c r="V10" s="1241"/>
      <c r="W10" s="1241"/>
      <c r="X10" s="1248"/>
      <c r="Y10" s="7"/>
      <c r="Z10" s="7"/>
      <c r="AA10" s="7"/>
      <c r="AB10" s="7"/>
      <c r="AC10" s="7"/>
      <c r="AD10" s="7"/>
      <c r="AE10" s="7"/>
      <c r="AF10" s="7"/>
      <c r="AG10" s="7"/>
      <c r="AH10" s="7"/>
      <c r="AI10" s="7"/>
      <c r="AJ10" s="7"/>
      <c r="AK10" s="7"/>
      <c r="AL10" s="7"/>
      <c r="AM10" s="7"/>
    </row>
    <row r="11" spans="1:39" ht="30" customHeight="1">
      <c r="A11" s="1024" t="s">
        <v>387</v>
      </c>
      <c r="B11" s="1078"/>
      <c r="C11" s="924"/>
      <c r="D11" s="932" t="s">
        <v>386</v>
      </c>
      <c r="E11" s="1080"/>
      <c r="F11" s="1080"/>
      <c r="G11" s="1080"/>
      <c r="H11" s="946"/>
      <c r="I11" s="934"/>
      <c r="J11" s="1251" t="s">
        <v>347</v>
      </c>
      <c r="K11" s="917">
        <v>15677199</v>
      </c>
      <c r="L11" s="917"/>
      <c r="M11" s="920" t="s">
        <v>346</v>
      </c>
      <c r="N11" s="1243"/>
      <c r="O11" s="1251" t="s">
        <v>347</v>
      </c>
      <c r="P11" s="917">
        <v>447</v>
      </c>
      <c r="Q11" s="917"/>
      <c r="R11" s="920" t="s">
        <v>346</v>
      </c>
      <c r="S11" s="1243"/>
      <c r="T11" s="1242">
        <v>429</v>
      </c>
      <c r="U11" s="1241"/>
      <c r="V11" s="1241"/>
      <c r="W11" s="1241"/>
      <c r="X11" s="1240"/>
      <c r="Y11" s="7"/>
      <c r="Z11" s="7"/>
      <c r="AA11" s="7"/>
      <c r="AB11" s="7"/>
      <c r="AC11" s="7"/>
      <c r="AD11" s="7"/>
      <c r="AE11" s="7"/>
      <c r="AF11" s="7"/>
      <c r="AG11" s="7"/>
      <c r="AH11" s="7"/>
      <c r="AI11" s="7"/>
      <c r="AJ11" s="7"/>
      <c r="AK11" s="7"/>
      <c r="AL11" s="7"/>
      <c r="AM11" s="7"/>
    </row>
    <row r="12" spans="1:39" ht="30" customHeight="1">
      <c r="A12" s="1092"/>
      <c r="B12" s="1091"/>
      <c r="C12" s="1087"/>
      <c r="D12" s="1086"/>
      <c r="E12" s="1086"/>
      <c r="F12" s="1086"/>
      <c r="G12" s="1086"/>
      <c r="H12" s="1086"/>
      <c r="I12" s="1085"/>
      <c r="J12" s="879">
        <v>85406759</v>
      </c>
      <c r="K12" s="1250"/>
      <c r="L12" s="1250"/>
      <c r="M12" s="1250"/>
      <c r="N12" s="1085"/>
      <c r="O12" s="879">
        <v>935</v>
      </c>
      <c r="P12" s="927"/>
      <c r="Q12" s="927"/>
      <c r="R12" s="927"/>
      <c r="S12" s="1249"/>
      <c r="T12" s="1242"/>
      <c r="U12" s="1241"/>
      <c r="V12" s="1241"/>
      <c r="W12" s="1241"/>
      <c r="X12" s="1248"/>
      <c r="Y12" s="7"/>
      <c r="Z12" s="7"/>
      <c r="AA12" s="7"/>
      <c r="AB12" s="7"/>
      <c r="AC12" s="7"/>
      <c r="AD12" s="7"/>
      <c r="AE12" s="7"/>
      <c r="AF12" s="7"/>
      <c r="AG12" s="7"/>
      <c r="AH12" s="7"/>
      <c r="AI12" s="7"/>
      <c r="AJ12" s="7"/>
      <c r="AK12" s="7"/>
      <c r="AL12" s="7"/>
      <c r="AM12" s="7"/>
    </row>
    <row r="13" spans="1:39" ht="30" customHeight="1">
      <c r="A13" s="1092"/>
      <c r="B13" s="1091"/>
      <c r="C13" s="924"/>
      <c r="D13" s="932" t="s">
        <v>385</v>
      </c>
      <c r="E13" s="1080"/>
      <c r="F13" s="1080"/>
      <c r="G13" s="1080"/>
      <c r="H13" s="946"/>
      <c r="I13" s="934"/>
      <c r="J13" s="1251" t="s">
        <v>347</v>
      </c>
      <c r="K13" s="917">
        <v>217891</v>
      </c>
      <c r="L13" s="917"/>
      <c r="M13" s="920" t="s">
        <v>346</v>
      </c>
      <c r="N13" s="1243"/>
      <c r="O13" s="1251" t="s">
        <v>347</v>
      </c>
      <c r="P13" s="917">
        <v>10</v>
      </c>
      <c r="Q13" s="917"/>
      <c r="R13" s="920" t="s">
        <v>346</v>
      </c>
      <c r="S13" s="1243"/>
      <c r="T13" s="1242">
        <v>14</v>
      </c>
      <c r="U13" s="1241"/>
      <c r="V13" s="1241"/>
      <c r="W13" s="1241"/>
      <c r="X13" s="1240"/>
      <c r="Y13" s="7"/>
      <c r="Z13" s="7"/>
      <c r="AA13" s="7"/>
      <c r="AB13" s="7"/>
      <c r="AC13" s="7"/>
      <c r="AD13" s="7"/>
      <c r="AE13" s="7"/>
      <c r="AF13" s="7"/>
      <c r="AG13" s="7"/>
      <c r="AH13" s="7"/>
      <c r="AI13" s="7"/>
      <c r="AJ13" s="7"/>
      <c r="AK13" s="7"/>
      <c r="AL13" s="7"/>
      <c r="AM13" s="7"/>
    </row>
    <row r="14" spans="1:39" ht="30" customHeight="1">
      <c r="A14" s="1092"/>
      <c r="B14" s="1091"/>
      <c r="C14" s="1087"/>
      <c r="D14" s="1086"/>
      <c r="E14" s="1086"/>
      <c r="F14" s="1086"/>
      <c r="G14" s="1086"/>
      <c r="H14" s="1086"/>
      <c r="I14" s="1085"/>
      <c r="J14" s="879">
        <v>237891</v>
      </c>
      <c r="K14" s="1250"/>
      <c r="L14" s="1250"/>
      <c r="M14" s="1250"/>
      <c r="N14" s="1085"/>
      <c r="O14" s="879">
        <v>12</v>
      </c>
      <c r="P14" s="927"/>
      <c r="Q14" s="927"/>
      <c r="R14" s="927"/>
      <c r="S14" s="1249"/>
      <c r="T14" s="1242"/>
      <c r="U14" s="1241"/>
      <c r="V14" s="1241"/>
      <c r="W14" s="1241"/>
      <c r="X14" s="1248"/>
      <c r="Y14" s="7"/>
      <c r="Z14" s="7"/>
      <c r="AA14" s="7"/>
      <c r="AB14" s="7"/>
      <c r="AC14" s="7"/>
      <c r="AD14" s="7"/>
      <c r="AE14" s="7"/>
      <c r="AF14" s="7"/>
      <c r="AG14" s="7"/>
      <c r="AH14" s="7"/>
      <c r="AI14" s="7"/>
      <c r="AJ14" s="7"/>
      <c r="AK14" s="7"/>
      <c r="AL14" s="7"/>
      <c r="AM14" s="7"/>
    </row>
    <row r="15" spans="1:39" ht="30" customHeight="1">
      <c r="A15" s="1092"/>
      <c r="B15" s="1091"/>
      <c r="C15" s="924"/>
      <c r="D15" s="932" t="s">
        <v>464</v>
      </c>
      <c r="E15" s="1080"/>
      <c r="F15" s="1080"/>
      <c r="G15" s="1080"/>
      <c r="H15" s="946"/>
      <c r="I15" s="934"/>
      <c r="J15" s="1251" t="s">
        <v>347</v>
      </c>
      <c r="K15" s="917">
        <v>1234558</v>
      </c>
      <c r="L15" s="917"/>
      <c r="M15" s="920" t="s">
        <v>346</v>
      </c>
      <c r="N15" s="1243"/>
      <c r="O15" s="1251" t="s">
        <v>347</v>
      </c>
      <c r="P15" s="917">
        <v>36</v>
      </c>
      <c r="Q15" s="917"/>
      <c r="R15" s="920" t="s">
        <v>346</v>
      </c>
      <c r="S15" s="1243"/>
      <c r="T15" s="1242">
        <v>43</v>
      </c>
      <c r="U15" s="1241"/>
      <c r="V15" s="1241"/>
      <c r="W15" s="1241"/>
      <c r="X15" s="1240"/>
      <c r="Y15" s="7"/>
      <c r="Z15" s="7"/>
      <c r="AA15" s="7"/>
      <c r="AB15" s="7"/>
      <c r="AC15" s="7"/>
      <c r="AD15" s="7"/>
      <c r="AE15" s="7"/>
      <c r="AF15" s="7"/>
      <c r="AG15" s="7"/>
      <c r="AH15" s="7"/>
      <c r="AI15" s="7"/>
      <c r="AJ15" s="7"/>
      <c r="AK15" s="7"/>
      <c r="AL15" s="7"/>
      <c r="AM15" s="7"/>
    </row>
    <row r="16" spans="1:39" ht="30" customHeight="1">
      <c r="A16" s="1092"/>
      <c r="B16" s="1091"/>
      <c r="C16" s="1087"/>
      <c r="D16" s="1086"/>
      <c r="E16" s="1086"/>
      <c r="F16" s="1086"/>
      <c r="G16" s="1086"/>
      <c r="H16" s="1086"/>
      <c r="I16" s="1085"/>
      <c r="J16" s="879">
        <v>73393398</v>
      </c>
      <c r="K16" s="1250"/>
      <c r="L16" s="1250"/>
      <c r="M16" s="1250"/>
      <c r="N16" s="1085"/>
      <c r="O16" s="879">
        <v>121</v>
      </c>
      <c r="P16" s="927"/>
      <c r="Q16" s="927"/>
      <c r="R16" s="927"/>
      <c r="S16" s="1249"/>
      <c r="T16" s="1242"/>
      <c r="U16" s="1241"/>
      <c r="V16" s="1241"/>
      <c r="W16" s="1241"/>
      <c r="X16" s="1248"/>
      <c r="Y16" s="7"/>
      <c r="Z16" s="7"/>
      <c r="AA16" s="7"/>
      <c r="AB16" s="7"/>
      <c r="AC16" s="7"/>
      <c r="AD16" s="7"/>
      <c r="AE16" s="7"/>
      <c r="AF16" s="7"/>
      <c r="AG16" s="7"/>
      <c r="AH16" s="7"/>
      <c r="AI16" s="7"/>
      <c r="AJ16" s="7"/>
      <c r="AK16" s="7"/>
      <c r="AL16" s="7"/>
      <c r="AM16" s="7"/>
    </row>
    <row r="17" spans="1:39" ht="30" customHeight="1">
      <c r="A17" s="1092"/>
      <c r="B17" s="1091"/>
      <c r="C17" s="924"/>
      <c r="D17" s="932" t="s">
        <v>463</v>
      </c>
      <c r="E17" s="1080"/>
      <c r="F17" s="1080"/>
      <c r="G17" s="1080"/>
      <c r="H17" s="946"/>
      <c r="I17" s="934"/>
      <c r="J17" s="1251" t="s">
        <v>347</v>
      </c>
      <c r="K17" s="917">
        <v>60090130</v>
      </c>
      <c r="L17" s="917"/>
      <c r="M17" s="920" t="s">
        <v>346</v>
      </c>
      <c r="N17" s="1243"/>
      <c r="O17" s="1251" t="s">
        <v>347</v>
      </c>
      <c r="P17" s="917">
        <v>1484</v>
      </c>
      <c r="Q17" s="917"/>
      <c r="R17" s="920" t="s">
        <v>346</v>
      </c>
      <c r="S17" s="1243"/>
      <c r="T17" s="1242">
        <v>1445</v>
      </c>
      <c r="U17" s="1241"/>
      <c r="V17" s="1241"/>
      <c r="W17" s="1241"/>
      <c r="X17" s="1240"/>
      <c r="Y17" s="7"/>
      <c r="Z17" s="7"/>
      <c r="AA17" s="7"/>
      <c r="AB17" s="7"/>
      <c r="AC17" s="7"/>
      <c r="AD17" s="7"/>
      <c r="AE17" s="7"/>
      <c r="AF17" s="7"/>
      <c r="AG17" s="7"/>
      <c r="AH17" s="7"/>
      <c r="AI17" s="7"/>
      <c r="AJ17" s="7"/>
      <c r="AK17" s="7"/>
      <c r="AL17" s="7"/>
      <c r="AM17" s="7"/>
    </row>
    <row r="18" spans="1:39" ht="30" customHeight="1">
      <c r="A18" s="1092"/>
      <c r="B18" s="1091"/>
      <c r="C18" s="1087"/>
      <c r="D18" s="1086"/>
      <c r="E18" s="1086"/>
      <c r="F18" s="1086"/>
      <c r="G18" s="1086"/>
      <c r="H18" s="1086"/>
      <c r="I18" s="1085"/>
      <c r="J18" s="879">
        <v>157027338</v>
      </c>
      <c r="K18" s="1250"/>
      <c r="L18" s="1250"/>
      <c r="M18" s="1250"/>
      <c r="N18" s="1085"/>
      <c r="O18" s="879">
        <v>2241</v>
      </c>
      <c r="P18" s="927"/>
      <c r="Q18" s="927"/>
      <c r="R18" s="927"/>
      <c r="S18" s="1249"/>
      <c r="T18" s="1242"/>
      <c r="U18" s="1241"/>
      <c r="V18" s="1241"/>
      <c r="W18" s="1241"/>
      <c r="X18" s="1248"/>
      <c r="Y18" s="7"/>
      <c r="Z18" s="7"/>
      <c r="AA18" s="7"/>
      <c r="AB18" s="7"/>
      <c r="AC18" s="7"/>
      <c r="AD18" s="7"/>
      <c r="AE18" s="7"/>
      <c r="AF18" s="7"/>
      <c r="AG18" s="7"/>
      <c r="AH18" s="7"/>
      <c r="AI18" s="7"/>
      <c r="AJ18" s="7"/>
      <c r="AK18" s="7"/>
      <c r="AL18" s="7"/>
      <c r="AM18" s="7"/>
    </row>
    <row r="19" spans="1:39" ht="30" customHeight="1">
      <c r="A19" s="1092"/>
      <c r="B19" s="1091"/>
      <c r="C19" s="924"/>
      <c r="D19" s="932" t="s">
        <v>462</v>
      </c>
      <c r="E19" s="1080"/>
      <c r="F19" s="1080"/>
      <c r="G19" s="1080"/>
      <c r="H19" s="946"/>
      <c r="I19" s="934"/>
      <c r="J19" s="1251" t="s">
        <v>347</v>
      </c>
      <c r="K19" s="917">
        <v>14531947</v>
      </c>
      <c r="L19" s="917"/>
      <c r="M19" s="920" t="s">
        <v>346</v>
      </c>
      <c r="N19" s="1243"/>
      <c r="O19" s="1251" t="s">
        <v>347</v>
      </c>
      <c r="P19" s="917">
        <v>665</v>
      </c>
      <c r="Q19" s="917"/>
      <c r="R19" s="920" t="s">
        <v>346</v>
      </c>
      <c r="S19" s="1243"/>
      <c r="T19" s="1242">
        <v>588</v>
      </c>
      <c r="U19" s="1241"/>
      <c r="V19" s="1241"/>
      <c r="W19" s="1241"/>
      <c r="X19" s="1240"/>
      <c r="Y19" s="7"/>
      <c r="Z19" s="7"/>
      <c r="AA19" s="7"/>
      <c r="AB19" s="7"/>
      <c r="AC19" s="7"/>
      <c r="AD19" s="7"/>
      <c r="AE19" s="7"/>
      <c r="AF19" s="7"/>
      <c r="AG19" s="7"/>
      <c r="AH19" s="7"/>
      <c r="AI19" s="7"/>
      <c r="AJ19" s="7"/>
      <c r="AK19" s="7"/>
      <c r="AL19" s="7"/>
      <c r="AM19" s="7"/>
    </row>
    <row r="20" spans="1:39" ht="30" customHeight="1">
      <c r="A20" s="1092"/>
      <c r="B20" s="1091"/>
      <c r="C20" s="1087"/>
      <c r="D20" s="1086"/>
      <c r="E20" s="1086"/>
      <c r="F20" s="1086"/>
      <c r="G20" s="1086"/>
      <c r="H20" s="1086"/>
      <c r="I20" s="1085"/>
      <c r="J20" s="879">
        <v>491603144</v>
      </c>
      <c r="K20" s="1250"/>
      <c r="L20" s="1250"/>
      <c r="M20" s="1250"/>
      <c r="N20" s="1085"/>
      <c r="O20" s="879">
        <v>1306</v>
      </c>
      <c r="P20" s="927"/>
      <c r="Q20" s="927"/>
      <c r="R20" s="927"/>
      <c r="S20" s="1249"/>
      <c r="T20" s="1242"/>
      <c r="U20" s="1241"/>
      <c r="V20" s="1241"/>
      <c r="W20" s="1241"/>
      <c r="X20" s="1248"/>
      <c r="Y20" s="7"/>
      <c r="Z20" s="7"/>
      <c r="AA20" s="7"/>
      <c r="AB20" s="7"/>
      <c r="AC20" s="7"/>
      <c r="AD20" s="7"/>
      <c r="AE20" s="7"/>
      <c r="AF20" s="7"/>
      <c r="AG20" s="7"/>
      <c r="AH20" s="7"/>
      <c r="AI20" s="7"/>
      <c r="AJ20" s="7"/>
      <c r="AK20" s="7"/>
      <c r="AL20" s="7"/>
      <c r="AM20" s="7"/>
    </row>
    <row r="21" spans="1:39" ht="30" customHeight="1">
      <c r="A21" s="1092"/>
      <c r="B21" s="1091"/>
      <c r="C21" s="924"/>
      <c r="D21" s="923" t="s">
        <v>11</v>
      </c>
      <c r="E21" s="1080"/>
      <c r="F21" s="1080"/>
      <c r="G21" s="1080"/>
      <c r="H21" s="1001" t="s">
        <v>103</v>
      </c>
      <c r="I21" s="1243"/>
      <c r="J21" s="1251" t="s">
        <v>347</v>
      </c>
      <c r="K21" s="917">
        <v>91751725</v>
      </c>
      <c r="L21" s="917"/>
      <c r="M21" s="920" t="s">
        <v>346</v>
      </c>
      <c r="N21" s="1243"/>
      <c r="O21" s="1251" t="s">
        <v>347</v>
      </c>
      <c r="P21" s="917">
        <v>2642</v>
      </c>
      <c r="Q21" s="917"/>
      <c r="R21" s="920" t="s">
        <v>346</v>
      </c>
      <c r="S21" s="1243"/>
      <c r="T21" s="1242">
        <v>2519</v>
      </c>
      <c r="U21" s="1241"/>
      <c r="V21" s="1241"/>
      <c r="W21" s="1241"/>
      <c r="X21" s="1240"/>
      <c r="Y21" s="7"/>
      <c r="Z21" s="7"/>
      <c r="AA21" s="7"/>
      <c r="AB21" s="7"/>
      <c r="AC21" s="7"/>
      <c r="AD21" s="7"/>
      <c r="AE21" s="7"/>
      <c r="AF21" s="7"/>
      <c r="AG21" s="7"/>
      <c r="AH21" s="7"/>
      <c r="AI21" s="7"/>
      <c r="AJ21" s="7"/>
      <c r="AK21" s="7"/>
      <c r="AL21" s="7"/>
      <c r="AM21" s="7"/>
    </row>
    <row r="22" spans="1:39" ht="30" customHeight="1">
      <c r="A22" s="1088"/>
      <c r="B22" s="1085"/>
      <c r="C22" s="1087"/>
      <c r="D22" s="1086"/>
      <c r="E22" s="1086"/>
      <c r="F22" s="1086"/>
      <c r="G22" s="1086"/>
      <c r="H22" s="1086"/>
      <c r="I22" s="1085"/>
      <c r="J22" s="879">
        <v>807668530</v>
      </c>
      <c r="K22" s="1250"/>
      <c r="L22" s="1250"/>
      <c r="M22" s="1250"/>
      <c r="N22" s="1085"/>
      <c r="O22" s="879">
        <v>4615</v>
      </c>
      <c r="P22" s="1250"/>
      <c r="Q22" s="1250"/>
      <c r="R22" s="1250"/>
      <c r="S22" s="1249"/>
      <c r="T22" s="1242"/>
      <c r="U22" s="1241"/>
      <c r="V22" s="1241"/>
      <c r="W22" s="1241"/>
      <c r="X22" s="1248"/>
      <c r="Y22" s="7"/>
      <c r="Z22" s="7"/>
      <c r="AA22" s="7"/>
      <c r="AB22" s="7"/>
      <c r="AC22" s="7"/>
      <c r="AD22" s="7"/>
      <c r="AE22" s="7"/>
      <c r="AF22" s="7"/>
      <c r="AG22" s="7"/>
      <c r="AH22" s="7"/>
      <c r="AI22" s="7"/>
      <c r="AJ22" s="7"/>
      <c r="AK22" s="7"/>
      <c r="AL22" s="7"/>
      <c r="AM22" s="7"/>
    </row>
    <row r="23" spans="1:39" ht="30" customHeight="1">
      <c r="A23" s="1247"/>
      <c r="B23" s="932" t="s">
        <v>383</v>
      </c>
      <c r="C23" s="1080"/>
      <c r="D23" s="1080"/>
      <c r="E23" s="1080"/>
      <c r="F23" s="1080"/>
      <c r="G23" s="1001" t="s">
        <v>382</v>
      </c>
      <c r="H23" s="1080"/>
      <c r="I23" s="229"/>
      <c r="J23" s="1246" t="s">
        <v>347</v>
      </c>
      <c r="K23" s="917">
        <v>11454581</v>
      </c>
      <c r="L23" s="917"/>
      <c r="M23" s="1244" t="s">
        <v>346</v>
      </c>
      <c r="N23" s="1243"/>
      <c r="O23" s="1245" t="s">
        <v>347</v>
      </c>
      <c r="P23" s="917">
        <v>366</v>
      </c>
      <c r="Q23" s="917"/>
      <c r="R23" s="1244" t="s">
        <v>346</v>
      </c>
      <c r="S23" s="1243"/>
      <c r="T23" s="1242">
        <v>446</v>
      </c>
      <c r="U23" s="1241"/>
      <c r="V23" s="1241"/>
      <c r="W23" s="1241"/>
      <c r="X23" s="1240"/>
      <c r="Y23" s="7"/>
      <c r="Z23" s="7"/>
      <c r="AA23" s="7"/>
      <c r="AB23" s="7"/>
      <c r="AC23" s="7"/>
      <c r="AD23" s="7"/>
      <c r="AE23" s="7"/>
      <c r="AF23" s="7"/>
      <c r="AG23" s="7"/>
      <c r="AH23" s="7"/>
      <c r="AI23" s="7"/>
      <c r="AJ23" s="7"/>
      <c r="AK23" s="7"/>
      <c r="AL23" s="7"/>
      <c r="AM23" s="7"/>
    </row>
    <row r="24" spans="1:39" ht="30" customHeight="1" thickBot="1">
      <c r="A24" s="1071"/>
      <c r="B24" s="1070"/>
      <c r="C24" s="1070"/>
      <c r="D24" s="1070"/>
      <c r="E24" s="1070"/>
      <c r="F24" s="1070"/>
      <c r="G24" s="1070"/>
      <c r="H24" s="1070"/>
      <c r="I24" s="1239"/>
      <c r="J24" s="909">
        <v>315650561</v>
      </c>
      <c r="K24" s="1238"/>
      <c r="L24" s="1238"/>
      <c r="M24" s="1238"/>
      <c r="N24" s="1069"/>
      <c r="O24" s="909">
        <v>1254</v>
      </c>
      <c r="P24" s="1238"/>
      <c r="Q24" s="1238"/>
      <c r="R24" s="1238"/>
      <c r="S24" s="1047"/>
      <c r="T24" s="1237"/>
      <c r="U24" s="1236"/>
      <c r="V24" s="1236"/>
      <c r="W24" s="1236"/>
      <c r="X24" s="1044"/>
      <c r="Y24" s="7"/>
      <c r="Z24" s="7"/>
      <c r="AA24" s="7"/>
      <c r="AB24" s="7"/>
      <c r="AC24" s="7"/>
      <c r="AD24" s="7"/>
      <c r="AE24" s="7"/>
      <c r="AF24" s="7"/>
      <c r="AG24" s="7"/>
      <c r="AH24" s="7"/>
      <c r="AI24" s="7"/>
      <c r="AJ24" s="7"/>
      <c r="AK24" s="7"/>
      <c r="AL24" s="7"/>
      <c r="AM24" s="7"/>
    </row>
    <row r="25" spans="2:11" ht="18" customHeight="1">
      <c r="B25" s="25"/>
      <c r="C25" s="122"/>
      <c r="D25" s="1231"/>
      <c r="E25" s="1231"/>
      <c r="J25" s="1231"/>
      <c r="K25" s="1231"/>
    </row>
    <row r="26" spans="2:24" ht="18" customHeight="1">
      <c r="B26" s="903" t="s">
        <v>381</v>
      </c>
      <c r="C26" s="1055"/>
      <c r="D26" s="1234" t="s">
        <v>461</v>
      </c>
      <c r="E26" s="1234"/>
      <c r="F26" s="1234"/>
      <c r="G26" s="1234"/>
      <c r="H26" s="1234"/>
      <c r="I26" s="1234"/>
      <c r="J26" s="1234"/>
      <c r="K26" s="1234"/>
      <c r="L26" s="1234"/>
      <c r="M26" s="1234"/>
      <c r="N26" s="1234"/>
      <c r="O26" s="1234"/>
      <c r="P26" s="1234"/>
      <c r="Q26" s="1234"/>
      <c r="R26" s="1234"/>
      <c r="S26" s="1234"/>
      <c r="T26" s="1234"/>
      <c r="U26" s="1234"/>
      <c r="V26" s="1234"/>
      <c r="W26" s="1234"/>
      <c r="X26" s="1234"/>
    </row>
    <row r="27" spans="2:24" ht="18" customHeight="1">
      <c r="B27" s="903">
        <v>2</v>
      </c>
      <c r="C27" s="1055"/>
      <c r="D27" s="1234" t="s">
        <v>460</v>
      </c>
      <c r="E27" s="1234"/>
      <c r="F27" s="1234"/>
      <c r="G27" s="1234"/>
      <c r="H27" s="1234"/>
      <c r="I27" s="1234"/>
      <c r="J27" s="1234"/>
      <c r="K27" s="1234"/>
      <c r="L27" s="1234"/>
      <c r="M27" s="1234"/>
      <c r="N27" s="1234"/>
      <c r="O27" s="1234"/>
      <c r="P27" s="1234"/>
      <c r="Q27" s="1234"/>
      <c r="R27" s="1234"/>
      <c r="S27" s="1234"/>
      <c r="T27" s="1234"/>
      <c r="U27" s="1234"/>
      <c r="V27" s="1234"/>
      <c r="W27" s="1234"/>
      <c r="X27" s="1234"/>
    </row>
    <row r="28" spans="2:24" ht="18" customHeight="1">
      <c r="B28" s="903">
        <v>3</v>
      </c>
      <c r="C28" s="1055"/>
      <c r="D28" s="1234" t="s">
        <v>459</v>
      </c>
      <c r="E28" s="1234"/>
      <c r="F28" s="1234"/>
      <c r="G28" s="1234"/>
      <c r="H28" s="1234"/>
      <c r="I28" s="1234"/>
      <c r="J28" s="1234"/>
      <c r="K28" s="1234"/>
      <c r="L28" s="1234"/>
      <c r="M28" s="1234"/>
      <c r="N28" s="1234"/>
      <c r="O28" s="1234"/>
      <c r="P28" s="1234"/>
      <c r="Q28" s="1234"/>
      <c r="R28" s="1234"/>
      <c r="S28" s="1234"/>
      <c r="T28" s="1234"/>
      <c r="U28" s="1234"/>
      <c r="V28" s="1234"/>
      <c r="W28" s="1234"/>
      <c r="X28" s="1234"/>
    </row>
    <row r="29" spans="2:24" ht="18" customHeight="1">
      <c r="B29" s="1235">
        <v>4</v>
      </c>
      <c r="C29" s="1232"/>
      <c r="D29" s="1234" t="s">
        <v>458</v>
      </c>
      <c r="E29" s="1234"/>
      <c r="F29" s="1234"/>
      <c r="G29" s="1234"/>
      <c r="H29" s="1234"/>
      <c r="I29" s="1234"/>
      <c r="J29" s="1234"/>
      <c r="K29" s="1234"/>
      <c r="L29" s="1234"/>
      <c r="M29" s="1234"/>
      <c r="N29" s="1234"/>
      <c r="O29" s="1234"/>
      <c r="P29" s="1234"/>
      <c r="Q29" s="1234"/>
      <c r="R29" s="1234"/>
      <c r="S29" s="1234"/>
      <c r="T29" s="1234"/>
      <c r="U29" s="1234"/>
      <c r="V29" s="1234"/>
      <c r="W29" s="1234"/>
      <c r="X29" s="1234"/>
    </row>
    <row r="30" spans="2:17" ht="18" customHeight="1">
      <c r="B30" s="1233"/>
      <c r="C30" s="1232"/>
      <c r="D30" s="1232"/>
      <c r="E30" s="1232"/>
      <c r="F30" s="1232"/>
      <c r="G30" s="1232"/>
      <c r="H30" s="1232"/>
      <c r="I30" s="26"/>
      <c r="K30" s="1231"/>
      <c r="L30" s="1231"/>
      <c r="P30" s="1231"/>
      <c r="Q30" s="1231"/>
    </row>
    <row r="31" spans="2:18" ht="18" customHeight="1">
      <c r="B31" s="1233"/>
      <c r="C31" s="1232"/>
      <c r="D31" s="1232"/>
      <c r="E31" s="1232"/>
      <c r="F31" s="1232"/>
      <c r="G31" s="1232"/>
      <c r="H31" s="1232"/>
      <c r="I31" s="26"/>
      <c r="J31" s="1231"/>
      <c r="K31" s="1231"/>
      <c r="L31" s="1231"/>
      <c r="M31" s="29"/>
      <c r="O31" s="1231"/>
      <c r="P31" s="1231"/>
      <c r="Q31" s="1231"/>
      <c r="R31" s="29"/>
    </row>
    <row r="32" spans="2:17" ht="18" customHeight="1">
      <c r="B32" s="1233"/>
      <c r="C32" s="1232"/>
      <c r="D32" s="1232"/>
      <c r="E32" s="1232"/>
      <c r="F32" s="1232"/>
      <c r="G32" s="1232"/>
      <c r="H32" s="1232"/>
      <c r="I32" s="26"/>
      <c r="K32" s="1231"/>
      <c r="L32" s="1231"/>
      <c r="P32" s="1231"/>
      <c r="Q32" s="1231"/>
    </row>
    <row r="33" spans="2:18" ht="18" customHeight="1">
      <c r="B33" s="1233"/>
      <c r="D33" s="1232"/>
      <c r="E33" s="1232"/>
      <c r="F33" s="1232"/>
      <c r="G33" s="1232"/>
      <c r="H33" s="1232"/>
      <c r="I33" s="26"/>
      <c r="J33" s="1231"/>
      <c r="K33" s="1231"/>
      <c r="L33" s="1231"/>
      <c r="M33" s="29"/>
      <c r="O33" s="1231"/>
      <c r="P33" s="1231"/>
      <c r="Q33" s="1231"/>
      <c r="R33" s="29"/>
    </row>
    <row r="34" spans="2:17" ht="18" customHeight="1">
      <c r="B34" s="1233"/>
      <c r="D34" s="1232"/>
      <c r="E34" s="1232"/>
      <c r="F34" s="1232"/>
      <c r="G34" s="1232"/>
      <c r="H34" s="1232"/>
      <c r="I34" s="26"/>
      <c r="K34" s="1231"/>
      <c r="L34" s="1231"/>
      <c r="P34" s="1231"/>
      <c r="Q34" s="1231"/>
    </row>
    <row r="35" spans="2:18" ht="18" customHeight="1">
      <c r="B35" s="1233"/>
      <c r="D35" s="1232"/>
      <c r="E35" s="1232"/>
      <c r="F35" s="1232"/>
      <c r="G35" s="1232"/>
      <c r="H35" s="1232"/>
      <c r="I35" s="26"/>
      <c r="J35" s="1231"/>
      <c r="K35" s="1231"/>
      <c r="L35" s="1231"/>
      <c r="M35" s="29"/>
      <c r="O35" s="1231"/>
      <c r="P35" s="1231"/>
      <c r="Q35" s="1231"/>
      <c r="R35" s="29"/>
    </row>
    <row r="36" spans="2:17" ht="18" customHeight="1">
      <c r="B36" s="1233"/>
      <c r="D36" s="1232"/>
      <c r="E36" s="1232"/>
      <c r="F36" s="1232"/>
      <c r="G36" s="1232"/>
      <c r="H36" s="1232"/>
      <c r="I36" s="26"/>
      <c r="K36" s="1231"/>
      <c r="L36" s="1231"/>
      <c r="P36" s="1231"/>
      <c r="Q36" s="1231"/>
    </row>
    <row r="37" spans="2:18" ht="18" customHeight="1">
      <c r="B37" s="1232"/>
      <c r="C37" s="1232"/>
      <c r="D37" s="1232"/>
      <c r="E37" s="1232"/>
      <c r="F37" s="1232"/>
      <c r="G37" s="26"/>
      <c r="H37" s="26"/>
      <c r="I37" s="26"/>
      <c r="J37" s="1231"/>
      <c r="K37" s="1231"/>
      <c r="L37" s="1231"/>
      <c r="M37" s="29"/>
      <c r="O37" s="1231"/>
      <c r="P37" s="1231"/>
      <c r="Q37" s="1231"/>
      <c r="R37" s="29"/>
    </row>
    <row r="38" spans="2:17" ht="18" customHeight="1">
      <c r="B38" s="1232"/>
      <c r="C38" s="1232"/>
      <c r="D38" s="1232"/>
      <c r="E38" s="1232"/>
      <c r="F38" s="1232"/>
      <c r="G38" s="26"/>
      <c r="H38" s="26"/>
      <c r="I38" s="26"/>
      <c r="K38" s="1231"/>
      <c r="L38" s="1231"/>
      <c r="P38" s="1231"/>
      <c r="Q38" s="1231"/>
    </row>
    <row r="39" spans="3:4" ht="18" customHeight="1">
      <c r="C39" s="1230"/>
      <c r="D39" s="1230"/>
    </row>
    <row r="40" spans="3:4" ht="14.25">
      <c r="C40" s="26"/>
      <c r="D40" s="1230"/>
    </row>
  </sheetData>
  <sheetProtection/>
  <mergeCells count="131">
    <mergeCell ref="G9:H10"/>
    <mergeCell ref="D26:X26"/>
    <mergeCell ref="D27:X27"/>
    <mergeCell ref="D28:X28"/>
    <mergeCell ref="D29:X29"/>
    <mergeCell ref="O16:R16"/>
    <mergeCell ref="X19:X20"/>
    <mergeCell ref="J20:M20"/>
    <mergeCell ref="O20:R20"/>
    <mergeCell ref="T23:W24"/>
    <mergeCell ref="A11:B22"/>
    <mergeCell ref="A23:A24"/>
    <mergeCell ref="A1:X1"/>
    <mergeCell ref="H11:H12"/>
    <mergeCell ref="H13:H14"/>
    <mergeCell ref="H15:H16"/>
    <mergeCell ref="H17:H18"/>
    <mergeCell ref="A9:A10"/>
    <mergeCell ref="B9:F10"/>
    <mergeCell ref="P19:Q19"/>
    <mergeCell ref="A3:I4"/>
    <mergeCell ref="A5:A6"/>
    <mergeCell ref="A7:A8"/>
    <mergeCell ref="X17:X18"/>
    <mergeCell ref="J18:M18"/>
    <mergeCell ref="O18:R18"/>
    <mergeCell ref="T15:W16"/>
    <mergeCell ref="X15:X16"/>
    <mergeCell ref="J16:M16"/>
    <mergeCell ref="K15:L15"/>
    <mergeCell ref="X23:X24"/>
    <mergeCell ref="J24:M24"/>
    <mergeCell ref="O24:R24"/>
    <mergeCell ref="K23:L23"/>
    <mergeCell ref="N23:N24"/>
    <mergeCell ref="P23:Q23"/>
    <mergeCell ref="S23:S24"/>
    <mergeCell ref="N17:N18"/>
    <mergeCell ref="X21:X22"/>
    <mergeCell ref="J22:M22"/>
    <mergeCell ref="O22:R22"/>
    <mergeCell ref="K21:L21"/>
    <mergeCell ref="N21:N22"/>
    <mergeCell ref="P21:Q21"/>
    <mergeCell ref="S21:S22"/>
    <mergeCell ref="T21:W22"/>
    <mergeCell ref="K19:L19"/>
    <mergeCell ref="N19:N20"/>
    <mergeCell ref="S19:S20"/>
    <mergeCell ref="T19:W20"/>
    <mergeCell ref="T13:W14"/>
    <mergeCell ref="X13:X14"/>
    <mergeCell ref="J14:M14"/>
    <mergeCell ref="O14:R14"/>
    <mergeCell ref="K13:L13"/>
    <mergeCell ref="N13:N14"/>
    <mergeCell ref="P13:Q13"/>
    <mergeCell ref="S13:S14"/>
    <mergeCell ref="T11:W12"/>
    <mergeCell ref="X11:X12"/>
    <mergeCell ref="J12:M12"/>
    <mergeCell ref="O12:R12"/>
    <mergeCell ref="K11:L11"/>
    <mergeCell ref="N11:N12"/>
    <mergeCell ref="P11:Q11"/>
    <mergeCell ref="S11:S12"/>
    <mergeCell ref="O10:R10"/>
    <mergeCell ref="K9:L9"/>
    <mergeCell ref="P9:Q9"/>
    <mergeCell ref="X9:X10"/>
    <mergeCell ref="T9:W10"/>
    <mergeCell ref="S9:S10"/>
    <mergeCell ref="J10:M10"/>
    <mergeCell ref="T7:W8"/>
    <mergeCell ref="X7:X8"/>
    <mergeCell ref="J8:M8"/>
    <mergeCell ref="O8:R8"/>
    <mergeCell ref="K7:L7"/>
    <mergeCell ref="N7:N8"/>
    <mergeCell ref="P7:Q7"/>
    <mergeCell ref="S7:S8"/>
    <mergeCell ref="K5:L5"/>
    <mergeCell ref="P5:Q5"/>
    <mergeCell ref="T5:W6"/>
    <mergeCell ref="J6:M6"/>
    <mergeCell ref="O6:R6"/>
    <mergeCell ref="O3:O4"/>
    <mergeCell ref="P3:R4"/>
    <mergeCell ref="S3:S4"/>
    <mergeCell ref="T3:T4"/>
    <mergeCell ref="J3:J4"/>
    <mergeCell ref="K3:M4"/>
    <mergeCell ref="N3:N4"/>
    <mergeCell ref="U3:W4"/>
    <mergeCell ref="X3:X4"/>
    <mergeCell ref="H19:H20"/>
    <mergeCell ref="B23:F24"/>
    <mergeCell ref="G23:H24"/>
    <mergeCell ref="I21:I22"/>
    <mergeCell ref="C21:C22"/>
    <mergeCell ref="D21:G22"/>
    <mergeCell ref="H21:H22"/>
    <mergeCell ref="C19:C20"/>
    <mergeCell ref="D19:G20"/>
    <mergeCell ref="I19:I20"/>
    <mergeCell ref="T17:W18"/>
    <mergeCell ref="C17:C18"/>
    <mergeCell ref="D17:G18"/>
    <mergeCell ref="I17:I18"/>
    <mergeCell ref="P17:Q17"/>
    <mergeCell ref="K17:L17"/>
    <mergeCell ref="S17:S18"/>
    <mergeCell ref="C11:C12"/>
    <mergeCell ref="D11:G12"/>
    <mergeCell ref="I11:I12"/>
    <mergeCell ref="C13:C14"/>
    <mergeCell ref="D13:G14"/>
    <mergeCell ref="I13:I14"/>
    <mergeCell ref="N15:N16"/>
    <mergeCell ref="P15:Q15"/>
    <mergeCell ref="S15:S16"/>
    <mergeCell ref="I5:I6"/>
    <mergeCell ref="B5:G6"/>
    <mergeCell ref="H5:H6"/>
    <mergeCell ref="N9:N10"/>
    <mergeCell ref="C15:C16"/>
    <mergeCell ref="D15:G16"/>
    <mergeCell ref="I15:I16"/>
    <mergeCell ref="I7:I8"/>
    <mergeCell ref="B7:G8"/>
    <mergeCell ref="H7:H8"/>
  </mergeCells>
  <printOptions/>
  <pageMargins left="0.5905511811023623" right="0.5905511811023623" top="0.984251968503937" bottom="0.984251968503937" header="0.5118110236220472" footer="0.5118110236220472"/>
  <pageSetup firstPageNumber="226" useFirstPageNumber="1"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dimension ref="A1:F14"/>
  <sheetViews>
    <sheetView zoomScale="70" zoomScaleNormal="70" zoomScaleSheetLayoutView="75" zoomScalePageLayoutView="0" workbookViewId="0" topLeftCell="A1">
      <selection activeCell="A1" sqref="A1:Q1"/>
    </sheetView>
  </sheetViews>
  <sheetFormatPr defaultColWidth="9.00390625" defaultRowHeight="30" customHeight="1"/>
  <cols>
    <col min="1" max="1" width="4.625" style="1" customWidth="1"/>
    <col min="2" max="2" width="38.125" style="1" customWidth="1"/>
    <col min="3" max="3" width="4.625" style="1" customWidth="1"/>
    <col min="4" max="4" width="3.625" style="1" customWidth="1"/>
    <col min="5" max="5" width="36.00390625" style="1" customWidth="1"/>
    <col min="6" max="6" width="4.625" style="1" customWidth="1"/>
    <col min="7" max="16384" width="9.00390625" style="671" customWidth="1"/>
  </cols>
  <sheetData>
    <row r="1" spans="1:6" ht="24.75" customHeight="1">
      <c r="A1" s="1296" t="s">
        <v>474</v>
      </c>
      <c r="B1" s="1296"/>
      <c r="C1" s="1296"/>
      <c r="D1" s="1296"/>
      <c r="E1" s="1296"/>
      <c r="F1" s="1296"/>
    </row>
    <row r="2" spans="2:6" ht="24.75" customHeight="1" thickBot="1">
      <c r="B2" s="671"/>
      <c r="C2" s="7"/>
      <c r="D2" s="7"/>
      <c r="E2" s="68"/>
      <c r="F2" s="68"/>
    </row>
    <row r="3" spans="1:6" ht="24.75" customHeight="1">
      <c r="A3" s="1295" t="s">
        <v>394</v>
      </c>
      <c r="B3" s="1294"/>
      <c r="C3" s="1293"/>
      <c r="D3" s="953"/>
      <c r="E3" s="1292" t="s">
        <v>473</v>
      </c>
      <c r="F3" s="1291"/>
    </row>
    <row r="4" spans="1:6" ht="30" customHeight="1" thickBot="1">
      <c r="A4" s="1290"/>
      <c r="B4" s="1289"/>
      <c r="C4" s="1288"/>
      <c r="D4" s="945"/>
      <c r="E4" s="1287"/>
      <c r="F4" s="1286"/>
    </row>
    <row r="5" spans="1:6" ht="30" customHeight="1">
      <c r="A5" s="1285"/>
      <c r="B5" s="1283" t="s">
        <v>472</v>
      </c>
      <c r="C5" s="1284"/>
      <c r="D5" s="1283"/>
      <c r="E5" s="1282">
        <v>0</v>
      </c>
      <c r="F5" s="1281" t="s">
        <v>14</v>
      </c>
    </row>
    <row r="6" spans="1:6" ht="34.5" customHeight="1">
      <c r="A6" s="1280"/>
      <c r="B6" s="1272" t="s">
        <v>471</v>
      </c>
      <c r="C6" s="1279"/>
      <c r="D6" s="1275"/>
      <c r="E6" s="1271">
        <v>0</v>
      </c>
      <c r="F6" s="1278"/>
    </row>
    <row r="7" spans="1:6" ht="34.5" customHeight="1">
      <c r="A7" s="1277"/>
      <c r="B7" s="1272" t="s">
        <v>470</v>
      </c>
      <c r="C7" s="1273"/>
      <c r="D7" s="1272"/>
      <c r="E7" s="1271">
        <v>350</v>
      </c>
      <c r="F7" s="1270"/>
    </row>
    <row r="8" spans="1:6" ht="34.5" customHeight="1">
      <c r="A8" s="1276"/>
      <c r="B8" s="1275" t="s">
        <v>469</v>
      </c>
      <c r="C8" s="1273"/>
      <c r="D8" s="1272"/>
      <c r="E8" s="1271">
        <v>145</v>
      </c>
      <c r="F8" s="1270"/>
    </row>
    <row r="9" spans="1:6" ht="34.5" customHeight="1">
      <c r="A9" s="1274"/>
      <c r="B9" s="1272" t="s">
        <v>278</v>
      </c>
      <c r="C9" s="1273"/>
      <c r="D9" s="1272"/>
      <c r="E9" s="1271">
        <v>12</v>
      </c>
      <c r="F9" s="1270"/>
    </row>
    <row r="10" spans="1:6" ht="34.5" customHeight="1">
      <c r="A10" s="1274"/>
      <c r="B10" s="1272" t="s">
        <v>468</v>
      </c>
      <c r="C10" s="1273"/>
      <c r="D10" s="1272"/>
      <c r="E10" s="1271">
        <v>1</v>
      </c>
      <c r="F10" s="1270"/>
    </row>
    <row r="11" spans="1:6" ht="34.5" customHeight="1">
      <c r="A11" s="1274"/>
      <c r="B11" s="1272" t="s">
        <v>467</v>
      </c>
      <c r="C11" s="1273"/>
      <c r="D11" s="1272"/>
      <c r="E11" s="1271">
        <v>33</v>
      </c>
      <c r="F11" s="1270"/>
    </row>
    <row r="12" spans="1:6" ht="34.5" customHeight="1" thickBot="1">
      <c r="A12" s="1269"/>
      <c r="B12" s="1268" t="s">
        <v>11</v>
      </c>
      <c r="C12" s="1267"/>
      <c r="D12" s="1266"/>
      <c r="E12" s="1265">
        <v>541</v>
      </c>
      <c r="F12" s="1264"/>
    </row>
    <row r="14" ht="30" customHeight="1">
      <c r="A14" s="638" t="s">
        <v>466</v>
      </c>
    </row>
  </sheetData>
  <sheetProtection/>
  <mergeCells count="4">
    <mergeCell ref="A3:C4"/>
    <mergeCell ref="E3:F4"/>
    <mergeCell ref="A1:F1"/>
    <mergeCell ref="D3:D4"/>
  </mergeCells>
  <printOptions horizontalCentered="1"/>
  <pageMargins left="0.5905511811023623" right="0.5905511811023623" top="0.984251968503937" bottom="0.984251968503937" header="0.5118110236220472" footer="0.5118110236220472"/>
  <pageSetup firstPageNumber="227" useFirstPageNumber="1" horizontalDpi="600" verticalDpi="600" orientation="portrait" paperSize="9" scale="99" r:id="rId1"/>
</worksheet>
</file>

<file path=xl/worksheets/sheet25.xml><?xml version="1.0" encoding="utf-8"?>
<worksheet xmlns="http://schemas.openxmlformats.org/spreadsheetml/2006/main" xmlns:r="http://schemas.openxmlformats.org/officeDocument/2006/relationships">
  <dimension ref="A1:O38"/>
  <sheetViews>
    <sheetView zoomScale="70" zoomScaleNormal="70" zoomScalePageLayoutView="0" workbookViewId="0" topLeftCell="A1">
      <selection activeCell="A1" sqref="A1:Q1"/>
    </sheetView>
  </sheetViews>
  <sheetFormatPr defaultColWidth="9.00390625" defaultRowHeight="13.5"/>
  <cols>
    <col min="1" max="12" width="6.625" style="895" customWidth="1"/>
    <col min="13" max="14" width="5.625" style="895" customWidth="1"/>
    <col min="15" max="15" width="4.625" style="895" customWidth="1"/>
    <col min="16" max="16384" width="9.00390625" style="895" customWidth="1"/>
  </cols>
  <sheetData>
    <row r="1" spans="1:14" ht="24.75" customHeight="1">
      <c r="A1" s="894" t="s">
        <v>499</v>
      </c>
      <c r="B1" s="894"/>
      <c r="C1" s="894"/>
      <c r="D1" s="894"/>
      <c r="E1" s="894"/>
      <c r="F1" s="894"/>
      <c r="G1" s="894"/>
      <c r="H1" s="894"/>
      <c r="I1" s="894"/>
      <c r="J1" s="894"/>
      <c r="K1" s="894"/>
      <c r="L1" s="894"/>
      <c r="M1" s="894"/>
      <c r="N1" s="894"/>
    </row>
    <row r="2" spans="1:15" ht="24.75" customHeight="1" thickBot="1">
      <c r="A2" s="224"/>
      <c r="B2" s="185"/>
      <c r="C2" s="224"/>
      <c r="D2" s="224"/>
      <c r="E2" s="224"/>
      <c r="F2" s="184"/>
      <c r="G2" s="184"/>
      <c r="H2" s="184"/>
      <c r="I2" s="184"/>
      <c r="J2" s="184"/>
      <c r="K2" s="184"/>
      <c r="L2" s="184"/>
      <c r="M2" s="184"/>
      <c r="N2" s="184"/>
      <c r="O2" s="1360"/>
    </row>
    <row r="3" spans="1:15" s="1297" customFormat="1" ht="19.5" customHeight="1">
      <c r="A3" s="1359"/>
      <c r="B3" s="1341" t="s">
        <v>394</v>
      </c>
      <c r="C3" s="1341"/>
      <c r="D3" s="1341"/>
      <c r="E3" s="1341"/>
      <c r="F3" s="1341"/>
      <c r="G3" s="1341"/>
      <c r="H3" s="1358"/>
      <c r="I3" s="1357" t="s">
        <v>498</v>
      </c>
      <c r="J3" s="1356"/>
      <c r="K3" s="1356"/>
      <c r="L3" s="1356"/>
      <c r="M3" s="1356"/>
      <c r="N3" s="1355"/>
      <c r="O3" s="1348"/>
    </row>
    <row r="4" spans="1:15" s="1297" customFormat="1" ht="19.5" customHeight="1" thickBot="1">
      <c r="A4" s="1354"/>
      <c r="B4" s="1353"/>
      <c r="C4" s="1353"/>
      <c r="D4" s="1353"/>
      <c r="E4" s="1353"/>
      <c r="F4" s="1353"/>
      <c r="G4" s="1353"/>
      <c r="H4" s="1352"/>
      <c r="I4" s="1351"/>
      <c r="J4" s="1350"/>
      <c r="K4" s="1350"/>
      <c r="L4" s="1350"/>
      <c r="M4" s="1350"/>
      <c r="N4" s="1349"/>
      <c r="O4" s="1348"/>
    </row>
    <row r="5" spans="1:15" s="7" customFormat="1" ht="19.5" customHeight="1">
      <c r="A5" s="1347" t="s">
        <v>497</v>
      </c>
      <c r="B5" s="1346"/>
      <c r="C5" s="1345" t="s">
        <v>496</v>
      </c>
      <c r="D5" s="1345"/>
      <c r="E5" s="1345"/>
      <c r="F5" s="1345"/>
      <c r="G5" s="1345"/>
      <c r="H5" s="1344"/>
      <c r="I5" s="1343">
        <v>4</v>
      </c>
      <c r="J5" s="1342"/>
      <c r="K5" s="1342"/>
      <c r="L5" s="1342"/>
      <c r="M5" s="1341" t="s">
        <v>495</v>
      </c>
      <c r="N5" s="1340"/>
      <c r="O5" s="29"/>
    </row>
    <row r="6" spans="1:14" s="7" customFormat="1" ht="19.5" customHeight="1">
      <c r="A6" s="1316"/>
      <c r="B6" s="534"/>
      <c r="C6" s="1312"/>
      <c r="D6" s="1312"/>
      <c r="E6" s="1312"/>
      <c r="F6" s="1312"/>
      <c r="G6" s="1312"/>
      <c r="H6" s="532"/>
      <c r="I6" s="1320"/>
      <c r="J6" s="1339"/>
      <c r="K6" s="1339"/>
      <c r="L6" s="1339"/>
      <c r="M6" s="533"/>
      <c r="N6" s="1311"/>
    </row>
    <row r="7" spans="1:15" s="1297" customFormat="1" ht="19.5" customHeight="1">
      <c r="A7" s="1316"/>
      <c r="B7" s="537"/>
      <c r="C7" s="484" t="s">
        <v>494</v>
      </c>
      <c r="D7" s="484"/>
      <c r="E7" s="484"/>
      <c r="F7" s="484"/>
      <c r="G7" s="484"/>
      <c r="H7" s="535"/>
      <c r="I7" s="1323">
        <v>6</v>
      </c>
      <c r="J7" s="1322"/>
      <c r="K7" s="1322"/>
      <c r="L7" s="1322"/>
      <c r="M7" s="536" t="s">
        <v>14</v>
      </c>
      <c r="N7" s="1308"/>
      <c r="O7" s="1327"/>
    </row>
    <row r="8" spans="1:14" s="1297" customFormat="1" ht="19.5" customHeight="1">
      <c r="A8" s="1316"/>
      <c r="B8" s="534"/>
      <c r="C8" s="1312"/>
      <c r="D8" s="1312"/>
      <c r="E8" s="1312"/>
      <c r="F8" s="1312"/>
      <c r="G8" s="1312"/>
      <c r="H8" s="532"/>
      <c r="I8" s="1321"/>
      <c r="J8" s="1320"/>
      <c r="K8" s="1320"/>
      <c r="L8" s="1320"/>
      <c r="M8" s="533"/>
      <c r="N8" s="1311"/>
    </row>
    <row r="9" spans="1:15" s="1297" customFormat="1" ht="19.5" customHeight="1">
      <c r="A9" s="1316"/>
      <c r="B9" s="1334" t="s">
        <v>493</v>
      </c>
      <c r="C9" s="537"/>
      <c r="D9" s="484" t="s">
        <v>492</v>
      </c>
      <c r="E9" s="484"/>
      <c r="F9" s="484"/>
      <c r="G9" s="484"/>
      <c r="H9" s="535"/>
      <c r="I9" s="1323">
        <v>0</v>
      </c>
      <c r="J9" s="1322"/>
      <c r="K9" s="1322"/>
      <c r="L9" s="1322"/>
      <c r="M9" s="536" t="s">
        <v>14</v>
      </c>
      <c r="N9" s="1308"/>
      <c r="O9" s="1327"/>
    </row>
    <row r="10" spans="1:14" s="1297" customFormat="1" ht="19.5" customHeight="1">
      <c r="A10" s="1316"/>
      <c r="B10" s="1330"/>
      <c r="C10" s="534"/>
      <c r="D10" s="1312"/>
      <c r="E10" s="1312"/>
      <c r="F10" s="1312"/>
      <c r="G10" s="1312"/>
      <c r="H10" s="532"/>
      <c r="I10" s="1321"/>
      <c r="J10" s="1320"/>
      <c r="K10" s="1320"/>
      <c r="L10" s="1320"/>
      <c r="M10" s="533"/>
      <c r="N10" s="1311"/>
    </row>
    <row r="11" spans="1:15" s="1297" customFormat="1" ht="19.5" customHeight="1">
      <c r="A11" s="1316"/>
      <c r="B11" s="1330"/>
      <c r="C11" s="537"/>
      <c r="D11" s="484" t="s">
        <v>491</v>
      </c>
      <c r="E11" s="484"/>
      <c r="F11" s="484"/>
      <c r="G11" s="484"/>
      <c r="H11" s="535"/>
      <c r="I11" s="1323">
        <v>0</v>
      </c>
      <c r="J11" s="1322"/>
      <c r="K11" s="1322"/>
      <c r="L11" s="1322"/>
      <c r="M11" s="536" t="s">
        <v>14</v>
      </c>
      <c r="N11" s="1308"/>
      <c r="O11" s="1327"/>
    </row>
    <row r="12" spans="1:14" s="1297" customFormat="1" ht="19.5" customHeight="1">
      <c r="A12" s="1316"/>
      <c r="B12" s="1330"/>
      <c r="C12" s="534"/>
      <c r="D12" s="1312"/>
      <c r="E12" s="1312"/>
      <c r="F12" s="1312"/>
      <c r="G12" s="1312"/>
      <c r="H12" s="532"/>
      <c r="I12" s="1321"/>
      <c r="J12" s="1320"/>
      <c r="K12" s="1320"/>
      <c r="L12" s="1320"/>
      <c r="M12" s="533"/>
      <c r="N12" s="1311"/>
    </row>
    <row r="13" spans="1:15" s="1297" customFormat="1" ht="19.5" customHeight="1">
      <c r="A13" s="1316"/>
      <c r="B13" s="1330"/>
      <c r="C13" s="1338"/>
      <c r="D13" s="1337" t="s">
        <v>490</v>
      </c>
      <c r="E13" s="1337"/>
      <c r="F13" s="1337"/>
      <c r="G13" s="1337"/>
      <c r="H13" s="535"/>
      <c r="I13" s="1323">
        <v>0</v>
      </c>
      <c r="J13" s="1322"/>
      <c r="K13" s="1322"/>
      <c r="L13" s="1322"/>
      <c r="M13" s="536" t="s">
        <v>14</v>
      </c>
      <c r="N13" s="1308"/>
      <c r="O13" s="1327"/>
    </row>
    <row r="14" spans="1:14" s="1297" customFormat="1" ht="19.5" customHeight="1">
      <c r="A14" s="1316"/>
      <c r="B14" s="1326"/>
      <c r="C14" s="1336"/>
      <c r="D14" s="1335"/>
      <c r="E14" s="1335"/>
      <c r="F14" s="1335"/>
      <c r="G14" s="1335"/>
      <c r="H14" s="532"/>
      <c r="I14" s="1321"/>
      <c r="J14" s="1320"/>
      <c r="K14" s="1320"/>
      <c r="L14" s="1320"/>
      <c r="M14" s="533"/>
      <c r="N14" s="1311"/>
    </row>
    <row r="15" spans="1:15" s="1297" customFormat="1" ht="19.5" customHeight="1">
      <c r="A15" s="1316"/>
      <c r="B15" s="1334" t="s">
        <v>489</v>
      </c>
      <c r="C15" s="485" t="s">
        <v>488</v>
      </c>
      <c r="D15" s="484"/>
      <c r="E15" s="484"/>
      <c r="F15" s="484"/>
      <c r="G15" s="484"/>
      <c r="H15" s="535"/>
      <c r="I15" s="1323">
        <v>6</v>
      </c>
      <c r="J15" s="1322"/>
      <c r="K15" s="1322"/>
      <c r="L15" s="1322"/>
      <c r="M15" s="536" t="s">
        <v>14</v>
      </c>
      <c r="N15" s="1308"/>
      <c r="O15" s="1327"/>
    </row>
    <row r="16" spans="1:14" s="1297" customFormat="1" ht="19.5" customHeight="1">
      <c r="A16" s="1316"/>
      <c r="B16" s="1330"/>
      <c r="C16" s="555"/>
      <c r="D16" s="1312"/>
      <c r="E16" s="1312"/>
      <c r="F16" s="1312"/>
      <c r="G16" s="1312"/>
      <c r="H16" s="532"/>
      <c r="I16" s="1321"/>
      <c r="J16" s="1320"/>
      <c r="K16" s="1320"/>
      <c r="L16" s="1320"/>
      <c r="M16" s="533"/>
      <c r="N16" s="1311"/>
    </row>
    <row r="17" spans="1:15" s="1297" customFormat="1" ht="19.5" customHeight="1">
      <c r="A17" s="1316"/>
      <c r="B17" s="1330"/>
      <c r="C17" s="1334" t="s">
        <v>487</v>
      </c>
      <c r="D17" s="485" t="s">
        <v>486</v>
      </c>
      <c r="E17" s="484"/>
      <c r="F17" s="484"/>
      <c r="G17" s="484"/>
      <c r="H17" s="535"/>
      <c r="I17" s="1323">
        <v>0</v>
      </c>
      <c r="J17" s="1322"/>
      <c r="K17" s="1322"/>
      <c r="L17" s="1322"/>
      <c r="M17" s="536" t="s">
        <v>14</v>
      </c>
      <c r="N17" s="1308"/>
      <c r="O17" s="1327"/>
    </row>
    <row r="18" spans="1:14" s="1297" customFormat="1" ht="19.5" customHeight="1">
      <c r="A18" s="1316"/>
      <c r="B18" s="1330"/>
      <c r="C18" s="1330"/>
      <c r="D18" s="555"/>
      <c r="E18" s="1312"/>
      <c r="F18" s="1312"/>
      <c r="G18" s="1312"/>
      <c r="H18" s="532"/>
      <c r="I18" s="1321"/>
      <c r="J18" s="1320"/>
      <c r="K18" s="1320"/>
      <c r="L18" s="1320"/>
      <c r="M18" s="533"/>
      <c r="N18" s="1311"/>
    </row>
    <row r="19" spans="1:15" s="1297" customFormat="1" ht="19.5" customHeight="1">
      <c r="A19" s="1316"/>
      <c r="B19" s="1330"/>
      <c r="C19" s="1330"/>
      <c r="D19" s="485" t="s">
        <v>485</v>
      </c>
      <c r="E19" s="484"/>
      <c r="F19" s="484"/>
      <c r="G19" s="484"/>
      <c r="H19" s="535"/>
      <c r="I19" s="1323">
        <v>0</v>
      </c>
      <c r="J19" s="1322"/>
      <c r="K19" s="1322"/>
      <c r="L19" s="1322"/>
      <c r="M19" s="536" t="s">
        <v>14</v>
      </c>
      <c r="N19" s="1308"/>
      <c r="O19" s="1327"/>
    </row>
    <row r="20" spans="1:14" s="1297" customFormat="1" ht="19.5" customHeight="1">
      <c r="A20" s="1316"/>
      <c r="B20" s="1330"/>
      <c r="C20" s="1326"/>
      <c r="D20" s="555"/>
      <c r="E20" s="1312"/>
      <c r="F20" s="1312"/>
      <c r="G20" s="1312"/>
      <c r="H20" s="532"/>
      <c r="I20" s="1321"/>
      <c r="J20" s="1320"/>
      <c r="K20" s="1320"/>
      <c r="L20" s="1320"/>
      <c r="M20" s="533"/>
      <c r="N20" s="1311"/>
    </row>
    <row r="21" spans="1:15" s="1297" customFormat="1" ht="19.5" customHeight="1">
      <c r="A21" s="1316"/>
      <c r="B21" s="1330"/>
      <c r="C21" s="501" t="s">
        <v>484</v>
      </c>
      <c r="D21" s="1333"/>
      <c r="E21" s="1333"/>
      <c r="F21" s="1333"/>
      <c r="G21" s="1333"/>
      <c r="H21" s="535"/>
      <c r="I21" s="1323">
        <v>0</v>
      </c>
      <c r="J21" s="1322"/>
      <c r="K21" s="1322"/>
      <c r="L21" s="1322"/>
      <c r="M21" s="536" t="s">
        <v>14</v>
      </c>
      <c r="N21" s="1308"/>
      <c r="O21" s="1327"/>
    </row>
    <row r="22" spans="1:14" s="1297" customFormat="1" ht="19.5" customHeight="1">
      <c r="A22" s="1316"/>
      <c r="B22" s="1330"/>
      <c r="C22" s="1332"/>
      <c r="D22" s="1331"/>
      <c r="E22" s="1331"/>
      <c r="F22" s="1331"/>
      <c r="G22" s="1331"/>
      <c r="H22" s="532"/>
      <c r="I22" s="1321"/>
      <c r="J22" s="1320"/>
      <c r="K22" s="1320"/>
      <c r="L22" s="1320"/>
      <c r="M22" s="533"/>
      <c r="N22" s="1311"/>
    </row>
    <row r="23" spans="1:15" s="1297" customFormat="1" ht="19.5" customHeight="1">
      <c r="A23" s="1316"/>
      <c r="B23" s="1330"/>
      <c r="C23" s="1329" t="s">
        <v>11</v>
      </c>
      <c r="D23" s="1328"/>
      <c r="E23" s="1328"/>
      <c r="F23" s="1328"/>
      <c r="G23" s="1328"/>
      <c r="H23" s="535"/>
      <c r="I23" s="1323">
        <v>6</v>
      </c>
      <c r="J23" s="1322"/>
      <c r="K23" s="1322"/>
      <c r="L23" s="1322"/>
      <c r="M23" s="536" t="s">
        <v>14</v>
      </c>
      <c r="N23" s="1308"/>
      <c r="O23" s="1327"/>
    </row>
    <row r="24" spans="1:14" s="1297" customFormat="1" ht="19.5" customHeight="1">
      <c r="A24" s="1316"/>
      <c r="B24" s="1326"/>
      <c r="C24" s="1325"/>
      <c r="D24" s="1324"/>
      <c r="E24" s="1324"/>
      <c r="F24" s="1324"/>
      <c r="G24" s="1324"/>
      <c r="H24" s="532"/>
      <c r="I24" s="1321"/>
      <c r="J24" s="1320"/>
      <c r="K24" s="1320"/>
      <c r="L24" s="1320"/>
      <c r="M24" s="533"/>
      <c r="N24" s="1311"/>
    </row>
    <row r="25" spans="1:14" s="1297" customFormat="1" ht="19.5" customHeight="1">
      <c r="A25" s="1316"/>
      <c r="B25" s="537" t="s">
        <v>483</v>
      </c>
      <c r="C25" s="484" t="s">
        <v>482</v>
      </c>
      <c r="D25" s="484"/>
      <c r="E25" s="484"/>
      <c r="F25" s="484"/>
      <c r="G25" s="484"/>
      <c r="H25" s="535"/>
      <c r="I25" s="1323">
        <v>0</v>
      </c>
      <c r="J25" s="1322"/>
      <c r="K25" s="1322"/>
      <c r="L25" s="1322"/>
      <c r="M25" s="536" t="s">
        <v>14</v>
      </c>
      <c r="N25" s="1308"/>
    </row>
    <row r="26" spans="1:14" s="1297" customFormat="1" ht="19.5" customHeight="1">
      <c r="A26" s="1314"/>
      <c r="B26" s="534"/>
      <c r="C26" s="1312"/>
      <c r="D26" s="1312"/>
      <c r="E26" s="1312"/>
      <c r="F26" s="1312"/>
      <c r="G26" s="1312"/>
      <c r="H26" s="532"/>
      <c r="I26" s="1321"/>
      <c r="J26" s="1320"/>
      <c r="K26" s="1320"/>
      <c r="L26" s="1320"/>
      <c r="M26" s="533"/>
      <c r="N26" s="1311"/>
    </row>
    <row r="27" spans="1:14" s="1297" customFormat="1" ht="19.5" customHeight="1">
      <c r="A27" s="1319" t="s">
        <v>481</v>
      </c>
      <c r="B27" s="1318"/>
      <c r="C27" s="484" t="s">
        <v>480</v>
      </c>
      <c r="D27" s="484"/>
      <c r="E27" s="484"/>
      <c r="F27" s="484"/>
      <c r="G27" s="484"/>
      <c r="H27" s="535"/>
      <c r="I27" s="1305">
        <v>0</v>
      </c>
      <c r="J27" s="1305"/>
      <c r="K27" s="1305"/>
      <c r="L27" s="1305"/>
      <c r="M27" s="585" t="s">
        <v>14</v>
      </c>
      <c r="N27" s="1304"/>
    </row>
    <row r="28" spans="1:14" s="1297" customFormat="1" ht="19.5" customHeight="1">
      <c r="A28" s="1316"/>
      <c r="B28" s="1317"/>
      <c r="C28" s="1312"/>
      <c r="D28" s="1312"/>
      <c r="E28" s="1312"/>
      <c r="F28" s="1312"/>
      <c r="G28" s="1312"/>
      <c r="H28" s="532"/>
      <c r="I28" s="1305"/>
      <c r="J28" s="1305"/>
      <c r="K28" s="1305"/>
      <c r="L28" s="1305"/>
      <c r="M28" s="585"/>
      <c r="N28" s="1304"/>
    </row>
    <row r="29" spans="1:14" s="1297" customFormat="1" ht="19.5" customHeight="1">
      <c r="A29" s="1316"/>
      <c r="B29" s="1315"/>
      <c r="C29" s="296" t="s">
        <v>479</v>
      </c>
      <c r="D29" s="296"/>
      <c r="E29" s="296"/>
      <c r="F29" s="296"/>
      <c r="G29" s="296"/>
      <c r="H29" s="260"/>
      <c r="I29" s="1305">
        <v>0</v>
      </c>
      <c r="J29" s="1305"/>
      <c r="K29" s="1305"/>
      <c r="L29" s="1305"/>
      <c r="M29" s="585" t="s">
        <v>14</v>
      </c>
      <c r="N29" s="1304"/>
    </row>
    <row r="30" spans="1:14" s="1297" customFormat="1" ht="19.5" customHeight="1">
      <c r="A30" s="1314"/>
      <c r="B30" s="1313"/>
      <c r="C30" s="1312"/>
      <c r="D30" s="1312"/>
      <c r="E30" s="1312"/>
      <c r="F30" s="1312"/>
      <c r="G30" s="1312"/>
      <c r="H30" s="532"/>
      <c r="I30" s="1305"/>
      <c r="J30" s="1305"/>
      <c r="K30" s="1305"/>
      <c r="L30" s="1305"/>
      <c r="M30" s="585"/>
      <c r="N30" s="1304"/>
    </row>
    <row r="31" spans="1:14" s="1297" customFormat="1" ht="19.5" customHeight="1">
      <c r="A31" s="1310"/>
      <c r="B31" s="296" t="s">
        <v>478</v>
      </c>
      <c r="C31" s="296"/>
      <c r="D31" s="296"/>
      <c r="E31" s="296"/>
      <c r="F31" s="296"/>
      <c r="G31" s="296"/>
      <c r="H31" s="260"/>
      <c r="I31" s="1309">
        <v>0</v>
      </c>
      <c r="J31" s="1309"/>
      <c r="K31" s="1309"/>
      <c r="L31" s="1309"/>
      <c r="M31" s="533" t="s">
        <v>5</v>
      </c>
      <c r="N31" s="1311"/>
    </row>
    <row r="32" spans="1:14" s="1297" customFormat="1" ht="19.5" customHeight="1">
      <c r="A32" s="1310"/>
      <c r="B32" s="296"/>
      <c r="C32" s="296"/>
      <c r="D32" s="296"/>
      <c r="E32" s="296"/>
      <c r="F32" s="296"/>
      <c r="G32" s="296"/>
      <c r="H32" s="260"/>
      <c r="I32" s="1309"/>
      <c r="J32" s="1309"/>
      <c r="K32" s="1309"/>
      <c r="L32" s="1309"/>
      <c r="M32" s="536"/>
      <c r="N32" s="1308"/>
    </row>
    <row r="33" spans="1:14" s="1297" customFormat="1" ht="19.5" customHeight="1">
      <c r="A33" s="1307"/>
      <c r="B33" s="1306" t="s">
        <v>477</v>
      </c>
      <c r="C33" s="1306"/>
      <c r="D33" s="1306"/>
      <c r="E33" s="1306"/>
      <c r="F33" s="1306"/>
      <c r="G33" s="1306"/>
      <c r="H33" s="339"/>
      <c r="I33" s="1305">
        <v>0</v>
      </c>
      <c r="J33" s="1305"/>
      <c r="K33" s="1305"/>
      <c r="L33" s="1305"/>
      <c r="M33" s="585" t="s">
        <v>5</v>
      </c>
      <c r="N33" s="1304"/>
    </row>
    <row r="34" spans="1:14" s="1297" customFormat="1" ht="19.5" customHeight="1">
      <c r="A34" s="1307"/>
      <c r="B34" s="1306"/>
      <c r="C34" s="1306"/>
      <c r="D34" s="1306"/>
      <c r="E34" s="1306"/>
      <c r="F34" s="1306"/>
      <c r="G34" s="1306"/>
      <c r="H34" s="339"/>
      <c r="I34" s="1305"/>
      <c r="J34" s="1305"/>
      <c r="K34" s="1305"/>
      <c r="L34" s="1305"/>
      <c r="M34" s="585"/>
      <c r="N34" s="1304"/>
    </row>
    <row r="35" spans="1:14" s="1297" customFormat="1" ht="19.5" customHeight="1">
      <c r="A35" s="1307"/>
      <c r="B35" s="1306" t="s">
        <v>476</v>
      </c>
      <c r="C35" s="1306"/>
      <c r="D35" s="1306"/>
      <c r="E35" s="1306"/>
      <c r="F35" s="1306"/>
      <c r="G35" s="1306"/>
      <c r="H35" s="339"/>
      <c r="I35" s="1305">
        <v>0</v>
      </c>
      <c r="J35" s="1305"/>
      <c r="K35" s="1305"/>
      <c r="L35" s="1305"/>
      <c r="M35" s="585" t="s">
        <v>5</v>
      </c>
      <c r="N35" s="1304"/>
    </row>
    <row r="36" spans="1:14" s="1297" customFormat="1" ht="19.5" customHeight="1">
      <c r="A36" s="1307"/>
      <c r="B36" s="1306"/>
      <c r="C36" s="1306"/>
      <c r="D36" s="1306"/>
      <c r="E36" s="1306"/>
      <c r="F36" s="1306"/>
      <c r="G36" s="1306"/>
      <c r="H36" s="339"/>
      <c r="I36" s="1305"/>
      <c r="J36" s="1305"/>
      <c r="K36" s="1305"/>
      <c r="L36" s="1305"/>
      <c r="M36" s="585"/>
      <c r="N36" s="1304"/>
    </row>
    <row r="37" spans="1:14" s="1297" customFormat="1" ht="19.5" customHeight="1">
      <c r="A37" s="1307"/>
      <c r="B37" s="1306" t="s">
        <v>475</v>
      </c>
      <c r="C37" s="1306"/>
      <c r="D37" s="1306"/>
      <c r="E37" s="1306"/>
      <c r="F37" s="1306"/>
      <c r="G37" s="1306"/>
      <c r="H37" s="339"/>
      <c r="I37" s="1305">
        <v>186651739</v>
      </c>
      <c r="J37" s="1305"/>
      <c r="K37" s="1305"/>
      <c r="L37" s="1305"/>
      <c r="M37" s="585" t="s">
        <v>5</v>
      </c>
      <c r="N37" s="1304"/>
    </row>
    <row r="38" spans="1:14" s="1297" customFormat="1" ht="19.5" customHeight="1" thickBot="1">
      <c r="A38" s="1303"/>
      <c r="B38" s="1302"/>
      <c r="C38" s="1302"/>
      <c r="D38" s="1302"/>
      <c r="E38" s="1302"/>
      <c r="F38" s="1302"/>
      <c r="G38" s="1302"/>
      <c r="H38" s="1301"/>
      <c r="I38" s="1300"/>
      <c r="J38" s="1300"/>
      <c r="K38" s="1300"/>
      <c r="L38" s="1300"/>
      <c r="M38" s="1299"/>
      <c r="N38" s="1298"/>
    </row>
  </sheetData>
  <sheetProtection/>
  <mergeCells count="90">
    <mergeCell ref="B5:B6"/>
    <mergeCell ref="H5:H6"/>
    <mergeCell ref="H7:H8"/>
    <mergeCell ref="C5:G6"/>
    <mergeCell ref="A3:A4"/>
    <mergeCell ref="B3:G4"/>
    <mergeCell ref="H3:H4"/>
    <mergeCell ref="D13:G14"/>
    <mergeCell ref="D11:G12"/>
    <mergeCell ref="D9:G10"/>
    <mergeCell ref="B7:B8"/>
    <mergeCell ref="A5:A26"/>
    <mergeCell ref="C13:C14"/>
    <mergeCell ref="B9:B14"/>
    <mergeCell ref="B15:B24"/>
    <mergeCell ref="C15:G16"/>
    <mergeCell ref="C23:G24"/>
    <mergeCell ref="I3:N4"/>
    <mergeCell ref="C11:C12"/>
    <mergeCell ref="C9:C10"/>
    <mergeCell ref="I5:L6"/>
    <mergeCell ref="M5:N6"/>
    <mergeCell ref="I7:L8"/>
    <mergeCell ref="M7:N8"/>
    <mergeCell ref="C7:G8"/>
    <mergeCell ref="H9:H10"/>
    <mergeCell ref="I9:L10"/>
    <mergeCell ref="M9:N10"/>
    <mergeCell ref="H11:H12"/>
    <mergeCell ref="I11:L12"/>
    <mergeCell ref="M11:N12"/>
    <mergeCell ref="H13:H14"/>
    <mergeCell ref="I13:L14"/>
    <mergeCell ref="M13:N14"/>
    <mergeCell ref="H15:H16"/>
    <mergeCell ref="I15:L16"/>
    <mergeCell ref="C21:G22"/>
    <mergeCell ref="H21:H22"/>
    <mergeCell ref="I21:L22"/>
    <mergeCell ref="M15:N16"/>
    <mergeCell ref="C17:C20"/>
    <mergeCell ref="D17:G18"/>
    <mergeCell ref="H17:H18"/>
    <mergeCell ref="I17:L18"/>
    <mergeCell ref="M17:N18"/>
    <mergeCell ref="D19:G20"/>
    <mergeCell ref="H19:H20"/>
    <mergeCell ref="I19:L20"/>
    <mergeCell ref="M19:N20"/>
    <mergeCell ref="M21:N22"/>
    <mergeCell ref="H23:H24"/>
    <mergeCell ref="I23:L24"/>
    <mergeCell ref="M23:N24"/>
    <mergeCell ref="H25:H26"/>
    <mergeCell ref="C25:G26"/>
    <mergeCell ref="A27:A30"/>
    <mergeCell ref="B27:B28"/>
    <mergeCell ref="C27:G28"/>
    <mergeCell ref="H27:H28"/>
    <mergeCell ref="I25:L26"/>
    <mergeCell ref="M25:N26"/>
    <mergeCell ref="B25:B26"/>
    <mergeCell ref="I31:L32"/>
    <mergeCell ref="I27:L28"/>
    <mergeCell ref="M27:N28"/>
    <mergeCell ref="B29:B30"/>
    <mergeCell ref="C29:G30"/>
    <mergeCell ref="H29:H30"/>
    <mergeCell ref="I29:L30"/>
    <mergeCell ref="M29:N30"/>
    <mergeCell ref="I35:L36"/>
    <mergeCell ref="M31:N32"/>
    <mergeCell ref="A33:A34"/>
    <mergeCell ref="B33:G34"/>
    <mergeCell ref="H33:H34"/>
    <mergeCell ref="I33:L34"/>
    <mergeCell ref="M33:N34"/>
    <mergeCell ref="A31:A32"/>
    <mergeCell ref="B31:G32"/>
    <mergeCell ref="H31:H32"/>
    <mergeCell ref="A1:N1"/>
    <mergeCell ref="M35:N36"/>
    <mergeCell ref="A37:A38"/>
    <mergeCell ref="B37:G38"/>
    <mergeCell ref="H37:H38"/>
    <mergeCell ref="I37:L38"/>
    <mergeCell ref="M37:N38"/>
    <mergeCell ref="A35:A36"/>
    <mergeCell ref="B35:G36"/>
    <mergeCell ref="H35:H36"/>
  </mergeCells>
  <printOptions horizontalCentered="1"/>
  <pageMargins left="0.5905511811023623" right="0.5905511811023623" top="0.984251968503937" bottom="0.984251968503937" header="0.5118110236220472" footer="0.5118110236220472"/>
  <pageSetup firstPageNumber="228" useFirstPageNumber="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A1:X30"/>
  <sheetViews>
    <sheetView zoomScale="80" zoomScaleNormal="80" zoomScaleSheetLayoutView="75" zoomScalePageLayoutView="0" workbookViewId="0" topLeftCell="A1">
      <pane xSplit="9" ySplit="4" topLeftCell="J5" activePane="bottomRight" state="frozen"/>
      <selection pane="topLeft" activeCell="A1" sqref="A1:Q1"/>
      <selection pane="topRight" activeCell="A1" sqref="A1:Q1"/>
      <selection pane="bottomLeft" activeCell="A1" sqref="A1:Q1"/>
      <selection pane="bottomRight" activeCell="A1" sqref="A1:X1"/>
    </sheetView>
  </sheetViews>
  <sheetFormatPr defaultColWidth="9.00390625" defaultRowHeight="13.5"/>
  <cols>
    <col min="1" max="1" width="1.625" style="1030" customWidth="1"/>
    <col min="2" max="2" width="6.00390625" style="1030" customWidth="1"/>
    <col min="3" max="3" width="4.125" style="1030" customWidth="1"/>
    <col min="4" max="5" width="5.625" style="1030" customWidth="1"/>
    <col min="6" max="6" width="1.625" style="1030" customWidth="1"/>
    <col min="7" max="7" width="7.625" style="1030" customWidth="1"/>
    <col min="8" max="8" width="2.625" style="1030" customWidth="1"/>
    <col min="9" max="9" width="1.625" style="1030" customWidth="1"/>
    <col min="10" max="10" width="3.125" style="1030" customWidth="1"/>
    <col min="11" max="11" width="9.00390625" style="1030" customWidth="1"/>
    <col min="12" max="12" width="6.00390625" style="1030" customWidth="1"/>
    <col min="13" max="15" width="3.125" style="1030" customWidth="1"/>
    <col min="16" max="17" width="4.625" style="1030" customWidth="1"/>
    <col min="18" max="20" width="3.125" style="1030" customWidth="1"/>
    <col min="21" max="22" width="4.125" style="1030" customWidth="1"/>
    <col min="23" max="23" width="3.25390625" style="1030" customWidth="1"/>
    <col min="24" max="24" width="3.125" style="1030" customWidth="1"/>
    <col min="25" max="47" width="4.625" style="1030" customWidth="1"/>
    <col min="48" max="16384" width="9.00390625" style="1030" customWidth="1"/>
  </cols>
  <sheetData>
    <row r="1" spans="1:24" ht="24.75" customHeight="1">
      <c r="A1" s="894" t="s">
        <v>505</v>
      </c>
      <c r="B1" s="894"/>
      <c r="C1" s="894"/>
      <c r="D1" s="894"/>
      <c r="E1" s="894"/>
      <c r="F1" s="894"/>
      <c r="G1" s="894"/>
      <c r="H1" s="894"/>
      <c r="I1" s="894"/>
      <c r="J1" s="894"/>
      <c r="K1" s="894"/>
      <c r="L1" s="894"/>
      <c r="M1" s="894"/>
      <c r="N1" s="894"/>
      <c r="O1" s="894"/>
      <c r="P1" s="894"/>
      <c r="Q1" s="894"/>
      <c r="R1" s="894"/>
      <c r="S1" s="894"/>
      <c r="T1" s="894"/>
      <c r="U1" s="894"/>
      <c r="V1" s="894"/>
      <c r="W1" s="894"/>
      <c r="X1" s="894"/>
    </row>
    <row r="2" spans="1:24" ht="24.75" customHeight="1" thickBot="1">
      <c r="A2" s="7"/>
      <c r="B2" s="1262"/>
      <c r="C2" s="1263"/>
      <c r="D2" s="1262"/>
      <c r="E2" s="1"/>
      <c r="F2" s="1"/>
      <c r="G2" s="1"/>
      <c r="H2" s="1"/>
      <c r="I2" s="1"/>
      <c r="J2" s="1"/>
      <c r="K2" s="1"/>
      <c r="L2" s="1"/>
      <c r="M2" s="1"/>
      <c r="N2" s="1"/>
      <c r="O2" s="1"/>
      <c r="P2" s="1"/>
      <c r="Q2" s="1"/>
      <c r="R2" s="1"/>
      <c r="S2" s="1"/>
      <c r="T2" s="7"/>
      <c r="U2" s="7"/>
      <c r="V2" s="1232"/>
      <c r="W2" s="1232"/>
      <c r="X2" s="1232"/>
    </row>
    <row r="3" spans="1:24" ht="18.75" customHeight="1">
      <c r="A3" s="1052" t="s">
        <v>394</v>
      </c>
      <c r="B3" s="837"/>
      <c r="C3" s="837"/>
      <c r="D3" s="837"/>
      <c r="E3" s="837"/>
      <c r="F3" s="837"/>
      <c r="G3" s="837"/>
      <c r="H3" s="837"/>
      <c r="I3" s="885"/>
      <c r="J3" s="1050"/>
      <c r="K3" s="942" t="s">
        <v>393</v>
      </c>
      <c r="L3" s="1112"/>
      <c r="M3" s="1112"/>
      <c r="N3" s="1051"/>
      <c r="O3" s="943"/>
      <c r="P3" s="942" t="s">
        <v>392</v>
      </c>
      <c r="Q3" s="942"/>
      <c r="R3" s="942"/>
      <c r="S3" s="1051"/>
      <c r="T3" s="1050"/>
      <c r="U3" s="942" t="s">
        <v>391</v>
      </c>
      <c r="V3" s="942"/>
      <c r="W3" s="942"/>
      <c r="X3" s="1049"/>
    </row>
    <row r="4" spans="1:24" ht="18.75" customHeight="1" thickBot="1">
      <c r="A4" s="1048"/>
      <c r="B4" s="363"/>
      <c r="C4" s="363"/>
      <c r="D4" s="363"/>
      <c r="E4" s="363"/>
      <c r="F4" s="363"/>
      <c r="G4" s="363"/>
      <c r="H4" s="363"/>
      <c r="I4" s="912"/>
      <c r="J4" s="1070"/>
      <c r="K4" s="1070"/>
      <c r="L4" s="1070"/>
      <c r="M4" s="1070"/>
      <c r="N4" s="1047"/>
      <c r="O4" s="914"/>
      <c r="P4" s="1045"/>
      <c r="Q4" s="1045"/>
      <c r="R4" s="1045"/>
      <c r="S4" s="1047"/>
      <c r="T4" s="1046"/>
      <c r="U4" s="1045"/>
      <c r="V4" s="1045"/>
      <c r="W4" s="1045"/>
      <c r="X4" s="1044"/>
    </row>
    <row r="5" spans="1:24" ht="18.75" customHeight="1">
      <c r="A5" s="1261"/>
      <c r="B5" s="942" t="s">
        <v>390</v>
      </c>
      <c r="C5" s="1112"/>
      <c r="D5" s="1112"/>
      <c r="E5" s="1112"/>
      <c r="F5" s="1112"/>
      <c r="G5" s="1112"/>
      <c r="H5" s="1260" t="s">
        <v>99</v>
      </c>
      <c r="I5" s="1259"/>
      <c r="J5" s="1258" t="s">
        <v>347</v>
      </c>
      <c r="K5" s="938">
        <v>6275560</v>
      </c>
      <c r="L5" s="938"/>
      <c r="M5" s="1257" t="s">
        <v>346</v>
      </c>
      <c r="N5" s="704" t="s">
        <v>237</v>
      </c>
      <c r="O5" s="1258" t="s">
        <v>347</v>
      </c>
      <c r="P5" s="938">
        <v>226</v>
      </c>
      <c r="Q5" s="938"/>
      <c r="R5" s="1257" t="s">
        <v>346</v>
      </c>
      <c r="S5" s="704" t="s">
        <v>242</v>
      </c>
      <c r="T5" s="1256">
        <v>302</v>
      </c>
      <c r="U5" s="1255"/>
      <c r="V5" s="1255"/>
      <c r="W5" s="1255"/>
      <c r="X5" s="702" t="s">
        <v>242</v>
      </c>
    </row>
    <row r="6" spans="1:24" ht="18.75" customHeight="1">
      <c r="A6" s="1088"/>
      <c r="B6" s="1086"/>
      <c r="C6" s="1086"/>
      <c r="D6" s="1086"/>
      <c r="E6" s="1086"/>
      <c r="F6" s="1086"/>
      <c r="G6" s="1086"/>
      <c r="H6" s="1036"/>
      <c r="I6" s="1249"/>
      <c r="J6" s="879">
        <v>204722509</v>
      </c>
      <c r="K6" s="1250"/>
      <c r="L6" s="1250"/>
      <c r="M6" s="1250"/>
      <c r="N6" s="1254"/>
      <c r="O6" s="879">
        <v>783</v>
      </c>
      <c r="P6" s="927"/>
      <c r="Q6" s="927"/>
      <c r="R6" s="927"/>
      <c r="S6" s="1254"/>
      <c r="T6" s="1242"/>
      <c r="U6" s="1241"/>
      <c r="V6" s="1241"/>
      <c r="W6" s="1241"/>
      <c r="X6" s="1253"/>
    </row>
    <row r="7" spans="1:24" ht="18.75" customHeight="1">
      <c r="A7" s="1247"/>
      <c r="B7" s="932" t="s">
        <v>389</v>
      </c>
      <c r="C7" s="1080"/>
      <c r="D7" s="1080"/>
      <c r="E7" s="1080"/>
      <c r="F7" s="1080"/>
      <c r="G7" s="1080"/>
      <c r="H7" s="1252" t="s">
        <v>100</v>
      </c>
      <c r="I7" s="1243"/>
      <c r="J7" s="1246" t="s">
        <v>347</v>
      </c>
      <c r="K7" s="917">
        <v>16076123</v>
      </c>
      <c r="L7" s="917"/>
      <c r="M7" s="1244" t="s">
        <v>346</v>
      </c>
      <c r="N7" s="1243"/>
      <c r="O7" s="1245" t="s">
        <v>347</v>
      </c>
      <c r="P7" s="917">
        <v>470</v>
      </c>
      <c r="Q7" s="917"/>
      <c r="R7" s="1244" t="s">
        <v>346</v>
      </c>
      <c r="S7" s="1243"/>
      <c r="T7" s="1242">
        <v>548</v>
      </c>
      <c r="U7" s="1241"/>
      <c r="V7" s="1241"/>
      <c r="W7" s="1241"/>
      <c r="X7" s="1240"/>
    </row>
    <row r="8" spans="1:24" ht="18.75" customHeight="1">
      <c r="A8" s="1088"/>
      <c r="B8" s="1086"/>
      <c r="C8" s="1086"/>
      <c r="D8" s="1086"/>
      <c r="E8" s="1086"/>
      <c r="F8" s="1086"/>
      <c r="G8" s="1086"/>
      <c r="H8" s="1086"/>
      <c r="I8" s="1085"/>
      <c r="J8" s="879">
        <v>197459538</v>
      </c>
      <c r="K8" s="1250"/>
      <c r="L8" s="1250"/>
      <c r="M8" s="1250"/>
      <c r="N8" s="1085"/>
      <c r="O8" s="879">
        <v>1124</v>
      </c>
      <c r="P8" s="927"/>
      <c r="Q8" s="927"/>
      <c r="R8" s="927"/>
      <c r="S8" s="1249"/>
      <c r="T8" s="1242"/>
      <c r="U8" s="1241"/>
      <c r="V8" s="1241"/>
      <c r="W8" s="1241"/>
      <c r="X8" s="1248"/>
    </row>
    <row r="9" spans="1:24" ht="18.75" customHeight="1">
      <c r="A9" s="1003"/>
      <c r="B9" s="1027" t="s">
        <v>11</v>
      </c>
      <c r="C9" s="1027"/>
      <c r="D9" s="1027"/>
      <c r="E9" s="1027"/>
      <c r="F9" s="1027"/>
      <c r="G9" s="1001" t="s">
        <v>388</v>
      </c>
      <c r="H9" s="1001"/>
      <c r="I9" s="229"/>
      <c r="J9" s="1251" t="s">
        <v>347</v>
      </c>
      <c r="K9" s="917">
        <v>22351683</v>
      </c>
      <c r="L9" s="917"/>
      <c r="M9" s="920" t="s">
        <v>346</v>
      </c>
      <c r="N9" s="1243"/>
      <c r="O9" s="1251" t="s">
        <v>347</v>
      </c>
      <c r="P9" s="917">
        <v>696</v>
      </c>
      <c r="Q9" s="917"/>
      <c r="R9" s="920" t="s">
        <v>346</v>
      </c>
      <c r="S9" s="1243"/>
      <c r="T9" s="879">
        <v>850</v>
      </c>
      <c r="U9" s="927"/>
      <c r="V9" s="927"/>
      <c r="W9" s="927"/>
      <c r="X9" s="1240"/>
    </row>
    <row r="10" spans="1:24" ht="18.75" customHeight="1">
      <c r="A10" s="1026"/>
      <c r="B10" s="1025"/>
      <c r="C10" s="1025"/>
      <c r="D10" s="1025"/>
      <c r="E10" s="1025"/>
      <c r="F10" s="1025"/>
      <c r="G10" s="1009"/>
      <c r="H10" s="1009"/>
      <c r="I10" s="230"/>
      <c r="J10" s="879">
        <v>402182047</v>
      </c>
      <c r="K10" s="1250"/>
      <c r="L10" s="1250"/>
      <c r="M10" s="1250"/>
      <c r="N10" s="1085"/>
      <c r="O10" s="879">
        <v>1907</v>
      </c>
      <c r="P10" s="1250"/>
      <c r="Q10" s="1250"/>
      <c r="R10" s="1250"/>
      <c r="S10" s="1249"/>
      <c r="T10" s="1242"/>
      <c r="U10" s="1241"/>
      <c r="V10" s="1241"/>
      <c r="W10" s="1241"/>
      <c r="X10" s="1248"/>
    </row>
    <row r="11" spans="1:24" ht="18.75" customHeight="1">
      <c r="A11" s="1024" t="s">
        <v>387</v>
      </c>
      <c r="B11" s="1023"/>
      <c r="C11" s="924"/>
      <c r="D11" s="932" t="s">
        <v>386</v>
      </c>
      <c r="E11" s="932"/>
      <c r="F11" s="932"/>
      <c r="G11" s="932"/>
      <c r="H11" s="799"/>
      <c r="I11" s="934"/>
      <c r="J11" s="1251" t="s">
        <v>347</v>
      </c>
      <c r="K11" s="917">
        <v>5004060</v>
      </c>
      <c r="L11" s="917"/>
      <c r="M11" s="920" t="s">
        <v>346</v>
      </c>
      <c r="N11" s="1243"/>
      <c r="O11" s="1251" t="s">
        <v>347</v>
      </c>
      <c r="P11" s="917">
        <v>125</v>
      </c>
      <c r="Q11" s="917"/>
      <c r="R11" s="920" t="s">
        <v>346</v>
      </c>
      <c r="S11" s="1243"/>
      <c r="T11" s="1242">
        <v>112</v>
      </c>
      <c r="U11" s="1241"/>
      <c r="V11" s="1241"/>
      <c r="W11" s="1241"/>
      <c r="X11" s="1240"/>
    </row>
    <row r="12" spans="1:24" ht="18.75" customHeight="1">
      <c r="A12" s="1018"/>
      <c r="B12" s="1017"/>
      <c r="C12" s="1011"/>
      <c r="D12" s="930"/>
      <c r="E12" s="930"/>
      <c r="F12" s="930"/>
      <c r="G12" s="930"/>
      <c r="H12" s="1139"/>
      <c r="I12" s="933"/>
      <c r="J12" s="879">
        <v>14287657</v>
      </c>
      <c r="K12" s="1250"/>
      <c r="L12" s="1250"/>
      <c r="M12" s="1250"/>
      <c r="N12" s="1085"/>
      <c r="O12" s="879">
        <v>198</v>
      </c>
      <c r="P12" s="927"/>
      <c r="Q12" s="927"/>
      <c r="R12" s="927"/>
      <c r="S12" s="1249"/>
      <c r="T12" s="1242"/>
      <c r="U12" s="1241"/>
      <c r="V12" s="1241"/>
      <c r="W12" s="1241"/>
      <c r="X12" s="1248"/>
    </row>
    <row r="13" spans="1:24" ht="18.75" customHeight="1">
      <c r="A13" s="1018"/>
      <c r="B13" s="1017"/>
      <c r="C13" s="924"/>
      <c r="D13" s="932" t="s">
        <v>385</v>
      </c>
      <c r="E13" s="932"/>
      <c r="F13" s="932"/>
      <c r="G13" s="932"/>
      <c r="H13" s="799"/>
      <c r="I13" s="934"/>
      <c r="J13" s="1251" t="s">
        <v>347</v>
      </c>
      <c r="K13" s="917">
        <v>578928</v>
      </c>
      <c r="L13" s="917"/>
      <c r="M13" s="920" t="s">
        <v>346</v>
      </c>
      <c r="N13" s="1243"/>
      <c r="O13" s="1251" t="s">
        <v>347</v>
      </c>
      <c r="P13" s="917">
        <v>21</v>
      </c>
      <c r="Q13" s="917"/>
      <c r="R13" s="920" t="s">
        <v>346</v>
      </c>
      <c r="S13" s="1243"/>
      <c r="T13" s="1242">
        <v>21</v>
      </c>
      <c r="U13" s="1241"/>
      <c r="V13" s="1241"/>
      <c r="W13" s="1241"/>
      <c r="X13" s="1240"/>
    </row>
    <row r="14" spans="1:24" ht="18.75" customHeight="1">
      <c r="A14" s="1018"/>
      <c r="B14" s="1017"/>
      <c r="C14" s="1011"/>
      <c r="D14" s="930"/>
      <c r="E14" s="930"/>
      <c r="F14" s="930"/>
      <c r="G14" s="930"/>
      <c r="H14" s="1139"/>
      <c r="I14" s="933"/>
      <c r="J14" s="879">
        <v>4990588</v>
      </c>
      <c r="K14" s="1250"/>
      <c r="L14" s="1250"/>
      <c r="M14" s="1250"/>
      <c r="N14" s="1085"/>
      <c r="O14" s="879">
        <v>61</v>
      </c>
      <c r="P14" s="927"/>
      <c r="Q14" s="927"/>
      <c r="R14" s="927"/>
      <c r="S14" s="1249"/>
      <c r="T14" s="1242"/>
      <c r="U14" s="1241"/>
      <c r="V14" s="1241"/>
      <c r="W14" s="1241"/>
      <c r="X14" s="1248"/>
    </row>
    <row r="15" spans="1:24" ht="18.75" customHeight="1">
      <c r="A15" s="1018"/>
      <c r="B15" s="1017"/>
      <c r="C15" s="924"/>
      <c r="D15" s="932" t="s">
        <v>464</v>
      </c>
      <c r="E15" s="932"/>
      <c r="F15" s="932"/>
      <c r="G15" s="932"/>
      <c r="H15" s="799"/>
      <c r="I15" s="934"/>
      <c r="J15" s="1251" t="s">
        <v>347</v>
      </c>
      <c r="K15" s="917">
        <v>2823815</v>
      </c>
      <c r="L15" s="917"/>
      <c r="M15" s="920" t="s">
        <v>346</v>
      </c>
      <c r="N15" s="1243"/>
      <c r="O15" s="1251" t="s">
        <v>347</v>
      </c>
      <c r="P15" s="917">
        <v>66</v>
      </c>
      <c r="Q15" s="917"/>
      <c r="R15" s="920" t="s">
        <v>346</v>
      </c>
      <c r="S15" s="1243"/>
      <c r="T15" s="1242">
        <v>74</v>
      </c>
      <c r="U15" s="1241"/>
      <c r="V15" s="1241"/>
      <c r="W15" s="1241"/>
      <c r="X15" s="1240"/>
    </row>
    <row r="16" spans="1:24" ht="18.75" customHeight="1">
      <c r="A16" s="1018"/>
      <c r="B16" s="1017"/>
      <c r="C16" s="1011"/>
      <c r="D16" s="930"/>
      <c r="E16" s="930"/>
      <c r="F16" s="930"/>
      <c r="G16" s="930"/>
      <c r="H16" s="1139"/>
      <c r="I16" s="933"/>
      <c r="J16" s="879">
        <v>122495336</v>
      </c>
      <c r="K16" s="1250"/>
      <c r="L16" s="1250"/>
      <c r="M16" s="1250"/>
      <c r="N16" s="1085"/>
      <c r="O16" s="879">
        <v>217</v>
      </c>
      <c r="P16" s="927"/>
      <c r="Q16" s="927"/>
      <c r="R16" s="927"/>
      <c r="S16" s="1249"/>
      <c r="T16" s="1242"/>
      <c r="U16" s="1241"/>
      <c r="V16" s="1241"/>
      <c r="W16" s="1241"/>
      <c r="X16" s="1248"/>
    </row>
    <row r="17" spans="1:24" ht="18.75" customHeight="1">
      <c r="A17" s="1018"/>
      <c r="B17" s="1017"/>
      <c r="C17" s="924"/>
      <c r="D17" s="932" t="s">
        <v>504</v>
      </c>
      <c r="E17" s="932"/>
      <c r="F17" s="932"/>
      <c r="G17" s="932"/>
      <c r="H17" s="799"/>
      <c r="I17" s="934"/>
      <c r="J17" s="1251" t="s">
        <v>347</v>
      </c>
      <c r="K17" s="917">
        <v>2190010</v>
      </c>
      <c r="L17" s="917"/>
      <c r="M17" s="920" t="s">
        <v>346</v>
      </c>
      <c r="N17" s="1243"/>
      <c r="O17" s="1251" t="s">
        <v>347</v>
      </c>
      <c r="P17" s="917">
        <v>76</v>
      </c>
      <c r="Q17" s="917"/>
      <c r="R17" s="920" t="s">
        <v>346</v>
      </c>
      <c r="S17" s="1243"/>
      <c r="T17" s="1242">
        <v>152</v>
      </c>
      <c r="U17" s="1241"/>
      <c r="V17" s="1241"/>
      <c r="W17" s="1241"/>
      <c r="X17" s="1240"/>
    </row>
    <row r="18" spans="1:24" ht="18.75" customHeight="1">
      <c r="A18" s="1018"/>
      <c r="B18" s="1017"/>
      <c r="C18" s="1011"/>
      <c r="D18" s="930"/>
      <c r="E18" s="930"/>
      <c r="F18" s="930"/>
      <c r="G18" s="930"/>
      <c r="H18" s="1139"/>
      <c r="I18" s="933"/>
      <c r="J18" s="879">
        <v>21328082</v>
      </c>
      <c r="K18" s="1250"/>
      <c r="L18" s="1250"/>
      <c r="M18" s="1250"/>
      <c r="N18" s="1085"/>
      <c r="O18" s="879">
        <v>265</v>
      </c>
      <c r="P18" s="927"/>
      <c r="Q18" s="927"/>
      <c r="R18" s="927"/>
      <c r="S18" s="1249"/>
      <c r="T18" s="1242"/>
      <c r="U18" s="1241"/>
      <c r="V18" s="1241"/>
      <c r="W18" s="1241"/>
      <c r="X18" s="1248"/>
    </row>
    <row r="19" spans="1:24" ht="18.75" customHeight="1">
      <c r="A19" s="1018"/>
      <c r="B19" s="1017"/>
      <c r="C19" s="924"/>
      <c r="D19" s="932" t="s">
        <v>462</v>
      </c>
      <c r="E19" s="932"/>
      <c r="F19" s="932"/>
      <c r="G19" s="932"/>
      <c r="H19" s="799"/>
      <c r="I19" s="934"/>
      <c r="J19" s="1251" t="s">
        <v>347</v>
      </c>
      <c r="K19" s="917">
        <v>5265336</v>
      </c>
      <c r="L19" s="917"/>
      <c r="M19" s="920" t="s">
        <v>346</v>
      </c>
      <c r="N19" s="1243"/>
      <c r="O19" s="1251" t="s">
        <v>347</v>
      </c>
      <c r="P19" s="917">
        <v>193</v>
      </c>
      <c r="Q19" s="917"/>
      <c r="R19" s="920" t="s">
        <v>346</v>
      </c>
      <c r="S19" s="1243"/>
      <c r="T19" s="1242">
        <v>224</v>
      </c>
      <c r="U19" s="1241"/>
      <c r="V19" s="1241"/>
      <c r="W19" s="1241"/>
      <c r="X19" s="1240"/>
    </row>
    <row r="20" spans="1:24" ht="18.75" customHeight="1">
      <c r="A20" s="1018"/>
      <c r="B20" s="1017"/>
      <c r="C20" s="1011"/>
      <c r="D20" s="930"/>
      <c r="E20" s="930"/>
      <c r="F20" s="930"/>
      <c r="G20" s="930"/>
      <c r="H20" s="1139"/>
      <c r="I20" s="933"/>
      <c r="J20" s="879">
        <v>62996222</v>
      </c>
      <c r="K20" s="1250"/>
      <c r="L20" s="1250"/>
      <c r="M20" s="1250"/>
      <c r="N20" s="1085"/>
      <c r="O20" s="879">
        <v>497</v>
      </c>
      <c r="P20" s="927"/>
      <c r="Q20" s="927"/>
      <c r="R20" s="927"/>
      <c r="S20" s="1249"/>
      <c r="T20" s="1242"/>
      <c r="U20" s="1241"/>
      <c r="V20" s="1241"/>
      <c r="W20" s="1241"/>
      <c r="X20" s="1248"/>
    </row>
    <row r="21" spans="1:24" ht="18.75" customHeight="1">
      <c r="A21" s="1018"/>
      <c r="B21" s="1017"/>
      <c r="C21" s="924"/>
      <c r="D21" s="923" t="s">
        <v>11</v>
      </c>
      <c r="E21" s="923"/>
      <c r="F21" s="923"/>
      <c r="G21" s="923"/>
      <c r="H21" s="1001" t="s">
        <v>103</v>
      </c>
      <c r="I21" s="1243"/>
      <c r="J21" s="1251" t="s">
        <v>347</v>
      </c>
      <c r="K21" s="917">
        <v>15862149</v>
      </c>
      <c r="L21" s="917"/>
      <c r="M21" s="920" t="s">
        <v>346</v>
      </c>
      <c r="N21" s="1243"/>
      <c r="O21" s="1251" t="s">
        <v>347</v>
      </c>
      <c r="P21" s="917">
        <v>481</v>
      </c>
      <c r="Q21" s="917"/>
      <c r="R21" s="920" t="s">
        <v>346</v>
      </c>
      <c r="S21" s="1243"/>
      <c r="T21" s="1242">
        <v>583</v>
      </c>
      <c r="U21" s="1241"/>
      <c r="V21" s="1241"/>
      <c r="W21" s="1241"/>
      <c r="X21" s="1240"/>
    </row>
    <row r="22" spans="1:24" ht="18.75" customHeight="1">
      <c r="A22" s="1013"/>
      <c r="B22" s="1012"/>
      <c r="C22" s="1011"/>
      <c r="D22" s="1010"/>
      <c r="E22" s="1010"/>
      <c r="F22" s="1010"/>
      <c r="G22" s="1010"/>
      <c r="H22" s="1009"/>
      <c r="I22" s="1249"/>
      <c r="J22" s="879">
        <v>226097885</v>
      </c>
      <c r="K22" s="1250"/>
      <c r="L22" s="1250"/>
      <c r="M22" s="1250"/>
      <c r="N22" s="1085"/>
      <c r="O22" s="879">
        <v>1238</v>
      </c>
      <c r="P22" s="1250"/>
      <c r="Q22" s="1250"/>
      <c r="R22" s="1250"/>
      <c r="S22" s="1249"/>
      <c r="T22" s="1242"/>
      <c r="U22" s="1241"/>
      <c r="V22" s="1241"/>
      <c r="W22" s="1241"/>
      <c r="X22" s="1248"/>
    </row>
    <row r="23" spans="1:24" ht="18.75" customHeight="1">
      <c r="A23" s="1363"/>
      <c r="B23" s="1022" t="s">
        <v>383</v>
      </c>
      <c r="C23" s="932"/>
      <c r="D23" s="932"/>
      <c r="E23" s="932"/>
      <c r="F23" s="932"/>
      <c r="G23" s="1001" t="s">
        <v>382</v>
      </c>
      <c r="H23" s="1001"/>
      <c r="I23" s="229"/>
      <c r="J23" s="1246" t="s">
        <v>347</v>
      </c>
      <c r="K23" s="917">
        <v>6489534</v>
      </c>
      <c r="L23" s="917"/>
      <c r="M23" s="1244" t="s">
        <v>346</v>
      </c>
      <c r="N23" s="1243"/>
      <c r="O23" s="1245" t="s">
        <v>347</v>
      </c>
      <c r="P23" s="917">
        <v>215</v>
      </c>
      <c r="Q23" s="917"/>
      <c r="R23" s="1244" t="s">
        <v>346</v>
      </c>
      <c r="S23" s="1243"/>
      <c r="T23" s="1242">
        <v>267</v>
      </c>
      <c r="U23" s="1241"/>
      <c r="V23" s="1241"/>
      <c r="W23" s="1241"/>
      <c r="X23" s="1240"/>
    </row>
    <row r="24" spans="1:24" ht="18.75" customHeight="1" thickBot="1">
      <c r="A24" s="1362"/>
      <c r="B24" s="1045"/>
      <c r="C24" s="1045"/>
      <c r="D24" s="1045"/>
      <c r="E24" s="1045"/>
      <c r="F24" s="1045"/>
      <c r="G24" s="992"/>
      <c r="H24" s="992"/>
      <c r="I24" s="1239"/>
      <c r="J24" s="909">
        <v>176084162</v>
      </c>
      <c r="K24" s="1238"/>
      <c r="L24" s="1238"/>
      <c r="M24" s="1238"/>
      <c r="N24" s="1069"/>
      <c r="O24" s="909">
        <v>669</v>
      </c>
      <c r="P24" s="1238"/>
      <c r="Q24" s="1238"/>
      <c r="R24" s="1238"/>
      <c r="S24" s="1047"/>
      <c r="T24" s="1237"/>
      <c r="U24" s="1236"/>
      <c r="V24" s="1236"/>
      <c r="W24" s="1236"/>
      <c r="X24" s="1044"/>
    </row>
    <row r="25" spans="1:18" ht="11.25" customHeight="1">
      <c r="A25" s="1033"/>
      <c r="B25" s="897"/>
      <c r="D25" s="1032"/>
      <c r="E25" s="1032"/>
      <c r="I25" s="1032"/>
      <c r="J25" s="1032"/>
      <c r="O25" s="1361"/>
      <c r="P25" s="1361"/>
      <c r="Q25" s="1361"/>
      <c r="R25" s="1361"/>
    </row>
    <row r="26" spans="1:24" ht="20.25" customHeight="1">
      <c r="A26" s="1033"/>
      <c r="B26" s="903" t="s">
        <v>381</v>
      </c>
      <c r="D26" s="1234" t="s">
        <v>503</v>
      </c>
      <c r="E26" s="1234"/>
      <c r="F26" s="1234"/>
      <c r="G26" s="1234"/>
      <c r="H26" s="1234"/>
      <c r="I26" s="1234"/>
      <c r="J26" s="1234"/>
      <c r="K26" s="1234"/>
      <c r="L26" s="1234"/>
      <c r="M26" s="1234"/>
      <c r="N26" s="1234"/>
      <c r="O26" s="1234"/>
      <c r="P26" s="1234"/>
      <c r="Q26" s="1234"/>
      <c r="R26" s="1234"/>
      <c r="S26" s="1234"/>
      <c r="T26" s="1234"/>
      <c r="U26" s="1234"/>
      <c r="V26" s="1234"/>
      <c r="W26" s="1234"/>
      <c r="X26" s="1234"/>
    </row>
    <row r="27" spans="1:24" ht="20.25" customHeight="1">
      <c r="A27" s="1033"/>
      <c r="B27" s="903">
        <v>2</v>
      </c>
      <c r="D27" s="1234" t="s">
        <v>502</v>
      </c>
      <c r="E27" s="1234"/>
      <c r="F27" s="1234"/>
      <c r="G27" s="1234"/>
      <c r="H27" s="1234"/>
      <c r="I27" s="1234"/>
      <c r="J27" s="1234"/>
      <c r="K27" s="1234"/>
      <c r="L27" s="1234"/>
      <c r="M27" s="1234"/>
      <c r="N27" s="1234"/>
      <c r="O27" s="1234"/>
      <c r="P27" s="1234"/>
      <c r="Q27" s="1234"/>
      <c r="R27" s="1234"/>
      <c r="S27" s="1234"/>
      <c r="T27" s="1234"/>
      <c r="U27" s="1234"/>
      <c r="V27" s="1234"/>
      <c r="W27" s="1234"/>
      <c r="X27" s="1234"/>
    </row>
    <row r="28" spans="1:24" ht="20.25" customHeight="1">
      <c r="A28" s="1033"/>
      <c r="B28" s="903">
        <v>3</v>
      </c>
      <c r="D28" s="1234" t="s">
        <v>501</v>
      </c>
      <c r="E28" s="1234"/>
      <c r="F28" s="1234"/>
      <c r="G28" s="1234"/>
      <c r="H28" s="1234"/>
      <c r="I28" s="1234"/>
      <c r="J28" s="1234"/>
      <c r="K28" s="1234"/>
      <c r="L28" s="1234"/>
      <c r="M28" s="1234"/>
      <c r="N28" s="1234"/>
      <c r="O28" s="1234"/>
      <c r="P28" s="1234"/>
      <c r="Q28" s="1234"/>
      <c r="R28" s="1234"/>
      <c r="S28" s="1234"/>
      <c r="T28" s="1234"/>
      <c r="U28" s="1234"/>
      <c r="V28" s="1234"/>
      <c r="W28" s="1234"/>
      <c r="X28" s="1234"/>
    </row>
    <row r="29" spans="1:24" ht="20.25" customHeight="1">
      <c r="A29" s="1033"/>
      <c r="B29" s="903">
        <v>4</v>
      </c>
      <c r="D29" s="1234" t="s">
        <v>500</v>
      </c>
      <c r="E29" s="1234"/>
      <c r="F29" s="1234"/>
      <c r="G29" s="1234"/>
      <c r="H29" s="1234"/>
      <c r="I29" s="1234"/>
      <c r="J29" s="1234"/>
      <c r="K29" s="1234"/>
      <c r="L29" s="1234"/>
      <c r="M29" s="1234"/>
      <c r="N29" s="1234"/>
      <c r="O29" s="1234"/>
      <c r="P29" s="1234"/>
      <c r="Q29" s="1234"/>
      <c r="R29" s="1234"/>
      <c r="S29" s="1234"/>
      <c r="T29" s="1234"/>
      <c r="U29" s="1234"/>
      <c r="V29" s="1234"/>
      <c r="W29" s="1234"/>
      <c r="X29" s="1234"/>
    </row>
    <row r="30" spans="1:18" ht="23.25" customHeight="1">
      <c r="A30" s="1033"/>
      <c r="B30" s="897"/>
      <c r="D30" s="1032"/>
      <c r="E30" s="1032"/>
      <c r="I30" s="1032"/>
      <c r="J30" s="1032"/>
      <c r="O30" s="1361"/>
      <c r="P30" s="1361"/>
      <c r="Q30" s="1361"/>
      <c r="R30" s="1361"/>
    </row>
    <row r="31" ht="18" customHeight="1"/>
    <row r="32" ht="18" customHeight="1"/>
    <row r="33" ht="18" customHeight="1"/>
    <row r="34" ht="18" customHeight="1"/>
  </sheetData>
  <sheetProtection/>
  <mergeCells count="126">
    <mergeCell ref="D29:X29"/>
    <mergeCell ref="A23:A24"/>
    <mergeCell ref="B23:F24"/>
    <mergeCell ref="D26:X26"/>
    <mergeCell ref="D27:X27"/>
    <mergeCell ref="X23:X24"/>
    <mergeCell ref="J24:M24"/>
    <mergeCell ref="O24:R24"/>
    <mergeCell ref="N23:N24"/>
    <mergeCell ref="P23:Q23"/>
    <mergeCell ref="S23:S24"/>
    <mergeCell ref="T23:W24"/>
    <mergeCell ref="G23:H24"/>
    <mergeCell ref="K23:L23"/>
    <mergeCell ref="D28:X28"/>
    <mergeCell ref="X21:X22"/>
    <mergeCell ref="J22:M22"/>
    <mergeCell ref="O22:R22"/>
    <mergeCell ref="K21:L21"/>
    <mergeCell ref="N21:N22"/>
    <mergeCell ref="P21:Q21"/>
    <mergeCell ref="S21:S22"/>
    <mergeCell ref="S19:S20"/>
    <mergeCell ref="T19:W20"/>
    <mergeCell ref="X19:X20"/>
    <mergeCell ref="J20:M20"/>
    <mergeCell ref="O20:R20"/>
    <mergeCell ref="P19:Q19"/>
    <mergeCell ref="C21:C22"/>
    <mergeCell ref="D21:G22"/>
    <mergeCell ref="H21:H22"/>
    <mergeCell ref="I21:I22"/>
    <mergeCell ref="T21:W22"/>
    <mergeCell ref="C19:C20"/>
    <mergeCell ref="D19:G20"/>
    <mergeCell ref="I19:I20"/>
    <mergeCell ref="K19:L19"/>
    <mergeCell ref="N19:N20"/>
    <mergeCell ref="P17:Q17"/>
    <mergeCell ref="S17:S18"/>
    <mergeCell ref="T17:W18"/>
    <mergeCell ref="X17:X18"/>
    <mergeCell ref="J18:M18"/>
    <mergeCell ref="O18:R18"/>
    <mergeCell ref="S15:S16"/>
    <mergeCell ref="T15:W16"/>
    <mergeCell ref="X15:X16"/>
    <mergeCell ref="J16:M16"/>
    <mergeCell ref="O16:R16"/>
    <mergeCell ref="C17:C18"/>
    <mergeCell ref="D17:G18"/>
    <mergeCell ref="I17:I18"/>
    <mergeCell ref="K17:L17"/>
    <mergeCell ref="N17:N18"/>
    <mergeCell ref="C15:C16"/>
    <mergeCell ref="D15:G16"/>
    <mergeCell ref="I15:I16"/>
    <mergeCell ref="K15:L15"/>
    <mergeCell ref="N15:N16"/>
    <mergeCell ref="P15:Q15"/>
    <mergeCell ref="N13:N14"/>
    <mergeCell ref="P13:Q13"/>
    <mergeCell ref="S13:S14"/>
    <mergeCell ref="T13:W14"/>
    <mergeCell ref="X13:X14"/>
    <mergeCell ref="J14:M14"/>
    <mergeCell ref="O14:R14"/>
    <mergeCell ref="P11:Q11"/>
    <mergeCell ref="S11:S12"/>
    <mergeCell ref="T11:W12"/>
    <mergeCell ref="X11:X12"/>
    <mergeCell ref="J12:M12"/>
    <mergeCell ref="O12:R12"/>
    <mergeCell ref="A11:B22"/>
    <mergeCell ref="C11:C12"/>
    <mergeCell ref="D11:G12"/>
    <mergeCell ref="I11:I12"/>
    <mergeCell ref="K11:L11"/>
    <mergeCell ref="N11:N12"/>
    <mergeCell ref="C13:C14"/>
    <mergeCell ref="D13:G14"/>
    <mergeCell ref="I13:I14"/>
    <mergeCell ref="K13:L13"/>
    <mergeCell ref="A7:A8"/>
    <mergeCell ref="B7:G8"/>
    <mergeCell ref="T9:W10"/>
    <mergeCell ref="X9:X10"/>
    <mergeCell ref="J10:M10"/>
    <mergeCell ref="O10:R10"/>
    <mergeCell ref="A9:A10"/>
    <mergeCell ref="B9:F10"/>
    <mergeCell ref="G9:H10"/>
    <mergeCell ref="K9:L9"/>
    <mergeCell ref="N9:N10"/>
    <mergeCell ref="P9:Q9"/>
    <mergeCell ref="H7:H8"/>
    <mergeCell ref="I7:I8"/>
    <mergeCell ref="T7:W8"/>
    <mergeCell ref="S9:S10"/>
    <mergeCell ref="X7:X8"/>
    <mergeCell ref="J8:M8"/>
    <mergeCell ref="O8:R8"/>
    <mergeCell ref="K7:L7"/>
    <mergeCell ref="N7:N8"/>
    <mergeCell ref="P7:Q7"/>
    <mergeCell ref="S7:S8"/>
    <mergeCell ref="X3:X4"/>
    <mergeCell ref="A5:A6"/>
    <mergeCell ref="B5:G6"/>
    <mergeCell ref="H5:H6"/>
    <mergeCell ref="I5:I6"/>
    <mergeCell ref="K5:L5"/>
    <mergeCell ref="P5:Q5"/>
    <mergeCell ref="T5:W6"/>
    <mergeCell ref="J6:M6"/>
    <mergeCell ref="O6:R6"/>
    <mergeCell ref="A1:X1"/>
    <mergeCell ref="A3:I4"/>
    <mergeCell ref="J3:J4"/>
    <mergeCell ref="K3:M4"/>
    <mergeCell ref="N3:N4"/>
    <mergeCell ref="O3:O4"/>
    <mergeCell ref="P3:R4"/>
    <mergeCell ref="S3:S4"/>
    <mergeCell ref="T3:T4"/>
    <mergeCell ref="U3:W4"/>
  </mergeCells>
  <printOptions/>
  <pageMargins left="0.5905511811023623" right="0.5905511811023623" top="0.7874015748031497" bottom="0.7874015748031497" header="0.5118110236220472" footer="0.5118110236220472"/>
  <pageSetup firstPageNumber="229" useFirstPageNumber="1"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1:P43"/>
  <sheetViews>
    <sheetView view="pageBreakPreview" zoomScale="80" zoomScaleSheetLayoutView="80" workbookViewId="0" topLeftCell="A1">
      <selection activeCell="B1" sqref="B1:F1"/>
    </sheetView>
  </sheetViews>
  <sheetFormatPr defaultColWidth="9.00390625" defaultRowHeight="13.5"/>
  <cols>
    <col min="1" max="1" width="4.00390625" style="73" bestFit="1" customWidth="1"/>
    <col min="2" max="2" width="18.125" style="573" customWidth="1"/>
    <col min="3" max="5" width="22.625" style="73" customWidth="1"/>
    <col min="6" max="6" width="11.75390625" style="73" customWidth="1"/>
    <col min="7" max="7" width="11.875" style="73" customWidth="1"/>
    <col min="8" max="8" width="11.75390625" style="73" customWidth="1"/>
    <col min="9" max="14" width="15.375" style="73" customWidth="1"/>
    <col min="15" max="16384" width="9.00390625" style="73" customWidth="1"/>
  </cols>
  <sheetData>
    <row r="1" spans="2:14" ht="24">
      <c r="B1" s="1404" t="s">
        <v>540</v>
      </c>
      <c r="C1" s="1404"/>
      <c r="D1" s="1404"/>
      <c r="E1" s="1404"/>
      <c r="F1" s="1404"/>
      <c r="I1" s="1403" t="s">
        <v>539</v>
      </c>
      <c r="J1" s="1403"/>
      <c r="K1" s="1403"/>
      <c r="L1" s="1403"/>
      <c r="M1" s="1403"/>
      <c r="N1" s="1403"/>
    </row>
    <row r="2" spans="2:14" ht="11.25" customHeight="1">
      <c r="B2" s="512"/>
      <c r="C2" s="512"/>
      <c r="D2" s="512"/>
      <c r="E2" s="512"/>
      <c r="F2" s="512"/>
      <c r="G2" s="512"/>
      <c r="H2" s="512"/>
      <c r="I2" s="512"/>
      <c r="J2" s="512"/>
      <c r="K2" s="512"/>
      <c r="L2" s="512"/>
      <c r="M2" s="512"/>
      <c r="N2" s="512"/>
    </row>
    <row r="3" spans="2:14" ht="14.25">
      <c r="B3" s="1399"/>
      <c r="C3" s="558" t="s">
        <v>538</v>
      </c>
      <c r="D3" s="558"/>
      <c r="E3" s="558"/>
      <c r="F3" s="1402" t="s">
        <v>537</v>
      </c>
      <c r="G3" s="1401"/>
      <c r="H3" s="1400"/>
      <c r="I3" s="558" t="s">
        <v>536</v>
      </c>
      <c r="J3" s="558"/>
      <c r="K3" s="558"/>
      <c r="L3" s="558" t="s">
        <v>535</v>
      </c>
      <c r="M3" s="558"/>
      <c r="N3" s="558"/>
    </row>
    <row r="4" spans="2:14" ht="14.25">
      <c r="B4" s="1399"/>
      <c r="C4" s="329" t="s">
        <v>534</v>
      </c>
      <c r="D4" s="329" t="s">
        <v>533</v>
      </c>
      <c r="E4" s="329" t="s">
        <v>532</v>
      </c>
      <c r="F4" s="1398" t="s">
        <v>528</v>
      </c>
      <c r="G4" s="1398" t="s">
        <v>531</v>
      </c>
      <c r="H4" s="1398" t="s">
        <v>530</v>
      </c>
      <c r="I4" s="329" t="s">
        <v>528</v>
      </c>
      <c r="J4" s="506" t="s">
        <v>527</v>
      </c>
      <c r="K4" s="506" t="s">
        <v>530</v>
      </c>
      <c r="L4" s="329" t="s">
        <v>528</v>
      </c>
      <c r="M4" s="506" t="s">
        <v>527</v>
      </c>
      <c r="N4" s="506" t="s">
        <v>530</v>
      </c>
    </row>
    <row r="5" spans="2:14" ht="14.25">
      <c r="B5" s="1399"/>
      <c r="C5" s="1397"/>
      <c r="D5" s="1397"/>
      <c r="E5" s="1397"/>
      <c r="F5" s="1398" t="s">
        <v>529</v>
      </c>
      <c r="G5" s="1398" t="s">
        <v>528</v>
      </c>
      <c r="H5" s="1398" t="s">
        <v>527</v>
      </c>
      <c r="I5" s="1397"/>
      <c r="J5" s="506"/>
      <c r="K5" s="506"/>
      <c r="L5" s="1397"/>
      <c r="M5" s="506"/>
      <c r="N5" s="506"/>
    </row>
    <row r="6" spans="2:14" ht="12.75" customHeight="1">
      <c r="B6" s="130"/>
      <c r="C6" s="1395" t="s">
        <v>5</v>
      </c>
      <c r="D6" s="1395" t="s">
        <v>5</v>
      </c>
      <c r="E6" s="1395" t="s">
        <v>5</v>
      </c>
      <c r="F6" s="1396"/>
      <c r="G6" s="1396"/>
      <c r="H6" s="1396"/>
      <c r="I6" s="1395" t="s">
        <v>5</v>
      </c>
      <c r="J6" s="1395" t="s">
        <v>5</v>
      </c>
      <c r="K6" s="131" t="s">
        <v>5</v>
      </c>
      <c r="L6" s="131" t="s">
        <v>13</v>
      </c>
      <c r="M6" s="131" t="s">
        <v>13</v>
      </c>
      <c r="N6" s="131" t="s">
        <v>13</v>
      </c>
    </row>
    <row r="7" spans="2:14" ht="8.25" customHeight="1">
      <c r="B7" s="1394"/>
      <c r="C7" s="1391"/>
      <c r="D7" s="1391"/>
      <c r="E7" s="1391"/>
      <c r="F7" s="1393"/>
      <c r="G7" s="1393"/>
      <c r="H7" s="1393"/>
      <c r="I7" s="1392"/>
      <c r="J7" s="1392"/>
      <c r="K7" s="1392"/>
      <c r="L7" s="1391"/>
      <c r="M7" s="1391"/>
      <c r="N7" s="1391"/>
    </row>
    <row r="8" spans="1:16" ht="39.75" customHeight="1">
      <c r="A8" s="73">
        <v>1</v>
      </c>
      <c r="B8" s="1390" t="s">
        <v>526</v>
      </c>
      <c r="C8" s="1370">
        <v>273656125051</v>
      </c>
      <c r="D8" s="1370">
        <v>272402252949</v>
      </c>
      <c r="E8" s="1370">
        <v>277185700909</v>
      </c>
      <c r="F8" s="1367">
        <v>84.54877529961678</v>
      </c>
      <c r="G8" s="1367">
        <f>D8/C8*100</f>
        <v>99.54180740454235</v>
      </c>
      <c r="H8" s="1366">
        <f>E8/D8*100</f>
        <v>101.75602364085276</v>
      </c>
      <c r="I8" s="1389">
        <f>C8/L8</f>
        <v>63771.929059657174</v>
      </c>
      <c r="J8" s="1370">
        <f>D8/M8</f>
        <v>62309.602266961956</v>
      </c>
      <c r="K8" s="1370">
        <f>E8/N8</f>
        <v>62447.89002408829</v>
      </c>
      <c r="L8" s="1388">
        <v>4291169</v>
      </c>
      <c r="M8" s="1388">
        <v>4371754</v>
      </c>
      <c r="N8" s="1388">
        <v>4438672</v>
      </c>
      <c r="O8" s="221"/>
      <c r="P8" s="86"/>
    </row>
    <row r="9" spans="1:14" ht="39.75" customHeight="1">
      <c r="A9" s="73">
        <v>2</v>
      </c>
      <c r="B9" s="579" t="s">
        <v>525</v>
      </c>
      <c r="C9" s="1370">
        <v>76737084900</v>
      </c>
      <c r="D9" s="1370">
        <v>81561063000</v>
      </c>
      <c r="E9" s="1370">
        <v>53909980700</v>
      </c>
      <c r="F9" s="1380">
        <v>106.8</v>
      </c>
      <c r="G9" s="1380">
        <v>106.3</v>
      </c>
      <c r="H9" s="1379">
        <f>E9/D9*100</f>
        <v>66.09769259628212</v>
      </c>
      <c r="I9" s="1381">
        <v>290629</v>
      </c>
      <c r="J9" s="1381">
        <v>303053.39407203184</v>
      </c>
      <c r="K9" s="1383">
        <f>E9/N9</f>
        <v>194884.70203343878</v>
      </c>
      <c r="L9" s="1387">
        <v>264038</v>
      </c>
      <c r="M9" s="1387">
        <v>269131</v>
      </c>
      <c r="N9" s="1387">
        <v>276625</v>
      </c>
    </row>
    <row r="10" spans="1:14" ht="39.75" customHeight="1">
      <c r="A10" s="73">
        <v>3</v>
      </c>
      <c r="B10" s="567" t="s">
        <v>524</v>
      </c>
      <c r="C10" s="1383">
        <v>4920602809</v>
      </c>
      <c r="D10" s="1383">
        <v>2991093809</v>
      </c>
      <c r="E10" s="1383">
        <v>2994475940</v>
      </c>
      <c r="F10" s="1380">
        <v>93.31722683772516</v>
      </c>
      <c r="G10" s="1380">
        <f>D10/C10*100</f>
        <v>60.787141842238455</v>
      </c>
      <c r="H10" s="1379">
        <f>E10/D10*100</f>
        <v>100.11307338438611</v>
      </c>
      <c r="I10" s="1381">
        <f>C10/L10</f>
        <v>4754205.612560387</v>
      </c>
      <c r="J10" s="1383">
        <f>D10/M10</f>
        <v>3647675.3768292684</v>
      </c>
      <c r="K10" s="1383">
        <f>E10/N10</f>
        <v>5136322.367066896</v>
      </c>
      <c r="L10" s="1381">
        <v>1035</v>
      </c>
      <c r="M10" s="1381">
        <v>820</v>
      </c>
      <c r="N10" s="1381">
        <v>583</v>
      </c>
    </row>
    <row r="11" spans="1:14" ht="39.75" customHeight="1">
      <c r="A11" s="73">
        <v>4</v>
      </c>
      <c r="B11" s="567" t="s">
        <v>523</v>
      </c>
      <c r="C11" s="1383">
        <v>11910193879</v>
      </c>
      <c r="D11" s="1383">
        <v>14155867985</v>
      </c>
      <c r="E11" s="1383">
        <v>12687004513</v>
      </c>
      <c r="F11" s="1380">
        <v>79.76838053554063</v>
      </c>
      <c r="G11" s="1380">
        <f>D11/C11*100</f>
        <v>118.85505919395285</v>
      </c>
      <c r="H11" s="1379">
        <f>E11/D11*100</f>
        <v>89.62364248129148</v>
      </c>
      <c r="I11" s="1381">
        <f>C11/L11</f>
        <v>2728566.7534936997</v>
      </c>
      <c r="J11" s="1383">
        <f>D11/M11</f>
        <v>3191133.4501803424</v>
      </c>
      <c r="K11" s="1383">
        <f>E11/N11</f>
        <v>3090622.293057247</v>
      </c>
      <c r="L11" s="1381">
        <v>4365</v>
      </c>
      <c r="M11" s="1381">
        <v>4436</v>
      </c>
      <c r="N11" s="1381">
        <v>4105</v>
      </c>
    </row>
    <row r="12" spans="1:14" ht="39.75" customHeight="1">
      <c r="A12" s="73">
        <v>5</v>
      </c>
      <c r="B12" s="567" t="s">
        <v>522</v>
      </c>
      <c r="C12" s="1383">
        <v>10100938952</v>
      </c>
      <c r="D12" s="1383">
        <v>8200811224</v>
      </c>
      <c r="E12" s="1383">
        <v>14394264078</v>
      </c>
      <c r="F12" s="1380">
        <v>66.69121635290351</v>
      </c>
      <c r="G12" s="1380">
        <f>D12/C12*100</f>
        <v>81.18860298998469</v>
      </c>
      <c r="H12" s="1379">
        <f>E12/D12*100</f>
        <v>175.52244143694728</v>
      </c>
      <c r="I12" s="1381">
        <f>C12/L12</f>
        <v>26033347.81443299</v>
      </c>
      <c r="J12" s="1383">
        <f>D12/M12</f>
        <v>20656955.22418136</v>
      </c>
      <c r="K12" s="1383">
        <f>E12/N12</f>
        <v>39873307.695290856</v>
      </c>
      <c r="L12" s="1381">
        <v>388</v>
      </c>
      <c r="M12" s="1381">
        <v>397</v>
      </c>
      <c r="N12" s="1381">
        <v>361</v>
      </c>
    </row>
    <row r="13" spans="1:14" ht="39.75" customHeight="1">
      <c r="A13" s="73">
        <v>6</v>
      </c>
      <c r="B13" s="567" t="s">
        <v>521</v>
      </c>
      <c r="C13" s="1383">
        <v>15478203800</v>
      </c>
      <c r="D13" s="1383">
        <v>15899020400</v>
      </c>
      <c r="E13" s="1383">
        <v>16202975900</v>
      </c>
      <c r="F13" s="1380">
        <v>102.16151797898586</v>
      </c>
      <c r="G13" s="1380">
        <f>D13/C13*100</f>
        <v>102.71876895689924</v>
      </c>
      <c r="H13" s="1379">
        <f>E13/D13*100</f>
        <v>101.91178759667483</v>
      </c>
      <c r="I13" s="1381">
        <f>C13/L13</f>
        <v>198619.30475176123</v>
      </c>
      <c r="J13" s="1383">
        <f>D13/M13</f>
        <v>198767.57013552033</v>
      </c>
      <c r="K13" s="1383">
        <f>E13/N13</f>
        <v>201539.57783969352</v>
      </c>
      <c r="L13" s="1381">
        <v>77929</v>
      </c>
      <c r="M13" s="1381">
        <v>79988</v>
      </c>
      <c r="N13" s="1381">
        <v>80396</v>
      </c>
    </row>
    <row r="14" spans="1:14" ht="39.75" customHeight="1">
      <c r="A14" s="73">
        <v>7</v>
      </c>
      <c r="B14" s="567" t="s">
        <v>520</v>
      </c>
      <c r="C14" s="1383">
        <v>363411554400</v>
      </c>
      <c r="D14" s="1383">
        <v>386789444450</v>
      </c>
      <c r="E14" s="1383">
        <v>360215131250</v>
      </c>
      <c r="F14" s="1380">
        <v>103.7</v>
      </c>
      <c r="G14" s="1380">
        <v>106.4</v>
      </c>
      <c r="H14" s="1379">
        <f>E14/D14*100</f>
        <v>93.12951436981749</v>
      </c>
      <c r="I14" s="1381">
        <v>1399977</v>
      </c>
      <c r="J14" s="1381">
        <v>1461606.997048743</v>
      </c>
      <c r="K14" s="1383">
        <f>E14/N14</f>
        <v>1323926.0780796895</v>
      </c>
      <c r="L14" s="1381">
        <v>259584</v>
      </c>
      <c r="M14" s="1381">
        <v>264633</v>
      </c>
      <c r="N14" s="1381">
        <v>272081</v>
      </c>
    </row>
    <row r="15" spans="1:14" ht="39.75" customHeight="1">
      <c r="A15" s="73">
        <v>8</v>
      </c>
      <c r="B15" s="567" t="s">
        <v>304</v>
      </c>
      <c r="C15" s="1383">
        <v>511721966756</v>
      </c>
      <c r="D15" s="1383">
        <v>486032047926</v>
      </c>
      <c r="E15" s="1383">
        <v>570195215860</v>
      </c>
      <c r="F15" s="1380">
        <v>100.15370817030494</v>
      </c>
      <c r="G15" s="1380">
        <v>95</v>
      </c>
      <c r="H15" s="1379">
        <f>E15/D15*100</f>
        <v>117.31638238530601</v>
      </c>
      <c r="I15" s="599" t="s">
        <v>260</v>
      </c>
      <c r="J15" s="599" t="s">
        <v>264</v>
      </c>
      <c r="K15" s="1378" t="s">
        <v>264</v>
      </c>
      <c r="L15" s="1378" t="s">
        <v>260</v>
      </c>
      <c r="M15" s="1378" t="s">
        <v>260</v>
      </c>
      <c r="N15" s="1378" t="s">
        <v>260</v>
      </c>
    </row>
    <row r="16" spans="1:14" ht="39.75" customHeight="1">
      <c r="A16" s="73">
        <v>9</v>
      </c>
      <c r="B16" s="567" t="s">
        <v>519</v>
      </c>
      <c r="C16" s="1383">
        <v>35511833400</v>
      </c>
      <c r="D16" s="1383">
        <v>41797382700</v>
      </c>
      <c r="E16" s="1383">
        <v>33954651600</v>
      </c>
      <c r="F16" s="1380">
        <v>96.4</v>
      </c>
      <c r="G16" s="1380">
        <v>117.7</v>
      </c>
      <c r="H16" s="1379">
        <v>81.2</v>
      </c>
      <c r="I16" s="1381">
        <v>303665</v>
      </c>
      <c r="J16" s="1381">
        <v>348590</v>
      </c>
      <c r="K16" s="1381">
        <v>296428</v>
      </c>
      <c r="L16" s="1383">
        <v>116944</v>
      </c>
      <c r="M16" s="1383">
        <v>119904</v>
      </c>
      <c r="N16" s="1383">
        <v>114546</v>
      </c>
    </row>
    <row r="17" spans="1:14" ht="39.75" customHeight="1">
      <c r="A17" s="73">
        <v>10</v>
      </c>
      <c r="B17" s="567" t="s">
        <v>302</v>
      </c>
      <c r="C17" s="1383">
        <v>11048763137</v>
      </c>
      <c r="D17" s="1383">
        <v>11062635769</v>
      </c>
      <c r="E17" s="1383">
        <v>10398601531</v>
      </c>
      <c r="F17" s="1380">
        <v>97.2</v>
      </c>
      <c r="G17" s="1380">
        <f>D17/C17*100</f>
        <v>100.12555823514346</v>
      </c>
      <c r="H17" s="1379">
        <f>E17/D17*100</f>
        <v>93.99750428500255</v>
      </c>
      <c r="I17" s="1383">
        <f>C17/L17</f>
        <v>690547696.0625</v>
      </c>
      <c r="J17" s="1383">
        <f>D17/M17</f>
        <v>582243987.8421053</v>
      </c>
      <c r="K17" s="1383">
        <f>E17/N17</f>
        <v>472663705.95454544</v>
      </c>
      <c r="L17" s="1383">
        <v>16</v>
      </c>
      <c r="M17" s="1383">
        <v>19</v>
      </c>
      <c r="N17" s="1383">
        <v>22</v>
      </c>
    </row>
    <row r="18" spans="1:14" ht="39.75" customHeight="1">
      <c r="A18" s="73">
        <v>11</v>
      </c>
      <c r="B18" s="569" t="s">
        <v>518</v>
      </c>
      <c r="C18" s="1383">
        <v>44062584</v>
      </c>
      <c r="D18" s="1383">
        <v>1353679</v>
      </c>
      <c r="E18" s="1383">
        <v>35297540</v>
      </c>
      <c r="F18" s="1380">
        <v>4086.1</v>
      </c>
      <c r="G18" s="1380">
        <f>D18/C18*100</f>
        <v>3.0721734340409994</v>
      </c>
      <c r="H18" s="1379">
        <f>E18/D18*100</f>
        <v>2607.526599733024</v>
      </c>
      <c r="I18" s="1383">
        <f>C18/L18</f>
        <v>5553.6405344088735</v>
      </c>
      <c r="J18" s="1383">
        <f>D18/M18</f>
        <v>565.9193143812709</v>
      </c>
      <c r="K18" s="1383">
        <f>E18/N18</f>
        <v>7976.845197740113</v>
      </c>
      <c r="L18" s="1383">
        <v>7934</v>
      </c>
      <c r="M18" s="1383">
        <v>2392</v>
      </c>
      <c r="N18" s="1383">
        <v>4425</v>
      </c>
    </row>
    <row r="19" spans="1:14" ht="39.75" customHeight="1">
      <c r="A19" s="73">
        <v>12</v>
      </c>
      <c r="B19" s="567" t="s">
        <v>301</v>
      </c>
      <c r="C19" s="1383">
        <v>1335864362</v>
      </c>
      <c r="D19" s="1383">
        <v>1358216321</v>
      </c>
      <c r="E19" s="1383">
        <v>1302351633</v>
      </c>
      <c r="F19" s="1380">
        <v>94.1</v>
      </c>
      <c r="G19" s="1380">
        <f>D19/C19*100</f>
        <v>101.67322069783609</v>
      </c>
      <c r="H19" s="1379">
        <f>E19/D19*100</f>
        <v>95.88690791472237</v>
      </c>
      <c r="I19" s="1383">
        <f>C19/L19</f>
        <v>33396609.05</v>
      </c>
      <c r="J19" s="1383">
        <f>D19/M19</f>
        <v>33955408.025</v>
      </c>
      <c r="K19" s="1383">
        <f>E19/N19</f>
        <v>31764673.975609757</v>
      </c>
      <c r="L19" s="1383">
        <v>40</v>
      </c>
      <c r="M19" s="1383">
        <v>40</v>
      </c>
      <c r="N19" s="1383">
        <v>41</v>
      </c>
    </row>
    <row r="20" spans="1:14" ht="39.75" customHeight="1">
      <c r="A20" s="73">
        <v>13</v>
      </c>
      <c r="B20" s="567" t="s">
        <v>300</v>
      </c>
      <c r="C20" s="1383">
        <v>78474365000</v>
      </c>
      <c r="D20" s="1383">
        <v>77469850600</v>
      </c>
      <c r="E20" s="1383">
        <v>31054800</v>
      </c>
      <c r="F20" s="1380">
        <v>100.9</v>
      </c>
      <c r="G20" s="1380">
        <v>98.7</v>
      </c>
      <c r="H20" s="1386">
        <v>0</v>
      </c>
      <c r="I20" s="1381">
        <f>C20/L20</f>
        <v>32843.0922434849</v>
      </c>
      <c r="J20" s="1381">
        <f>D20/M20</f>
        <v>33631.96418950804</v>
      </c>
      <c r="K20" s="1383">
        <f>E20/N20</f>
        <v>38964.61731493099</v>
      </c>
      <c r="L20" s="1383">
        <v>2389372</v>
      </c>
      <c r="M20" s="1383">
        <v>2303459</v>
      </c>
      <c r="N20" s="1383">
        <v>797</v>
      </c>
    </row>
    <row r="21" spans="2:14" ht="39.75" customHeight="1">
      <c r="B21" s="567" t="s">
        <v>517</v>
      </c>
      <c r="C21" s="1383" t="s">
        <v>264</v>
      </c>
      <c r="D21" s="1383">
        <v>2996541600</v>
      </c>
      <c r="E21" s="1383">
        <v>6244751600</v>
      </c>
      <c r="F21" s="1380" t="s">
        <v>264</v>
      </c>
      <c r="G21" s="1380" t="s">
        <v>515</v>
      </c>
      <c r="H21" s="1386">
        <v>208.4</v>
      </c>
      <c r="I21" s="1381" t="s">
        <v>264</v>
      </c>
      <c r="J21" s="1381">
        <f>D21/M21</f>
        <v>50047.45966529712</v>
      </c>
      <c r="K21" s="1383">
        <f>E21/N21</f>
        <v>52460.5929248889</v>
      </c>
      <c r="L21" s="1383" t="s">
        <v>264</v>
      </c>
      <c r="M21" s="1383">
        <v>59874</v>
      </c>
      <c r="N21" s="1383">
        <v>119037</v>
      </c>
    </row>
    <row r="22" spans="2:14" ht="39.75" customHeight="1">
      <c r="B22" s="567" t="s">
        <v>516</v>
      </c>
      <c r="C22" s="1383" t="s">
        <v>264</v>
      </c>
      <c r="D22" s="1383">
        <v>705789100</v>
      </c>
      <c r="E22" s="1383">
        <v>77630773400</v>
      </c>
      <c r="F22" s="1380" t="s">
        <v>264</v>
      </c>
      <c r="G22" s="1380" t="s">
        <v>515</v>
      </c>
      <c r="H22" s="1386">
        <v>10999.1</v>
      </c>
      <c r="I22" s="1381" t="s">
        <v>264</v>
      </c>
      <c r="J22" s="1381">
        <f>D22/M22</f>
        <v>8081.585425898572</v>
      </c>
      <c r="K22" s="1383">
        <f>E22/N22</f>
        <v>32706.38920510321</v>
      </c>
      <c r="L22" s="1383" t="s">
        <v>264</v>
      </c>
      <c r="M22" s="1383">
        <v>87333</v>
      </c>
      <c r="N22" s="1383">
        <v>2373566</v>
      </c>
    </row>
    <row r="23" spans="1:14" ht="39.75" customHeight="1">
      <c r="A23" s="73">
        <v>14</v>
      </c>
      <c r="B23" s="567" t="s">
        <v>297</v>
      </c>
      <c r="C23" s="1383">
        <v>40400</v>
      </c>
      <c r="D23" s="1383">
        <v>40400</v>
      </c>
      <c r="E23" s="1383">
        <v>40400</v>
      </c>
      <c r="F23" s="1380">
        <v>100</v>
      </c>
      <c r="G23" s="1380">
        <f>D23/C23*100</f>
        <v>100</v>
      </c>
      <c r="H23" s="1379">
        <f>E23/D23*100</f>
        <v>100</v>
      </c>
      <c r="I23" s="1381">
        <f>C23/L23</f>
        <v>20200</v>
      </c>
      <c r="J23" s="1383">
        <f>D23/M23</f>
        <v>20200</v>
      </c>
      <c r="K23" s="1383">
        <f>E23/N23</f>
        <v>20200</v>
      </c>
      <c r="L23" s="1383">
        <v>2</v>
      </c>
      <c r="M23" s="1383">
        <v>2</v>
      </c>
      <c r="N23" s="1383">
        <v>2</v>
      </c>
    </row>
    <row r="24" spans="1:14" ht="39.75" customHeight="1">
      <c r="A24" s="73">
        <v>15</v>
      </c>
      <c r="B24" s="567" t="s">
        <v>514</v>
      </c>
      <c r="C24" s="1383">
        <v>0</v>
      </c>
      <c r="D24" s="1383">
        <v>0</v>
      </c>
      <c r="E24" s="1383"/>
      <c r="F24" s="1380" t="s">
        <v>260</v>
      </c>
      <c r="G24" s="1380" t="s">
        <v>260</v>
      </c>
      <c r="H24" s="1379" t="s">
        <v>264</v>
      </c>
      <c r="I24" s="599" t="s">
        <v>260</v>
      </c>
      <c r="J24" s="599" t="s">
        <v>264</v>
      </c>
      <c r="K24" s="1378" t="s">
        <v>264</v>
      </c>
      <c r="L24" s="1378" t="s">
        <v>260</v>
      </c>
      <c r="M24" s="1385" t="s">
        <v>260</v>
      </c>
      <c r="N24" s="1378"/>
    </row>
    <row r="25" spans="1:14" ht="39.75" customHeight="1">
      <c r="A25" s="73">
        <v>16</v>
      </c>
      <c r="B25" s="567" t="s">
        <v>513</v>
      </c>
      <c r="C25" s="1383">
        <v>8877900</v>
      </c>
      <c r="D25" s="1383">
        <v>43200</v>
      </c>
      <c r="E25" s="1383">
        <v>125078200</v>
      </c>
      <c r="F25" s="1380" t="s">
        <v>512</v>
      </c>
      <c r="G25" s="1380">
        <f>D25/C25*100</f>
        <v>0.48660156118000875</v>
      </c>
      <c r="H25" s="1379">
        <f>E25/D25*100</f>
        <v>289532.8703703704</v>
      </c>
      <c r="I25" s="1383">
        <f>C25/L25</f>
        <v>8877900</v>
      </c>
      <c r="J25" s="1383">
        <f>D25/M25</f>
        <v>43200</v>
      </c>
      <c r="K25" s="1383">
        <f>E25/N25</f>
        <v>125078200</v>
      </c>
      <c r="L25" s="1383">
        <v>1</v>
      </c>
      <c r="M25" s="1383">
        <v>1</v>
      </c>
      <c r="N25" s="1383">
        <v>1</v>
      </c>
    </row>
    <row r="26" spans="1:14" ht="39.75" customHeight="1">
      <c r="A26" s="73">
        <v>17</v>
      </c>
      <c r="B26" s="567" t="s">
        <v>289</v>
      </c>
      <c r="C26" s="1383">
        <v>11797573900</v>
      </c>
      <c r="D26" s="1383">
        <v>6292653900</v>
      </c>
      <c r="E26" s="1383">
        <v>638300</v>
      </c>
      <c r="F26" s="1380">
        <v>106.5</v>
      </c>
      <c r="G26" s="1380">
        <v>53.3</v>
      </c>
      <c r="H26" s="1379">
        <v>0</v>
      </c>
      <c r="I26" s="1381">
        <f>C26/L26</f>
        <v>50555.68654170845</v>
      </c>
      <c r="J26" s="1381">
        <f>D26/M26</f>
        <v>51985.21152940593</v>
      </c>
      <c r="K26" s="1383">
        <f>E26/N26</f>
        <v>42553.333333333336</v>
      </c>
      <c r="L26" s="1384">
        <v>233358</v>
      </c>
      <c r="M26" s="1384">
        <v>121047</v>
      </c>
      <c r="N26" s="1384">
        <v>15</v>
      </c>
    </row>
    <row r="27" spans="1:14" ht="39.75" customHeight="1">
      <c r="A27" s="73">
        <v>18</v>
      </c>
      <c r="B27" s="567" t="s">
        <v>413</v>
      </c>
      <c r="C27" s="148">
        <v>47741809033</v>
      </c>
      <c r="D27" s="148">
        <v>47330288790</v>
      </c>
      <c r="E27" s="148">
        <v>44290887381</v>
      </c>
      <c r="F27" s="1380">
        <f>C27/47405311294*100</f>
        <v>100.70983130331767</v>
      </c>
      <c r="G27" s="1380">
        <f>D27/C27*100</f>
        <v>99.13802964040272</v>
      </c>
      <c r="H27" s="1379">
        <f>E27/D27*100</f>
        <v>93.57831636632193</v>
      </c>
      <c r="I27" s="1381">
        <f>C27/L27</f>
        <v>149660843.36363637</v>
      </c>
      <c r="J27" s="1381">
        <f>D27/M27</f>
        <v>154170321.79153094</v>
      </c>
      <c r="K27" s="1381">
        <f>E27/N27</f>
        <v>145216024.2</v>
      </c>
      <c r="L27" s="1384">
        <v>319</v>
      </c>
      <c r="M27" s="1384">
        <v>307</v>
      </c>
      <c r="N27" s="1384">
        <v>305</v>
      </c>
    </row>
    <row r="28" spans="1:14" ht="39.75" customHeight="1">
      <c r="A28" s="73">
        <v>19</v>
      </c>
      <c r="B28" s="567" t="s">
        <v>511</v>
      </c>
      <c r="C28" s="1383">
        <v>0</v>
      </c>
      <c r="D28" s="1383">
        <v>0</v>
      </c>
      <c r="E28" s="1383">
        <v>0</v>
      </c>
      <c r="F28" s="1380" t="s">
        <v>260</v>
      </c>
      <c r="G28" s="1380" t="s">
        <v>260</v>
      </c>
      <c r="H28" s="1379" t="s">
        <v>264</v>
      </c>
      <c r="I28" s="599" t="s">
        <v>260</v>
      </c>
      <c r="J28" s="599" t="s">
        <v>264</v>
      </c>
      <c r="K28" s="1378" t="s">
        <v>264</v>
      </c>
      <c r="L28" s="1378" t="s">
        <v>260</v>
      </c>
      <c r="M28" s="1378" t="s">
        <v>260</v>
      </c>
      <c r="N28" s="1378"/>
    </row>
    <row r="29" spans="1:14" ht="39.75" customHeight="1">
      <c r="A29" s="73">
        <v>20</v>
      </c>
      <c r="B29" s="567" t="s">
        <v>295</v>
      </c>
      <c r="C29" s="1383">
        <v>8293800</v>
      </c>
      <c r="D29" s="1383">
        <v>8274700</v>
      </c>
      <c r="E29" s="1383">
        <v>7869200</v>
      </c>
      <c r="F29" s="1380">
        <v>106.1</v>
      </c>
      <c r="G29" s="1380">
        <f>D29/C29*100</f>
        <v>99.76970749234367</v>
      </c>
      <c r="H29" s="1379">
        <f>E29/D29*100</f>
        <v>95.09952022429816</v>
      </c>
      <c r="I29" s="1383">
        <f>C29/L29</f>
        <v>8908.485499462942</v>
      </c>
      <c r="J29" s="1383">
        <f>D29/M29</f>
        <v>8710.21052631579</v>
      </c>
      <c r="K29" s="1383">
        <f>E29/N29</f>
        <v>8676.074972436605</v>
      </c>
      <c r="L29" s="1381">
        <v>931</v>
      </c>
      <c r="M29" s="1381">
        <v>950</v>
      </c>
      <c r="N29" s="1381">
        <v>907</v>
      </c>
    </row>
    <row r="30" spans="1:14" ht="39.75" customHeight="1">
      <c r="A30" s="73">
        <v>21</v>
      </c>
      <c r="B30" s="567" t="s">
        <v>510</v>
      </c>
      <c r="C30" s="1383">
        <v>756384900</v>
      </c>
      <c r="D30" s="1383">
        <v>1237576600</v>
      </c>
      <c r="E30" s="1383">
        <v>284148900</v>
      </c>
      <c r="F30" s="1380">
        <v>98.1</v>
      </c>
      <c r="G30" s="1380">
        <f>D30/C30*100</f>
        <v>163.6173064798094</v>
      </c>
      <c r="H30" s="1379">
        <f>E30/D30*100</f>
        <v>22.960106065353852</v>
      </c>
      <c r="I30" s="1383">
        <f>C30/L30</f>
        <v>1537367.6829268292</v>
      </c>
      <c r="J30" s="1383">
        <f>D30/M30</f>
        <v>1214501.0794896958</v>
      </c>
      <c r="K30" s="1383">
        <f>E30/N30</f>
        <v>298162.53934942285</v>
      </c>
      <c r="L30" s="1381">
        <v>492</v>
      </c>
      <c r="M30" s="1382">
        <v>1019</v>
      </c>
      <c r="N30" s="1381">
        <v>953</v>
      </c>
    </row>
    <row r="31" spans="1:14" ht="39.75" customHeight="1">
      <c r="A31" s="73">
        <v>22</v>
      </c>
      <c r="B31" s="567" t="s">
        <v>509</v>
      </c>
      <c r="C31" s="599" t="s">
        <v>264</v>
      </c>
      <c r="D31" s="1377" t="s">
        <v>260</v>
      </c>
      <c r="E31" s="1377" t="s">
        <v>260</v>
      </c>
      <c r="F31" s="1380" t="s">
        <v>260</v>
      </c>
      <c r="G31" s="1380" t="s">
        <v>260</v>
      </c>
      <c r="H31" s="1379" t="s">
        <v>264</v>
      </c>
      <c r="I31" s="599" t="s">
        <v>260</v>
      </c>
      <c r="J31" s="599" t="s">
        <v>264</v>
      </c>
      <c r="K31" s="1378" t="s">
        <v>264</v>
      </c>
      <c r="L31" s="1377" t="s">
        <v>260</v>
      </c>
      <c r="M31" s="1377" t="s">
        <v>260</v>
      </c>
      <c r="N31" s="1377" t="s">
        <v>264</v>
      </c>
    </row>
    <row r="32" spans="1:14" ht="39.75" customHeight="1">
      <c r="A32" s="73">
        <v>23</v>
      </c>
      <c r="B32" s="567" t="s">
        <v>508</v>
      </c>
      <c r="C32" s="1377" t="s">
        <v>260</v>
      </c>
      <c r="D32" s="1377" t="s">
        <v>260</v>
      </c>
      <c r="E32" s="1377" t="s">
        <v>260</v>
      </c>
      <c r="F32" s="1380" t="s">
        <v>260</v>
      </c>
      <c r="G32" s="1380" t="s">
        <v>260</v>
      </c>
      <c r="H32" s="1379" t="s">
        <v>264</v>
      </c>
      <c r="I32" s="599" t="s">
        <v>260</v>
      </c>
      <c r="J32" s="599" t="s">
        <v>264</v>
      </c>
      <c r="K32" s="1378" t="s">
        <v>264</v>
      </c>
      <c r="L32" s="1377" t="s">
        <v>260</v>
      </c>
      <c r="M32" s="1377" t="s">
        <v>260</v>
      </c>
      <c r="N32" s="1377" t="s">
        <v>264</v>
      </c>
    </row>
    <row r="33" spans="2:14" ht="39.75" customHeight="1" thickBot="1">
      <c r="B33" s="1376" t="s">
        <v>150</v>
      </c>
      <c r="C33" s="1372">
        <f>SUM(C8:C32)</f>
        <v>1454664538963</v>
      </c>
      <c r="D33" s="1372">
        <f>SUM(D8:D32)</f>
        <v>1458292249102</v>
      </c>
      <c r="E33" s="1372">
        <f>SUM(E8:E32)</f>
        <v>1482090893635</v>
      </c>
      <c r="F33" s="1375">
        <v>97.4</v>
      </c>
      <c r="G33" s="1375">
        <v>100.2</v>
      </c>
      <c r="H33" s="1374">
        <f>E33/D33*100</f>
        <v>101.63195302914454</v>
      </c>
      <c r="I33" s="1373" t="s">
        <v>260</v>
      </c>
      <c r="J33" s="1373" t="s">
        <v>264</v>
      </c>
      <c r="K33" s="1373" t="s">
        <v>264</v>
      </c>
      <c r="L33" s="1372">
        <f>SUM(L8:L32)</f>
        <v>7647917</v>
      </c>
      <c r="M33" s="1372">
        <f>SUM(M8:M32)</f>
        <v>7687506</v>
      </c>
      <c r="N33" s="1372">
        <f>SUM(N8:N32)</f>
        <v>7687440</v>
      </c>
    </row>
    <row r="34" spans="2:14" ht="39.75" customHeight="1" thickTop="1">
      <c r="B34" s="579" t="s">
        <v>507</v>
      </c>
      <c r="C34" s="1369" t="s">
        <v>260</v>
      </c>
      <c r="D34" s="1371">
        <v>13457300</v>
      </c>
      <c r="E34" s="1370">
        <v>75721102400</v>
      </c>
      <c r="F34" s="1367" t="s">
        <v>260</v>
      </c>
      <c r="G34" s="1367" t="s">
        <v>260</v>
      </c>
      <c r="H34" s="1366">
        <f>E34/D34*100</f>
        <v>562676.7806320733</v>
      </c>
      <c r="I34" s="1369" t="s">
        <v>260</v>
      </c>
      <c r="J34" s="1369" t="s">
        <v>260</v>
      </c>
      <c r="K34" s="1369" t="s">
        <v>260</v>
      </c>
      <c r="L34" s="1369" t="s">
        <v>260</v>
      </c>
      <c r="M34" s="1369" t="s">
        <v>260</v>
      </c>
      <c r="N34" s="1369" t="s">
        <v>260</v>
      </c>
    </row>
    <row r="35" spans="1:14" ht="39.75" customHeight="1">
      <c r="A35" s="73">
        <v>24</v>
      </c>
      <c r="B35" s="579" t="s">
        <v>506</v>
      </c>
      <c r="C35" s="1368">
        <v>177406630080</v>
      </c>
      <c r="D35" s="1368">
        <v>185695098900</v>
      </c>
      <c r="E35" s="1368">
        <v>73990975100</v>
      </c>
      <c r="F35" s="1367">
        <v>106.7</v>
      </c>
      <c r="G35" s="1367">
        <v>104.67201750930187</v>
      </c>
      <c r="H35" s="1366">
        <f>E35/D35*100</f>
        <v>39.845410858067616</v>
      </c>
      <c r="I35" s="1365" t="s">
        <v>260</v>
      </c>
      <c r="J35" s="1365" t="s">
        <v>264</v>
      </c>
      <c r="K35" s="1365" t="s">
        <v>264</v>
      </c>
      <c r="L35" s="502" t="s">
        <v>260</v>
      </c>
      <c r="M35" s="1365" t="s">
        <v>260</v>
      </c>
      <c r="N35" s="1365" t="s">
        <v>264</v>
      </c>
    </row>
    <row r="41" ht="14.25">
      <c r="E41" s="1364"/>
    </row>
    <row r="42" ht="14.25">
      <c r="F42" s="1364"/>
    </row>
    <row r="43" ht="14.25">
      <c r="E43" s="1364">
        <f>C33/1493909084714</f>
        <v>0.9737302984816422</v>
      </c>
    </row>
  </sheetData>
  <sheetProtection/>
  <mergeCells count="15">
    <mergeCell ref="I4:I5"/>
    <mergeCell ref="J4:J5"/>
    <mergeCell ref="F3:H3"/>
    <mergeCell ref="K4:K5"/>
    <mergeCell ref="L4:L5"/>
    <mergeCell ref="M4:M5"/>
    <mergeCell ref="N4:N5"/>
    <mergeCell ref="B1:F1"/>
    <mergeCell ref="B3:B5"/>
    <mergeCell ref="C3:E3"/>
    <mergeCell ref="I3:K3"/>
    <mergeCell ref="L3:N3"/>
    <mergeCell ref="C4:C5"/>
    <mergeCell ref="D4:D5"/>
    <mergeCell ref="E4:E5"/>
  </mergeCells>
  <printOptions horizontalCentered="1" verticalCentered="1"/>
  <pageMargins left="0.1968503937007874" right="0.1968503937007874" top="0.1968503937007874" bottom="0.3937007874015748" header="0.5118110236220472" footer="0.5118110236220472"/>
  <pageSetup fitToWidth="2" horizontalDpi="600" verticalDpi="600" orientation="portrait" paperSize="9" scale="72" r:id="rId1"/>
  <colBreaks count="1" manualBreakCount="1">
    <brk id="8" max="34" man="1"/>
  </colBreaks>
</worksheet>
</file>

<file path=xl/worksheets/sheet28.xml><?xml version="1.0" encoding="utf-8"?>
<worksheet xmlns="http://schemas.openxmlformats.org/spreadsheetml/2006/main" xmlns:r="http://schemas.openxmlformats.org/officeDocument/2006/relationships">
  <dimension ref="A1:AB19"/>
  <sheetViews>
    <sheetView view="pageBreakPreview" zoomScale="60" zoomScalePageLayoutView="0" workbookViewId="0" topLeftCell="A1">
      <selection activeCell="A2" sqref="A2"/>
    </sheetView>
  </sheetViews>
  <sheetFormatPr defaultColWidth="9.00390625" defaultRowHeight="13.5"/>
  <cols>
    <col min="1" max="1" width="5.50390625" style="636" customWidth="1"/>
    <col min="2" max="3" width="4.625" style="636" customWidth="1"/>
    <col min="4" max="4" width="1.625" style="636" customWidth="1"/>
    <col min="5" max="6" width="4.625" style="636" customWidth="1"/>
    <col min="7" max="7" width="1.625" style="636" customWidth="1"/>
    <col min="8" max="10" width="6.625" style="636" customWidth="1"/>
    <col min="11" max="11" width="8.625" style="636" customWidth="1"/>
    <col min="12" max="16" width="4.625" style="636" customWidth="1"/>
    <col min="17" max="18" width="2.625" style="636" customWidth="1"/>
    <col min="19" max="20" width="3.125" style="636" customWidth="1"/>
    <col min="21" max="24" width="2.625" style="636" customWidth="1"/>
    <col min="25" max="26" width="3.125" style="636" customWidth="1"/>
    <col min="27" max="27" width="2.625" style="636" customWidth="1"/>
    <col min="28" max="28" width="3.00390625" style="636" customWidth="1"/>
    <col min="29" max="43" width="2.625" style="636" customWidth="1"/>
    <col min="44" max="53" width="4.625" style="636" customWidth="1"/>
    <col min="54" max="16384" width="9.00390625" style="636" customWidth="1"/>
  </cols>
  <sheetData>
    <row r="1" spans="1:28" s="1459" customFormat="1" ht="24.75" customHeight="1">
      <c r="A1" s="1461" t="s">
        <v>555</v>
      </c>
      <c r="B1" s="1461"/>
      <c r="C1" s="1461"/>
      <c r="D1" s="1461"/>
      <c r="E1" s="1461"/>
      <c r="F1" s="1461"/>
      <c r="G1" s="1461"/>
      <c r="H1" s="1461"/>
      <c r="I1" s="1461"/>
      <c r="J1" s="1461"/>
      <c r="K1" s="1461"/>
      <c r="L1" s="1461"/>
      <c r="M1" s="1461"/>
      <c r="N1" s="1461"/>
      <c r="O1" s="1461"/>
      <c r="P1" s="1461"/>
      <c r="Q1" s="1460"/>
      <c r="R1" s="1460"/>
      <c r="S1" s="1460"/>
      <c r="T1" s="1460"/>
      <c r="U1" s="1460"/>
      <c r="V1" s="1460"/>
      <c r="W1" s="1460"/>
      <c r="X1" s="1460"/>
      <c r="Y1" s="1460"/>
      <c r="Z1" s="1460"/>
      <c r="AA1" s="1460"/>
      <c r="AB1" s="1460"/>
    </row>
    <row r="2" spans="2:16" ht="24.75" customHeight="1" thickBot="1">
      <c r="B2" s="184"/>
      <c r="C2" s="184"/>
      <c r="D2" s="184"/>
      <c r="E2" s="184"/>
      <c r="F2" s="184"/>
      <c r="G2" s="184"/>
      <c r="H2" s="184"/>
      <c r="I2" s="184"/>
      <c r="J2" s="184"/>
      <c r="K2" s="184"/>
      <c r="L2" s="184"/>
      <c r="M2" s="184"/>
      <c r="N2" s="184"/>
      <c r="O2" s="184"/>
      <c r="P2" s="184"/>
    </row>
    <row r="3" spans="2:16" ht="36" customHeight="1" thickBot="1">
      <c r="B3" s="1458" t="s">
        <v>26</v>
      </c>
      <c r="C3" s="1457"/>
      <c r="D3" s="1457"/>
      <c r="E3" s="1457"/>
      <c r="F3" s="1457"/>
      <c r="G3" s="1457"/>
      <c r="H3" s="1457"/>
      <c r="I3" s="1457"/>
      <c r="J3" s="1457"/>
      <c r="K3" s="1457"/>
      <c r="L3" s="1456"/>
      <c r="M3" s="1455" t="s">
        <v>393</v>
      </c>
      <c r="N3" s="1455"/>
      <c r="O3" s="1455"/>
      <c r="P3" s="1454"/>
    </row>
    <row r="4" spans="2:16" ht="36" customHeight="1">
      <c r="B4" s="1453"/>
      <c r="C4" s="1356" t="s">
        <v>554</v>
      </c>
      <c r="D4" s="1356"/>
      <c r="E4" s="1356"/>
      <c r="F4" s="1356"/>
      <c r="G4" s="1356"/>
      <c r="H4" s="1356"/>
      <c r="I4" s="1356"/>
      <c r="J4" s="1356"/>
      <c r="K4" s="1446" t="s">
        <v>160</v>
      </c>
      <c r="L4" s="1445">
        <v>2279130</v>
      </c>
      <c r="M4" s="1452"/>
      <c r="N4" s="1452"/>
      <c r="O4" s="1452"/>
      <c r="P4" s="1451" t="s">
        <v>553</v>
      </c>
    </row>
    <row r="5" spans="2:16" ht="36" customHeight="1" thickBot="1">
      <c r="B5" s="1450"/>
      <c r="C5" s="1350"/>
      <c r="D5" s="1350"/>
      <c r="E5" s="1350"/>
      <c r="F5" s="1350"/>
      <c r="G5" s="1350"/>
      <c r="H5" s="1350"/>
      <c r="I5" s="1350"/>
      <c r="J5" s="1350"/>
      <c r="K5" s="1449"/>
      <c r="L5" s="1410" t="s">
        <v>543</v>
      </c>
      <c r="M5" s="1409">
        <v>1135683</v>
      </c>
      <c r="N5" s="1409"/>
      <c r="O5" s="1409"/>
      <c r="P5" s="1408" t="s">
        <v>542</v>
      </c>
    </row>
    <row r="6" spans="2:16" ht="36" customHeight="1">
      <c r="B6" s="1347" t="s">
        <v>552</v>
      </c>
      <c r="C6" s="1448" t="s">
        <v>551</v>
      </c>
      <c r="D6" s="1447" t="s">
        <v>550</v>
      </c>
      <c r="E6" s="1447"/>
      <c r="F6" s="1447"/>
      <c r="G6" s="1447"/>
      <c r="H6" s="1447"/>
      <c r="I6" s="1447"/>
      <c r="J6" s="1447"/>
      <c r="K6" s="1446" t="s">
        <v>100</v>
      </c>
      <c r="L6" s="1445">
        <v>945170</v>
      </c>
      <c r="M6" s="1444"/>
      <c r="N6" s="1444"/>
      <c r="O6" s="1444"/>
      <c r="P6" s="1443"/>
    </row>
    <row r="7" spans="2:16" ht="36" customHeight="1">
      <c r="B7" s="1316"/>
      <c r="C7" s="1432"/>
      <c r="D7" s="1436"/>
      <c r="E7" s="1436"/>
      <c r="F7" s="1436"/>
      <c r="G7" s="1436"/>
      <c r="H7" s="1436"/>
      <c r="I7" s="1436"/>
      <c r="J7" s="1436"/>
      <c r="K7" s="1435"/>
      <c r="L7" s="1434" t="s">
        <v>543</v>
      </c>
      <c r="M7" s="1415">
        <v>517811</v>
      </c>
      <c r="N7" s="1415"/>
      <c r="O7" s="1415"/>
      <c r="P7" s="1433" t="s">
        <v>542</v>
      </c>
    </row>
    <row r="8" spans="2:16" ht="36" customHeight="1">
      <c r="B8" s="1316"/>
      <c r="C8" s="1432"/>
      <c r="D8" s="1442" t="s">
        <v>549</v>
      </c>
      <c r="E8" s="1441"/>
      <c r="F8" s="1441"/>
      <c r="G8" s="1441"/>
      <c r="H8" s="1441"/>
      <c r="I8" s="1441"/>
      <c r="J8" s="1441"/>
      <c r="K8" s="1440" t="s">
        <v>102</v>
      </c>
      <c r="L8" s="1427">
        <v>204096</v>
      </c>
      <c r="M8" s="1426"/>
      <c r="N8" s="1426"/>
      <c r="O8" s="1426"/>
      <c r="P8" s="1425"/>
    </row>
    <row r="9" spans="2:16" ht="36" customHeight="1">
      <c r="B9" s="1316"/>
      <c r="C9" s="1432"/>
      <c r="D9" s="1439"/>
      <c r="E9" s="1438"/>
      <c r="F9" s="1438"/>
      <c r="G9" s="1438"/>
      <c r="H9" s="1438"/>
      <c r="I9" s="1438"/>
      <c r="J9" s="1438"/>
      <c r="K9" s="1437"/>
      <c r="L9" s="1419" t="s">
        <v>543</v>
      </c>
      <c r="M9" s="1418">
        <v>126531</v>
      </c>
      <c r="N9" s="1418"/>
      <c r="O9" s="1418"/>
      <c r="P9" s="1417" t="s">
        <v>542</v>
      </c>
    </row>
    <row r="10" spans="2:16" ht="36" customHeight="1">
      <c r="B10" s="1316"/>
      <c r="C10" s="1432"/>
      <c r="D10" s="1436" t="s">
        <v>548</v>
      </c>
      <c r="E10" s="1436"/>
      <c r="F10" s="1436"/>
      <c r="G10" s="1436"/>
      <c r="H10" s="1436"/>
      <c r="I10" s="1436"/>
      <c r="J10" s="1436"/>
      <c r="K10" s="1435" t="s">
        <v>103</v>
      </c>
      <c r="L10" s="1415">
        <v>613525</v>
      </c>
      <c r="M10" s="1414"/>
      <c r="N10" s="1414"/>
      <c r="O10" s="1414"/>
      <c r="P10" s="1413"/>
    </row>
    <row r="11" spans="2:16" ht="36" customHeight="1">
      <c r="B11" s="1316"/>
      <c r="C11" s="1432"/>
      <c r="D11" s="1436"/>
      <c r="E11" s="1436"/>
      <c r="F11" s="1436"/>
      <c r="G11" s="1436"/>
      <c r="H11" s="1436"/>
      <c r="I11" s="1436"/>
      <c r="J11" s="1436"/>
      <c r="K11" s="1435"/>
      <c r="L11" s="1434" t="s">
        <v>543</v>
      </c>
      <c r="M11" s="1415">
        <v>198629</v>
      </c>
      <c r="N11" s="1415"/>
      <c r="O11" s="1415"/>
      <c r="P11" s="1433" t="s">
        <v>542</v>
      </c>
    </row>
    <row r="12" spans="2:16" ht="36" customHeight="1">
      <c r="B12" s="1316"/>
      <c r="C12" s="1432"/>
      <c r="D12" s="1431" t="s">
        <v>547</v>
      </c>
      <c r="E12" s="1430"/>
      <c r="F12" s="1430"/>
      <c r="G12" s="1430"/>
      <c r="H12" s="1430"/>
      <c r="I12" s="1430"/>
      <c r="J12" s="1429" t="s">
        <v>546</v>
      </c>
      <c r="K12" s="1428"/>
      <c r="L12" s="1427">
        <v>1762791</v>
      </c>
      <c r="M12" s="1426"/>
      <c r="N12" s="1426"/>
      <c r="O12" s="1426"/>
      <c r="P12" s="1425"/>
    </row>
    <row r="13" spans="2:16" ht="36" customHeight="1">
      <c r="B13" s="1316"/>
      <c r="C13" s="1424"/>
      <c r="D13" s="1423"/>
      <c r="E13" s="1422"/>
      <c r="F13" s="1422"/>
      <c r="G13" s="1422"/>
      <c r="H13" s="1422"/>
      <c r="I13" s="1422"/>
      <c r="J13" s="1421"/>
      <c r="K13" s="1420"/>
      <c r="L13" s="1419" t="s">
        <v>543</v>
      </c>
      <c r="M13" s="1418">
        <v>842971</v>
      </c>
      <c r="N13" s="1418"/>
      <c r="O13" s="1418"/>
      <c r="P13" s="1417" t="s">
        <v>542</v>
      </c>
    </row>
    <row r="14" spans="2:16" ht="36" customHeight="1">
      <c r="B14" s="1316"/>
      <c r="C14" s="536" t="s">
        <v>545</v>
      </c>
      <c r="D14" s="289"/>
      <c r="E14" s="289"/>
      <c r="F14" s="289"/>
      <c r="G14" s="289"/>
      <c r="H14" s="289"/>
      <c r="I14" s="289"/>
      <c r="J14" s="289"/>
      <c r="K14" s="1416" t="s">
        <v>544</v>
      </c>
      <c r="L14" s="1415">
        <v>516339</v>
      </c>
      <c r="M14" s="1414"/>
      <c r="N14" s="1414"/>
      <c r="O14" s="1414"/>
      <c r="P14" s="1413"/>
    </row>
    <row r="15" spans="2:16" ht="36" customHeight="1" thickBot="1">
      <c r="B15" s="1412"/>
      <c r="C15" s="1353"/>
      <c r="D15" s="1353"/>
      <c r="E15" s="1353"/>
      <c r="F15" s="1353"/>
      <c r="G15" s="1353"/>
      <c r="H15" s="1353"/>
      <c r="I15" s="1353"/>
      <c r="J15" s="1353"/>
      <c r="K15" s="1411"/>
      <c r="L15" s="1410" t="s">
        <v>543</v>
      </c>
      <c r="M15" s="1409">
        <v>292712</v>
      </c>
      <c r="N15" s="1409"/>
      <c r="O15" s="1409"/>
      <c r="P15" s="1408" t="s">
        <v>542</v>
      </c>
    </row>
    <row r="16" spans="2:16" ht="18" customHeight="1">
      <c r="B16" s="184"/>
      <c r="C16" s="184"/>
      <c r="D16" s="184"/>
      <c r="E16" s="184"/>
      <c r="F16" s="1407"/>
      <c r="G16" s="1407"/>
      <c r="H16" s="184"/>
      <c r="I16" s="184"/>
      <c r="J16" s="184"/>
      <c r="K16" s="184"/>
      <c r="L16" s="184"/>
      <c r="M16" s="184"/>
      <c r="N16" s="184"/>
      <c r="O16" s="184"/>
      <c r="P16" s="184"/>
    </row>
    <row r="17" spans="2:16" ht="36.75" customHeight="1">
      <c r="B17" s="1406" t="s">
        <v>541</v>
      </c>
      <c r="C17" s="1405"/>
      <c r="D17" s="1405"/>
      <c r="E17" s="1405"/>
      <c r="F17" s="1405"/>
      <c r="G17" s="1405"/>
      <c r="H17" s="1405"/>
      <c r="I17" s="1405"/>
      <c r="J17" s="1405"/>
      <c r="K17" s="1405"/>
      <c r="L17" s="1405"/>
      <c r="M17" s="1405"/>
      <c r="N17" s="1405"/>
      <c r="O17" s="1405"/>
      <c r="P17" s="1405"/>
    </row>
    <row r="18" spans="2:16" ht="18" customHeight="1">
      <c r="B18" s="1405"/>
      <c r="C18" s="1405"/>
      <c r="D18" s="1405"/>
      <c r="E18" s="1405"/>
      <c r="F18" s="1405"/>
      <c r="G18" s="1405"/>
      <c r="H18" s="1405"/>
      <c r="I18" s="1405"/>
      <c r="J18" s="1405"/>
      <c r="K18" s="1405"/>
      <c r="L18" s="1405"/>
      <c r="M18" s="1405"/>
      <c r="N18" s="1405"/>
      <c r="O18" s="1405"/>
      <c r="P18" s="1405"/>
    </row>
    <row r="19" spans="2:16" ht="18" customHeight="1">
      <c r="B19" s="184"/>
      <c r="C19" s="184"/>
      <c r="D19" s="184"/>
      <c r="E19" s="184"/>
      <c r="F19" s="184"/>
      <c r="G19" s="184"/>
      <c r="H19" s="184"/>
      <c r="I19" s="184"/>
      <c r="J19" s="184"/>
      <c r="K19" s="184"/>
      <c r="L19" s="184"/>
      <c r="M19" s="184"/>
      <c r="N19" s="184"/>
      <c r="O19" s="184"/>
      <c r="P19" s="184"/>
    </row>
    <row r="20" ht="18" customHeight="1"/>
    <row r="21" ht="18" customHeight="1"/>
    <row r="22" ht="18" customHeight="1"/>
    <row r="23" ht="18" customHeight="1"/>
    <row r="24" ht="18" customHeight="1"/>
    <row r="25" ht="18" customHeight="1"/>
    <row r="26" ht="18" customHeight="1"/>
    <row r="27" ht="18" customHeight="1"/>
    <row r="28" ht="18" customHeight="1"/>
    <row r="29" ht="18" customHeight="1"/>
  </sheetData>
  <sheetProtection/>
  <mergeCells count="32">
    <mergeCell ref="C14:J15"/>
    <mergeCell ref="K14:K15"/>
    <mergeCell ref="L14:O14"/>
    <mergeCell ref="M15:O15"/>
    <mergeCell ref="B17:P17"/>
    <mergeCell ref="B18:P18"/>
    <mergeCell ref="B6:B15"/>
    <mergeCell ref="C6:C13"/>
    <mergeCell ref="D6:J7"/>
    <mergeCell ref="K6:K7"/>
    <mergeCell ref="D10:J11"/>
    <mergeCell ref="K10:K11"/>
    <mergeCell ref="L10:O10"/>
    <mergeCell ref="M11:O11"/>
    <mergeCell ref="D12:I13"/>
    <mergeCell ref="J12:K13"/>
    <mergeCell ref="L12:O12"/>
    <mergeCell ref="M13:O13"/>
    <mergeCell ref="M7:O7"/>
    <mergeCell ref="D8:J9"/>
    <mergeCell ref="K8:K9"/>
    <mergeCell ref="L8:O8"/>
    <mergeCell ref="M9:O9"/>
    <mergeCell ref="B3:K3"/>
    <mergeCell ref="M3:O3"/>
    <mergeCell ref="B4:B5"/>
    <mergeCell ref="C4:J5"/>
    <mergeCell ref="K4:K5"/>
    <mergeCell ref="L4:O4"/>
    <mergeCell ref="M5:O5"/>
    <mergeCell ref="A1:P1"/>
    <mergeCell ref="L6:O6"/>
  </mergeCells>
  <printOptions horizontalCentered="1"/>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29.xml><?xml version="1.0" encoding="utf-8"?>
<worksheet xmlns="http://schemas.openxmlformats.org/spreadsheetml/2006/main" xmlns:r="http://schemas.openxmlformats.org/officeDocument/2006/relationships">
  <sheetPr>
    <pageSetUpPr fitToPage="1"/>
  </sheetPr>
  <dimension ref="A1:AM56"/>
  <sheetViews>
    <sheetView view="pageBreakPreview" zoomScaleSheetLayoutView="100" zoomScalePageLayoutView="0" workbookViewId="0" topLeftCell="A1">
      <selection activeCell="A2" sqref="A2"/>
    </sheetView>
  </sheetViews>
  <sheetFormatPr defaultColWidth="9.00390625" defaultRowHeight="13.5"/>
  <cols>
    <col min="1" max="1" width="8.875" style="1030" customWidth="1"/>
    <col min="2" max="2" width="5.125" style="1030" customWidth="1"/>
    <col min="3" max="6" width="6.125" style="1030" customWidth="1"/>
    <col min="7" max="7" width="5.125" style="1030" customWidth="1"/>
    <col min="8" max="11" width="4.875" style="1030" customWidth="1"/>
    <col min="12" max="12" width="4.625" style="1030" customWidth="1"/>
    <col min="13" max="16" width="4.875" style="1030" customWidth="1"/>
    <col min="17" max="17" width="4.625" style="1030" customWidth="1"/>
    <col min="18" max="21" width="5.125" style="1030" customWidth="1"/>
    <col min="22" max="22" width="3.625" style="1030" customWidth="1"/>
    <col min="23" max="23" width="2.625" style="1030" customWidth="1"/>
    <col min="24" max="26" width="4.625" style="1030" customWidth="1"/>
    <col min="27" max="27" width="2.625" style="1030" customWidth="1"/>
    <col min="28" max="28" width="3.625" style="1030" customWidth="1"/>
    <col min="29" max="32" width="5.125" style="1030" customWidth="1"/>
    <col min="33" max="34" width="3.625" style="1030" customWidth="1"/>
    <col min="35" max="35" width="6.125" style="1030" customWidth="1"/>
    <col min="36" max="36" width="3.375" style="1030" customWidth="1"/>
    <col min="37" max="38" width="3.125" style="1030" customWidth="1"/>
    <col min="39" max="39" width="3.625" style="1030" customWidth="1"/>
    <col min="40" max="50" width="4.625" style="1030" customWidth="1"/>
    <col min="51" max="16384" width="9.00390625" style="1030" customWidth="1"/>
  </cols>
  <sheetData>
    <row r="1" spans="1:39" s="224" customFormat="1" ht="24.75" customHeight="1">
      <c r="A1" s="1575" t="s">
        <v>576</v>
      </c>
      <c r="B1" s="1575"/>
      <c r="C1" s="1575"/>
      <c r="D1" s="1575"/>
      <c r="E1" s="1575"/>
      <c r="F1" s="1575"/>
      <c r="G1" s="1575"/>
      <c r="H1" s="1575"/>
      <c r="I1" s="1575"/>
      <c r="J1" s="1575"/>
      <c r="K1" s="1575"/>
      <c r="L1" s="1575"/>
      <c r="M1" s="1575"/>
      <c r="N1" s="1575"/>
      <c r="O1" s="1575"/>
      <c r="P1" s="1575"/>
      <c r="Q1" s="1575"/>
      <c r="R1" s="1574" t="s">
        <v>575</v>
      </c>
      <c r="S1" s="1574"/>
      <c r="T1" s="1574"/>
      <c r="U1" s="1574"/>
      <c r="V1" s="1574"/>
      <c r="W1" s="1574"/>
      <c r="X1" s="1574"/>
      <c r="Y1" s="1574"/>
      <c r="Z1" s="1574"/>
      <c r="AA1" s="1574"/>
      <c r="AB1" s="1574"/>
      <c r="AC1" s="1574"/>
      <c r="AD1" s="1574"/>
      <c r="AE1" s="1574"/>
      <c r="AF1" s="1574"/>
      <c r="AG1" s="1574"/>
      <c r="AH1" s="1574"/>
      <c r="AI1" s="1574"/>
      <c r="AJ1" s="1574"/>
      <c r="AK1" s="1574"/>
      <c r="AL1" s="1574"/>
      <c r="AM1" s="1574"/>
    </row>
    <row r="2" spans="1:39" s="224" customFormat="1" ht="24.75" customHeight="1" thickBot="1">
      <c r="A2" s="1573"/>
      <c r="B2" s="1573"/>
      <c r="C2" s="1573"/>
      <c r="D2" s="1573"/>
      <c r="E2" s="1573"/>
      <c r="F2" s="1573"/>
      <c r="G2" s="1573"/>
      <c r="H2" s="1573"/>
      <c r="I2" s="1573"/>
      <c r="J2" s="1573"/>
      <c r="K2" s="1573"/>
      <c r="L2" s="1573"/>
      <c r="M2" s="1573"/>
      <c r="N2" s="1573"/>
      <c r="O2" s="1573"/>
      <c r="P2" s="1573"/>
      <c r="Q2" s="1573"/>
      <c r="R2" s="1571"/>
      <c r="S2" s="1571"/>
      <c r="T2" s="1571"/>
      <c r="U2" s="1571"/>
      <c r="V2" s="1571"/>
      <c r="W2" s="1571"/>
      <c r="X2" s="1572"/>
      <c r="Y2" s="1572"/>
      <c r="Z2" s="1572"/>
      <c r="AA2" s="1572"/>
      <c r="AB2" s="1572"/>
      <c r="AC2" s="1572"/>
      <c r="AD2" s="1572"/>
      <c r="AE2" s="1572"/>
      <c r="AF2" s="1572"/>
      <c r="AG2" s="1571"/>
      <c r="AH2" s="1571"/>
      <c r="AI2" s="1571"/>
      <c r="AJ2" s="1571"/>
      <c r="AK2" s="1571"/>
      <c r="AL2" s="1571"/>
      <c r="AM2" s="1571"/>
    </row>
    <row r="3" spans="1:39" s="224" customFormat="1" ht="19.5" customHeight="1">
      <c r="A3" s="1570" t="s">
        <v>26</v>
      </c>
      <c r="B3" s="1569"/>
      <c r="C3" s="1569"/>
      <c r="D3" s="1569"/>
      <c r="E3" s="1569"/>
      <c r="F3" s="1569"/>
      <c r="G3" s="1568"/>
      <c r="H3" s="1356" t="s">
        <v>574</v>
      </c>
      <c r="I3" s="1526"/>
      <c r="J3" s="1526"/>
      <c r="K3" s="1526"/>
      <c r="L3" s="1567"/>
      <c r="M3" s="1357" t="s">
        <v>303</v>
      </c>
      <c r="N3" s="1526"/>
      <c r="O3" s="1526"/>
      <c r="P3" s="1526"/>
      <c r="Q3" s="1567"/>
      <c r="R3" s="1357" t="s">
        <v>573</v>
      </c>
      <c r="S3" s="1526"/>
      <c r="T3" s="1526"/>
      <c r="U3" s="1526"/>
      <c r="V3" s="1567"/>
      <c r="W3" s="1357" t="s">
        <v>572</v>
      </c>
      <c r="X3" s="1356"/>
      <c r="Y3" s="1356"/>
      <c r="Z3" s="1356"/>
      <c r="AA3" s="1356"/>
      <c r="AB3" s="1566"/>
      <c r="AC3" s="1565" t="s">
        <v>11</v>
      </c>
      <c r="AD3" s="1564"/>
      <c r="AE3" s="1564"/>
      <c r="AF3" s="1564"/>
      <c r="AG3" s="1563"/>
      <c r="AH3" s="1562" t="s">
        <v>571</v>
      </c>
      <c r="AI3" s="1561"/>
      <c r="AJ3" s="1356"/>
      <c r="AK3" s="1357" t="s">
        <v>391</v>
      </c>
      <c r="AL3" s="1356"/>
      <c r="AM3" s="1355"/>
    </row>
    <row r="4" spans="1:39" s="224" customFormat="1" ht="19.5" customHeight="1" thickBot="1">
      <c r="A4" s="1560"/>
      <c r="B4" s="1559"/>
      <c r="C4" s="1559"/>
      <c r="D4" s="1559"/>
      <c r="E4" s="1559"/>
      <c r="F4" s="1559"/>
      <c r="G4" s="1558"/>
      <c r="H4" s="1482"/>
      <c r="I4" s="1482"/>
      <c r="J4" s="1482"/>
      <c r="K4" s="1482"/>
      <c r="L4" s="1481"/>
      <c r="M4" s="1483"/>
      <c r="N4" s="1482"/>
      <c r="O4" s="1482"/>
      <c r="P4" s="1482"/>
      <c r="Q4" s="1481"/>
      <c r="R4" s="1483"/>
      <c r="S4" s="1482"/>
      <c r="T4" s="1482"/>
      <c r="U4" s="1482"/>
      <c r="V4" s="1481"/>
      <c r="W4" s="1351"/>
      <c r="X4" s="1350"/>
      <c r="Y4" s="1350"/>
      <c r="Z4" s="1350"/>
      <c r="AA4" s="1350"/>
      <c r="AB4" s="1557"/>
      <c r="AC4" s="1556"/>
      <c r="AD4" s="1555"/>
      <c r="AE4" s="1555"/>
      <c r="AF4" s="1555"/>
      <c r="AG4" s="1554"/>
      <c r="AH4" s="1351"/>
      <c r="AI4" s="1350"/>
      <c r="AJ4" s="1350"/>
      <c r="AK4" s="1351"/>
      <c r="AL4" s="1350"/>
      <c r="AM4" s="1349"/>
    </row>
    <row r="5" spans="1:39" s="224" customFormat="1" ht="19.5" customHeight="1">
      <c r="A5" s="1528" t="s">
        <v>570</v>
      </c>
      <c r="B5" s="1346"/>
      <c r="C5" s="1345" t="s">
        <v>390</v>
      </c>
      <c r="D5" s="1526"/>
      <c r="E5" s="1526"/>
      <c r="F5" s="1526"/>
      <c r="G5" s="1344" t="s">
        <v>99</v>
      </c>
      <c r="H5" s="1520">
        <v>120275918</v>
      </c>
      <c r="I5" s="1445"/>
      <c r="J5" s="1445"/>
      <c r="K5" s="1445"/>
      <c r="L5" s="1553" t="s">
        <v>5</v>
      </c>
      <c r="M5" s="1520">
        <v>128337548</v>
      </c>
      <c r="N5" s="1445"/>
      <c r="O5" s="1445"/>
      <c r="P5" s="1445"/>
      <c r="Q5" s="1553" t="s">
        <v>5</v>
      </c>
      <c r="R5" s="1524">
        <v>531269667</v>
      </c>
      <c r="S5" s="1445"/>
      <c r="T5" s="1445"/>
      <c r="U5" s="1445"/>
      <c r="V5" s="1553" t="s">
        <v>5</v>
      </c>
      <c r="W5" s="1542" t="s">
        <v>347</v>
      </c>
      <c r="X5" s="1522">
        <v>4236396</v>
      </c>
      <c r="Y5" s="1445"/>
      <c r="Z5" s="1445"/>
      <c r="AA5" s="1541" t="s">
        <v>346</v>
      </c>
      <c r="AB5" s="1552" t="s">
        <v>5</v>
      </c>
      <c r="AC5" s="1539">
        <f>H5+M5+R5+W6</f>
        <v>804701119</v>
      </c>
      <c r="AD5" s="1538"/>
      <c r="AE5" s="1538"/>
      <c r="AF5" s="1538"/>
      <c r="AG5" s="1552" t="s">
        <v>237</v>
      </c>
      <c r="AH5" s="1520">
        <v>1456</v>
      </c>
      <c r="AI5" s="1445"/>
      <c r="AJ5" s="1552" t="s">
        <v>242</v>
      </c>
      <c r="AK5" s="1520">
        <v>106</v>
      </c>
      <c r="AL5" s="1445"/>
      <c r="AM5" s="1551" t="s">
        <v>14</v>
      </c>
    </row>
    <row r="6" spans="1:39" s="224" customFormat="1" ht="19.5" customHeight="1">
      <c r="A6" s="1498"/>
      <c r="B6" s="1512"/>
      <c r="C6" s="1511"/>
      <c r="D6" s="1511"/>
      <c r="E6" s="1511"/>
      <c r="F6" s="1511"/>
      <c r="G6" s="1510"/>
      <c r="H6" s="1500"/>
      <c r="I6" s="1418"/>
      <c r="J6" s="1418"/>
      <c r="K6" s="1418"/>
      <c r="L6" s="1550"/>
      <c r="M6" s="1500"/>
      <c r="N6" s="1418"/>
      <c r="O6" s="1418"/>
      <c r="P6" s="1418"/>
      <c r="Q6" s="1507"/>
      <c r="R6" s="1500"/>
      <c r="S6" s="1418"/>
      <c r="T6" s="1418"/>
      <c r="U6" s="1418"/>
      <c r="V6" s="1507"/>
      <c r="W6" s="1506">
        <v>24817986</v>
      </c>
      <c r="X6" s="1418"/>
      <c r="Y6" s="1418"/>
      <c r="Z6" s="1418"/>
      <c r="AA6" s="1418"/>
      <c r="AB6" s="1549"/>
      <c r="AC6" s="1504"/>
      <c r="AD6" s="1503"/>
      <c r="AE6" s="1503"/>
      <c r="AF6" s="1503"/>
      <c r="AG6" s="1548"/>
      <c r="AH6" s="1500"/>
      <c r="AI6" s="1418"/>
      <c r="AJ6" s="1547"/>
      <c r="AK6" s="1500"/>
      <c r="AL6" s="1418"/>
      <c r="AM6" s="1546"/>
    </row>
    <row r="7" spans="1:39" s="224" customFormat="1" ht="19.5" customHeight="1">
      <c r="A7" s="1498"/>
      <c r="B7" s="537"/>
      <c r="C7" s="484" t="s">
        <v>389</v>
      </c>
      <c r="D7" s="1497"/>
      <c r="E7" s="1497"/>
      <c r="F7" s="1497"/>
      <c r="G7" s="535" t="s">
        <v>100</v>
      </c>
      <c r="H7" s="1487">
        <v>27723135</v>
      </c>
      <c r="I7" s="1486"/>
      <c r="J7" s="1486"/>
      <c r="K7" s="1486"/>
      <c r="L7" s="1495"/>
      <c r="M7" s="1487">
        <v>34414446</v>
      </c>
      <c r="N7" s="1486"/>
      <c r="O7" s="1486"/>
      <c r="P7" s="1486"/>
      <c r="Q7" s="1495"/>
      <c r="R7" s="1516">
        <v>0</v>
      </c>
      <c r="S7" s="1486"/>
      <c r="T7" s="1486"/>
      <c r="U7" s="1486"/>
      <c r="V7" s="1495"/>
      <c r="W7" s="1494" t="s">
        <v>560</v>
      </c>
      <c r="X7" s="1515">
        <v>7549952</v>
      </c>
      <c r="Y7" s="1486"/>
      <c r="Z7" s="1486"/>
      <c r="AA7" s="1493" t="s">
        <v>559</v>
      </c>
      <c r="AB7" s="1492"/>
      <c r="AC7" s="1514">
        <f>H7+M7+R7+W8</f>
        <v>81165489</v>
      </c>
      <c r="AD7" s="1513"/>
      <c r="AE7" s="1513"/>
      <c r="AF7" s="1513"/>
      <c r="AG7" s="1489"/>
      <c r="AH7" s="1487">
        <v>579</v>
      </c>
      <c r="AI7" s="1486"/>
      <c r="AJ7" s="1488"/>
      <c r="AK7" s="1487">
        <v>54</v>
      </c>
      <c r="AL7" s="1486"/>
      <c r="AM7" s="1530"/>
    </row>
    <row r="8" spans="1:39" s="224" customFormat="1" ht="19.5" customHeight="1">
      <c r="A8" s="1498"/>
      <c r="B8" s="534"/>
      <c r="C8" s="1511"/>
      <c r="D8" s="1511"/>
      <c r="E8" s="1511"/>
      <c r="F8" s="1511"/>
      <c r="G8" s="1510"/>
      <c r="H8" s="1500"/>
      <c r="I8" s="1418"/>
      <c r="J8" s="1418"/>
      <c r="K8" s="1418"/>
      <c r="L8" s="1532"/>
      <c r="M8" s="1500"/>
      <c r="N8" s="1418"/>
      <c r="O8" s="1418"/>
      <c r="P8" s="1418"/>
      <c r="Q8" s="1507"/>
      <c r="R8" s="1500"/>
      <c r="S8" s="1418"/>
      <c r="T8" s="1418"/>
      <c r="U8" s="1418"/>
      <c r="V8" s="1507"/>
      <c r="W8" s="1506">
        <v>19027908</v>
      </c>
      <c r="X8" s="1418"/>
      <c r="Y8" s="1418"/>
      <c r="Z8" s="1418"/>
      <c r="AA8" s="1418"/>
      <c r="AB8" s="1505"/>
      <c r="AC8" s="1504"/>
      <c r="AD8" s="1503"/>
      <c r="AE8" s="1503"/>
      <c r="AF8" s="1503"/>
      <c r="AG8" s="1502"/>
      <c r="AH8" s="1500"/>
      <c r="AI8" s="1418"/>
      <c r="AJ8" s="1501"/>
      <c r="AK8" s="1500"/>
      <c r="AL8" s="1418"/>
      <c r="AM8" s="1530"/>
    </row>
    <row r="9" spans="1:39" s="224" customFormat="1" ht="19.5" customHeight="1">
      <c r="A9" s="1498"/>
      <c r="B9" s="537"/>
      <c r="C9" s="484" t="s">
        <v>569</v>
      </c>
      <c r="D9" s="1497"/>
      <c r="E9" s="1497"/>
      <c r="F9" s="1497"/>
      <c r="G9" s="535" t="s">
        <v>102</v>
      </c>
      <c r="H9" s="1487">
        <v>0</v>
      </c>
      <c r="I9" s="1486"/>
      <c r="J9" s="1486"/>
      <c r="K9" s="1486"/>
      <c r="L9" s="1495"/>
      <c r="M9" s="1487">
        <v>0</v>
      </c>
      <c r="N9" s="1486"/>
      <c r="O9" s="1486"/>
      <c r="P9" s="1486"/>
      <c r="Q9" s="1495"/>
      <c r="R9" s="1487">
        <v>0</v>
      </c>
      <c r="S9" s="1486"/>
      <c r="T9" s="1486"/>
      <c r="U9" s="1486"/>
      <c r="V9" s="1495"/>
      <c r="W9" s="1494" t="s">
        <v>560</v>
      </c>
      <c r="X9" s="1486"/>
      <c r="Y9" s="1486"/>
      <c r="Z9" s="1486"/>
      <c r="AA9" s="1493" t="s">
        <v>559</v>
      </c>
      <c r="AB9" s="1492"/>
      <c r="AC9" s="1514">
        <f>H9+M9+R9+W10</f>
        <v>0</v>
      </c>
      <c r="AD9" s="1513"/>
      <c r="AE9" s="1513"/>
      <c r="AF9" s="1513"/>
      <c r="AG9" s="1489"/>
      <c r="AH9" s="1487">
        <v>0</v>
      </c>
      <c r="AI9" s="1486"/>
      <c r="AJ9" s="1488"/>
      <c r="AK9" s="1487">
        <v>0</v>
      </c>
      <c r="AL9" s="1486"/>
      <c r="AM9" s="1530"/>
    </row>
    <row r="10" spans="1:39" s="224" customFormat="1" ht="19.5" customHeight="1">
      <c r="A10" s="1498"/>
      <c r="B10" s="534"/>
      <c r="C10" s="1511"/>
      <c r="D10" s="1511"/>
      <c r="E10" s="1511"/>
      <c r="F10" s="1511"/>
      <c r="G10" s="1510"/>
      <c r="H10" s="1500"/>
      <c r="I10" s="1418"/>
      <c r="J10" s="1418"/>
      <c r="K10" s="1418"/>
      <c r="L10" s="1532"/>
      <c r="M10" s="1500"/>
      <c r="N10" s="1418"/>
      <c r="O10" s="1418"/>
      <c r="P10" s="1418"/>
      <c r="Q10" s="1507"/>
      <c r="R10" s="1500"/>
      <c r="S10" s="1418"/>
      <c r="T10" s="1418"/>
      <c r="U10" s="1418"/>
      <c r="V10" s="1507"/>
      <c r="W10" s="1500"/>
      <c r="X10" s="1418"/>
      <c r="Y10" s="1418"/>
      <c r="Z10" s="1418"/>
      <c r="AA10" s="1418"/>
      <c r="AB10" s="1505"/>
      <c r="AC10" s="1504"/>
      <c r="AD10" s="1503"/>
      <c r="AE10" s="1503"/>
      <c r="AF10" s="1503"/>
      <c r="AG10" s="1502"/>
      <c r="AH10" s="1500"/>
      <c r="AI10" s="1418"/>
      <c r="AJ10" s="1501"/>
      <c r="AK10" s="1500"/>
      <c r="AL10" s="1418"/>
      <c r="AM10" s="1530"/>
    </row>
    <row r="11" spans="1:39" s="224" customFormat="1" ht="19.5" customHeight="1">
      <c r="A11" s="1498"/>
      <c r="B11" s="537"/>
      <c r="C11" s="536" t="s">
        <v>568</v>
      </c>
      <c r="D11" s="1497"/>
      <c r="E11" s="1497"/>
      <c r="F11" s="1497"/>
      <c r="G11" s="1545"/>
      <c r="H11" s="1487">
        <f>SUM(H5:K8)-H9</f>
        <v>147999053</v>
      </c>
      <c r="I11" s="1486"/>
      <c r="J11" s="1486"/>
      <c r="K11" s="1486"/>
      <c r="L11" s="1495"/>
      <c r="M11" s="1487">
        <f>SUM(M5:P8)-M9</f>
        <v>162751994</v>
      </c>
      <c r="N11" s="1486"/>
      <c r="O11" s="1486"/>
      <c r="P11" s="1486"/>
      <c r="Q11" s="1495"/>
      <c r="R11" s="1487">
        <f>SUM(R5:U8)-R9</f>
        <v>531269667</v>
      </c>
      <c r="S11" s="1496"/>
      <c r="T11" s="1496"/>
      <c r="U11" s="1496"/>
      <c r="V11" s="1495"/>
      <c r="W11" s="1494" t="s">
        <v>560</v>
      </c>
      <c r="X11" s="1486">
        <f>SUM(X5,X7)-X9</f>
        <v>11786348</v>
      </c>
      <c r="Y11" s="1486"/>
      <c r="Z11" s="1486"/>
      <c r="AA11" s="1493" t="s">
        <v>559</v>
      </c>
      <c r="AB11" s="1492"/>
      <c r="AC11" s="1514">
        <f>SUM(AC5:AF8)-AC9</f>
        <v>885866608</v>
      </c>
      <c r="AD11" s="1513"/>
      <c r="AE11" s="1513"/>
      <c r="AF11" s="1513"/>
      <c r="AG11" s="1489"/>
      <c r="AH11" s="1487">
        <f>SUM(AH5:AI8)-AH9</f>
        <v>2035</v>
      </c>
      <c r="AI11" s="1486"/>
      <c r="AJ11" s="1488"/>
      <c r="AK11" s="1487">
        <f>SUM(AK5:AL8)-AK9</f>
        <v>160</v>
      </c>
      <c r="AL11" s="1486"/>
      <c r="AM11" s="1530"/>
    </row>
    <row r="12" spans="1:39" s="224" customFormat="1" ht="19.5" customHeight="1" thickBot="1">
      <c r="A12" s="1484"/>
      <c r="B12" s="1544"/>
      <c r="C12" s="1482"/>
      <c r="D12" s="1482"/>
      <c r="E12" s="1482"/>
      <c r="F12" s="1482"/>
      <c r="G12" s="1481"/>
      <c r="H12" s="1472"/>
      <c r="I12" s="1409"/>
      <c r="J12" s="1409"/>
      <c r="K12" s="1409"/>
      <c r="L12" s="1543"/>
      <c r="M12" s="1472"/>
      <c r="N12" s="1409"/>
      <c r="O12" s="1409"/>
      <c r="P12" s="1409"/>
      <c r="Q12" s="1543"/>
      <c r="R12" s="1480"/>
      <c r="S12" s="1479"/>
      <c r="T12" s="1479"/>
      <c r="U12" s="1479"/>
      <c r="V12" s="1543"/>
      <c r="W12" s="1472">
        <f>SUM(W6,W8)-W10</f>
        <v>43845894</v>
      </c>
      <c r="X12" s="1409"/>
      <c r="Y12" s="1409"/>
      <c r="Z12" s="1409"/>
      <c r="AA12" s="1409"/>
      <c r="AB12" s="1492"/>
      <c r="AC12" s="1476"/>
      <c r="AD12" s="1475"/>
      <c r="AE12" s="1475"/>
      <c r="AF12" s="1475"/>
      <c r="AG12" s="1489"/>
      <c r="AH12" s="1472"/>
      <c r="AI12" s="1409"/>
      <c r="AJ12" s="1473"/>
      <c r="AK12" s="1472"/>
      <c r="AL12" s="1409"/>
      <c r="AM12" s="1485"/>
    </row>
    <row r="13" spans="1:39" s="224" customFormat="1" ht="19.5" customHeight="1">
      <c r="A13" s="1528" t="s">
        <v>387</v>
      </c>
      <c r="B13" s="1527"/>
      <c r="C13" s="1345" t="s">
        <v>386</v>
      </c>
      <c r="D13" s="1526"/>
      <c r="E13" s="1526"/>
      <c r="F13" s="1526"/>
      <c r="G13" s="1525"/>
      <c r="H13" s="1520">
        <v>7607617</v>
      </c>
      <c r="I13" s="1445"/>
      <c r="J13" s="1445"/>
      <c r="K13" s="1445"/>
      <c r="L13" s="1523"/>
      <c r="M13" s="1524">
        <v>47357145</v>
      </c>
      <c r="N13" s="1522"/>
      <c r="O13" s="1522"/>
      <c r="P13" s="1522"/>
      <c r="Q13" s="1523"/>
      <c r="R13" s="1524">
        <v>13564600</v>
      </c>
      <c r="S13" s="1445"/>
      <c r="T13" s="1445"/>
      <c r="U13" s="1445"/>
      <c r="V13" s="1523"/>
      <c r="W13" s="1542" t="s">
        <v>560</v>
      </c>
      <c r="X13" s="1522">
        <v>4739859</v>
      </c>
      <c r="Y13" s="1445"/>
      <c r="Z13" s="1445"/>
      <c r="AA13" s="1541" t="s">
        <v>559</v>
      </c>
      <c r="AB13" s="1540"/>
      <c r="AC13" s="1539">
        <f>H13+M13+R13+W14</f>
        <v>80901731</v>
      </c>
      <c r="AD13" s="1538"/>
      <c r="AE13" s="1538"/>
      <c r="AF13" s="1538"/>
      <c r="AG13" s="1537"/>
      <c r="AH13" s="1520">
        <v>550</v>
      </c>
      <c r="AI13" s="1445"/>
      <c r="AJ13" s="1521"/>
      <c r="AK13" s="1520">
        <v>38</v>
      </c>
      <c r="AL13" s="1445"/>
      <c r="AM13" s="1536"/>
    </row>
    <row r="14" spans="1:39" s="224" customFormat="1" ht="19.5" customHeight="1">
      <c r="A14" s="1498"/>
      <c r="B14" s="1512"/>
      <c r="C14" s="1511"/>
      <c r="D14" s="1511"/>
      <c r="E14" s="1511"/>
      <c r="F14" s="1511"/>
      <c r="G14" s="1510"/>
      <c r="H14" s="1500"/>
      <c r="I14" s="1418"/>
      <c r="J14" s="1418"/>
      <c r="K14" s="1418"/>
      <c r="L14" s="1532"/>
      <c r="M14" s="1506"/>
      <c r="N14" s="1531"/>
      <c r="O14" s="1531"/>
      <c r="P14" s="1531"/>
      <c r="Q14" s="1507"/>
      <c r="R14" s="1500"/>
      <c r="S14" s="1418"/>
      <c r="T14" s="1418"/>
      <c r="U14" s="1418"/>
      <c r="V14" s="1507"/>
      <c r="W14" s="1535">
        <v>12372369</v>
      </c>
      <c r="X14" s="1415"/>
      <c r="Y14" s="1415"/>
      <c r="Z14" s="1415"/>
      <c r="AA14" s="1415"/>
      <c r="AB14" s="1505"/>
      <c r="AC14" s="1491"/>
      <c r="AD14" s="1490"/>
      <c r="AE14" s="1490"/>
      <c r="AF14" s="1490"/>
      <c r="AG14" s="1502"/>
      <c r="AH14" s="1500"/>
      <c r="AI14" s="1418"/>
      <c r="AJ14" s="1501"/>
      <c r="AK14" s="1500"/>
      <c r="AL14" s="1418"/>
      <c r="AM14" s="1530"/>
    </row>
    <row r="15" spans="1:39" s="224" customFormat="1" ht="19.5" customHeight="1">
      <c r="A15" s="1498"/>
      <c r="B15" s="1318"/>
      <c r="C15" s="484" t="s">
        <v>385</v>
      </c>
      <c r="D15" s="1497"/>
      <c r="E15" s="1497"/>
      <c r="F15" s="1497"/>
      <c r="G15" s="1517"/>
      <c r="H15" s="1487">
        <v>42743628</v>
      </c>
      <c r="I15" s="1486"/>
      <c r="J15" s="1486"/>
      <c r="K15" s="1486"/>
      <c r="L15" s="1495"/>
      <c r="M15" s="1516">
        <v>32274503</v>
      </c>
      <c r="N15" s="1515"/>
      <c r="O15" s="1515"/>
      <c r="P15" s="1515"/>
      <c r="Q15" s="1495"/>
      <c r="R15" s="1516">
        <v>49233171</v>
      </c>
      <c r="S15" s="1486"/>
      <c r="T15" s="1486"/>
      <c r="U15" s="1486"/>
      <c r="V15" s="1495"/>
      <c r="W15" s="1534" t="s">
        <v>560</v>
      </c>
      <c r="X15" s="1515">
        <v>1037983</v>
      </c>
      <c r="Y15" s="1486"/>
      <c r="Z15" s="1486"/>
      <c r="AA15" s="1533" t="s">
        <v>559</v>
      </c>
      <c r="AB15" s="1492"/>
      <c r="AC15" s="1514">
        <f>H15+M15+R15+W16</f>
        <v>141102543</v>
      </c>
      <c r="AD15" s="1513"/>
      <c r="AE15" s="1513"/>
      <c r="AF15" s="1513"/>
      <c r="AG15" s="1489"/>
      <c r="AH15" s="1487">
        <v>238</v>
      </c>
      <c r="AI15" s="1486"/>
      <c r="AJ15" s="1488"/>
      <c r="AK15" s="1487">
        <v>11</v>
      </c>
      <c r="AL15" s="1486"/>
      <c r="AM15" s="1530"/>
    </row>
    <row r="16" spans="1:39" s="224" customFormat="1" ht="19.5" customHeight="1">
      <c r="A16" s="1498"/>
      <c r="B16" s="1512"/>
      <c r="C16" s="1511"/>
      <c r="D16" s="1511"/>
      <c r="E16" s="1511"/>
      <c r="F16" s="1511"/>
      <c r="G16" s="1510"/>
      <c r="H16" s="1500"/>
      <c r="I16" s="1418"/>
      <c r="J16" s="1418"/>
      <c r="K16" s="1418"/>
      <c r="L16" s="1532"/>
      <c r="M16" s="1506"/>
      <c r="N16" s="1531"/>
      <c r="O16" s="1531"/>
      <c r="P16" s="1531"/>
      <c r="Q16" s="1507"/>
      <c r="R16" s="1500"/>
      <c r="S16" s="1418"/>
      <c r="T16" s="1418"/>
      <c r="U16" s="1418"/>
      <c r="V16" s="1507"/>
      <c r="W16" s="1506">
        <v>16851241</v>
      </c>
      <c r="X16" s="1418"/>
      <c r="Y16" s="1418"/>
      <c r="Z16" s="1418"/>
      <c r="AA16" s="1418"/>
      <c r="AB16" s="1505"/>
      <c r="AC16" s="1504"/>
      <c r="AD16" s="1503"/>
      <c r="AE16" s="1503"/>
      <c r="AF16" s="1503"/>
      <c r="AG16" s="1502"/>
      <c r="AH16" s="1500"/>
      <c r="AI16" s="1418"/>
      <c r="AJ16" s="1501"/>
      <c r="AK16" s="1500"/>
      <c r="AL16" s="1418"/>
      <c r="AM16" s="1530"/>
    </row>
    <row r="17" spans="1:39" s="224" customFormat="1" ht="19.5" customHeight="1">
      <c r="A17" s="1498"/>
      <c r="B17" s="1318"/>
      <c r="C17" s="484" t="s">
        <v>464</v>
      </c>
      <c r="D17" s="1497"/>
      <c r="E17" s="1497"/>
      <c r="F17" s="1497"/>
      <c r="G17" s="1517"/>
      <c r="H17" s="1487">
        <v>1783310</v>
      </c>
      <c r="I17" s="1496"/>
      <c r="J17" s="1496"/>
      <c r="K17" s="1496"/>
      <c r="L17" s="1495"/>
      <c r="M17" s="1516">
        <v>3730944</v>
      </c>
      <c r="N17" s="1486"/>
      <c r="O17" s="1486"/>
      <c r="P17" s="1486"/>
      <c r="Q17" s="1495"/>
      <c r="R17" s="1516">
        <v>0</v>
      </c>
      <c r="S17" s="1486"/>
      <c r="T17" s="1486"/>
      <c r="U17" s="1486"/>
      <c r="V17" s="1495"/>
      <c r="W17" s="1494" t="s">
        <v>560</v>
      </c>
      <c r="X17" s="1515">
        <v>718500</v>
      </c>
      <c r="Y17" s="1486"/>
      <c r="Z17" s="1486"/>
      <c r="AA17" s="1493" t="s">
        <v>559</v>
      </c>
      <c r="AB17" s="1492"/>
      <c r="AC17" s="1514">
        <f>H17+M17+R17+W18</f>
        <v>6613823</v>
      </c>
      <c r="AD17" s="1513"/>
      <c r="AE17" s="1513"/>
      <c r="AF17" s="1513"/>
      <c r="AG17" s="1489"/>
      <c r="AH17" s="1487">
        <v>168</v>
      </c>
      <c r="AI17" s="1486"/>
      <c r="AJ17" s="1488"/>
      <c r="AK17" s="1487">
        <v>15</v>
      </c>
      <c r="AL17" s="1486"/>
      <c r="AM17" s="1530"/>
    </row>
    <row r="18" spans="1:39" s="224" customFormat="1" ht="19.5" customHeight="1">
      <c r="A18" s="1498"/>
      <c r="B18" s="1512"/>
      <c r="C18" s="1511"/>
      <c r="D18" s="1511"/>
      <c r="E18" s="1511"/>
      <c r="F18" s="1511"/>
      <c r="G18" s="1510"/>
      <c r="H18" s="1509"/>
      <c r="I18" s="1508"/>
      <c r="J18" s="1508"/>
      <c r="K18" s="1508"/>
      <c r="L18" s="1507"/>
      <c r="M18" s="1500"/>
      <c r="N18" s="1418"/>
      <c r="O18" s="1418"/>
      <c r="P18" s="1418"/>
      <c r="Q18" s="1507"/>
      <c r="R18" s="1500"/>
      <c r="S18" s="1418"/>
      <c r="T18" s="1418"/>
      <c r="U18" s="1418"/>
      <c r="V18" s="1507"/>
      <c r="W18" s="1506">
        <v>1099569</v>
      </c>
      <c r="X18" s="1418"/>
      <c r="Y18" s="1418"/>
      <c r="Z18" s="1418"/>
      <c r="AA18" s="1418"/>
      <c r="AB18" s="1505"/>
      <c r="AC18" s="1504"/>
      <c r="AD18" s="1503"/>
      <c r="AE18" s="1503"/>
      <c r="AF18" s="1503"/>
      <c r="AG18" s="1502"/>
      <c r="AH18" s="1500"/>
      <c r="AI18" s="1418"/>
      <c r="AJ18" s="1501"/>
      <c r="AK18" s="1500"/>
      <c r="AL18" s="1418"/>
      <c r="AM18" s="1530"/>
    </row>
    <row r="19" spans="1:39" s="224" customFormat="1" ht="19.5" customHeight="1">
      <c r="A19" s="1498"/>
      <c r="B19" s="1318"/>
      <c r="C19" s="484" t="s">
        <v>567</v>
      </c>
      <c r="D19" s="1497"/>
      <c r="E19" s="1497"/>
      <c r="F19" s="1497"/>
      <c r="G19" s="1517"/>
      <c r="H19" s="1487">
        <v>2166022</v>
      </c>
      <c r="I19" s="1496"/>
      <c r="J19" s="1496"/>
      <c r="K19" s="1496"/>
      <c r="L19" s="1495"/>
      <c r="M19" s="1516">
        <v>17432055</v>
      </c>
      <c r="N19" s="1486"/>
      <c r="O19" s="1486"/>
      <c r="P19" s="1486"/>
      <c r="Q19" s="1495"/>
      <c r="R19" s="1516">
        <v>1588131</v>
      </c>
      <c r="S19" s="1486"/>
      <c r="T19" s="1486"/>
      <c r="U19" s="1486"/>
      <c r="V19" s="1495"/>
      <c r="W19" s="1494" t="s">
        <v>560</v>
      </c>
      <c r="X19" s="1515">
        <v>2721215</v>
      </c>
      <c r="Y19" s="1486"/>
      <c r="Z19" s="1486"/>
      <c r="AA19" s="1493" t="s">
        <v>559</v>
      </c>
      <c r="AB19" s="1492"/>
      <c r="AC19" s="1514">
        <f>H19+M19+R19+W20</f>
        <v>24529769</v>
      </c>
      <c r="AD19" s="1513"/>
      <c r="AE19" s="1513"/>
      <c r="AF19" s="1513"/>
      <c r="AG19" s="1489"/>
      <c r="AH19" s="1487">
        <v>172</v>
      </c>
      <c r="AI19" s="1486"/>
      <c r="AJ19" s="1488"/>
      <c r="AK19" s="1487">
        <v>12</v>
      </c>
      <c r="AL19" s="1486"/>
      <c r="AM19" s="1530"/>
    </row>
    <row r="20" spans="1:39" s="224" customFormat="1" ht="19.5" customHeight="1">
      <c r="A20" s="1498"/>
      <c r="B20" s="1512"/>
      <c r="C20" s="1511"/>
      <c r="D20" s="1511"/>
      <c r="E20" s="1511"/>
      <c r="F20" s="1511"/>
      <c r="G20" s="1510"/>
      <c r="H20" s="1509"/>
      <c r="I20" s="1508"/>
      <c r="J20" s="1508"/>
      <c r="K20" s="1508"/>
      <c r="L20" s="1507"/>
      <c r="M20" s="1500"/>
      <c r="N20" s="1418"/>
      <c r="O20" s="1418"/>
      <c r="P20" s="1418"/>
      <c r="Q20" s="1507"/>
      <c r="R20" s="1500"/>
      <c r="S20" s="1418"/>
      <c r="T20" s="1418"/>
      <c r="U20" s="1418"/>
      <c r="V20" s="1507"/>
      <c r="W20" s="1506">
        <v>3343561</v>
      </c>
      <c r="X20" s="1418"/>
      <c r="Y20" s="1418"/>
      <c r="Z20" s="1418"/>
      <c r="AA20" s="1418"/>
      <c r="AB20" s="1505"/>
      <c r="AC20" s="1504"/>
      <c r="AD20" s="1503"/>
      <c r="AE20" s="1503"/>
      <c r="AF20" s="1503"/>
      <c r="AG20" s="1502"/>
      <c r="AH20" s="1500"/>
      <c r="AI20" s="1418"/>
      <c r="AJ20" s="1501"/>
      <c r="AK20" s="1500"/>
      <c r="AL20" s="1418"/>
      <c r="AM20" s="1530"/>
    </row>
    <row r="21" spans="1:39" s="224" customFormat="1" ht="19.5" customHeight="1">
      <c r="A21" s="1498"/>
      <c r="B21" s="1318"/>
      <c r="C21" s="478" t="s">
        <v>11</v>
      </c>
      <c r="D21" s="1497"/>
      <c r="E21" s="1497"/>
      <c r="F21" s="1497"/>
      <c r="G21" s="535"/>
      <c r="H21" s="1487">
        <f>SUM(H13:K20)</f>
        <v>54300577</v>
      </c>
      <c r="I21" s="1496"/>
      <c r="J21" s="1496"/>
      <c r="K21" s="1496"/>
      <c r="L21" s="1495"/>
      <c r="M21" s="1487">
        <f>SUM(M13:P20)</f>
        <v>100794647</v>
      </c>
      <c r="N21" s="1496"/>
      <c r="O21" s="1496"/>
      <c r="P21" s="1496"/>
      <c r="Q21" s="1495"/>
      <c r="R21" s="1487">
        <f>SUM(R13:U20)</f>
        <v>64385902</v>
      </c>
      <c r="S21" s="1496"/>
      <c r="T21" s="1496"/>
      <c r="U21" s="1496"/>
      <c r="V21" s="1495"/>
      <c r="W21" s="1494" t="s">
        <v>560</v>
      </c>
      <c r="X21" s="1486">
        <f>SUM(X13,X15,X17,X19)</f>
        <v>9217557</v>
      </c>
      <c r="Y21" s="1486"/>
      <c r="Z21" s="1486"/>
      <c r="AA21" s="1493" t="s">
        <v>559</v>
      </c>
      <c r="AB21" s="1492"/>
      <c r="AC21" s="1491">
        <f>H21+M21+R21+W22</f>
        <v>253147866</v>
      </c>
      <c r="AD21" s="1490"/>
      <c r="AE21" s="1490"/>
      <c r="AF21" s="1490"/>
      <c r="AG21" s="1489"/>
      <c r="AH21" s="1487">
        <f>SUM(AH13:AI20)</f>
        <v>1128</v>
      </c>
      <c r="AI21" s="1486"/>
      <c r="AJ21" s="1488"/>
      <c r="AK21" s="1487">
        <f>SUM(AK13:AL20)</f>
        <v>76</v>
      </c>
      <c r="AL21" s="1486"/>
      <c r="AM21" s="1530"/>
    </row>
    <row r="22" spans="1:39" s="224" customFormat="1" ht="19.5" customHeight="1" thickBot="1">
      <c r="A22" s="1484"/>
      <c r="B22" s="1483"/>
      <c r="C22" s="1482"/>
      <c r="D22" s="1482"/>
      <c r="E22" s="1482"/>
      <c r="F22" s="1482"/>
      <c r="G22" s="1481"/>
      <c r="H22" s="1480"/>
      <c r="I22" s="1479"/>
      <c r="J22" s="1479"/>
      <c r="K22" s="1479"/>
      <c r="L22" s="1478"/>
      <c r="M22" s="1480"/>
      <c r="N22" s="1479"/>
      <c r="O22" s="1479"/>
      <c r="P22" s="1479"/>
      <c r="Q22" s="1478"/>
      <c r="R22" s="1480"/>
      <c r="S22" s="1479"/>
      <c r="T22" s="1479"/>
      <c r="U22" s="1479"/>
      <c r="V22" s="1478"/>
      <c r="W22" s="1472">
        <f>SUM(W14,W16,W18,W20)</f>
        <v>33666740</v>
      </c>
      <c r="X22" s="1409"/>
      <c r="Y22" s="1409"/>
      <c r="Z22" s="1409"/>
      <c r="AA22" s="1409"/>
      <c r="AB22" s="1477"/>
      <c r="AC22" s="1476"/>
      <c r="AD22" s="1475"/>
      <c r="AE22" s="1475"/>
      <c r="AF22" s="1475"/>
      <c r="AG22" s="1474"/>
      <c r="AH22" s="1472"/>
      <c r="AI22" s="1409"/>
      <c r="AJ22" s="1473"/>
      <c r="AK22" s="1472"/>
      <c r="AL22" s="1409"/>
      <c r="AM22" s="1529"/>
    </row>
    <row r="23" spans="1:39" s="224" customFormat="1" ht="19.5" customHeight="1">
      <c r="A23" s="1528" t="s">
        <v>566</v>
      </c>
      <c r="B23" s="1527"/>
      <c r="C23" s="1345" t="s">
        <v>565</v>
      </c>
      <c r="D23" s="1526"/>
      <c r="E23" s="1526"/>
      <c r="F23" s="1526"/>
      <c r="G23" s="1525"/>
      <c r="H23" s="1520">
        <v>57416700</v>
      </c>
      <c r="I23" s="1452"/>
      <c r="J23" s="1452"/>
      <c r="K23" s="1452"/>
      <c r="L23" s="1523"/>
      <c r="M23" s="1524">
        <v>47680876</v>
      </c>
      <c r="N23" s="1445"/>
      <c r="O23" s="1445"/>
      <c r="P23" s="1445"/>
      <c r="Q23" s="1523"/>
      <c r="R23" s="1524">
        <v>55341951</v>
      </c>
      <c r="S23" s="1445"/>
      <c r="T23" s="1445"/>
      <c r="U23" s="1445"/>
      <c r="V23" s="1523"/>
      <c r="W23" s="1494" t="s">
        <v>560</v>
      </c>
      <c r="X23" s="1522">
        <v>1273408</v>
      </c>
      <c r="Y23" s="1445"/>
      <c r="Z23" s="1445"/>
      <c r="AA23" s="1493" t="s">
        <v>559</v>
      </c>
      <c r="AB23" s="1492"/>
      <c r="AC23" s="1491">
        <f>H23+M23+R23+W24</f>
        <v>161911841</v>
      </c>
      <c r="AD23" s="1490"/>
      <c r="AE23" s="1490"/>
      <c r="AF23" s="1490"/>
      <c r="AG23" s="1489"/>
      <c r="AH23" s="1520">
        <v>416</v>
      </c>
      <c r="AI23" s="1445"/>
      <c r="AJ23" s="1521"/>
      <c r="AK23" s="1520">
        <v>38</v>
      </c>
      <c r="AL23" s="1445"/>
      <c r="AM23" s="1519"/>
    </row>
    <row r="24" spans="1:39" s="224" customFormat="1" ht="19.5" customHeight="1">
      <c r="A24" s="1498"/>
      <c r="B24" s="1317"/>
      <c r="C24" s="1511"/>
      <c r="D24" s="1511"/>
      <c r="E24" s="1511"/>
      <c r="F24" s="1511"/>
      <c r="G24" s="1510"/>
      <c r="H24" s="1509"/>
      <c r="I24" s="1508"/>
      <c r="J24" s="1508"/>
      <c r="K24" s="1508"/>
      <c r="L24" s="1507"/>
      <c r="M24" s="1500"/>
      <c r="N24" s="1418"/>
      <c r="O24" s="1418"/>
      <c r="P24" s="1418"/>
      <c r="Q24" s="1507"/>
      <c r="R24" s="1500"/>
      <c r="S24" s="1418"/>
      <c r="T24" s="1418"/>
      <c r="U24" s="1418"/>
      <c r="V24" s="1507"/>
      <c r="W24" s="1506">
        <v>1472314</v>
      </c>
      <c r="X24" s="1418"/>
      <c r="Y24" s="1418"/>
      <c r="Z24" s="1418"/>
      <c r="AA24" s="1418"/>
      <c r="AB24" s="1505"/>
      <c r="AC24" s="1491"/>
      <c r="AD24" s="1490"/>
      <c r="AE24" s="1490"/>
      <c r="AF24" s="1490"/>
      <c r="AG24" s="1502"/>
      <c r="AH24" s="1500"/>
      <c r="AI24" s="1418"/>
      <c r="AJ24" s="1501"/>
      <c r="AK24" s="1500"/>
      <c r="AL24" s="1418"/>
      <c r="AM24" s="1499"/>
    </row>
    <row r="25" spans="1:39" s="224" customFormat="1" ht="19.5" customHeight="1">
      <c r="A25" s="1498"/>
      <c r="B25" s="1318"/>
      <c r="C25" s="1518" t="s">
        <v>564</v>
      </c>
      <c r="D25" s="1497"/>
      <c r="E25" s="1497"/>
      <c r="F25" s="1497"/>
      <c r="G25" s="1517"/>
      <c r="H25" s="1487">
        <v>14463773</v>
      </c>
      <c r="I25" s="1496"/>
      <c r="J25" s="1496"/>
      <c r="K25" s="1496"/>
      <c r="L25" s="1495"/>
      <c r="M25" s="1516">
        <v>3327000</v>
      </c>
      <c r="N25" s="1486"/>
      <c r="O25" s="1486"/>
      <c r="P25" s="1486"/>
      <c r="Q25" s="1495"/>
      <c r="R25" s="1516">
        <v>0</v>
      </c>
      <c r="S25" s="1486"/>
      <c r="T25" s="1486"/>
      <c r="U25" s="1486"/>
      <c r="V25" s="1495"/>
      <c r="W25" s="1494" t="s">
        <v>560</v>
      </c>
      <c r="X25" s="1515">
        <v>168400</v>
      </c>
      <c r="Y25" s="1486"/>
      <c r="Z25" s="1486"/>
      <c r="AA25" s="1493" t="s">
        <v>559</v>
      </c>
      <c r="AB25" s="1492"/>
      <c r="AC25" s="1514">
        <f>H25+M25+R25+W26</f>
        <v>17959173</v>
      </c>
      <c r="AD25" s="1513"/>
      <c r="AE25" s="1513"/>
      <c r="AF25" s="1513"/>
      <c r="AG25" s="1489"/>
      <c r="AH25" s="1487">
        <v>95</v>
      </c>
      <c r="AI25" s="1486"/>
      <c r="AJ25" s="1488"/>
      <c r="AK25" s="1487">
        <v>8</v>
      </c>
      <c r="AL25" s="1486"/>
      <c r="AM25" s="1485"/>
    </row>
    <row r="26" spans="1:39" s="224" customFormat="1" ht="19.5" customHeight="1">
      <c r="A26" s="1498"/>
      <c r="B26" s="1512"/>
      <c r="C26" s="1511"/>
      <c r="D26" s="1511"/>
      <c r="E26" s="1511"/>
      <c r="F26" s="1511"/>
      <c r="G26" s="1510"/>
      <c r="H26" s="1509"/>
      <c r="I26" s="1508"/>
      <c r="J26" s="1508"/>
      <c r="K26" s="1508"/>
      <c r="L26" s="1507"/>
      <c r="M26" s="1500"/>
      <c r="N26" s="1418"/>
      <c r="O26" s="1418"/>
      <c r="P26" s="1418"/>
      <c r="Q26" s="1507"/>
      <c r="R26" s="1500"/>
      <c r="S26" s="1418"/>
      <c r="T26" s="1418"/>
      <c r="U26" s="1418"/>
      <c r="V26" s="1507"/>
      <c r="W26" s="1506">
        <v>168400</v>
      </c>
      <c r="X26" s="1418"/>
      <c r="Y26" s="1418"/>
      <c r="Z26" s="1418"/>
      <c r="AA26" s="1418"/>
      <c r="AB26" s="1505"/>
      <c r="AC26" s="1504"/>
      <c r="AD26" s="1503"/>
      <c r="AE26" s="1503"/>
      <c r="AF26" s="1503"/>
      <c r="AG26" s="1502"/>
      <c r="AH26" s="1500"/>
      <c r="AI26" s="1418"/>
      <c r="AJ26" s="1501"/>
      <c r="AK26" s="1500"/>
      <c r="AL26" s="1418"/>
      <c r="AM26" s="1499"/>
    </row>
    <row r="27" spans="1:39" s="224" customFormat="1" ht="19.5" customHeight="1">
      <c r="A27" s="1498"/>
      <c r="B27" s="1318"/>
      <c r="C27" s="484" t="s">
        <v>563</v>
      </c>
      <c r="D27" s="1497"/>
      <c r="E27" s="1497"/>
      <c r="F27" s="1497"/>
      <c r="G27" s="1517"/>
      <c r="H27" s="1487">
        <v>0</v>
      </c>
      <c r="I27" s="1496"/>
      <c r="J27" s="1496"/>
      <c r="K27" s="1496"/>
      <c r="L27" s="1495"/>
      <c r="M27" s="1516">
        <v>0</v>
      </c>
      <c r="N27" s="1486"/>
      <c r="O27" s="1486"/>
      <c r="P27" s="1486"/>
      <c r="Q27" s="1495"/>
      <c r="R27" s="1487">
        <v>0</v>
      </c>
      <c r="S27" s="1486"/>
      <c r="T27" s="1486"/>
      <c r="U27" s="1486"/>
      <c r="V27" s="1495"/>
      <c r="W27" s="1494" t="s">
        <v>560</v>
      </c>
      <c r="X27" s="1486">
        <v>0</v>
      </c>
      <c r="Y27" s="1486"/>
      <c r="Z27" s="1486"/>
      <c r="AA27" s="1493" t="s">
        <v>559</v>
      </c>
      <c r="AB27" s="1492"/>
      <c r="AC27" s="1514">
        <f>H27+M27+R27+W28</f>
        <v>0</v>
      </c>
      <c r="AD27" s="1513"/>
      <c r="AE27" s="1513"/>
      <c r="AF27" s="1513"/>
      <c r="AG27" s="1489"/>
      <c r="AH27" s="1487">
        <v>0</v>
      </c>
      <c r="AI27" s="1486"/>
      <c r="AJ27" s="1488"/>
      <c r="AK27" s="1487">
        <v>0</v>
      </c>
      <c r="AL27" s="1486"/>
      <c r="AM27" s="1485"/>
    </row>
    <row r="28" spans="1:39" s="224" customFormat="1" ht="19.5" customHeight="1">
      <c r="A28" s="1498"/>
      <c r="B28" s="1512"/>
      <c r="C28" s="1511"/>
      <c r="D28" s="1511"/>
      <c r="E28" s="1511"/>
      <c r="F28" s="1511"/>
      <c r="G28" s="1510"/>
      <c r="H28" s="1509"/>
      <c r="I28" s="1508"/>
      <c r="J28" s="1508"/>
      <c r="K28" s="1508"/>
      <c r="L28" s="1507"/>
      <c r="M28" s="1500"/>
      <c r="N28" s="1418"/>
      <c r="O28" s="1418"/>
      <c r="P28" s="1418"/>
      <c r="Q28" s="1507"/>
      <c r="R28" s="1500"/>
      <c r="S28" s="1418"/>
      <c r="T28" s="1418"/>
      <c r="U28" s="1418"/>
      <c r="V28" s="1507"/>
      <c r="W28" s="1500">
        <v>0</v>
      </c>
      <c r="X28" s="1418"/>
      <c r="Y28" s="1418"/>
      <c r="Z28" s="1418"/>
      <c r="AA28" s="1418"/>
      <c r="AB28" s="1505"/>
      <c r="AC28" s="1504"/>
      <c r="AD28" s="1503"/>
      <c r="AE28" s="1503"/>
      <c r="AF28" s="1503"/>
      <c r="AG28" s="1502"/>
      <c r="AH28" s="1500"/>
      <c r="AI28" s="1418"/>
      <c r="AJ28" s="1501"/>
      <c r="AK28" s="1500"/>
      <c r="AL28" s="1418"/>
      <c r="AM28" s="1499"/>
    </row>
    <row r="29" spans="1:39" s="224" customFormat="1" ht="19.5" customHeight="1">
      <c r="A29" s="1498"/>
      <c r="B29" s="1318"/>
      <c r="C29" s="484" t="s">
        <v>562</v>
      </c>
      <c r="D29" s="1497"/>
      <c r="E29" s="1497"/>
      <c r="F29" s="1497"/>
      <c r="G29" s="1517"/>
      <c r="H29" s="1487">
        <v>0</v>
      </c>
      <c r="I29" s="1496"/>
      <c r="J29" s="1496"/>
      <c r="K29" s="1496"/>
      <c r="L29" s="1495"/>
      <c r="M29" s="1516">
        <v>0</v>
      </c>
      <c r="N29" s="1486"/>
      <c r="O29" s="1486"/>
      <c r="P29" s="1486"/>
      <c r="Q29" s="1495"/>
      <c r="R29" s="1516">
        <v>0</v>
      </c>
      <c r="S29" s="1486"/>
      <c r="T29" s="1486"/>
      <c r="U29" s="1486"/>
      <c r="V29" s="1495"/>
      <c r="W29" s="1494" t="s">
        <v>560</v>
      </c>
      <c r="X29" s="1486">
        <v>0</v>
      </c>
      <c r="Y29" s="1486"/>
      <c r="Z29" s="1486"/>
      <c r="AA29" s="1493" t="s">
        <v>559</v>
      </c>
      <c r="AB29" s="1492"/>
      <c r="AC29" s="1514">
        <f>H29+M29+R29+W30</f>
        <v>0</v>
      </c>
      <c r="AD29" s="1513"/>
      <c r="AE29" s="1513"/>
      <c r="AF29" s="1513"/>
      <c r="AG29" s="1489"/>
      <c r="AH29" s="1487">
        <v>1</v>
      </c>
      <c r="AI29" s="1486"/>
      <c r="AJ29" s="1488"/>
      <c r="AK29" s="1487">
        <v>1</v>
      </c>
      <c r="AL29" s="1486"/>
      <c r="AM29" s="1485"/>
    </row>
    <row r="30" spans="1:39" s="224" customFormat="1" ht="19.5" customHeight="1">
      <c r="A30" s="1498"/>
      <c r="B30" s="1512"/>
      <c r="C30" s="1511"/>
      <c r="D30" s="1511"/>
      <c r="E30" s="1511"/>
      <c r="F30" s="1511"/>
      <c r="G30" s="1510"/>
      <c r="H30" s="1509"/>
      <c r="I30" s="1508"/>
      <c r="J30" s="1508"/>
      <c r="K30" s="1508"/>
      <c r="L30" s="1507"/>
      <c r="M30" s="1500"/>
      <c r="N30" s="1418"/>
      <c r="O30" s="1418"/>
      <c r="P30" s="1418"/>
      <c r="Q30" s="1507"/>
      <c r="R30" s="1500"/>
      <c r="S30" s="1418"/>
      <c r="T30" s="1418"/>
      <c r="U30" s="1418"/>
      <c r="V30" s="1507"/>
      <c r="W30" s="1500">
        <v>0</v>
      </c>
      <c r="X30" s="1418"/>
      <c r="Y30" s="1418"/>
      <c r="Z30" s="1418"/>
      <c r="AA30" s="1418"/>
      <c r="AB30" s="1505"/>
      <c r="AC30" s="1504"/>
      <c r="AD30" s="1503"/>
      <c r="AE30" s="1503"/>
      <c r="AF30" s="1503"/>
      <c r="AG30" s="1502"/>
      <c r="AH30" s="1500"/>
      <c r="AI30" s="1418"/>
      <c r="AJ30" s="1501"/>
      <c r="AK30" s="1500"/>
      <c r="AL30" s="1418"/>
      <c r="AM30" s="1499"/>
    </row>
    <row r="31" spans="1:39" s="224" customFormat="1" ht="19.5" customHeight="1">
      <c r="A31" s="1498"/>
      <c r="B31" s="1318"/>
      <c r="C31" s="484" t="s">
        <v>561</v>
      </c>
      <c r="D31" s="1497"/>
      <c r="E31" s="1497"/>
      <c r="F31" s="1497"/>
      <c r="G31" s="535"/>
      <c r="H31" s="1487">
        <v>0</v>
      </c>
      <c r="I31" s="1496"/>
      <c r="J31" s="1496"/>
      <c r="K31" s="1496"/>
      <c r="L31" s="1495"/>
      <c r="M31" s="1516">
        <v>0</v>
      </c>
      <c r="N31" s="1486"/>
      <c r="O31" s="1486"/>
      <c r="P31" s="1486"/>
      <c r="Q31" s="1495"/>
      <c r="R31" s="1516">
        <v>410159974</v>
      </c>
      <c r="S31" s="1486"/>
      <c r="T31" s="1486"/>
      <c r="U31" s="1486"/>
      <c r="V31" s="1495"/>
      <c r="W31" s="1494" t="s">
        <v>560</v>
      </c>
      <c r="X31" s="1486">
        <v>0</v>
      </c>
      <c r="Y31" s="1486"/>
      <c r="Z31" s="1486"/>
      <c r="AA31" s="1493" t="s">
        <v>559</v>
      </c>
      <c r="AB31" s="1492"/>
      <c r="AC31" s="1514">
        <f>H31+M31+R31+W32</f>
        <v>410159974</v>
      </c>
      <c r="AD31" s="1513"/>
      <c r="AE31" s="1513"/>
      <c r="AF31" s="1513"/>
      <c r="AG31" s="1489"/>
      <c r="AH31" s="1487">
        <v>74</v>
      </c>
      <c r="AI31" s="1486"/>
      <c r="AJ31" s="1488"/>
      <c r="AK31" s="1487">
        <v>1</v>
      </c>
      <c r="AL31" s="1486"/>
      <c r="AM31" s="1485"/>
    </row>
    <row r="32" spans="1:39" s="224" customFormat="1" ht="19.5" customHeight="1">
      <c r="A32" s="1498"/>
      <c r="B32" s="1512"/>
      <c r="C32" s="1511"/>
      <c r="D32" s="1511"/>
      <c r="E32" s="1511"/>
      <c r="F32" s="1511"/>
      <c r="G32" s="1510"/>
      <c r="H32" s="1509"/>
      <c r="I32" s="1508"/>
      <c r="J32" s="1508"/>
      <c r="K32" s="1508"/>
      <c r="L32" s="1507"/>
      <c r="M32" s="1500"/>
      <c r="N32" s="1418"/>
      <c r="O32" s="1418"/>
      <c r="P32" s="1418"/>
      <c r="Q32" s="1507"/>
      <c r="R32" s="1500"/>
      <c r="S32" s="1418"/>
      <c r="T32" s="1418"/>
      <c r="U32" s="1418"/>
      <c r="V32" s="1507"/>
      <c r="W32" s="1500">
        <v>0</v>
      </c>
      <c r="X32" s="1418"/>
      <c r="Y32" s="1418"/>
      <c r="Z32" s="1418"/>
      <c r="AA32" s="1418"/>
      <c r="AB32" s="1505"/>
      <c r="AC32" s="1504"/>
      <c r="AD32" s="1503"/>
      <c r="AE32" s="1503"/>
      <c r="AF32" s="1503"/>
      <c r="AG32" s="1502"/>
      <c r="AH32" s="1500"/>
      <c r="AI32" s="1418"/>
      <c r="AJ32" s="1501"/>
      <c r="AK32" s="1500"/>
      <c r="AL32" s="1418"/>
      <c r="AM32" s="1499"/>
    </row>
    <row r="33" spans="1:39" s="224" customFormat="1" ht="19.5" customHeight="1">
      <c r="A33" s="1498"/>
      <c r="B33" s="1318"/>
      <c r="C33" s="484" t="s">
        <v>467</v>
      </c>
      <c r="D33" s="1497"/>
      <c r="E33" s="1497"/>
      <c r="F33" s="1497"/>
      <c r="G33" s="535"/>
      <c r="H33" s="1487">
        <v>21818003</v>
      </c>
      <c r="I33" s="1496"/>
      <c r="J33" s="1496"/>
      <c r="K33" s="1496"/>
      <c r="L33" s="1495"/>
      <c r="M33" s="1516">
        <v>10949471</v>
      </c>
      <c r="N33" s="1486"/>
      <c r="O33" s="1486"/>
      <c r="P33" s="1486"/>
      <c r="Q33" s="1495"/>
      <c r="R33" s="1516">
        <v>1381840</v>
      </c>
      <c r="S33" s="1486"/>
      <c r="T33" s="1486"/>
      <c r="U33" s="1486"/>
      <c r="V33" s="1495"/>
      <c r="W33" s="1494" t="s">
        <v>560</v>
      </c>
      <c r="X33" s="1515">
        <v>1126983</v>
      </c>
      <c r="Y33" s="1486"/>
      <c r="Z33" s="1486"/>
      <c r="AA33" s="1493" t="s">
        <v>559</v>
      </c>
      <c r="AB33" s="1492"/>
      <c r="AC33" s="1514">
        <f>H33+M33+R33+W34</f>
        <v>42687754</v>
      </c>
      <c r="AD33" s="1513"/>
      <c r="AE33" s="1513"/>
      <c r="AF33" s="1513"/>
      <c r="AG33" s="1489"/>
      <c r="AH33" s="1487">
        <v>321</v>
      </c>
      <c r="AI33" s="1486"/>
      <c r="AJ33" s="1488"/>
      <c r="AK33" s="1487">
        <v>36</v>
      </c>
      <c r="AL33" s="1486"/>
      <c r="AM33" s="1485"/>
    </row>
    <row r="34" spans="1:39" s="224" customFormat="1" ht="19.5" customHeight="1">
      <c r="A34" s="1498"/>
      <c r="B34" s="1512"/>
      <c r="C34" s="1511"/>
      <c r="D34" s="1511"/>
      <c r="E34" s="1511"/>
      <c r="F34" s="1511"/>
      <c r="G34" s="1510"/>
      <c r="H34" s="1509"/>
      <c r="I34" s="1508"/>
      <c r="J34" s="1508"/>
      <c r="K34" s="1508"/>
      <c r="L34" s="1507"/>
      <c r="M34" s="1500"/>
      <c r="N34" s="1418"/>
      <c r="O34" s="1418"/>
      <c r="P34" s="1418"/>
      <c r="Q34" s="1507"/>
      <c r="R34" s="1500"/>
      <c r="S34" s="1418"/>
      <c r="T34" s="1418"/>
      <c r="U34" s="1418"/>
      <c r="V34" s="1507"/>
      <c r="W34" s="1506">
        <v>8538440</v>
      </c>
      <c r="X34" s="1418"/>
      <c r="Y34" s="1418"/>
      <c r="Z34" s="1418"/>
      <c r="AA34" s="1418"/>
      <c r="AB34" s="1505"/>
      <c r="AC34" s="1504"/>
      <c r="AD34" s="1503"/>
      <c r="AE34" s="1503"/>
      <c r="AF34" s="1503"/>
      <c r="AG34" s="1502"/>
      <c r="AH34" s="1500"/>
      <c r="AI34" s="1418"/>
      <c r="AJ34" s="1501"/>
      <c r="AK34" s="1500"/>
      <c r="AL34" s="1418"/>
      <c r="AM34" s="1499"/>
    </row>
    <row r="35" spans="1:39" s="224" customFormat="1" ht="19.5" customHeight="1">
      <c r="A35" s="1498"/>
      <c r="B35" s="1318"/>
      <c r="C35" s="478" t="s">
        <v>11</v>
      </c>
      <c r="D35" s="1497"/>
      <c r="E35" s="1497"/>
      <c r="F35" s="1497"/>
      <c r="G35" s="535"/>
      <c r="H35" s="1487">
        <f>SUM(H23:K34)</f>
        <v>93698476</v>
      </c>
      <c r="I35" s="1496"/>
      <c r="J35" s="1496"/>
      <c r="K35" s="1496"/>
      <c r="L35" s="1495"/>
      <c r="M35" s="1487">
        <f>SUM(M23:P34)</f>
        <v>61957347</v>
      </c>
      <c r="N35" s="1496"/>
      <c r="O35" s="1496"/>
      <c r="P35" s="1496"/>
      <c r="Q35" s="1495"/>
      <c r="R35" s="1487">
        <f>SUM(R23:U34)</f>
        <v>466883765</v>
      </c>
      <c r="S35" s="1496"/>
      <c r="T35" s="1496"/>
      <c r="U35" s="1496"/>
      <c r="V35" s="1495"/>
      <c r="W35" s="1494" t="s">
        <v>560</v>
      </c>
      <c r="X35" s="1486">
        <f>SUM(X23,X25,X27,X29,X31,X33)</f>
        <v>2568791</v>
      </c>
      <c r="Y35" s="1486"/>
      <c r="Z35" s="1486"/>
      <c r="AA35" s="1493" t="s">
        <v>559</v>
      </c>
      <c r="AB35" s="1492"/>
      <c r="AC35" s="1491">
        <f>H35+M35+R35+W36</f>
        <v>632718742</v>
      </c>
      <c r="AD35" s="1490"/>
      <c r="AE35" s="1490"/>
      <c r="AF35" s="1490"/>
      <c r="AG35" s="1489"/>
      <c r="AH35" s="1487">
        <f>SUM(AH23:AI34)</f>
        <v>907</v>
      </c>
      <c r="AI35" s="1486"/>
      <c r="AJ35" s="1488"/>
      <c r="AK35" s="1487">
        <f>SUM(AK23:AL34)</f>
        <v>84</v>
      </c>
      <c r="AL35" s="1486"/>
      <c r="AM35" s="1485"/>
    </row>
    <row r="36" spans="1:39" s="224" customFormat="1" ht="19.5" customHeight="1" thickBot="1">
      <c r="A36" s="1484"/>
      <c r="B36" s="1483"/>
      <c r="C36" s="1482"/>
      <c r="D36" s="1482"/>
      <c r="E36" s="1482"/>
      <c r="F36" s="1482"/>
      <c r="G36" s="1481"/>
      <c r="H36" s="1480"/>
      <c r="I36" s="1479"/>
      <c r="J36" s="1479"/>
      <c r="K36" s="1479"/>
      <c r="L36" s="1478"/>
      <c r="M36" s="1480"/>
      <c r="N36" s="1479"/>
      <c r="O36" s="1479"/>
      <c r="P36" s="1479"/>
      <c r="Q36" s="1478"/>
      <c r="R36" s="1480"/>
      <c r="S36" s="1479"/>
      <c r="T36" s="1479"/>
      <c r="U36" s="1479"/>
      <c r="V36" s="1478"/>
      <c r="W36" s="1472">
        <f>SUM(W24,W26,W28,W30,W32,W34)</f>
        <v>10179154</v>
      </c>
      <c r="X36" s="1409"/>
      <c r="Y36" s="1409"/>
      <c r="Z36" s="1409"/>
      <c r="AA36" s="1409"/>
      <c r="AB36" s="1477"/>
      <c r="AC36" s="1476"/>
      <c r="AD36" s="1475"/>
      <c r="AE36" s="1475"/>
      <c r="AF36" s="1475"/>
      <c r="AG36" s="1474"/>
      <c r="AH36" s="1472"/>
      <c r="AI36" s="1409"/>
      <c r="AJ36" s="1473"/>
      <c r="AK36" s="1472"/>
      <c r="AL36" s="1409"/>
      <c r="AM36" s="1471"/>
    </row>
    <row r="37" spans="1:39" s="224" customFormat="1" ht="19.5" customHeight="1">
      <c r="A37" s="1407"/>
      <c r="B37" s="1467"/>
      <c r="C37" s="1407"/>
      <c r="D37" s="1465"/>
      <c r="E37" s="1465"/>
      <c r="F37" s="1465"/>
      <c r="G37" s="79"/>
      <c r="H37" s="79"/>
      <c r="I37" s="79"/>
      <c r="J37" s="79"/>
      <c r="K37" s="79"/>
      <c r="L37" s="1469"/>
      <c r="M37" s="79"/>
      <c r="N37" s="79"/>
      <c r="O37" s="79"/>
      <c r="P37" s="79"/>
      <c r="Q37" s="1469"/>
      <c r="R37" s="79"/>
      <c r="S37" s="79"/>
      <c r="T37" s="79"/>
      <c r="U37" s="79"/>
      <c r="V37" s="1469"/>
      <c r="W37" s="79"/>
      <c r="X37" s="79"/>
      <c r="Y37" s="79"/>
      <c r="Z37" s="79"/>
      <c r="AA37" s="79"/>
      <c r="AB37" s="79"/>
      <c r="AC37" s="79"/>
      <c r="AD37" s="79"/>
      <c r="AE37" s="79"/>
      <c r="AF37" s="79"/>
      <c r="AG37" s="1469"/>
      <c r="AH37" s="1468"/>
      <c r="AI37" s="1468"/>
      <c r="AJ37" s="79"/>
      <c r="AK37" s="1468"/>
      <c r="AL37" s="1468"/>
      <c r="AM37" s="79"/>
    </row>
    <row r="38" spans="1:39" s="224" customFormat="1" ht="18" customHeight="1">
      <c r="A38" s="1470"/>
      <c r="B38" s="1467"/>
      <c r="C38" s="1407"/>
      <c r="D38" s="1465"/>
      <c r="E38" s="1464" t="s">
        <v>558</v>
      </c>
      <c r="F38" s="1464"/>
      <c r="G38" s="1464"/>
      <c r="H38" s="1464"/>
      <c r="I38" s="1464"/>
      <c r="J38" s="1464"/>
      <c r="K38" s="1464"/>
      <c r="L38" s="1464"/>
      <c r="M38" s="1464"/>
      <c r="N38" s="1464"/>
      <c r="O38" s="1464"/>
      <c r="P38" s="1464"/>
      <c r="Q38" s="1464"/>
      <c r="R38" s="1464"/>
      <c r="S38" s="1464"/>
      <c r="T38" s="1464"/>
      <c r="U38" s="1464"/>
      <c r="V38" s="1469"/>
      <c r="W38" s="1469"/>
      <c r="X38" s="1469"/>
      <c r="Y38" s="1469"/>
      <c r="Z38" s="79"/>
      <c r="AA38" s="79"/>
      <c r="AB38" s="79"/>
      <c r="AC38" s="79"/>
      <c r="AD38" s="79"/>
      <c r="AE38" s="79"/>
      <c r="AF38" s="79"/>
      <c r="AG38" s="1469"/>
      <c r="AH38" s="1468"/>
      <c r="AI38" s="1468"/>
      <c r="AJ38" s="79"/>
      <c r="AK38" s="1468"/>
      <c r="AL38" s="1468"/>
      <c r="AM38" s="79"/>
    </row>
    <row r="39" spans="3:21" s="224" customFormat="1" ht="18" customHeight="1">
      <c r="C39" s="1407"/>
      <c r="D39" s="1467"/>
      <c r="E39" s="1466" t="s">
        <v>557</v>
      </c>
      <c r="F39" s="1466"/>
      <c r="G39" s="1466"/>
      <c r="H39" s="1466"/>
      <c r="I39" s="1466"/>
      <c r="J39" s="1466"/>
      <c r="K39" s="1466"/>
      <c r="L39" s="1466"/>
      <c r="M39" s="1466"/>
      <c r="N39" s="1466"/>
      <c r="O39" s="1466"/>
      <c r="P39" s="1466"/>
      <c r="Q39" s="1466"/>
      <c r="R39" s="1466"/>
      <c r="S39" s="1466"/>
      <c r="T39" s="1466"/>
      <c r="U39" s="1466"/>
    </row>
    <row r="40" spans="1:30" s="224" customFormat="1" ht="18" customHeight="1">
      <c r="A40" s="1465"/>
      <c r="B40" s="1465"/>
      <c r="C40" s="1465"/>
      <c r="D40" s="1465"/>
      <c r="E40" s="1464" t="s">
        <v>556</v>
      </c>
      <c r="F40" s="1464"/>
      <c r="G40" s="1464"/>
      <c r="H40" s="1464"/>
      <c r="I40" s="1464"/>
      <c r="J40" s="1464"/>
      <c r="K40" s="1464"/>
      <c r="L40" s="1464"/>
      <c r="M40" s="1464"/>
      <c r="N40" s="1464"/>
      <c r="O40" s="1464"/>
      <c r="P40" s="1464"/>
      <c r="Q40" s="1464"/>
      <c r="R40" s="1464"/>
      <c r="S40" s="1464"/>
      <c r="T40" s="1464"/>
      <c r="U40" s="1464"/>
      <c r="V40" s="1463"/>
      <c r="W40" s="1463"/>
      <c r="X40" s="1463"/>
      <c r="Y40" s="1463"/>
      <c r="Z40" s="1463"/>
      <c r="AA40" s="1463"/>
      <c r="AB40" s="1463"/>
      <c r="AC40" s="1463"/>
      <c r="AD40" s="1463"/>
    </row>
    <row r="41" spans="1:12" ht="18" customHeight="1">
      <c r="A41" s="1033"/>
      <c r="B41" s="1033"/>
      <c r="C41" s="1033"/>
      <c r="D41" s="1033"/>
      <c r="E41" s="1033"/>
      <c r="F41" s="897"/>
      <c r="G41" s="897"/>
      <c r="H41" s="1032"/>
      <c r="I41" s="1032"/>
      <c r="J41" s="1032"/>
      <c r="K41" s="1032"/>
      <c r="L41" s="1032"/>
    </row>
    <row r="42" spans="1:12" ht="18" customHeight="1">
      <c r="A42" s="1033"/>
      <c r="B42" s="1033"/>
      <c r="C42" s="1033"/>
      <c r="D42" s="1033"/>
      <c r="E42" s="1033"/>
      <c r="F42" s="897"/>
      <c r="G42" s="897"/>
      <c r="H42" s="1032"/>
      <c r="I42" s="1032"/>
      <c r="J42" s="1032"/>
      <c r="K42" s="1032"/>
      <c r="L42" s="1032"/>
    </row>
    <row r="43" spans="1:12" ht="18" customHeight="1">
      <c r="A43" s="1462"/>
      <c r="B43" s="1033"/>
      <c r="C43" s="1033"/>
      <c r="D43" s="1033"/>
      <c r="E43" s="1033"/>
      <c r="F43" s="1033"/>
      <c r="G43" s="897"/>
      <c r="H43" s="1032"/>
      <c r="I43" s="1032"/>
      <c r="J43" s="1032"/>
      <c r="K43" s="1032"/>
      <c r="L43" s="1032"/>
    </row>
    <row r="44" spans="1:12" ht="18" customHeight="1">
      <c r="A44" s="1462"/>
      <c r="B44" s="1033"/>
      <c r="C44" s="1033"/>
      <c r="D44" s="1033"/>
      <c r="E44" s="1033"/>
      <c r="F44" s="1033"/>
      <c r="G44" s="897"/>
      <c r="H44" s="1032"/>
      <c r="I44" s="1032"/>
      <c r="J44" s="1032"/>
      <c r="K44" s="1032"/>
      <c r="L44" s="1032"/>
    </row>
    <row r="45" spans="1:12" ht="18" customHeight="1">
      <c r="A45" s="1462"/>
      <c r="B45" s="1033"/>
      <c r="C45" s="1033"/>
      <c r="D45" s="1033"/>
      <c r="E45" s="1033"/>
      <c r="F45" s="1033"/>
      <c r="G45" s="897"/>
      <c r="H45" s="1032"/>
      <c r="I45" s="1032"/>
      <c r="J45" s="1032"/>
      <c r="K45" s="1032"/>
      <c r="L45" s="1032"/>
    </row>
    <row r="46" spans="1:12" ht="18" customHeight="1">
      <c r="A46" s="1462"/>
      <c r="B46" s="1033"/>
      <c r="C46" s="1033"/>
      <c r="D46" s="1033"/>
      <c r="E46" s="1033"/>
      <c r="F46" s="1033"/>
      <c r="G46" s="897"/>
      <c r="H46" s="1032"/>
      <c r="I46" s="1032"/>
      <c r="J46" s="1032"/>
      <c r="K46" s="1032"/>
      <c r="L46" s="1032"/>
    </row>
    <row r="47" spans="1:12" ht="18" customHeight="1">
      <c r="A47" s="1462"/>
      <c r="B47" s="1033"/>
      <c r="C47" s="1033"/>
      <c r="D47" s="1033"/>
      <c r="E47" s="1033"/>
      <c r="F47" s="1033"/>
      <c r="G47" s="897"/>
      <c r="H47" s="1032"/>
      <c r="I47" s="1032"/>
      <c r="J47" s="1032"/>
      <c r="K47" s="1032"/>
      <c r="L47" s="1032"/>
    </row>
    <row r="48" spans="1:12" ht="18" customHeight="1">
      <c r="A48" s="1462"/>
      <c r="B48" s="1033"/>
      <c r="C48" s="1033"/>
      <c r="D48" s="1033"/>
      <c r="E48" s="1033"/>
      <c r="F48" s="1033"/>
      <c r="G48" s="897"/>
      <c r="H48" s="1032"/>
      <c r="I48" s="1032"/>
      <c r="J48" s="1032"/>
      <c r="K48" s="1032"/>
      <c r="L48" s="1032"/>
    </row>
    <row r="49" spans="1:12" ht="18" customHeight="1">
      <c r="A49" s="1462"/>
      <c r="C49" s="1033"/>
      <c r="D49" s="1033"/>
      <c r="E49" s="1033"/>
      <c r="F49" s="1033"/>
      <c r="G49" s="897"/>
      <c r="H49" s="1032"/>
      <c r="I49" s="1032"/>
      <c r="J49" s="1032"/>
      <c r="K49" s="1032"/>
      <c r="L49" s="1032"/>
    </row>
    <row r="50" spans="1:12" ht="18" customHeight="1">
      <c r="A50" s="1462"/>
      <c r="C50" s="1033"/>
      <c r="D50" s="1033"/>
      <c r="E50" s="1033"/>
      <c r="F50" s="1033"/>
      <c r="G50" s="897"/>
      <c r="H50" s="1032"/>
      <c r="I50" s="1032"/>
      <c r="J50" s="1032"/>
      <c r="K50" s="1032"/>
      <c r="L50" s="1032"/>
    </row>
    <row r="51" spans="1:12" ht="18" customHeight="1">
      <c r="A51" s="1462"/>
      <c r="C51" s="1033"/>
      <c r="D51" s="1033"/>
      <c r="E51" s="1033"/>
      <c r="F51" s="1033"/>
      <c r="G51" s="897"/>
      <c r="H51" s="1032"/>
      <c r="I51" s="1032"/>
      <c r="J51" s="1032"/>
      <c r="K51" s="1032"/>
      <c r="L51" s="1032"/>
    </row>
    <row r="52" spans="1:12" ht="18" customHeight="1">
      <c r="A52" s="1462"/>
      <c r="C52" s="1033"/>
      <c r="D52" s="1033"/>
      <c r="E52" s="1033"/>
      <c r="F52" s="1033"/>
      <c r="G52" s="897"/>
      <c r="H52" s="1032"/>
      <c r="I52" s="1032"/>
      <c r="J52" s="1032"/>
      <c r="K52" s="1032"/>
      <c r="L52" s="1032"/>
    </row>
    <row r="53" spans="1:12" ht="18" customHeight="1">
      <c r="A53" s="1033"/>
      <c r="B53" s="1033"/>
      <c r="C53" s="1033"/>
      <c r="D53" s="1033"/>
      <c r="E53" s="1033"/>
      <c r="F53" s="897"/>
      <c r="G53" s="897"/>
      <c r="H53" s="1032"/>
      <c r="I53" s="1032"/>
      <c r="J53" s="1032"/>
      <c r="K53" s="1032"/>
      <c r="L53" s="1032"/>
    </row>
    <row r="54" spans="1:12" ht="18" customHeight="1">
      <c r="A54" s="1033"/>
      <c r="B54" s="1033"/>
      <c r="C54" s="1033"/>
      <c r="D54" s="1033"/>
      <c r="E54" s="1033"/>
      <c r="F54" s="897"/>
      <c r="G54" s="897"/>
      <c r="H54" s="1032"/>
      <c r="I54" s="1032"/>
      <c r="J54" s="1032"/>
      <c r="K54" s="1032"/>
      <c r="L54" s="1032"/>
    </row>
    <row r="55" spans="2:3" ht="18" customHeight="1">
      <c r="B55" s="896"/>
      <c r="C55" s="896"/>
    </row>
    <row r="56" spans="2:3" ht="13.5">
      <c r="B56" s="897"/>
      <c r="C56" s="896"/>
    </row>
  </sheetData>
  <sheetProtection/>
  <mergeCells count="283">
    <mergeCell ref="A1:Q1"/>
    <mergeCell ref="R1:AM1"/>
    <mergeCell ref="A3:G4"/>
    <mergeCell ref="H3:L4"/>
    <mergeCell ref="M3:Q4"/>
    <mergeCell ref="R3:V4"/>
    <mergeCell ref="W3:AB4"/>
    <mergeCell ref="AC3:AG4"/>
    <mergeCell ref="AH3:AJ4"/>
    <mergeCell ref="AK3:AM4"/>
    <mergeCell ref="A5:A12"/>
    <mergeCell ref="B5:B6"/>
    <mergeCell ref="C5:F6"/>
    <mergeCell ref="G5:G6"/>
    <mergeCell ref="H5:K6"/>
    <mergeCell ref="L5:L6"/>
    <mergeCell ref="B11:B12"/>
    <mergeCell ref="C11:G12"/>
    <mergeCell ref="H11:K12"/>
    <mergeCell ref="L11:L12"/>
    <mergeCell ref="M5:P6"/>
    <mergeCell ref="Q5:Q6"/>
    <mergeCell ref="R5:U6"/>
    <mergeCell ref="V5:V6"/>
    <mergeCell ref="X5:Z5"/>
    <mergeCell ref="AC5:AF6"/>
    <mergeCell ref="AH5:AI6"/>
    <mergeCell ref="AK5:AL6"/>
    <mergeCell ref="AM5:AM6"/>
    <mergeCell ref="W6:AA6"/>
    <mergeCell ref="B7:B8"/>
    <mergeCell ref="C7:F8"/>
    <mergeCell ref="G7:G8"/>
    <mergeCell ref="H7:K8"/>
    <mergeCell ref="L7:L8"/>
    <mergeCell ref="M7:P8"/>
    <mergeCell ref="Q7:Q8"/>
    <mergeCell ref="R7:U8"/>
    <mergeCell ref="V7:V8"/>
    <mergeCell ref="X7:Z7"/>
    <mergeCell ref="AB7:AB8"/>
    <mergeCell ref="AC7:AF8"/>
    <mergeCell ref="AH7:AI8"/>
    <mergeCell ref="AJ7:AJ8"/>
    <mergeCell ref="AK7:AL8"/>
    <mergeCell ref="AM7:AM8"/>
    <mergeCell ref="W8:AA8"/>
    <mergeCell ref="B9:B10"/>
    <mergeCell ref="C9:F10"/>
    <mergeCell ref="G9:G10"/>
    <mergeCell ref="H9:K10"/>
    <mergeCell ref="L9:L10"/>
    <mergeCell ref="M9:P10"/>
    <mergeCell ref="Q9:Q10"/>
    <mergeCell ref="R9:U10"/>
    <mergeCell ref="V9:V10"/>
    <mergeCell ref="X9:Z9"/>
    <mergeCell ref="AB9:AB10"/>
    <mergeCell ref="AC9:AF10"/>
    <mergeCell ref="AH9:AI10"/>
    <mergeCell ref="AJ9:AJ10"/>
    <mergeCell ref="AK9:AL10"/>
    <mergeCell ref="AM9:AM10"/>
    <mergeCell ref="W10:AA10"/>
    <mergeCell ref="M11:P12"/>
    <mergeCell ref="Q11:Q12"/>
    <mergeCell ref="R11:U12"/>
    <mergeCell ref="V11:V12"/>
    <mergeCell ref="X11:Z11"/>
    <mergeCell ref="AB11:AB12"/>
    <mergeCell ref="AC11:AF12"/>
    <mergeCell ref="AH11:AI12"/>
    <mergeCell ref="AJ11:AJ12"/>
    <mergeCell ref="AK11:AL12"/>
    <mergeCell ref="AM11:AM12"/>
    <mergeCell ref="W12:AA12"/>
    <mergeCell ref="A13:A22"/>
    <mergeCell ref="B13:B14"/>
    <mergeCell ref="C13:F14"/>
    <mergeCell ref="G13:G14"/>
    <mergeCell ref="H13:K14"/>
    <mergeCell ref="L13:L14"/>
    <mergeCell ref="B15:B16"/>
    <mergeCell ref="C15:F16"/>
    <mergeCell ref="G15:G16"/>
    <mergeCell ref="H15:K16"/>
    <mergeCell ref="M13:P14"/>
    <mergeCell ref="Q13:Q14"/>
    <mergeCell ref="R13:U14"/>
    <mergeCell ref="V13:V14"/>
    <mergeCell ref="X13:Z13"/>
    <mergeCell ref="AB13:AB14"/>
    <mergeCell ref="AC13:AF14"/>
    <mergeCell ref="AH13:AI14"/>
    <mergeCell ref="AJ13:AJ14"/>
    <mergeCell ref="AK13:AL14"/>
    <mergeCell ref="AM13:AM14"/>
    <mergeCell ref="W14:AA14"/>
    <mergeCell ref="L15:L16"/>
    <mergeCell ref="M15:P16"/>
    <mergeCell ref="Q15:Q16"/>
    <mergeCell ref="R15:U16"/>
    <mergeCell ref="V15:V16"/>
    <mergeCell ref="X15:Z15"/>
    <mergeCell ref="W16:AA16"/>
    <mergeCell ref="AB15:AB16"/>
    <mergeCell ref="AC15:AF16"/>
    <mergeCell ref="AH15:AI16"/>
    <mergeCell ref="AJ15:AJ16"/>
    <mergeCell ref="AK15:AL16"/>
    <mergeCell ref="AM15:AM16"/>
    <mergeCell ref="B17:B18"/>
    <mergeCell ref="C17:F18"/>
    <mergeCell ref="G17:G18"/>
    <mergeCell ref="H17:K18"/>
    <mergeCell ref="L17:L18"/>
    <mergeCell ref="M17:P18"/>
    <mergeCell ref="Q17:Q18"/>
    <mergeCell ref="R17:U18"/>
    <mergeCell ref="V17:V18"/>
    <mergeCell ref="X17:Z17"/>
    <mergeCell ref="AB17:AB18"/>
    <mergeCell ref="AC17:AF18"/>
    <mergeCell ref="AH17:AI18"/>
    <mergeCell ref="AJ17:AJ18"/>
    <mergeCell ref="AK17:AL18"/>
    <mergeCell ref="AM17:AM18"/>
    <mergeCell ref="W18:AA18"/>
    <mergeCell ref="B19:B20"/>
    <mergeCell ref="C19:F20"/>
    <mergeCell ref="G19:G20"/>
    <mergeCell ref="H19:K20"/>
    <mergeCell ref="L19:L20"/>
    <mergeCell ref="M19:P20"/>
    <mergeCell ref="Q19:Q20"/>
    <mergeCell ref="R19:U20"/>
    <mergeCell ref="V19:V20"/>
    <mergeCell ref="X19:Z19"/>
    <mergeCell ref="AB19:AB20"/>
    <mergeCell ref="AC19:AF20"/>
    <mergeCell ref="AH19:AI20"/>
    <mergeCell ref="AJ19:AJ20"/>
    <mergeCell ref="AK19:AL20"/>
    <mergeCell ref="AM19:AM20"/>
    <mergeCell ref="W20:AA20"/>
    <mergeCell ref="B21:B22"/>
    <mergeCell ref="C21:F22"/>
    <mergeCell ref="G21:G22"/>
    <mergeCell ref="H21:K22"/>
    <mergeCell ref="L21:L22"/>
    <mergeCell ref="M21:P22"/>
    <mergeCell ref="Q21:Q22"/>
    <mergeCell ref="R21:U22"/>
    <mergeCell ref="V21:V22"/>
    <mergeCell ref="X21:Z21"/>
    <mergeCell ref="AB21:AB22"/>
    <mergeCell ref="AC21:AF22"/>
    <mergeCell ref="AH21:AI22"/>
    <mergeCell ref="AJ21:AJ22"/>
    <mergeCell ref="AK21:AL22"/>
    <mergeCell ref="AM21:AM22"/>
    <mergeCell ref="W22:AA22"/>
    <mergeCell ref="A23:A36"/>
    <mergeCell ref="B23:B24"/>
    <mergeCell ref="C23:F24"/>
    <mergeCell ref="G23:G24"/>
    <mergeCell ref="H23:K24"/>
    <mergeCell ref="L23:L24"/>
    <mergeCell ref="M23:P24"/>
    <mergeCell ref="Q23:Q24"/>
    <mergeCell ref="R23:U24"/>
    <mergeCell ref="V23:V24"/>
    <mergeCell ref="X23:Z23"/>
    <mergeCell ref="W24:AA24"/>
    <mergeCell ref="AB23:AB24"/>
    <mergeCell ref="AC23:AF24"/>
    <mergeCell ref="AH23:AI24"/>
    <mergeCell ref="AJ23:AJ24"/>
    <mergeCell ref="AK23:AL24"/>
    <mergeCell ref="AM23:AM24"/>
    <mergeCell ref="B25:B26"/>
    <mergeCell ref="C25:F26"/>
    <mergeCell ref="G25:G26"/>
    <mergeCell ref="H25:K26"/>
    <mergeCell ref="L25:L26"/>
    <mergeCell ref="M25:P26"/>
    <mergeCell ref="Q25:Q26"/>
    <mergeCell ref="R25:U26"/>
    <mergeCell ref="V25:V26"/>
    <mergeCell ref="X25:Z25"/>
    <mergeCell ref="AB25:AB26"/>
    <mergeCell ref="AC25:AF26"/>
    <mergeCell ref="AH25:AI26"/>
    <mergeCell ref="AJ25:AJ26"/>
    <mergeCell ref="AK25:AL26"/>
    <mergeCell ref="AM25:AM26"/>
    <mergeCell ref="W26:AA26"/>
    <mergeCell ref="B27:B28"/>
    <mergeCell ref="C27:F28"/>
    <mergeCell ref="G27:G28"/>
    <mergeCell ref="H27:K28"/>
    <mergeCell ref="L27:L28"/>
    <mergeCell ref="M27:P28"/>
    <mergeCell ref="Q27:Q28"/>
    <mergeCell ref="R27:U28"/>
    <mergeCell ref="V27:V28"/>
    <mergeCell ref="X27:Z27"/>
    <mergeCell ref="AB27:AB28"/>
    <mergeCell ref="AC27:AF28"/>
    <mergeCell ref="AH27:AI28"/>
    <mergeCell ref="AJ27:AJ28"/>
    <mergeCell ref="AK27:AL28"/>
    <mergeCell ref="AM27:AM28"/>
    <mergeCell ref="W28:AA28"/>
    <mergeCell ref="B29:B30"/>
    <mergeCell ref="C29:F30"/>
    <mergeCell ref="G29:G30"/>
    <mergeCell ref="H29:K30"/>
    <mergeCell ref="L29:L30"/>
    <mergeCell ref="M29:P30"/>
    <mergeCell ref="Q29:Q30"/>
    <mergeCell ref="R29:U30"/>
    <mergeCell ref="V29:V30"/>
    <mergeCell ref="X29:Z29"/>
    <mergeCell ref="AB29:AB30"/>
    <mergeCell ref="AC29:AF30"/>
    <mergeCell ref="AH29:AI30"/>
    <mergeCell ref="AJ29:AJ30"/>
    <mergeCell ref="AK29:AL30"/>
    <mergeCell ref="AM29:AM30"/>
    <mergeCell ref="W30:AA30"/>
    <mergeCell ref="B31:B32"/>
    <mergeCell ref="C31:F32"/>
    <mergeCell ref="G31:G32"/>
    <mergeCell ref="H31:K32"/>
    <mergeCell ref="L31:L32"/>
    <mergeCell ref="M31:P32"/>
    <mergeCell ref="Q31:Q32"/>
    <mergeCell ref="R31:U32"/>
    <mergeCell ref="V31:V32"/>
    <mergeCell ref="X31:Z31"/>
    <mergeCell ref="AB31:AB32"/>
    <mergeCell ref="AC31:AF32"/>
    <mergeCell ref="AH31:AI32"/>
    <mergeCell ref="AJ31:AJ32"/>
    <mergeCell ref="AK31:AL32"/>
    <mergeCell ref="AM31:AM32"/>
    <mergeCell ref="W32:AA32"/>
    <mergeCell ref="B33:B34"/>
    <mergeCell ref="C33:F34"/>
    <mergeCell ref="G33:G34"/>
    <mergeCell ref="H33:K34"/>
    <mergeCell ref="L33:L34"/>
    <mergeCell ref="M33:P34"/>
    <mergeCell ref="AM33:AM34"/>
    <mergeCell ref="W34:AA34"/>
    <mergeCell ref="B35:B36"/>
    <mergeCell ref="C35:F36"/>
    <mergeCell ref="G35:G36"/>
    <mergeCell ref="H35:K36"/>
    <mergeCell ref="L35:L36"/>
    <mergeCell ref="Q33:Q34"/>
    <mergeCell ref="R33:U34"/>
    <mergeCell ref="V33:V34"/>
    <mergeCell ref="V35:V36"/>
    <mergeCell ref="X35:Z35"/>
    <mergeCell ref="AB35:AB36"/>
    <mergeCell ref="AH33:AI34"/>
    <mergeCell ref="AJ33:AJ34"/>
    <mergeCell ref="AK33:AL34"/>
    <mergeCell ref="X33:Z33"/>
    <mergeCell ref="AB33:AB34"/>
    <mergeCell ref="AC33:AF34"/>
    <mergeCell ref="E39:U39"/>
    <mergeCell ref="AC35:AF36"/>
    <mergeCell ref="AH35:AI36"/>
    <mergeCell ref="AJ35:AJ36"/>
    <mergeCell ref="AK35:AL36"/>
    <mergeCell ref="AM35:AM36"/>
    <mergeCell ref="W36:AA36"/>
    <mergeCell ref="M35:P36"/>
    <mergeCell ref="Q35:Q36"/>
    <mergeCell ref="R35:U36"/>
  </mergeCells>
  <printOptions horizontalCentered="1" verticalCentered="1"/>
  <pageMargins left="0.5905511811023623" right="0.5905511811023623" top="0.984251968503937" bottom="0.984251968503937" header="0.5118110236220472" footer="0.5118110236220472"/>
  <pageSetup fitToWidth="2" fitToHeight="1" horizontalDpi="600" verticalDpi="600" orientation="portrait" paperSize="9" scale="96" r:id="rId1"/>
  <colBreaks count="1" manualBreakCount="1">
    <brk id="17" max="39" man="1"/>
  </colBreaks>
</worksheet>
</file>

<file path=xl/worksheets/sheet3.xml><?xml version="1.0" encoding="utf-8"?>
<worksheet xmlns="http://schemas.openxmlformats.org/spreadsheetml/2006/main" xmlns:r="http://schemas.openxmlformats.org/officeDocument/2006/relationships">
  <dimension ref="A1:L31"/>
  <sheetViews>
    <sheetView view="pageBreakPreview" zoomScale="80" zoomScaleNormal="60" zoomScaleSheetLayoutView="80" workbookViewId="0" topLeftCell="A1">
      <selection activeCell="A1" sqref="A1:I1"/>
    </sheetView>
  </sheetViews>
  <sheetFormatPr defaultColWidth="9.00390625" defaultRowHeight="13.5"/>
  <cols>
    <col min="1" max="1" width="16.625" style="2" customWidth="1"/>
    <col min="2" max="2" width="35.75390625" style="2" customWidth="1"/>
    <col min="3" max="3" width="9.375" style="2" hidden="1" customWidth="1"/>
    <col min="4" max="4" width="11.375" style="2" customWidth="1"/>
    <col min="5" max="6" width="10.00390625" style="2" customWidth="1"/>
    <col min="7" max="7" width="19.75390625" style="2" customWidth="1"/>
    <col min="8" max="9" width="10.00390625" style="2" customWidth="1"/>
    <col min="10" max="10" width="6.25390625" style="2" customWidth="1"/>
    <col min="11" max="11" width="9.00390625" style="2" customWidth="1"/>
    <col min="12" max="12" width="16.125" style="2" bestFit="1" customWidth="1"/>
    <col min="13" max="16384" width="9.00390625" style="2" customWidth="1"/>
  </cols>
  <sheetData>
    <row r="1" spans="1:9" ht="19.5" customHeight="1">
      <c r="A1" s="316" t="s">
        <v>145</v>
      </c>
      <c r="B1" s="316"/>
      <c r="C1" s="316"/>
      <c r="D1" s="316"/>
      <c r="E1" s="316"/>
      <c r="F1" s="316"/>
      <c r="G1" s="316"/>
      <c r="H1" s="316"/>
      <c r="I1" s="316"/>
    </row>
    <row r="2" spans="1:12" ht="19.5" customHeight="1">
      <c r="A2" s="1"/>
      <c r="B2" s="1"/>
      <c r="C2" s="1"/>
      <c r="D2" s="1"/>
      <c r="E2" s="1"/>
      <c r="F2" s="1"/>
      <c r="G2" s="1"/>
      <c r="H2" s="1"/>
      <c r="I2" s="24"/>
      <c r="K2" s="322"/>
      <c r="L2" s="322"/>
    </row>
    <row r="3" spans="1:12" ht="19.5" customHeight="1">
      <c r="A3" s="323" t="s">
        <v>128</v>
      </c>
      <c r="B3" s="324"/>
      <c r="C3" s="327" t="s">
        <v>88</v>
      </c>
      <c r="D3" s="312" t="s">
        <v>52</v>
      </c>
      <c r="E3" s="312" t="s">
        <v>53</v>
      </c>
      <c r="F3" s="336" t="s">
        <v>54</v>
      </c>
      <c r="G3" s="312" t="s">
        <v>55</v>
      </c>
      <c r="H3" s="312" t="s">
        <v>53</v>
      </c>
      <c r="I3" s="336" t="s">
        <v>54</v>
      </c>
      <c r="K3" s="340" t="s">
        <v>136</v>
      </c>
      <c r="L3" s="341"/>
    </row>
    <row r="4" spans="1:12" ht="19.5" customHeight="1">
      <c r="A4" s="325"/>
      <c r="B4" s="326"/>
      <c r="C4" s="328"/>
      <c r="D4" s="313"/>
      <c r="E4" s="313"/>
      <c r="F4" s="342"/>
      <c r="G4" s="313"/>
      <c r="H4" s="313"/>
      <c r="I4" s="337"/>
      <c r="K4" s="49" t="s">
        <v>70</v>
      </c>
      <c r="L4" s="50" t="s">
        <v>71</v>
      </c>
    </row>
    <row r="5" spans="1:12" ht="14.25" customHeight="1">
      <c r="A5" s="343" t="s">
        <v>110</v>
      </c>
      <c r="B5" s="129"/>
      <c r="C5" s="329">
        <v>24</v>
      </c>
      <c r="D5" s="131" t="s">
        <v>76</v>
      </c>
      <c r="E5" s="132" t="s">
        <v>72</v>
      </c>
      <c r="F5" s="131" t="s">
        <v>72</v>
      </c>
      <c r="G5" s="131" t="s">
        <v>5</v>
      </c>
      <c r="H5" s="133" t="s">
        <v>72</v>
      </c>
      <c r="I5" s="134" t="s">
        <v>48</v>
      </c>
      <c r="K5" s="20" t="s">
        <v>76</v>
      </c>
      <c r="L5" s="20" t="s">
        <v>5</v>
      </c>
    </row>
    <row r="6" spans="1:12" ht="30" customHeight="1">
      <c r="A6" s="344"/>
      <c r="B6" s="135" t="s">
        <v>120</v>
      </c>
      <c r="C6" s="330"/>
      <c r="D6" s="140">
        <v>449</v>
      </c>
      <c r="E6" s="141">
        <f aca="true" t="shared" si="0" ref="E6:E17">IF(D6&gt;0,ROUND(D6/$D$27*100,1),"－")</f>
        <v>2.6</v>
      </c>
      <c r="F6" s="142">
        <f>IF(D6&gt;0,ROUND(D6/K6*100,1))</f>
        <v>108.2</v>
      </c>
      <c r="G6" s="140">
        <v>28802777</v>
      </c>
      <c r="H6" s="143">
        <f aca="true" t="shared" si="1" ref="H6:H17">IF(G6&gt;0,ROUND(G6/$G$27*100,1),"－")</f>
        <v>1</v>
      </c>
      <c r="I6" s="142">
        <f>IF(G6&gt;0,ROUND(G6/L6*100,1))</f>
        <v>91.8</v>
      </c>
      <c r="K6" s="59">
        <v>415</v>
      </c>
      <c r="L6" s="59">
        <v>31386511</v>
      </c>
    </row>
    <row r="7" spans="1:12" ht="30" customHeight="1">
      <c r="A7" s="344"/>
      <c r="B7" s="136" t="s">
        <v>56</v>
      </c>
      <c r="C7" s="130">
        <v>25</v>
      </c>
      <c r="D7" s="144">
        <v>7792</v>
      </c>
      <c r="E7" s="143">
        <f t="shared" si="0"/>
        <v>45</v>
      </c>
      <c r="F7" s="142">
        <f aca="true" t="shared" si="2" ref="F7:F14">IF(D7&gt;0,ROUND(D7/K7*100,1))</f>
        <v>101.3</v>
      </c>
      <c r="G7" s="144">
        <v>1318714501</v>
      </c>
      <c r="H7" s="143">
        <f t="shared" si="1"/>
        <v>44</v>
      </c>
      <c r="I7" s="142">
        <f aca="true" t="shared" si="3" ref="I7:I14">IF(G7&gt;0,ROUND(G7/L7*100,1))</f>
        <v>108.6</v>
      </c>
      <c r="K7" s="60">
        <v>7695</v>
      </c>
      <c r="L7" s="60">
        <v>1213774032</v>
      </c>
    </row>
    <row r="8" spans="1:12" ht="30" customHeight="1">
      <c r="A8" s="344"/>
      <c r="B8" s="136" t="s">
        <v>122</v>
      </c>
      <c r="C8" s="130">
        <v>26</v>
      </c>
      <c r="D8" s="144">
        <v>3736</v>
      </c>
      <c r="E8" s="143">
        <f t="shared" si="0"/>
        <v>21.6</v>
      </c>
      <c r="F8" s="142">
        <f t="shared" si="2"/>
        <v>99.3</v>
      </c>
      <c r="G8" s="144">
        <v>1296078707</v>
      </c>
      <c r="H8" s="143">
        <f t="shared" si="1"/>
        <v>43.3</v>
      </c>
      <c r="I8" s="142">
        <f t="shared" si="3"/>
        <v>88.3</v>
      </c>
      <c r="K8" s="60">
        <v>3762</v>
      </c>
      <c r="L8" s="60">
        <v>1467829539</v>
      </c>
    </row>
    <row r="9" spans="1:12" ht="30" customHeight="1">
      <c r="A9" s="344"/>
      <c r="B9" s="136" t="s">
        <v>57</v>
      </c>
      <c r="C9" s="130">
        <v>27</v>
      </c>
      <c r="D9" s="144">
        <v>871</v>
      </c>
      <c r="E9" s="143">
        <f t="shared" si="0"/>
        <v>5</v>
      </c>
      <c r="F9" s="142">
        <f t="shared" si="2"/>
        <v>95.2</v>
      </c>
      <c r="G9" s="144">
        <v>112149263</v>
      </c>
      <c r="H9" s="143">
        <f t="shared" si="1"/>
        <v>3.7</v>
      </c>
      <c r="I9" s="142">
        <f t="shared" si="3"/>
        <v>97.4</v>
      </c>
      <c r="K9" s="60">
        <v>915</v>
      </c>
      <c r="L9" s="60">
        <v>115189212</v>
      </c>
    </row>
    <row r="10" spans="1:12" ht="30" customHeight="1">
      <c r="A10" s="344"/>
      <c r="B10" s="136" t="s">
        <v>115</v>
      </c>
      <c r="C10" s="130">
        <v>28</v>
      </c>
      <c r="D10" s="144">
        <v>735</v>
      </c>
      <c r="E10" s="143">
        <f t="shared" si="0"/>
        <v>4.2</v>
      </c>
      <c r="F10" s="142">
        <f t="shared" si="2"/>
        <v>88.1</v>
      </c>
      <c r="G10" s="144">
        <v>4155894</v>
      </c>
      <c r="H10" s="143">
        <f t="shared" si="1"/>
        <v>0.1</v>
      </c>
      <c r="I10" s="142">
        <f t="shared" si="3"/>
        <v>73</v>
      </c>
      <c r="K10" s="60">
        <v>834</v>
      </c>
      <c r="L10" s="60">
        <v>5696860</v>
      </c>
    </row>
    <row r="11" spans="1:12" ht="49.5" customHeight="1">
      <c r="A11" s="344"/>
      <c r="B11" s="136" t="s">
        <v>116</v>
      </c>
      <c r="C11" s="130">
        <v>29</v>
      </c>
      <c r="D11" s="144">
        <v>5</v>
      </c>
      <c r="E11" s="143">
        <f t="shared" si="0"/>
        <v>0</v>
      </c>
      <c r="F11" s="142">
        <f t="shared" si="2"/>
        <v>100</v>
      </c>
      <c r="G11" s="144">
        <v>506</v>
      </c>
      <c r="H11" s="143">
        <f>IF(G11&gt;0,ROUND(G11/$G$27*100,1),"－")</f>
        <v>0</v>
      </c>
      <c r="I11" s="142">
        <f t="shared" si="3"/>
        <v>25.7</v>
      </c>
      <c r="K11" s="60">
        <v>5</v>
      </c>
      <c r="L11" s="60">
        <v>1966</v>
      </c>
    </row>
    <row r="12" spans="1:12" ht="30" customHeight="1">
      <c r="A12" s="344"/>
      <c r="B12" s="136" t="s">
        <v>121</v>
      </c>
      <c r="C12" s="130">
        <v>30</v>
      </c>
      <c r="D12" s="145">
        <v>18</v>
      </c>
      <c r="E12" s="143">
        <f t="shared" si="0"/>
        <v>0.1</v>
      </c>
      <c r="F12" s="142">
        <f t="shared" si="2"/>
        <v>69.2</v>
      </c>
      <c r="G12" s="144">
        <v>23586</v>
      </c>
      <c r="H12" s="143">
        <f t="shared" si="1"/>
        <v>0</v>
      </c>
      <c r="I12" s="142">
        <f t="shared" si="3"/>
        <v>50.5</v>
      </c>
      <c r="K12" s="61">
        <v>26</v>
      </c>
      <c r="L12" s="60">
        <v>46673</v>
      </c>
    </row>
    <row r="13" spans="1:12" ht="30" customHeight="1">
      <c r="A13" s="344"/>
      <c r="B13" s="136" t="s">
        <v>111</v>
      </c>
      <c r="C13" s="130">
        <v>31</v>
      </c>
      <c r="D13" s="144">
        <v>8</v>
      </c>
      <c r="E13" s="143">
        <f t="shared" si="0"/>
        <v>0</v>
      </c>
      <c r="F13" s="142">
        <f t="shared" si="2"/>
        <v>160</v>
      </c>
      <c r="G13" s="144">
        <v>828996</v>
      </c>
      <c r="H13" s="143">
        <f t="shared" si="1"/>
        <v>0</v>
      </c>
      <c r="I13" s="142">
        <f t="shared" si="3"/>
        <v>1045.3</v>
      </c>
      <c r="K13" s="60">
        <v>5</v>
      </c>
      <c r="L13" s="60">
        <v>79309</v>
      </c>
    </row>
    <row r="14" spans="1:12" ht="30" customHeight="1">
      <c r="A14" s="344"/>
      <c r="B14" s="137" t="s">
        <v>117</v>
      </c>
      <c r="C14" s="130">
        <v>32</v>
      </c>
      <c r="D14" s="145">
        <v>119</v>
      </c>
      <c r="E14" s="143">
        <f t="shared" si="0"/>
        <v>0.7</v>
      </c>
      <c r="F14" s="142">
        <f t="shared" si="2"/>
        <v>99.2</v>
      </c>
      <c r="G14" s="144">
        <v>112016731</v>
      </c>
      <c r="H14" s="143">
        <f t="shared" si="1"/>
        <v>3.7</v>
      </c>
      <c r="I14" s="142">
        <f t="shared" si="3"/>
        <v>101.9</v>
      </c>
      <c r="K14" s="61">
        <v>120</v>
      </c>
      <c r="L14" s="60">
        <v>109914746</v>
      </c>
    </row>
    <row r="15" spans="1:12" ht="30" customHeight="1">
      <c r="A15" s="346" t="s">
        <v>81</v>
      </c>
      <c r="B15" s="137" t="s">
        <v>118</v>
      </c>
      <c r="C15" s="130">
        <v>33</v>
      </c>
      <c r="D15" s="145">
        <v>0</v>
      </c>
      <c r="E15" s="146" t="str">
        <f t="shared" si="0"/>
        <v>－</v>
      </c>
      <c r="F15" s="147" t="s">
        <v>129</v>
      </c>
      <c r="G15" s="148">
        <v>0</v>
      </c>
      <c r="H15" s="146" t="str">
        <f t="shared" si="1"/>
        <v>－</v>
      </c>
      <c r="I15" s="147" t="s">
        <v>131</v>
      </c>
      <c r="K15" s="61">
        <v>0</v>
      </c>
      <c r="L15" s="62">
        <v>0</v>
      </c>
    </row>
    <row r="16" spans="1:12" ht="30" customHeight="1">
      <c r="A16" s="347"/>
      <c r="B16" s="137" t="s">
        <v>112</v>
      </c>
      <c r="C16" s="130">
        <v>34</v>
      </c>
      <c r="D16" s="145">
        <f>1-1</f>
        <v>0</v>
      </c>
      <c r="E16" s="146" t="str">
        <f t="shared" si="0"/>
        <v>－</v>
      </c>
      <c r="F16" s="147" t="s">
        <v>130</v>
      </c>
      <c r="G16" s="149">
        <v>0</v>
      </c>
      <c r="H16" s="146" t="str">
        <f t="shared" si="1"/>
        <v>－</v>
      </c>
      <c r="I16" s="147" t="s">
        <v>133</v>
      </c>
      <c r="K16" s="61">
        <v>0</v>
      </c>
      <c r="L16" s="63">
        <v>0</v>
      </c>
    </row>
    <row r="17" spans="1:12" ht="30" customHeight="1">
      <c r="A17" s="347"/>
      <c r="B17" s="137" t="s">
        <v>113</v>
      </c>
      <c r="C17" s="130">
        <v>35</v>
      </c>
      <c r="D17" s="145">
        <v>0</v>
      </c>
      <c r="E17" s="146" t="str">
        <f t="shared" si="0"/>
        <v>－</v>
      </c>
      <c r="F17" s="147" t="s">
        <v>131</v>
      </c>
      <c r="G17" s="144">
        <v>0</v>
      </c>
      <c r="H17" s="146" t="str">
        <f t="shared" si="1"/>
        <v>－</v>
      </c>
      <c r="I17" s="147" t="s">
        <v>131</v>
      </c>
      <c r="K17" s="61">
        <v>0</v>
      </c>
      <c r="L17" s="60">
        <v>0</v>
      </c>
    </row>
    <row r="18" spans="1:12" ht="30" customHeight="1">
      <c r="A18" s="343" t="s">
        <v>119</v>
      </c>
      <c r="B18" s="136" t="s">
        <v>114</v>
      </c>
      <c r="C18" s="130">
        <v>36</v>
      </c>
      <c r="D18" s="150">
        <v>391</v>
      </c>
      <c r="E18" s="145"/>
      <c r="F18" s="151">
        <f>IF(D18&gt;0,ROUND(D18/K18*100,1))</f>
        <v>97.8</v>
      </c>
      <c r="G18" s="144">
        <v>13013427</v>
      </c>
      <c r="H18" s="152"/>
      <c r="I18" s="151">
        <f>IF(G18&gt;0,ROUND(G18/L18*100,1))</f>
        <v>89.2</v>
      </c>
      <c r="K18" s="64">
        <v>400</v>
      </c>
      <c r="L18" s="60">
        <v>14583263</v>
      </c>
    </row>
    <row r="19" spans="1:12" ht="30" customHeight="1">
      <c r="A19" s="344"/>
      <c r="B19" s="136" t="s">
        <v>58</v>
      </c>
      <c r="C19" s="130">
        <v>37</v>
      </c>
      <c r="D19" s="150">
        <v>3386</v>
      </c>
      <c r="E19" s="145"/>
      <c r="F19" s="151">
        <f>IF(D19&gt;0,ROUND(D19/K19*100,1))</f>
        <v>99.6</v>
      </c>
      <c r="G19" s="144">
        <v>9489412</v>
      </c>
      <c r="H19" s="145"/>
      <c r="I19" s="151">
        <f>IF(G19&gt;0,ROUND(G19/L19*100,1))</f>
        <v>57.5</v>
      </c>
      <c r="K19" s="64">
        <v>3401</v>
      </c>
      <c r="L19" s="60">
        <v>16506492</v>
      </c>
    </row>
    <row r="20" spans="1:12" ht="30" customHeight="1">
      <c r="A20" s="344"/>
      <c r="B20" s="136" t="s">
        <v>86</v>
      </c>
      <c r="C20" s="130">
        <v>38</v>
      </c>
      <c r="D20" s="150">
        <v>0</v>
      </c>
      <c r="E20" s="145"/>
      <c r="F20" s="147" t="s">
        <v>131</v>
      </c>
      <c r="G20" s="144">
        <v>0</v>
      </c>
      <c r="H20" s="152"/>
      <c r="I20" s="147" t="s">
        <v>131</v>
      </c>
      <c r="K20" s="64">
        <v>0</v>
      </c>
      <c r="L20" s="60">
        <v>0</v>
      </c>
    </row>
    <row r="21" spans="1:12" ht="30" customHeight="1">
      <c r="A21" s="344"/>
      <c r="B21" s="136" t="s">
        <v>59</v>
      </c>
      <c r="C21" s="130">
        <v>39</v>
      </c>
      <c r="D21" s="150">
        <v>0</v>
      </c>
      <c r="E21" s="145"/>
      <c r="F21" s="147" t="s">
        <v>132</v>
      </c>
      <c r="G21" s="144">
        <v>0</v>
      </c>
      <c r="H21" s="152"/>
      <c r="I21" s="147" t="s">
        <v>134</v>
      </c>
      <c r="K21" s="64">
        <v>0</v>
      </c>
      <c r="L21" s="60">
        <v>0</v>
      </c>
    </row>
    <row r="22" spans="1:12" ht="30" customHeight="1">
      <c r="A22" s="344"/>
      <c r="B22" s="137" t="s">
        <v>123</v>
      </c>
      <c r="C22" s="130">
        <v>40</v>
      </c>
      <c r="D22" s="153">
        <v>0</v>
      </c>
      <c r="E22" s="145"/>
      <c r="F22" s="147" t="s">
        <v>132</v>
      </c>
      <c r="G22" s="145">
        <v>0</v>
      </c>
      <c r="H22" s="152"/>
      <c r="I22" s="147" t="s">
        <v>131</v>
      </c>
      <c r="K22" s="65">
        <v>0</v>
      </c>
      <c r="L22" s="61">
        <v>0</v>
      </c>
    </row>
    <row r="23" spans="1:12" ht="30" customHeight="1">
      <c r="A23" s="344"/>
      <c r="B23" s="136" t="s">
        <v>87</v>
      </c>
      <c r="C23" s="130">
        <v>41</v>
      </c>
      <c r="D23" s="150">
        <v>14</v>
      </c>
      <c r="E23" s="145"/>
      <c r="F23" s="151">
        <f>IF(D23&gt;0,ROUND(D23/K23*100,1))</f>
        <v>140</v>
      </c>
      <c r="G23" s="144">
        <v>186529</v>
      </c>
      <c r="H23" s="152"/>
      <c r="I23" s="151">
        <f>IF(G23&gt;0,ROUND(G23/L23*100,1))</f>
        <v>421.6</v>
      </c>
      <c r="K23" s="64">
        <v>10</v>
      </c>
      <c r="L23" s="60">
        <v>44242</v>
      </c>
    </row>
    <row r="24" spans="1:12" ht="30" customHeight="1">
      <c r="A24" s="344"/>
      <c r="B24" s="136" t="s">
        <v>124</v>
      </c>
      <c r="C24" s="130">
        <v>42</v>
      </c>
      <c r="D24" s="150">
        <v>547</v>
      </c>
      <c r="E24" s="145"/>
      <c r="F24" s="151">
        <f>IF(D24&gt;0,ROUND(D24/K24*100,1))</f>
        <v>103</v>
      </c>
      <c r="G24" s="144">
        <v>99015611</v>
      </c>
      <c r="H24" s="145"/>
      <c r="I24" s="151">
        <f>IF(G24&gt;0,ROUND(G24/L24*100,1))</f>
        <v>618.5</v>
      </c>
      <c r="K24" s="64">
        <v>531</v>
      </c>
      <c r="L24" s="60">
        <v>16008594</v>
      </c>
    </row>
    <row r="25" spans="1:12" ht="30" customHeight="1">
      <c r="A25" s="345"/>
      <c r="B25" s="136" t="s">
        <v>60</v>
      </c>
      <c r="C25" s="130">
        <v>43</v>
      </c>
      <c r="D25" s="148">
        <v>3593</v>
      </c>
      <c r="E25" s="143">
        <f>IF(D25&gt;0,ROUND(D25/$D$27*100,1),"－")</f>
        <v>20.7</v>
      </c>
      <c r="F25" s="151">
        <f>IF(D25&gt;0,ROUND(D25/K25*100,1))</f>
        <v>99.6</v>
      </c>
      <c r="G25" s="144">
        <f>SUM(G18:G24)</f>
        <v>121704979</v>
      </c>
      <c r="H25" s="143">
        <f>IF(G25&gt;0,ROUND(G25/$G$27*100,1),"－")</f>
        <v>4.1</v>
      </c>
      <c r="I25" s="151">
        <f>IF(G25&gt;0,ROUND(G25/L25*100,1))</f>
        <v>258.2</v>
      </c>
      <c r="K25" s="62">
        <v>3609</v>
      </c>
      <c r="L25" s="60">
        <v>47142591</v>
      </c>
    </row>
    <row r="26" spans="1:12" ht="30" customHeight="1">
      <c r="A26" s="331" t="s">
        <v>85</v>
      </c>
      <c r="B26" s="332"/>
      <c r="C26" s="138">
        <v>44</v>
      </c>
      <c r="D26" s="148">
        <v>0</v>
      </c>
      <c r="E26" s="143" t="str">
        <f>IF(D26&gt;0,ROUND(D26/$D$27*100,1),"－")</f>
        <v>－</v>
      </c>
      <c r="F26" s="151" t="s">
        <v>141</v>
      </c>
      <c r="G26" s="148">
        <v>0</v>
      </c>
      <c r="H26" s="143" t="str">
        <f>IF(G26&gt;0,ROUND(G26/$G$27*100,1),"－")</f>
        <v>－</v>
      </c>
      <c r="I26" s="151" t="s">
        <v>141</v>
      </c>
      <c r="K26" s="62">
        <v>21</v>
      </c>
      <c r="L26" s="62">
        <v>32370</v>
      </c>
    </row>
    <row r="27" spans="1:12" ht="30" customHeight="1">
      <c r="A27" s="338" t="s">
        <v>61</v>
      </c>
      <c r="B27" s="339"/>
      <c r="C27" s="139">
        <v>45</v>
      </c>
      <c r="D27" s="144">
        <f>SUM(D6:D17,D25:D26)</f>
        <v>17326</v>
      </c>
      <c r="E27" s="143">
        <f>IF(D27&gt;0,ROUND(D27/$D$27*100,1),"－")</f>
        <v>100</v>
      </c>
      <c r="F27" s="151">
        <f>IF(D27&gt;0,ROUND(D27/K27*100,1))</f>
        <v>99.5</v>
      </c>
      <c r="G27" s="144">
        <f>SUM(G6:G17,G25:G26)</f>
        <v>2994475940</v>
      </c>
      <c r="H27" s="143">
        <f>IF(G27&gt;0,ROUND(G27/$G$27*100,1),"－")</f>
        <v>100</v>
      </c>
      <c r="I27" s="151">
        <f>IF(G27&gt;0,ROUND(G27/L27*100,1))</f>
        <v>100.1</v>
      </c>
      <c r="K27" s="60">
        <v>17407</v>
      </c>
      <c r="L27" s="60">
        <v>2991093809</v>
      </c>
    </row>
    <row r="28" spans="1:12" ht="12.75" customHeight="1">
      <c r="A28" s="42"/>
      <c r="B28" s="42"/>
      <c r="C28" s="42"/>
      <c r="D28" s="55"/>
      <c r="E28" s="56"/>
      <c r="F28" s="67"/>
      <c r="G28" s="55"/>
      <c r="H28" s="56"/>
      <c r="I28" s="44"/>
      <c r="K28" s="43"/>
      <c r="L28" s="43"/>
    </row>
    <row r="29" spans="1:9" ht="12.75" customHeight="1">
      <c r="A29" s="57" t="s">
        <v>93</v>
      </c>
      <c r="B29" s="334" t="s">
        <v>125</v>
      </c>
      <c r="C29" s="334"/>
      <c r="D29" s="334"/>
      <c r="E29" s="334"/>
      <c r="F29" s="334"/>
      <c r="G29" s="334"/>
      <c r="H29" s="334"/>
      <c r="I29" s="54"/>
    </row>
    <row r="30" spans="1:9" ht="13.5" customHeight="1">
      <c r="A30" s="58" t="s">
        <v>127</v>
      </c>
      <c r="B30" s="335" t="s">
        <v>140</v>
      </c>
      <c r="C30" s="335"/>
      <c r="D30" s="335"/>
      <c r="E30" s="335"/>
      <c r="F30" s="335"/>
      <c r="G30" s="335"/>
      <c r="H30" s="335"/>
      <c r="I30" s="54"/>
    </row>
    <row r="31" spans="1:9" ht="32.25" customHeight="1">
      <c r="A31" s="58" t="s">
        <v>135</v>
      </c>
      <c r="B31" s="333" t="s">
        <v>126</v>
      </c>
      <c r="C31" s="333"/>
      <c r="D31" s="333"/>
      <c r="E31" s="333"/>
      <c r="F31" s="333"/>
      <c r="G31" s="333"/>
      <c r="H31" s="333"/>
      <c r="I31" s="54"/>
    </row>
  </sheetData>
  <sheetProtection/>
  <mergeCells count="20">
    <mergeCell ref="A1:I1"/>
    <mergeCell ref="A18:A25"/>
    <mergeCell ref="D3:D4"/>
    <mergeCell ref="G3:G4"/>
    <mergeCell ref="A5:A14"/>
    <mergeCell ref="A15:A17"/>
    <mergeCell ref="B31:H31"/>
    <mergeCell ref="B29:H29"/>
    <mergeCell ref="B30:H30"/>
    <mergeCell ref="I3:I4"/>
    <mergeCell ref="A27:B27"/>
    <mergeCell ref="K3:L3"/>
    <mergeCell ref="F3:F4"/>
    <mergeCell ref="K2:L2"/>
    <mergeCell ref="A3:B4"/>
    <mergeCell ref="H3:H4"/>
    <mergeCell ref="C3:C4"/>
    <mergeCell ref="C5:C6"/>
    <mergeCell ref="A26:B26"/>
    <mergeCell ref="E3:E4"/>
  </mergeCells>
  <printOptions horizontalCentered="1"/>
  <pageMargins left="0.2362204724409449" right="0.2362204724409449" top="0.7480314960629921" bottom="0.15748031496062992" header="0.31496062992125984" footer="0.31496062992125984"/>
  <pageSetup firstPageNumber="199" useFirstPageNumber="1" horizontalDpi="600" verticalDpi="600" orientation="portrait" paperSize="9" scale="63" r:id="rId2"/>
  <drawing r:id="rId1"/>
</worksheet>
</file>

<file path=xl/worksheets/sheet30.xml><?xml version="1.0" encoding="utf-8"?>
<worksheet xmlns="http://schemas.openxmlformats.org/spreadsheetml/2006/main" xmlns:r="http://schemas.openxmlformats.org/officeDocument/2006/relationships">
  <dimension ref="A1:AF27"/>
  <sheetViews>
    <sheetView view="pageBreakPreview" zoomScaleSheetLayoutView="100" zoomScalePageLayoutView="0" workbookViewId="0" topLeftCell="A1">
      <selection activeCell="A2" sqref="A2"/>
    </sheetView>
  </sheetViews>
  <sheetFormatPr defaultColWidth="9.00390625" defaultRowHeight="13.5"/>
  <cols>
    <col min="1" max="1" width="3.625" style="636" customWidth="1"/>
    <col min="2" max="20" width="4.625" style="636" customWidth="1"/>
    <col min="21" max="22" width="2.625" style="636" customWidth="1"/>
    <col min="23" max="24" width="3.125" style="636" customWidth="1"/>
    <col min="25" max="28" width="2.625" style="636" customWidth="1"/>
    <col min="29" max="30" width="3.125" style="636" customWidth="1"/>
    <col min="31" max="32" width="2.625" style="636" customWidth="1"/>
    <col min="33" max="57" width="4.625" style="636" customWidth="1"/>
    <col min="58" max="16384" width="9.00390625" style="636" customWidth="1"/>
  </cols>
  <sheetData>
    <row r="1" spans="1:32" ht="24.75" customHeight="1">
      <c r="A1" s="1600" t="s">
        <v>583</v>
      </c>
      <c r="B1" s="1600"/>
      <c r="C1" s="1600"/>
      <c r="D1" s="1600"/>
      <c r="E1" s="1600"/>
      <c r="F1" s="1600"/>
      <c r="G1" s="1600"/>
      <c r="H1" s="1600"/>
      <c r="I1" s="1600"/>
      <c r="J1" s="1600"/>
      <c r="K1" s="1600"/>
      <c r="L1" s="1600"/>
      <c r="M1" s="1600"/>
      <c r="N1" s="1600"/>
      <c r="O1" s="1600"/>
      <c r="P1" s="1600"/>
      <c r="Q1" s="1600"/>
      <c r="R1" s="1600"/>
      <c r="S1" s="1600"/>
      <c r="T1" s="1600"/>
      <c r="U1" s="1599"/>
      <c r="V1" s="1599"/>
      <c r="W1" s="1599"/>
      <c r="X1" s="1599"/>
      <c r="Y1" s="1599"/>
      <c r="Z1" s="1599"/>
      <c r="AA1" s="1599"/>
      <c r="AB1" s="1599"/>
      <c r="AC1" s="1599"/>
      <c r="AD1" s="1599"/>
      <c r="AE1" s="1599"/>
      <c r="AF1" s="1599"/>
    </row>
    <row r="2" spans="1:20" ht="24.75" customHeight="1" thickBot="1">
      <c r="A2" s="184"/>
      <c r="B2" s="184"/>
      <c r="C2" s="184"/>
      <c r="D2" s="184"/>
      <c r="E2" s="184"/>
      <c r="F2" s="184"/>
      <c r="G2" s="184"/>
      <c r="H2" s="184"/>
      <c r="I2" s="184"/>
      <c r="J2" s="184"/>
      <c r="K2" s="184"/>
      <c r="L2" s="184"/>
      <c r="M2" s="184"/>
      <c r="N2" s="184"/>
      <c r="O2" s="184"/>
      <c r="P2" s="184"/>
      <c r="Q2" s="184"/>
      <c r="R2" s="184"/>
      <c r="S2" s="184"/>
      <c r="T2" s="184"/>
    </row>
    <row r="3" spans="1:20" ht="30" customHeight="1" thickBot="1">
      <c r="A3" s="1458" t="s">
        <v>26</v>
      </c>
      <c r="B3" s="1457"/>
      <c r="C3" s="1457"/>
      <c r="D3" s="1457"/>
      <c r="E3" s="1457"/>
      <c r="F3" s="1457"/>
      <c r="G3" s="1457"/>
      <c r="H3" s="1598"/>
      <c r="I3" s="1597"/>
      <c r="J3" s="1455" t="s">
        <v>391</v>
      </c>
      <c r="K3" s="1455"/>
      <c r="L3" s="1455"/>
      <c r="M3" s="1455"/>
      <c r="N3" s="1596"/>
      <c r="O3" s="1595"/>
      <c r="P3" s="1455" t="s">
        <v>393</v>
      </c>
      <c r="Q3" s="1455"/>
      <c r="R3" s="1455"/>
      <c r="S3" s="1455"/>
      <c r="T3" s="1454"/>
    </row>
    <row r="4" spans="1:20" ht="24.75" customHeight="1">
      <c r="A4" s="1453"/>
      <c r="B4" s="1345" t="s">
        <v>582</v>
      </c>
      <c r="C4" s="1526"/>
      <c r="D4" s="1526"/>
      <c r="E4" s="1526"/>
      <c r="F4" s="1526"/>
      <c r="G4" s="1526"/>
      <c r="H4" s="1525" t="s">
        <v>99</v>
      </c>
      <c r="I4" s="1542" t="s">
        <v>543</v>
      </c>
      <c r="J4" s="1445">
        <v>0</v>
      </c>
      <c r="K4" s="1445"/>
      <c r="L4" s="1445"/>
      <c r="M4" s="1541" t="s">
        <v>542</v>
      </c>
      <c r="N4" s="1552" t="s">
        <v>14</v>
      </c>
      <c r="O4" s="1542" t="s">
        <v>543</v>
      </c>
      <c r="P4" s="1445">
        <v>0</v>
      </c>
      <c r="Q4" s="1445"/>
      <c r="R4" s="1445"/>
      <c r="S4" s="1541" t="s">
        <v>542</v>
      </c>
      <c r="T4" s="1443" t="s">
        <v>5</v>
      </c>
    </row>
    <row r="5" spans="1:20" ht="24.75" customHeight="1">
      <c r="A5" s="1584"/>
      <c r="B5" s="1511"/>
      <c r="C5" s="1511"/>
      <c r="D5" s="1511"/>
      <c r="E5" s="1511"/>
      <c r="F5" s="1511"/>
      <c r="G5" s="1511"/>
      <c r="H5" s="1510"/>
      <c r="I5" s="1500">
        <v>0</v>
      </c>
      <c r="J5" s="1508"/>
      <c r="K5" s="1508"/>
      <c r="L5" s="1508"/>
      <c r="M5" s="1508"/>
      <c r="N5" s="1594"/>
      <c r="O5" s="1500">
        <v>0</v>
      </c>
      <c r="P5" s="1508"/>
      <c r="Q5" s="1508"/>
      <c r="R5" s="1508"/>
      <c r="S5" s="1508"/>
      <c r="T5" s="1593"/>
    </row>
    <row r="6" spans="1:20" ht="24.75" customHeight="1">
      <c r="A6" s="1581"/>
      <c r="B6" s="484" t="s">
        <v>581</v>
      </c>
      <c r="C6" s="1497"/>
      <c r="D6" s="1497"/>
      <c r="E6" s="1497"/>
      <c r="F6" s="1497"/>
      <c r="G6" s="1497"/>
      <c r="H6" s="1517" t="s">
        <v>100</v>
      </c>
      <c r="I6" s="1494" t="s">
        <v>543</v>
      </c>
      <c r="J6" s="1486">
        <v>0</v>
      </c>
      <c r="K6" s="1486"/>
      <c r="L6" s="1486"/>
      <c r="M6" s="1493" t="s">
        <v>542</v>
      </c>
      <c r="N6" s="1579"/>
      <c r="O6" s="1494" t="s">
        <v>543</v>
      </c>
      <c r="P6" s="1486">
        <v>0</v>
      </c>
      <c r="Q6" s="1486"/>
      <c r="R6" s="1486"/>
      <c r="S6" s="1493" t="s">
        <v>542</v>
      </c>
      <c r="T6" s="1578"/>
    </row>
    <row r="7" spans="1:20" ht="24.75" customHeight="1">
      <c r="A7" s="1586"/>
      <c r="B7" s="1592"/>
      <c r="C7" s="1592"/>
      <c r="D7" s="1592"/>
      <c r="E7" s="1592"/>
      <c r="F7" s="1592"/>
      <c r="G7" s="1592"/>
      <c r="H7" s="1510"/>
      <c r="I7" s="1500">
        <v>0</v>
      </c>
      <c r="J7" s="1508"/>
      <c r="K7" s="1508"/>
      <c r="L7" s="1508"/>
      <c r="M7" s="1508"/>
      <c r="N7" s="1507"/>
      <c r="O7" s="1500">
        <v>0</v>
      </c>
      <c r="P7" s="1508"/>
      <c r="Q7" s="1508"/>
      <c r="R7" s="1508"/>
      <c r="S7" s="1508"/>
      <c r="T7" s="1582"/>
    </row>
    <row r="8" spans="1:20" ht="24.75" customHeight="1">
      <c r="A8" s="1591"/>
      <c r="B8" s="1590"/>
      <c r="C8" s="1589" t="s">
        <v>403</v>
      </c>
      <c r="D8" s="1497"/>
      <c r="E8" s="1497"/>
      <c r="F8" s="1497"/>
      <c r="G8" s="1497"/>
      <c r="H8" s="1545"/>
      <c r="I8" s="1534" t="s">
        <v>543</v>
      </c>
      <c r="J8" s="1486">
        <v>0</v>
      </c>
      <c r="K8" s="1486"/>
      <c r="L8" s="1486"/>
      <c r="M8" s="1533" t="s">
        <v>542</v>
      </c>
      <c r="N8" s="1579"/>
      <c r="O8" s="1534" t="s">
        <v>543</v>
      </c>
      <c r="P8" s="1486">
        <v>0</v>
      </c>
      <c r="Q8" s="1486"/>
      <c r="R8" s="1486"/>
      <c r="S8" s="1533" t="s">
        <v>542</v>
      </c>
      <c r="T8" s="1578"/>
    </row>
    <row r="9" spans="1:20" ht="24.75" customHeight="1">
      <c r="A9" s="1584"/>
      <c r="B9" s="1510"/>
      <c r="C9" s="1512"/>
      <c r="D9" s="1511"/>
      <c r="E9" s="1511"/>
      <c r="F9" s="1511"/>
      <c r="G9" s="1511"/>
      <c r="H9" s="1510"/>
      <c r="I9" s="1500">
        <v>0</v>
      </c>
      <c r="J9" s="1508"/>
      <c r="K9" s="1508"/>
      <c r="L9" s="1508"/>
      <c r="M9" s="1508"/>
      <c r="N9" s="1583"/>
      <c r="O9" s="1500">
        <v>0</v>
      </c>
      <c r="P9" s="1508"/>
      <c r="Q9" s="1508"/>
      <c r="R9" s="1508"/>
      <c r="S9" s="1508"/>
      <c r="T9" s="1582"/>
    </row>
    <row r="10" spans="1:20" ht="24.75" customHeight="1">
      <c r="A10" s="1581"/>
      <c r="B10" s="484" t="s">
        <v>580</v>
      </c>
      <c r="C10" s="1497"/>
      <c r="D10" s="1497"/>
      <c r="E10" s="1497"/>
      <c r="F10" s="1497"/>
      <c r="G10" s="1580" t="s">
        <v>401</v>
      </c>
      <c r="H10" s="1545"/>
      <c r="I10" s="1534" t="s">
        <v>543</v>
      </c>
      <c r="J10" s="1486">
        <v>0</v>
      </c>
      <c r="K10" s="1486"/>
      <c r="L10" s="1486"/>
      <c r="M10" s="1533" t="s">
        <v>542</v>
      </c>
      <c r="N10" s="1579"/>
      <c r="O10" s="1534" t="s">
        <v>543</v>
      </c>
      <c r="P10" s="1486">
        <v>0</v>
      </c>
      <c r="Q10" s="1486"/>
      <c r="R10" s="1486"/>
      <c r="S10" s="1533" t="s">
        <v>542</v>
      </c>
      <c r="T10" s="1578"/>
    </row>
    <row r="11" spans="1:20" ht="24.75" customHeight="1">
      <c r="A11" s="1588"/>
      <c r="B11" s="1511"/>
      <c r="C11" s="1511"/>
      <c r="D11" s="1511"/>
      <c r="E11" s="1511"/>
      <c r="F11" s="1511"/>
      <c r="G11" s="1511"/>
      <c r="H11" s="1510"/>
      <c r="I11" s="1500">
        <v>0</v>
      </c>
      <c r="J11" s="1508"/>
      <c r="K11" s="1508"/>
      <c r="L11" s="1508"/>
      <c r="M11" s="1508"/>
      <c r="N11" s="1583"/>
      <c r="O11" s="1500">
        <v>0</v>
      </c>
      <c r="P11" s="1508"/>
      <c r="Q11" s="1508"/>
      <c r="R11" s="1508"/>
      <c r="S11" s="1508"/>
      <c r="T11" s="1582"/>
    </row>
    <row r="12" spans="1:20" ht="24.75" customHeight="1">
      <c r="A12" s="1587" t="s">
        <v>387</v>
      </c>
      <c r="B12" s="1545"/>
      <c r="C12" s="1338"/>
      <c r="D12" s="484" t="s">
        <v>386</v>
      </c>
      <c r="E12" s="1497"/>
      <c r="F12" s="1497"/>
      <c r="G12" s="1497"/>
      <c r="H12" s="1517"/>
      <c r="I12" s="1534" t="s">
        <v>543</v>
      </c>
      <c r="J12" s="1486">
        <v>0</v>
      </c>
      <c r="K12" s="1486"/>
      <c r="L12" s="1486"/>
      <c r="M12" s="1533" t="s">
        <v>542</v>
      </c>
      <c r="N12" s="1579"/>
      <c r="O12" s="1534" t="s">
        <v>543</v>
      </c>
      <c r="P12" s="1486">
        <v>0</v>
      </c>
      <c r="Q12" s="1486"/>
      <c r="R12" s="1486"/>
      <c r="S12" s="1533" t="s">
        <v>542</v>
      </c>
      <c r="T12" s="1578"/>
    </row>
    <row r="13" spans="1:20" ht="24.75" customHeight="1">
      <c r="A13" s="1586"/>
      <c r="B13" s="1585"/>
      <c r="C13" s="1512"/>
      <c r="D13" s="1511"/>
      <c r="E13" s="1511"/>
      <c r="F13" s="1511"/>
      <c r="G13" s="1511"/>
      <c r="H13" s="1510"/>
      <c r="I13" s="1500">
        <v>0</v>
      </c>
      <c r="J13" s="1508"/>
      <c r="K13" s="1508"/>
      <c r="L13" s="1508"/>
      <c r="M13" s="1508"/>
      <c r="N13" s="1583"/>
      <c r="O13" s="1500">
        <v>0</v>
      </c>
      <c r="P13" s="1508"/>
      <c r="Q13" s="1508"/>
      <c r="R13" s="1508"/>
      <c r="S13" s="1508"/>
      <c r="T13" s="1582"/>
    </row>
    <row r="14" spans="1:20" ht="24.75" customHeight="1">
      <c r="A14" s="1586"/>
      <c r="B14" s="1585"/>
      <c r="C14" s="1338"/>
      <c r="D14" s="484" t="s">
        <v>400</v>
      </c>
      <c r="E14" s="1497"/>
      <c r="F14" s="1497"/>
      <c r="G14" s="1497"/>
      <c r="H14" s="1517"/>
      <c r="I14" s="1534" t="s">
        <v>543</v>
      </c>
      <c r="J14" s="1486">
        <v>0</v>
      </c>
      <c r="K14" s="1486"/>
      <c r="L14" s="1486"/>
      <c r="M14" s="1533" t="s">
        <v>542</v>
      </c>
      <c r="N14" s="1579"/>
      <c r="O14" s="1534" t="s">
        <v>543</v>
      </c>
      <c r="P14" s="1486">
        <v>0</v>
      </c>
      <c r="Q14" s="1486"/>
      <c r="R14" s="1486"/>
      <c r="S14" s="1533" t="s">
        <v>542</v>
      </c>
      <c r="T14" s="1578"/>
    </row>
    <row r="15" spans="1:20" ht="24.75" customHeight="1">
      <c r="A15" s="1586"/>
      <c r="B15" s="1585"/>
      <c r="C15" s="1512"/>
      <c r="D15" s="1511"/>
      <c r="E15" s="1511"/>
      <c r="F15" s="1511"/>
      <c r="G15" s="1511"/>
      <c r="H15" s="1510"/>
      <c r="I15" s="1500">
        <v>0</v>
      </c>
      <c r="J15" s="1508"/>
      <c r="K15" s="1508"/>
      <c r="L15" s="1508"/>
      <c r="M15" s="1508"/>
      <c r="N15" s="1583"/>
      <c r="O15" s="1500">
        <v>0</v>
      </c>
      <c r="P15" s="1508"/>
      <c r="Q15" s="1508"/>
      <c r="R15" s="1508"/>
      <c r="S15" s="1508"/>
      <c r="T15" s="1582"/>
    </row>
    <row r="16" spans="1:20" ht="24.75" customHeight="1">
      <c r="A16" s="1586"/>
      <c r="B16" s="1585"/>
      <c r="C16" s="1338"/>
      <c r="D16" s="484" t="s">
        <v>399</v>
      </c>
      <c r="E16" s="1497"/>
      <c r="F16" s="1497"/>
      <c r="G16" s="1497"/>
      <c r="H16" s="1517"/>
      <c r="I16" s="1534" t="s">
        <v>543</v>
      </c>
      <c r="J16" s="1486">
        <v>0</v>
      </c>
      <c r="K16" s="1486"/>
      <c r="L16" s="1486"/>
      <c r="M16" s="1533" t="s">
        <v>542</v>
      </c>
      <c r="N16" s="1579"/>
      <c r="O16" s="1534" t="s">
        <v>543</v>
      </c>
      <c r="P16" s="1486">
        <v>0</v>
      </c>
      <c r="Q16" s="1486"/>
      <c r="R16" s="1486"/>
      <c r="S16" s="1533" t="s">
        <v>542</v>
      </c>
      <c r="T16" s="1578"/>
    </row>
    <row r="17" spans="1:20" ht="24.75" customHeight="1">
      <c r="A17" s="1586"/>
      <c r="B17" s="1585"/>
      <c r="C17" s="1512"/>
      <c r="D17" s="1511"/>
      <c r="E17" s="1511"/>
      <c r="F17" s="1511"/>
      <c r="G17" s="1511"/>
      <c r="H17" s="1510"/>
      <c r="I17" s="1500">
        <v>0</v>
      </c>
      <c r="J17" s="1508"/>
      <c r="K17" s="1508"/>
      <c r="L17" s="1508"/>
      <c r="M17" s="1508"/>
      <c r="N17" s="1583"/>
      <c r="O17" s="1500">
        <v>0</v>
      </c>
      <c r="P17" s="1508"/>
      <c r="Q17" s="1508"/>
      <c r="R17" s="1508"/>
      <c r="S17" s="1508"/>
      <c r="T17" s="1582"/>
    </row>
    <row r="18" spans="1:20" ht="24.75" customHeight="1">
      <c r="A18" s="1586"/>
      <c r="B18" s="1585"/>
      <c r="C18" s="1338"/>
      <c r="D18" s="484" t="s">
        <v>398</v>
      </c>
      <c r="E18" s="1497"/>
      <c r="F18" s="1497"/>
      <c r="G18" s="1497"/>
      <c r="H18" s="1517"/>
      <c r="I18" s="1534" t="s">
        <v>543</v>
      </c>
      <c r="J18" s="1486">
        <v>0</v>
      </c>
      <c r="K18" s="1486"/>
      <c r="L18" s="1486"/>
      <c r="M18" s="1533" t="s">
        <v>542</v>
      </c>
      <c r="N18" s="1579"/>
      <c r="O18" s="1534" t="s">
        <v>543</v>
      </c>
      <c r="P18" s="1486">
        <v>0</v>
      </c>
      <c r="Q18" s="1486"/>
      <c r="R18" s="1486"/>
      <c r="S18" s="1533" t="s">
        <v>542</v>
      </c>
      <c r="T18" s="1578"/>
    </row>
    <row r="19" spans="1:20" ht="24.75" customHeight="1">
      <c r="A19" s="1586"/>
      <c r="B19" s="1585"/>
      <c r="C19" s="1512"/>
      <c r="D19" s="1511"/>
      <c r="E19" s="1511"/>
      <c r="F19" s="1511"/>
      <c r="G19" s="1511"/>
      <c r="H19" s="1510"/>
      <c r="I19" s="1500">
        <v>0</v>
      </c>
      <c r="J19" s="1508"/>
      <c r="K19" s="1508"/>
      <c r="L19" s="1508"/>
      <c r="M19" s="1508"/>
      <c r="N19" s="1583"/>
      <c r="O19" s="1500">
        <v>0</v>
      </c>
      <c r="P19" s="1508"/>
      <c r="Q19" s="1508"/>
      <c r="R19" s="1508"/>
      <c r="S19" s="1508"/>
      <c r="T19" s="1582"/>
    </row>
    <row r="20" spans="1:20" ht="24.75" customHeight="1">
      <c r="A20" s="1586"/>
      <c r="B20" s="1585"/>
      <c r="C20" s="1338"/>
      <c r="D20" s="478" t="s">
        <v>11</v>
      </c>
      <c r="E20" s="1497"/>
      <c r="F20" s="1497"/>
      <c r="G20" s="1497"/>
      <c r="H20" s="1517" t="s">
        <v>103</v>
      </c>
      <c r="I20" s="1534" t="s">
        <v>543</v>
      </c>
      <c r="J20" s="1486">
        <v>0</v>
      </c>
      <c r="K20" s="1486"/>
      <c r="L20" s="1486"/>
      <c r="M20" s="1533" t="s">
        <v>542</v>
      </c>
      <c r="N20" s="1579"/>
      <c r="O20" s="1534" t="s">
        <v>543</v>
      </c>
      <c r="P20" s="1486">
        <v>0</v>
      </c>
      <c r="Q20" s="1486"/>
      <c r="R20" s="1486"/>
      <c r="S20" s="1533" t="s">
        <v>542</v>
      </c>
      <c r="T20" s="1578"/>
    </row>
    <row r="21" spans="1:20" ht="24.75" customHeight="1">
      <c r="A21" s="1584"/>
      <c r="B21" s="1510"/>
      <c r="C21" s="1512"/>
      <c r="D21" s="1511"/>
      <c r="E21" s="1511"/>
      <c r="F21" s="1511"/>
      <c r="G21" s="1511"/>
      <c r="H21" s="1510"/>
      <c r="I21" s="1500">
        <v>0</v>
      </c>
      <c r="J21" s="1508"/>
      <c r="K21" s="1508"/>
      <c r="L21" s="1508"/>
      <c r="M21" s="1508"/>
      <c r="N21" s="1583"/>
      <c r="O21" s="1500">
        <v>0</v>
      </c>
      <c r="P21" s="1508"/>
      <c r="Q21" s="1508"/>
      <c r="R21" s="1508"/>
      <c r="S21" s="1508"/>
      <c r="T21" s="1582"/>
    </row>
    <row r="22" spans="1:20" ht="24.75" customHeight="1">
      <c r="A22" s="1581"/>
      <c r="B22" s="484" t="s">
        <v>579</v>
      </c>
      <c r="C22" s="1497"/>
      <c r="D22" s="1497"/>
      <c r="E22" s="1497"/>
      <c r="F22" s="1497"/>
      <c r="G22" s="1580" t="s">
        <v>382</v>
      </c>
      <c r="H22" s="1545"/>
      <c r="I22" s="1534" t="s">
        <v>543</v>
      </c>
      <c r="J22" s="1486">
        <v>0</v>
      </c>
      <c r="K22" s="1486"/>
      <c r="L22" s="1486"/>
      <c r="M22" s="1533" t="s">
        <v>542</v>
      </c>
      <c r="N22" s="1579"/>
      <c r="O22" s="1534" t="s">
        <v>543</v>
      </c>
      <c r="P22" s="1486">
        <v>0</v>
      </c>
      <c r="Q22" s="1486"/>
      <c r="R22" s="1486"/>
      <c r="S22" s="1533" t="s">
        <v>542</v>
      </c>
      <c r="T22" s="1578"/>
    </row>
    <row r="23" spans="1:20" ht="24.75" customHeight="1" thickBot="1">
      <c r="A23" s="1577"/>
      <c r="B23" s="1482"/>
      <c r="C23" s="1482"/>
      <c r="D23" s="1482"/>
      <c r="E23" s="1482"/>
      <c r="F23" s="1482"/>
      <c r="G23" s="1482"/>
      <c r="H23" s="1481"/>
      <c r="I23" s="1472">
        <v>0</v>
      </c>
      <c r="J23" s="1479"/>
      <c r="K23" s="1479"/>
      <c r="L23" s="1479"/>
      <c r="M23" s="1479"/>
      <c r="N23" s="1478"/>
      <c r="O23" s="1472">
        <v>0</v>
      </c>
      <c r="P23" s="1479"/>
      <c r="Q23" s="1479"/>
      <c r="R23" s="1479"/>
      <c r="S23" s="1479"/>
      <c r="T23" s="1576"/>
    </row>
    <row r="24" spans="1:20" ht="18" customHeight="1">
      <c r="A24" s="184"/>
      <c r="B24" s="184"/>
      <c r="C24" s="1407"/>
      <c r="D24" s="1407"/>
      <c r="E24" s="184"/>
      <c r="F24" s="184"/>
      <c r="G24" s="184"/>
      <c r="H24" s="184"/>
      <c r="I24" s="184"/>
      <c r="J24" s="184"/>
      <c r="K24" s="184"/>
      <c r="L24" s="184"/>
      <c r="M24" s="184"/>
      <c r="N24" s="184"/>
      <c r="O24" s="184"/>
      <c r="P24" s="184"/>
      <c r="Q24" s="184"/>
      <c r="R24" s="184"/>
      <c r="S24" s="184"/>
      <c r="T24" s="184"/>
    </row>
    <row r="25" spans="1:20" ht="18" customHeight="1">
      <c r="A25" s="1405" t="s">
        <v>578</v>
      </c>
      <c r="B25" s="1405"/>
      <c r="C25" s="1405"/>
      <c r="D25" s="1405"/>
      <c r="E25" s="1405"/>
      <c r="F25" s="1405"/>
      <c r="G25" s="1405"/>
      <c r="H25" s="1405"/>
      <c r="I25" s="1405"/>
      <c r="J25" s="1405"/>
      <c r="K25" s="1405"/>
      <c r="L25" s="1405"/>
      <c r="M25" s="1405"/>
      <c r="N25" s="1405"/>
      <c r="O25" s="1405"/>
      <c r="P25" s="1405"/>
      <c r="Q25" s="1405"/>
      <c r="R25" s="1405"/>
      <c r="S25" s="1405"/>
      <c r="T25" s="1405"/>
    </row>
    <row r="26" spans="1:20" ht="18" customHeight="1">
      <c r="A26" s="1405" t="s">
        <v>577</v>
      </c>
      <c r="B26" s="1405"/>
      <c r="C26" s="1405"/>
      <c r="D26" s="1405"/>
      <c r="E26" s="1405"/>
      <c r="F26" s="1405"/>
      <c r="G26" s="1405"/>
      <c r="H26" s="1405"/>
      <c r="I26" s="1405"/>
      <c r="J26" s="1405"/>
      <c r="K26" s="1405"/>
      <c r="L26" s="1405"/>
      <c r="M26" s="1405"/>
      <c r="N26" s="1405"/>
      <c r="O26" s="1405"/>
      <c r="P26" s="1405"/>
      <c r="Q26" s="1405"/>
      <c r="R26" s="1405"/>
      <c r="S26" s="1405"/>
      <c r="T26" s="1405"/>
    </row>
    <row r="27" spans="1:20" ht="18" customHeight="1">
      <c r="A27" s="184"/>
      <c r="B27" s="184"/>
      <c r="C27" s="184"/>
      <c r="D27" s="184"/>
      <c r="E27" s="184"/>
      <c r="F27" s="184"/>
      <c r="G27" s="184"/>
      <c r="H27" s="184"/>
      <c r="I27" s="184"/>
      <c r="J27" s="184"/>
      <c r="K27" s="184"/>
      <c r="L27" s="184"/>
      <c r="M27" s="184"/>
      <c r="N27" s="184"/>
      <c r="O27" s="184"/>
      <c r="P27" s="184"/>
      <c r="Q27" s="184"/>
      <c r="R27" s="184"/>
      <c r="S27" s="184"/>
      <c r="T27" s="184"/>
    </row>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95">
    <mergeCell ref="A1:T1"/>
    <mergeCell ref="A22:A23"/>
    <mergeCell ref="A12:B21"/>
    <mergeCell ref="A4:A5"/>
    <mergeCell ref="A6:A7"/>
    <mergeCell ref="A8:A9"/>
    <mergeCell ref="A10:A11"/>
    <mergeCell ref="B22:F23"/>
    <mergeCell ref="C20:C21"/>
    <mergeCell ref="C12:C13"/>
    <mergeCell ref="P3:S3"/>
    <mergeCell ref="O23:S23"/>
    <mergeCell ref="T22:T23"/>
    <mergeCell ref="O21:S21"/>
    <mergeCell ref="T20:T21"/>
    <mergeCell ref="P20:R20"/>
    <mergeCell ref="O19:S19"/>
    <mergeCell ref="O17:S17"/>
    <mergeCell ref="O15:S15"/>
    <mergeCell ref="O9:S9"/>
    <mergeCell ref="T6:T7"/>
    <mergeCell ref="O7:S7"/>
    <mergeCell ref="P6:R6"/>
    <mergeCell ref="O5:S5"/>
    <mergeCell ref="T14:T15"/>
    <mergeCell ref="P14:R14"/>
    <mergeCell ref="O13:S13"/>
    <mergeCell ref="T12:T13"/>
    <mergeCell ref="P12:R12"/>
    <mergeCell ref="T10:T11"/>
    <mergeCell ref="J22:L22"/>
    <mergeCell ref="P22:R22"/>
    <mergeCell ref="G22:H23"/>
    <mergeCell ref="N22:N23"/>
    <mergeCell ref="I23:M23"/>
    <mergeCell ref="I5:M5"/>
    <mergeCell ref="I7:M7"/>
    <mergeCell ref="N6:N7"/>
    <mergeCell ref="I15:M15"/>
    <mergeCell ref="N14:N15"/>
    <mergeCell ref="C18:C19"/>
    <mergeCell ref="D18:G19"/>
    <mergeCell ref="H18:H19"/>
    <mergeCell ref="J18:L18"/>
    <mergeCell ref="P18:R18"/>
    <mergeCell ref="N20:N21"/>
    <mergeCell ref="I21:M21"/>
    <mergeCell ref="D20:G21"/>
    <mergeCell ref="H20:H21"/>
    <mergeCell ref="J20:L20"/>
    <mergeCell ref="T16:T17"/>
    <mergeCell ref="P16:R16"/>
    <mergeCell ref="J16:L16"/>
    <mergeCell ref="N18:N19"/>
    <mergeCell ref="I19:M19"/>
    <mergeCell ref="T18:T19"/>
    <mergeCell ref="J12:L12"/>
    <mergeCell ref="J14:L14"/>
    <mergeCell ref="N16:N17"/>
    <mergeCell ref="I17:M17"/>
    <mergeCell ref="I9:M9"/>
    <mergeCell ref="O11:S11"/>
    <mergeCell ref="P10:R10"/>
    <mergeCell ref="N12:N13"/>
    <mergeCell ref="I13:M13"/>
    <mergeCell ref="C14:C15"/>
    <mergeCell ref="D14:G15"/>
    <mergeCell ref="H14:H15"/>
    <mergeCell ref="D12:G13"/>
    <mergeCell ref="T8:T9"/>
    <mergeCell ref="N10:N11"/>
    <mergeCell ref="I11:M11"/>
    <mergeCell ref="J8:L8"/>
    <mergeCell ref="P8:R8"/>
    <mergeCell ref="N8:N9"/>
    <mergeCell ref="B6:G7"/>
    <mergeCell ref="B8:B9"/>
    <mergeCell ref="C16:C17"/>
    <mergeCell ref="D16:G17"/>
    <mergeCell ref="C8:H9"/>
    <mergeCell ref="H6:H7"/>
    <mergeCell ref="H16:H17"/>
    <mergeCell ref="B10:F11"/>
    <mergeCell ref="G10:H11"/>
    <mergeCell ref="H12:H13"/>
    <mergeCell ref="A25:T25"/>
    <mergeCell ref="A26:T26"/>
    <mergeCell ref="P4:R4"/>
    <mergeCell ref="A3:H3"/>
    <mergeCell ref="J10:L10"/>
    <mergeCell ref="J6:L6"/>
    <mergeCell ref="B4:G5"/>
    <mergeCell ref="H4:H5"/>
    <mergeCell ref="J4:L4"/>
    <mergeCell ref="J3:M3"/>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T96"/>
  <sheetViews>
    <sheetView view="pageBreakPreview" zoomScaleSheetLayoutView="100" zoomScalePageLayoutView="0" workbookViewId="0" topLeftCell="A1">
      <selection activeCell="A2" sqref="A2"/>
    </sheetView>
  </sheetViews>
  <sheetFormatPr defaultColWidth="9.00390625" defaultRowHeight="13.5"/>
  <cols>
    <col min="1" max="1" width="3.625" style="636" customWidth="1"/>
    <col min="2" max="25" width="4.625" style="636" customWidth="1"/>
    <col min="26" max="16384" width="9.00390625" style="636" customWidth="1"/>
  </cols>
  <sheetData>
    <row r="1" spans="1:20" ht="24.75" customHeight="1">
      <c r="A1" s="514" t="s">
        <v>587</v>
      </c>
      <c r="B1" s="514"/>
      <c r="C1" s="514"/>
      <c r="D1" s="514"/>
      <c r="E1" s="514"/>
      <c r="F1" s="514"/>
      <c r="G1" s="514"/>
      <c r="H1" s="514"/>
      <c r="I1" s="514"/>
      <c r="J1" s="514"/>
      <c r="K1" s="514"/>
      <c r="L1" s="514"/>
      <c r="M1" s="514"/>
      <c r="N1" s="514"/>
      <c r="O1" s="514"/>
      <c r="P1" s="514"/>
      <c r="Q1" s="514"/>
      <c r="R1" s="514"/>
      <c r="S1" s="514"/>
      <c r="T1" s="514"/>
    </row>
    <row r="2" spans="1:20" ht="24.75" customHeight="1" thickBot="1">
      <c r="A2" s="184"/>
      <c r="B2" s="184"/>
      <c r="C2" s="184"/>
      <c r="D2" s="184"/>
      <c r="E2" s="184"/>
      <c r="F2" s="184"/>
      <c r="G2" s="184"/>
      <c r="H2" s="184"/>
      <c r="I2" s="184"/>
      <c r="J2" s="184"/>
      <c r="K2" s="184"/>
      <c r="L2" s="184"/>
      <c r="M2" s="184"/>
      <c r="N2" s="184"/>
      <c r="O2" s="184"/>
      <c r="P2" s="184"/>
      <c r="Q2" s="184"/>
      <c r="R2" s="184"/>
      <c r="S2" s="184"/>
      <c r="T2" s="184"/>
    </row>
    <row r="3" spans="1:20" ht="30" customHeight="1" thickBot="1">
      <c r="A3" s="1458" t="s">
        <v>26</v>
      </c>
      <c r="B3" s="1457"/>
      <c r="C3" s="1457"/>
      <c r="D3" s="1457"/>
      <c r="E3" s="1457"/>
      <c r="F3" s="1457"/>
      <c r="G3" s="1457"/>
      <c r="H3" s="1598"/>
      <c r="I3" s="1597"/>
      <c r="J3" s="1455" t="s">
        <v>391</v>
      </c>
      <c r="K3" s="1455"/>
      <c r="L3" s="1455"/>
      <c r="M3" s="1455"/>
      <c r="N3" s="1596"/>
      <c r="O3" s="1595"/>
      <c r="P3" s="1455" t="s">
        <v>393</v>
      </c>
      <c r="Q3" s="1455"/>
      <c r="R3" s="1455"/>
      <c r="S3" s="1455"/>
      <c r="T3" s="1454"/>
    </row>
    <row r="4" spans="1:20" ht="30" customHeight="1">
      <c r="A4" s="1453"/>
      <c r="B4" s="1345" t="s">
        <v>586</v>
      </c>
      <c r="C4" s="1526"/>
      <c r="D4" s="1526"/>
      <c r="E4" s="1526"/>
      <c r="F4" s="1526"/>
      <c r="G4" s="1526"/>
      <c r="H4" s="1525" t="s">
        <v>99</v>
      </c>
      <c r="I4" s="1542" t="s">
        <v>347</v>
      </c>
      <c r="J4" s="1445">
        <v>2</v>
      </c>
      <c r="K4" s="1445"/>
      <c r="L4" s="1445"/>
      <c r="M4" s="1541" t="s">
        <v>346</v>
      </c>
      <c r="N4" s="1552" t="s">
        <v>242</v>
      </c>
      <c r="O4" s="1542" t="s">
        <v>347</v>
      </c>
      <c r="P4" s="1445">
        <v>90800</v>
      </c>
      <c r="Q4" s="1445"/>
      <c r="R4" s="1445"/>
      <c r="S4" s="1541" t="s">
        <v>346</v>
      </c>
      <c r="T4" s="1443" t="s">
        <v>5</v>
      </c>
    </row>
    <row r="5" spans="1:20" ht="24.75" customHeight="1">
      <c r="A5" s="1584"/>
      <c r="B5" s="1511"/>
      <c r="C5" s="1511"/>
      <c r="D5" s="1511"/>
      <c r="E5" s="1511"/>
      <c r="F5" s="1511"/>
      <c r="G5" s="1511"/>
      <c r="H5" s="1510"/>
      <c r="I5" s="1500">
        <v>5</v>
      </c>
      <c r="J5" s="1418"/>
      <c r="K5" s="1418"/>
      <c r="L5" s="1418"/>
      <c r="M5" s="1418"/>
      <c r="N5" s="1594"/>
      <c r="O5" s="1500">
        <v>3627100</v>
      </c>
      <c r="P5" s="1418"/>
      <c r="Q5" s="1418"/>
      <c r="R5" s="1418"/>
      <c r="S5" s="1418"/>
      <c r="T5" s="1593"/>
    </row>
    <row r="6" spans="1:20" ht="24.75" customHeight="1">
      <c r="A6" s="1581"/>
      <c r="B6" s="484" t="s">
        <v>585</v>
      </c>
      <c r="C6" s="1497"/>
      <c r="D6" s="1497"/>
      <c r="E6" s="1497"/>
      <c r="F6" s="1497"/>
      <c r="G6" s="1497"/>
      <c r="H6" s="1517" t="s">
        <v>100</v>
      </c>
      <c r="I6" s="1494" t="s">
        <v>347</v>
      </c>
      <c r="J6" s="1486"/>
      <c r="K6" s="1486"/>
      <c r="L6" s="1486"/>
      <c r="M6" s="1493" t="s">
        <v>346</v>
      </c>
      <c r="N6" s="1602"/>
      <c r="O6" s="1494" t="s">
        <v>347</v>
      </c>
      <c r="P6" s="1486"/>
      <c r="Q6" s="1486"/>
      <c r="R6" s="1486"/>
      <c r="S6" s="1493" t="s">
        <v>346</v>
      </c>
      <c r="T6" s="1578"/>
    </row>
    <row r="7" spans="1:20" ht="24.75" customHeight="1">
      <c r="A7" s="1586"/>
      <c r="B7" s="1592"/>
      <c r="C7" s="1592"/>
      <c r="D7" s="1592"/>
      <c r="E7" s="1592"/>
      <c r="F7" s="1592"/>
      <c r="G7" s="1592"/>
      <c r="H7" s="1510"/>
      <c r="I7" s="1500">
        <v>15</v>
      </c>
      <c r="J7" s="1418"/>
      <c r="K7" s="1418"/>
      <c r="L7" s="1418"/>
      <c r="M7" s="1418"/>
      <c r="N7" s="1604"/>
      <c r="O7" s="1500">
        <v>4260400</v>
      </c>
      <c r="P7" s="1418"/>
      <c r="Q7" s="1418"/>
      <c r="R7" s="1418"/>
      <c r="S7" s="1418"/>
      <c r="T7" s="1582"/>
    </row>
    <row r="8" spans="1:20" ht="24.75" customHeight="1">
      <c r="A8" s="1591"/>
      <c r="B8" s="1590"/>
      <c r="C8" s="1589" t="s">
        <v>403</v>
      </c>
      <c r="D8" s="1497"/>
      <c r="E8" s="1497"/>
      <c r="F8" s="1497"/>
      <c r="G8" s="1497"/>
      <c r="H8" s="1545"/>
      <c r="I8" s="1534" t="s">
        <v>347</v>
      </c>
      <c r="J8" s="1486">
        <v>0</v>
      </c>
      <c r="K8" s="1486"/>
      <c r="L8" s="1486"/>
      <c r="M8" s="1533" t="s">
        <v>346</v>
      </c>
      <c r="N8" s="1602"/>
      <c r="O8" s="1534" t="s">
        <v>347</v>
      </c>
      <c r="P8" s="1486">
        <v>0</v>
      </c>
      <c r="Q8" s="1486"/>
      <c r="R8" s="1486"/>
      <c r="S8" s="1533" t="s">
        <v>346</v>
      </c>
      <c r="T8" s="1578"/>
    </row>
    <row r="9" spans="1:20" ht="24.75" customHeight="1">
      <c r="A9" s="1584"/>
      <c r="B9" s="1510"/>
      <c r="C9" s="1512"/>
      <c r="D9" s="1511"/>
      <c r="E9" s="1511"/>
      <c r="F9" s="1511"/>
      <c r="G9" s="1511"/>
      <c r="H9" s="1510"/>
      <c r="I9" s="1500">
        <v>0</v>
      </c>
      <c r="J9" s="1418"/>
      <c r="K9" s="1418"/>
      <c r="L9" s="1418"/>
      <c r="M9" s="1418"/>
      <c r="N9" s="1603"/>
      <c r="O9" s="1500">
        <v>0</v>
      </c>
      <c r="P9" s="1418"/>
      <c r="Q9" s="1418"/>
      <c r="R9" s="1418"/>
      <c r="S9" s="1418"/>
      <c r="T9" s="1582"/>
    </row>
    <row r="10" spans="1:20" ht="24.75" customHeight="1">
      <c r="A10" s="1581"/>
      <c r="B10" s="484" t="s">
        <v>580</v>
      </c>
      <c r="C10" s="1497"/>
      <c r="D10" s="1497"/>
      <c r="E10" s="1497"/>
      <c r="F10" s="1497"/>
      <c r="G10" s="1580" t="s">
        <v>401</v>
      </c>
      <c r="H10" s="1545"/>
      <c r="I10" s="1534" t="s">
        <v>347</v>
      </c>
      <c r="J10" s="1486">
        <f>SUM(J4,J6)</f>
        <v>2</v>
      </c>
      <c r="K10" s="1486"/>
      <c r="L10" s="1486"/>
      <c r="M10" s="1533" t="s">
        <v>346</v>
      </c>
      <c r="N10" s="1602"/>
      <c r="O10" s="1534" t="s">
        <v>347</v>
      </c>
      <c r="P10" s="1486">
        <f>SUM(P4,P6)</f>
        <v>90800</v>
      </c>
      <c r="Q10" s="1486"/>
      <c r="R10" s="1486"/>
      <c r="S10" s="1533" t="s">
        <v>346</v>
      </c>
      <c r="T10" s="1578"/>
    </row>
    <row r="11" spans="1:20" ht="24.75" customHeight="1">
      <c r="A11" s="1588"/>
      <c r="B11" s="1511"/>
      <c r="C11" s="1511"/>
      <c r="D11" s="1511"/>
      <c r="E11" s="1511"/>
      <c r="F11" s="1511"/>
      <c r="G11" s="1511"/>
      <c r="H11" s="1510"/>
      <c r="I11" s="1500">
        <f>SUM(I5,I7)</f>
        <v>20</v>
      </c>
      <c r="J11" s="1418"/>
      <c r="K11" s="1418"/>
      <c r="L11" s="1418"/>
      <c r="M11" s="1418"/>
      <c r="N11" s="1603"/>
      <c r="O11" s="1500">
        <f>SUM(O5,O7)</f>
        <v>7887500</v>
      </c>
      <c r="P11" s="1418"/>
      <c r="Q11" s="1418"/>
      <c r="R11" s="1418"/>
      <c r="S11" s="1418"/>
      <c r="T11" s="1582"/>
    </row>
    <row r="12" spans="1:20" ht="24.75" customHeight="1">
      <c r="A12" s="1587" t="s">
        <v>387</v>
      </c>
      <c r="B12" s="1545"/>
      <c r="C12" s="1338"/>
      <c r="D12" s="484" t="s">
        <v>386</v>
      </c>
      <c r="E12" s="1497"/>
      <c r="F12" s="1497"/>
      <c r="G12" s="1497"/>
      <c r="H12" s="1517"/>
      <c r="I12" s="1534" t="s">
        <v>347</v>
      </c>
      <c r="J12" s="1486">
        <v>0</v>
      </c>
      <c r="K12" s="1486"/>
      <c r="L12" s="1486"/>
      <c r="M12" s="1533" t="s">
        <v>346</v>
      </c>
      <c r="N12" s="1602"/>
      <c r="O12" s="1534" t="s">
        <v>347</v>
      </c>
      <c r="P12" s="1486">
        <v>0</v>
      </c>
      <c r="Q12" s="1486"/>
      <c r="R12" s="1486"/>
      <c r="S12" s="1533" t="s">
        <v>346</v>
      </c>
      <c r="T12" s="1578"/>
    </row>
    <row r="13" spans="1:20" ht="24.75" customHeight="1">
      <c r="A13" s="1586"/>
      <c r="B13" s="1585"/>
      <c r="C13" s="1512"/>
      <c r="D13" s="1511"/>
      <c r="E13" s="1511"/>
      <c r="F13" s="1511"/>
      <c r="G13" s="1511"/>
      <c r="H13" s="1510"/>
      <c r="I13" s="1500">
        <v>7</v>
      </c>
      <c r="J13" s="1418"/>
      <c r="K13" s="1418"/>
      <c r="L13" s="1418"/>
      <c r="M13" s="1418"/>
      <c r="N13" s="1603"/>
      <c r="O13" s="1500">
        <v>6314200</v>
      </c>
      <c r="P13" s="1418"/>
      <c r="Q13" s="1418"/>
      <c r="R13" s="1418"/>
      <c r="S13" s="1418"/>
      <c r="T13" s="1582"/>
    </row>
    <row r="14" spans="1:20" ht="24.75" customHeight="1">
      <c r="A14" s="1586"/>
      <c r="B14" s="1585"/>
      <c r="C14" s="1338"/>
      <c r="D14" s="484" t="s">
        <v>400</v>
      </c>
      <c r="E14" s="1497"/>
      <c r="F14" s="1497"/>
      <c r="G14" s="1497"/>
      <c r="H14" s="1517"/>
      <c r="I14" s="1534" t="s">
        <v>347</v>
      </c>
      <c r="J14" s="1486">
        <v>0</v>
      </c>
      <c r="K14" s="1486"/>
      <c r="L14" s="1486"/>
      <c r="M14" s="1533" t="s">
        <v>346</v>
      </c>
      <c r="N14" s="1602"/>
      <c r="O14" s="1534" t="s">
        <v>347</v>
      </c>
      <c r="P14" s="1486">
        <v>0</v>
      </c>
      <c r="Q14" s="1486"/>
      <c r="R14" s="1486"/>
      <c r="S14" s="1533" t="s">
        <v>346</v>
      </c>
      <c r="T14" s="1578"/>
    </row>
    <row r="15" spans="1:20" ht="24.75" customHeight="1">
      <c r="A15" s="1586"/>
      <c r="B15" s="1585"/>
      <c r="C15" s="1512"/>
      <c r="D15" s="1511"/>
      <c r="E15" s="1511"/>
      <c r="F15" s="1511"/>
      <c r="G15" s="1511"/>
      <c r="H15" s="1510"/>
      <c r="I15" s="1500">
        <v>1</v>
      </c>
      <c r="J15" s="1418"/>
      <c r="K15" s="1418"/>
      <c r="L15" s="1418"/>
      <c r="M15" s="1418"/>
      <c r="N15" s="1603"/>
      <c r="O15" s="1500">
        <v>594300</v>
      </c>
      <c r="P15" s="1418"/>
      <c r="Q15" s="1418"/>
      <c r="R15" s="1418"/>
      <c r="S15" s="1418"/>
      <c r="T15" s="1582"/>
    </row>
    <row r="16" spans="1:20" ht="24.75" customHeight="1">
      <c r="A16" s="1586"/>
      <c r="B16" s="1585"/>
      <c r="C16" s="1338"/>
      <c r="D16" s="484" t="s">
        <v>399</v>
      </c>
      <c r="E16" s="1497"/>
      <c r="F16" s="1497"/>
      <c r="G16" s="1497"/>
      <c r="H16" s="1517"/>
      <c r="I16" s="1534" t="s">
        <v>347</v>
      </c>
      <c r="J16" s="1486">
        <v>0</v>
      </c>
      <c r="K16" s="1486"/>
      <c r="L16" s="1486"/>
      <c r="M16" s="1533" t="s">
        <v>346</v>
      </c>
      <c r="N16" s="1602"/>
      <c r="O16" s="1534" t="s">
        <v>347</v>
      </c>
      <c r="P16" s="1486">
        <v>0</v>
      </c>
      <c r="Q16" s="1486"/>
      <c r="R16" s="1486"/>
      <c r="S16" s="1533" t="s">
        <v>346</v>
      </c>
      <c r="T16" s="1578"/>
    </row>
    <row r="17" spans="1:20" ht="24.75" customHeight="1">
      <c r="A17" s="1586"/>
      <c r="B17" s="1585"/>
      <c r="C17" s="1512"/>
      <c r="D17" s="1511"/>
      <c r="E17" s="1511"/>
      <c r="F17" s="1511"/>
      <c r="G17" s="1511"/>
      <c r="H17" s="1510"/>
      <c r="I17" s="1500">
        <v>1</v>
      </c>
      <c r="J17" s="1418"/>
      <c r="K17" s="1418"/>
      <c r="L17" s="1418"/>
      <c r="M17" s="1418"/>
      <c r="N17" s="1603"/>
      <c r="O17" s="1500">
        <v>457200</v>
      </c>
      <c r="P17" s="1418"/>
      <c r="Q17" s="1418"/>
      <c r="R17" s="1418"/>
      <c r="S17" s="1418"/>
      <c r="T17" s="1582"/>
    </row>
    <row r="18" spans="1:20" ht="24.75" customHeight="1">
      <c r="A18" s="1586"/>
      <c r="B18" s="1585"/>
      <c r="C18" s="1338"/>
      <c r="D18" s="484" t="s">
        <v>398</v>
      </c>
      <c r="E18" s="1497"/>
      <c r="F18" s="1497"/>
      <c r="G18" s="1497"/>
      <c r="H18" s="1517"/>
      <c r="I18" s="1534" t="s">
        <v>347</v>
      </c>
      <c r="J18" s="1486">
        <v>2</v>
      </c>
      <c r="K18" s="1486"/>
      <c r="L18" s="1486"/>
      <c r="M18" s="1533" t="s">
        <v>346</v>
      </c>
      <c r="N18" s="1602"/>
      <c r="O18" s="1534" t="s">
        <v>347</v>
      </c>
      <c r="P18" s="1486">
        <v>90800</v>
      </c>
      <c r="Q18" s="1486"/>
      <c r="R18" s="1486"/>
      <c r="S18" s="1533" t="s">
        <v>346</v>
      </c>
      <c r="T18" s="1578"/>
    </row>
    <row r="19" spans="1:20" ht="24.75" customHeight="1">
      <c r="A19" s="1586"/>
      <c r="B19" s="1585"/>
      <c r="C19" s="1512"/>
      <c r="D19" s="1511"/>
      <c r="E19" s="1511"/>
      <c r="F19" s="1511"/>
      <c r="G19" s="1511"/>
      <c r="H19" s="1510"/>
      <c r="I19" s="1500">
        <v>10</v>
      </c>
      <c r="J19" s="1418"/>
      <c r="K19" s="1418"/>
      <c r="L19" s="1418"/>
      <c r="M19" s="1418"/>
      <c r="N19" s="1603"/>
      <c r="O19" s="1500">
        <v>521800</v>
      </c>
      <c r="P19" s="1418"/>
      <c r="Q19" s="1418"/>
      <c r="R19" s="1418"/>
      <c r="S19" s="1418"/>
      <c r="T19" s="1582"/>
    </row>
    <row r="20" spans="1:20" ht="24.75" customHeight="1">
      <c r="A20" s="1586"/>
      <c r="B20" s="1585"/>
      <c r="C20" s="1338"/>
      <c r="D20" s="478" t="s">
        <v>11</v>
      </c>
      <c r="E20" s="1497"/>
      <c r="F20" s="1497"/>
      <c r="G20" s="1497"/>
      <c r="H20" s="1517" t="s">
        <v>103</v>
      </c>
      <c r="I20" s="1534" t="s">
        <v>347</v>
      </c>
      <c r="J20" s="1486">
        <f>SUM(J18:J19)</f>
        <v>2</v>
      </c>
      <c r="K20" s="1486"/>
      <c r="L20" s="1486"/>
      <c r="M20" s="1533" t="s">
        <v>346</v>
      </c>
      <c r="N20" s="1602"/>
      <c r="O20" s="1534" t="s">
        <v>347</v>
      </c>
      <c r="P20" s="1486">
        <f>SUM(P18:P19)</f>
        <v>90800</v>
      </c>
      <c r="Q20" s="1486"/>
      <c r="R20" s="1486"/>
      <c r="S20" s="1533" t="s">
        <v>346</v>
      </c>
      <c r="T20" s="1578"/>
    </row>
    <row r="21" spans="1:20" ht="24.75" customHeight="1">
      <c r="A21" s="1584"/>
      <c r="B21" s="1510"/>
      <c r="C21" s="1512"/>
      <c r="D21" s="1511"/>
      <c r="E21" s="1511"/>
      <c r="F21" s="1511"/>
      <c r="G21" s="1511"/>
      <c r="H21" s="1510"/>
      <c r="I21" s="1500">
        <f>I13+I15+I17+I19</f>
        <v>19</v>
      </c>
      <c r="J21" s="1418"/>
      <c r="K21" s="1418"/>
      <c r="L21" s="1418"/>
      <c r="M21" s="1418"/>
      <c r="N21" s="1603"/>
      <c r="O21" s="1500">
        <f>O13+O15+O17+O19</f>
        <v>7887500</v>
      </c>
      <c r="P21" s="1418"/>
      <c r="Q21" s="1418"/>
      <c r="R21" s="1418"/>
      <c r="S21" s="1418"/>
      <c r="T21" s="1582"/>
    </row>
    <row r="22" spans="1:20" ht="24.75" customHeight="1">
      <c r="A22" s="1581"/>
      <c r="B22" s="484" t="s">
        <v>584</v>
      </c>
      <c r="C22" s="1497"/>
      <c r="D22" s="1497"/>
      <c r="E22" s="1497"/>
      <c r="F22" s="1497"/>
      <c r="G22" s="1580" t="s">
        <v>382</v>
      </c>
      <c r="H22" s="1545"/>
      <c r="I22" s="1534" t="s">
        <v>347</v>
      </c>
      <c r="J22" s="1486">
        <f>J10-J20</f>
        <v>0</v>
      </c>
      <c r="K22" s="1486"/>
      <c r="L22" s="1486"/>
      <c r="M22" s="1533" t="s">
        <v>346</v>
      </c>
      <c r="N22" s="1602"/>
      <c r="O22" s="1534" t="s">
        <v>347</v>
      </c>
      <c r="P22" s="1486">
        <f>P10-P20</f>
        <v>0</v>
      </c>
      <c r="Q22" s="1486"/>
      <c r="R22" s="1486"/>
      <c r="S22" s="1533" t="s">
        <v>346</v>
      </c>
      <c r="T22" s="1578"/>
    </row>
    <row r="23" spans="1:20" ht="24.75" customHeight="1" thickBot="1">
      <c r="A23" s="1577"/>
      <c r="B23" s="1482"/>
      <c r="C23" s="1482"/>
      <c r="D23" s="1482"/>
      <c r="E23" s="1482"/>
      <c r="F23" s="1482"/>
      <c r="G23" s="1482"/>
      <c r="H23" s="1481"/>
      <c r="I23" s="1472">
        <f>I11-I21</f>
        <v>1</v>
      </c>
      <c r="J23" s="1409"/>
      <c r="K23" s="1409"/>
      <c r="L23" s="1409"/>
      <c r="M23" s="1409"/>
      <c r="N23" s="1601"/>
      <c r="O23" s="1472">
        <f>O11-O21</f>
        <v>0</v>
      </c>
      <c r="P23" s="1409"/>
      <c r="Q23" s="1409"/>
      <c r="R23" s="1409"/>
      <c r="S23" s="1409"/>
      <c r="T23" s="1576"/>
    </row>
    <row r="24" spans="1:20" ht="24.75" customHeight="1">
      <c r="A24" s="184"/>
      <c r="B24" s="184"/>
      <c r="C24" s="184"/>
      <c r="D24" s="184"/>
      <c r="E24" s="184"/>
      <c r="F24" s="184"/>
      <c r="G24" s="184"/>
      <c r="H24" s="184"/>
      <c r="I24" s="184"/>
      <c r="J24" s="184"/>
      <c r="K24" s="184"/>
      <c r="L24" s="184"/>
      <c r="M24" s="184"/>
      <c r="N24" s="184"/>
      <c r="O24" s="184"/>
      <c r="P24" s="184"/>
      <c r="Q24" s="184"/>
      <c r="R24" s="184"/>
      <c r="S24" s="184"/>
      <c r="T24" s="184"/>
    </row>
    <row r="25" spans="1:20" ht="18" customHeight="1">
      <c r="A25" s="1405" t="s">
        <v>578</v>
      </c>
      <c r="B25" s="1405"/>
      <c r="C25" s="1405"/>
      <c r="D25" s="1405"/>
      <c r="E25" s="1405"/>
      <c r="F25" s="1405"/>
      <c r="G25" s="1405"/>
      <c r="H25" s="1405"/>
      <c r="I25" s="1405"/>
      <c r="J25" s="1405"/>
      <c r="K25" s="1405"/>
      <c r="L25" s="1405"/>
      <c r="M25" s="1405"/>
      <c r="N25" s="1405"/>
      <c r="O25" s="1405"/>
      <c r="P25" s="1405"/>
      <c r="Q25" s="1405"/>
      <c r="R25" s="1405"/>
      <c r="S25" s="1405"/>
      <c r="T25" s="1405"/>
    </row>
    <row r="26" spans="1:20" ht="18" customHeight="1">
      <c r="A26" s="1405" t="s">
        <v>577</v>
      </c>
      <c r="B26" s="1405"/>
      <c r="C26" s="1405"/>
      <c r="D26" s="1405"/>
      <c r="E26" s="1405"/>
      <c r="F26" s="1405"/>
      <c r="G26" s="1405"/>
      <c r="H26" s="1405"/>
      <c r="I26" s="1405"/>
      <c r="J26" s="1405"/>
      <c r="K26" s="1405"/>
      <c r="L26" s="1405"/>
      <c r="M26" s="1405"/>
      <c r="N26" s="1405"/>
      <c r="O26" s="1405"/>
      <c r="P26" s="1405"/>
      <c r="Q26" s="1405"/>
      <c r="R26" s="1405"/>
      <c r="S26" s="1405"/>
      <c r="T26" s="1405"/>
    </row>
    <row r="27" spans="1:20" ht="18" customHeight="1">
      <c r="A27" s="184"/>
      <c r="B27" s="184"/>
      <c r="C27" s="184"/>
      <c r="D27" s="184"/>
      <c r="E27" s="184"/>
      <c r="F27" s="184"/>
      <c r="G27" s="184"/>
      <c r="H27" s="184"/>
      <c r="I27" s="184"/>
      <c r="J27" s="184"/>
      <c r="K27" s="184"/>
      <c r="L27" s="184"/>
      <c r="M27" s="184"/>
      <c r="N27" s="184"/>
      <c r="O27" s="184"/>
      <c r="P27" s="184"/>
      <c r="Q27" s="184"/>
      <c r="R27" s="184"/>
      <c r="S27" s="184"/>
      <c r="T27" s="184"/>
    </row>
    <row r="28" spans="1:20" ht="18" customHeight="1">
      <c r="A28" s="184"/>
      <c r="B28" s="184"/>
      <c r="C28" s="184"/>
      <c r="D28" s="184"/>
      <c r="E28" s="184"/>
      <c r="F28" s="184"/>
      <c r="G28" s="184"/>
      <c r="H28" s="184"/>
      <c r="I28" s="184"/>
      <c r="J28" s="184"/>
      <c r="K28" s="184"/>
      <c r="L28" s="184"/>
      <c r="M28" s="184"/>
      <c r="N28" s="184"/>
      <c r="O28" s="184"/>
      <c r="P28" s="184"/>
      <c r="Q28" s="184"/>
      <c r="R28" s="184"/>
      <c r="S28" s="184"/>
      <c r="T28" s="184"/>
    </row>
    <row r="29" spans="1:20" ht="18" customHeight="1">
      <c r="A29" s="184"/>
      <c r="B29" s="184"/>
      <c r="C29" s="184"/>
      <c r="D29" s="184"/>
      <c r="E29" s="184"/>
      <c r="F29" s="184"/>
      <c r="G29" s="184"/>
      <c r="H29" s="184"/>
      <c r="I29" s="184"/>
      <c r="J29" s="184"/>
      <c r="K29" s="184"/>
      <c r="L29" s="184"/>
      <c r="M29" s="184"/>
      <c r="N29" s="184"/>
      <c r="O29" s="184"/>
      <c r="P29" s="184"/>
      <c r="Q29" s="184"/>
      <c r="R29" s="184"/>
      <c r="S29" s="184"/>
      <c r="T29" s="184"/>
    </row>
    <row r="30" spans="1:20" ht="18" customHeight="1">
      <c r="A30" s="184"/>
      <c r="B30" s="184"/>
      <c r="C30" s="184"/>
      <c r="D30" s="184"/>
      <c r="E30" s="184"/>
      <c r="F30" s="184"/>
      <c r="G30" s="184"/>
      <c r="H30" s="184"/>
      <c r="I30" s="184"/>
      <c r="J30" s="184"/>
      <c r="K30" s="184"/>
      <c r="L30" s="184"/>
      <c r="M30" s="184"/>
      <c r="N30" s="184"/>
      <c r="O30" s="184"/>
      <c r="P30" s="184"/>
      <c r="Q30" s="184"/>
      <c r="R30" s="184"/>
      <c r="S30" s="184"/>
      <c r="T30" s="184"/>
    </row>
    <row r="31" spans="1:20" ht="18" customHeight="1">
      <c r="A31" s="184"/>
      <c r="B31" s="184"/>
      <c r="C31" s="184"/>
      <c r="D31" s="184"/>
      <c r="E31" s="184"/>
      <c r="F31" s="184"/>
      <c r="G31" s="184"/>
      <c r="H31" s="184"/>
      <c r="I31" s="184"/>
      <c r="J31" s="184"/>
      <c r="K31" s="184"/>
      <c r="L31" s="184"/>
      <c r="M31" s="184"/>
      <c r="N31" s="184"/>
      <c r="O31" s="184"/>
      <c r="P31" s="184"/>
      <c r="Q31" s="184"/>
      <c r="R31" s="184"/>
      <c r="S31" s="184"/>
      <c r="T31" s="184"/>
    </row>
    <row r="32" spans="1:20" ht="18" customHeight="1">
      <c r="A32" s="184"/>
      <c r="B32" s="184"/>
      <c r="C32" s="184"/>
      <c r="D32" s="184"/>
      <c r="E32" s="184"/>
      <c r="F32" s="184"/>
      <c r="G32" s="184"/>
      <c r="H32" s="184"/>
      <c r="I32" s="184"/>
      <c r="J32" s="184"/>
      <c r="K32" s="184"/>
      <c r="L32" s="184"/>
      <c r="M32" s="184"/>
      <c r="N32" s="184"/>
      <c r="O32" s="184"/>
      <c r="P32" s="184"/>
      <c r="Q32" s="184"/>
      <c r="R32" s="184"/>
      <c r="S32" s="184"/>
      <c r="T32" s="184"/>
    </row>
    <row r="33" spans="1:20" ht="18" customHeight="1">
      <c r="A33" s="184"/>
      <c r="B33" s="184"/>
      <c r="C33" s="184"/>
      <c r="D33" s="184"/>
      <c r="E33" s="184"/>
      <c r="F33" s="184"/>
      <c r="G33" s="184"/>
      <c r="H33" s="184"/>
      <c r="I33" s="184"/>
      <c r="J33" s="184"/>
      <c r="K33" s="184"/>
      <c r="L33" s="184"/>
      <c r="M33" s="184"/>
      <c r="N33" s="184"/>
      <c r="O33" s="184"/>
      <c r="P33" s="184"/>
      <c r="Q33" s="184"/>
      <c r="R33" s="184"/>
      <c r="S33" s="184"/>
      <c r="T33" s="184"/>
    </row>
    <row r="34" spans="1:20" ht="18" customHeight="1">
      <c r="A34" s="184"/>
      <c r="B34" s="184"/>
      <c r="C34" s="184"/>
      <c r="D34" s="184"/>
      <c r="E34" s="184"/>
      <c r="F34" s="184"/>
      <c r="G34" s="184"/>
      <c r="H34" s="184"/>
      <c r="I34" s="184"/>
      <c r="J34" s="184"/>
      <c r="K34" s="184"/>
      <c r="L34" s="184"/>
      <c r="M34" s="184"/>
      <c r="N34" s="184"/>
      <c r="O34" s="184"/>
      <c r="P34" s="184"/>
      <c r="Q34" s="184"/>
      <c r="R34" s="184"/>
      <c r="S34" s="184"/>
      <c r="T34" s="184"/>
    </row>
    <row r="35" spans="1:20" ht="18" customHeight="1">
      <c r="A35" s="184"/>
      <c r="B35" s="184"/>
      <c r="C35" s="184"/>
      <c r="D35" s="184"/>
      <c r="E35" s="184"/>
      <c r="F35" s="184"/>
      <c r="G35" s="184"/>
      <c r="H35" s="184"/>
      <c r="I35" s="184"/>
      <c r="J35" s="184"/>
      <c r="K35" s="184"/>
      <c r="L35" s="184"/>
      <c r="M35" s="184"/>
      <c r="N35" s="184"/>
      <c r="O35" s="184"/>
      <c r="P35" s="184"/>
      <c r="Q35" s="184"/>
      <c r="R35" s="184"/>
      <c r="S35" s="184"/>
      <c r="T35" s="184"/>
    </row>
    <row r="36" spans="1:20" ht="18" customHeight="1">
      <c r="A36" s="184"/>
      <c r="B36" s="184"/>
      <c r="C36" s="184"/>
      <c r="D36" s="184"/>
      <c r="E36" s="184"/>
      <c r="F36" s="184"/>
      <c r="G36" s="184"/>
      <c r="H36" s="184"/>
      <c r="I36" s="184"/>
      <c r="J36" s="184"/>
      <c r="K36" s="184"/>
      <c r="L36" s="184"/>
      <c r="M36" s="184"/>
      <c r="N36" s="184"/>
      <c r="O36" s="184"/>
      <c r="P36" s="184"/>
      <c r="Q36" s="184"/>
      <c r="R36" s="184"/>
      <c r="S36" s="184"/>
      <c r="T36" s="184"/>
    </row>
    <row r="37" spans="1:20" ht="18" customHeight="1">
      <c r="A37" s="184"/>
      <c r="B37" s="184"/>
      <c r="C37" s="184"/>
      <c r="D37" s="184"/>
      <c r="E37" s="184"/>
      <c r="F37" s="184"/>
      <c r="G37" s="184"/>
      <c r="H37" s="184"/>
      <c r="I37" s="184"/>
      <c r="J37" s="184"/>
      <c r="K37" s="184"/>
      <c r="L37" s="184"/>
      <c r="M37" s="184"/>
      <c r="N37" s="184"/>
      <c r="O37" s="184"/>
      <c r="P37" s="184"/>
      <c r="Q37" s="184"/>
      <c r="R37" s="184"/>
      <c r="S37" s="184"/>
      <c r="T37" s="184"/>
    </row>
    <row r="38" spans="1:20" ht="18" customHeight="1">
      <c r="A38" s="184"/>
      <c r="B38" s="184"/>
      <c r="C38" s="184"/>
      <c r="D38" s="184"/>
      <c r="E38" s="184"/>
      <c r="F38" s="184"/>
      <c r="G38" s="184"/>
      <c r="H38" s="184"/>
      <c r="I38" s="184"/>
      <c r="J38" s="184"/>
      <c r="K38" s="184"/>
      <c r="L38" s="184"/>
      <c r="M38" s="184"/>
      <c r="N38" s="184"/>
      <c r="O38" s="184"/>
      <c r="P38" s="184"/>
      <c r="Q38" s="184"/>
      <c r="R38" s="184"/>
      <c r="S38" s="184"/>
      <c r="T38" s="184"/>
    </row>
    <row r="39" spans="1:20" ht="13.5">
      <c r="A39" s="184"/>
      <c r="B39" s="184"/>
      <c r="C39" s="184"/>
      <c r="D39" s="184"/>
      <c r="E39" s="184"/>
      <c r="F39" s="184"/>
      <c r="G39" s="184"/>
      <c r="H39" s="184"/>
      <c r="I39" s="184"/>
      <c r="J39" s="184"/>
      <c r="K39" s="184"/>
      <c r="L39" s="184"/>
      <c r="M39" s="184"/>
      <c r="N39" s="184"/>
      <c r="O39" s="184"/>
      <c r="P39" s="184"/>
      <c r="Q39" s="184"/>
      <c r="R39" s="184"/>
      <c r="S39" s="184"/>
      <c r="T39" s="184"/>
    </row>
    <row r="40" spans="1:20" ht="13.5">
      <c r="A40" s="184"/>
      <c r="B40" s="184"/>
      <c r="C40" s="184"/>
      <c r="D40" s="184"/>
      <c r="E40" s="184"/>
      <c r="F40" s="184"/>
      <c r="G40" s="184"/>
      <c r="H40" s="184"/>
      <c r="I40" s="184"/>
      <c r="J40" s="184"/>
      <c r="K40" s="184"/>
      <c r="L40" s="184"/>
      <c r="M40" s="184"/>
      <c r="N40" s="184"/>
      <c r="O40" s="184"/>
      <c r="P40" s="184"/>
      <c r="Q40" s="184"/>
      <c r="R40" s="184"/>
      <c r="S40" s="184"/>
      <c r="T40" s="184"/>
    </row>
    <row r="41" spans="1:20" ht="13.5">
      <c r="A41" s="184"/>
      <c r="B41" s="184"/>
      <c r="C41" s="184"/>
      <c r="D41" s="184"/>
      <c r="E41" s="184"/>
      <c r="F41" s="184"/>
      <c r="G41" s="184"/>
      <c r="H41" s="184"/>
      <c r="I41" s="184"/>
      <c r="J41" s="184"/>
      <c r="K41" s="184"/>
      <c r="L41" s="184"/>
      <c r="M41" s="184"/>
      <c r="N41" s="184"/>
      <c r="O41" s="184"/>
      <c r="P41" s="184"/>
      <c r="Q41" s="184"/>
      <c r="R41" s="184"/>
      <c r="S41" s="184"/>
      <c r="T41" s="184"/>
    </row>
    <row r="42" spans="1:20" ht="13.5">
      <c r="A42" s="184"/>
      <c r="B42" s="184"/>
      <c r="C42" s="184"/>
      <c r="D42" s="184"/>
      <c r="E42" s="184"/>
      <c r="F42" s="184"/>
      <c r="G42" s="184"/>
      <c r="H42" s="184"/>
      <c r="I42" s="184"/>
      <c r="J42" s="184"/>
      <c r="K42" s="184"/>
      <c r="L42" s="184"/>
      <c r="M42" s="184"/>
      <c r="N42" s="184"/>
      <c r="O42" s="184"/>
      <c r="P42" s="184"/>
      <c r="Q42" s="184"/>
      <c r="R42" s="184"/>
      <c r="S42" s="184"/>
      <c r="T42" s="184"/>
    </row>
    <row r="43" spans="1:20" ht="13.5">
      <c r="A43" s="184"/>
      <c r="B43" s="184"/>
      <c r="C43" s="184"/>
      <c r="D43" s="184"/>
      <c r="E43" s="184"/>
      <c r="F43" s="184"/>
      <c r="G43" s="184"/>
      <c r="H43" s="184"/>
      <c r="I43" s="184"/>
      <c r="J43" s="184"/>
      <c r="K43" s="184"/>
      <c r="L43" s="184"/>
      <c r="M43" s="184"/>
      <c r="N43" s="184"/>
      <c r="O43" s="184"/>
      <c r="P43" s="184"/>
      <c r="Q43" s="184"/>
      <c r="R43" s="184"/>
      <c r="S43" s="184"/>
      <c r="T43" s="184"/>
    </row>
    <row r="44" spans="1:20" ht="13.5">
      <c r="A44" s="184"/>
      <c r="B44" s="184"/>
      <c r="C44" s="184"/>
      <c r="D44" s="184"/>
      <c r="E44" s="184"/>
      <c r="F44" s="184"/>
      <c r="G44" s="184"/>
      <c r="H44" s="184"/>
      <c r="I44" s="184"/>
      <c r="J44" s="184"/>
      <c r="K44" s="184"/>
      <c r="L44" s="184"/>
      <c r="M44" s="184"/>
      <c r="N44" s="184"/>
      <c r="O44" s="184"/>
      <c r="P44" s="184"/>
      <c r="Q44" s="184"/>
      <c r="R44" s="184"/>
      <c r="S44" s="184"/>
      <c r="T44" s="184"/>
    </row>
    <row r="45" spans="1:20" ht="13.5">
      <c r="A45" s="184"/>
      <c r="B45" s="184"/>
      <c r="C45" s="184"/>
      <c r="D45" s="184"/>
      <c r="E45" s="184"/>
      <c r="F45" s="184"/>
      <c r="G45" s="184"/>
      <c r="H45" s="184"/>
      <c r="I45" s="184"/>
      <c r="J45" s="184"/>
      <c r="K45" s="184"/>
      <c r="L45" s="184"/>
      <c r="M45" s="184"/>
      <c r="N45" s="184"/>
      <c r="O45" s="184"/>
      <c r="P45" s="184"/>
      <c r="Q45" s="184"/>
      <c r="R45" s="184"/>
      <c r="S45" s="184"/>
      <c r="T45" s="184"/>
    </row>
    <row r="46" spans="1:20" ht="13.5">
      <c r="A46" s="184"/>
      <c r="B46" s="184"/>
      <c r="C46" s="184"/>
      <c r="D46" s="184"/>
      <c r="E46" s="184"/>
      <c r="F46" s="184"/>
      <c r="G46" s="184"/>
      <c r="H46" s="184"/>
      <c r="I46" s="184"/>
      <c r="J46" s="184"/>
      <c r="K46" s="184"/>
      <c r="L46" s="184"/>
      <c r="M46" s="184"/>
      <c r="N46" s="184"/>
      <c r="O46" s="184"/>
      <c r="P46" s="184"/>
      <c r="Q46" s="184"/>
      <c r="R46" s="184"/>
      <c r="S46" s="184"/>
      <c r="T46" s="184"/>
    </row>
    <row r="47" spans="1:20" ht="13.5">
      <c r="A47" s="184"/>
      <c r="B47" s="184"/>
      <c r="C47" s="184"/>
      <c r="D47" s="184"/>
      <c r="E47" s="184"/>
      <c r="F47" s="184"/>
      <c r="G47" s="184"/>
      <c r="H47" s="184"/>
      <c r="I47" s="184"/>
      <c r="J47" s="184"/>
      <c r="K47" s="184"/>
      <c r="L47" s="184"/>
      <c r="M47" s="184"/>
      <c r="N47" s="184"/>
      <c r="O47" s="184"/>
      <c r="P47" s="184"/>
      <c r="Q47" s="184"/>
      <c r="R47" s="184"/>
      <c r="S47" s="184"/>
      <c r="T47" s="184"/>
    </row>
    <row r="48" spans="1:20" ht="13.5">
      <c r="A48" s="184"/>
      <c r="B48" s="184"/>
      <c r="C48" s="184"/>
      <c r="D48" s="184"/>
      <c r="E48" s="184"/>
      <c r="F48" s="184"/>
      <c r="G48" s="184"/>
      <c r="H48" s="184"/>
      <c r="I48" s="184"/>
      <c r="J48" s="184"/>
      <c r="K48" s="184"/>
      <c r="L48" s="184"/>
      <c r="M48" s="184"/>
      <c r="N48" s="184"/>
      <c r="O48" s="184"/>
      <c r="P48" s="184"/>
      <c r="Q48" s="184"/>
      <c r="R48" s="184"/>
      <c r="S48" s="184"/>
      <c r="T48" s="184"/>
    </row>
    <row r="49" spans="1:20" ht="13.5">
      <c r="A49" s="184"/>
      <c r="B49" s="184"/>
      <c r="C49" s="184"/>
      <c r="D49" s="184"/>
      <c r="E49" s="184"/>
      <c r="F49" s="184"/>
      <c r="G49" s="184"/>
      <c r="H49" s="184"/>
      <c r="I49" s="184"/>
      <c r="J49" s="184"/>
      <c r="K49" s="184"/>
      <c r="L49" s="184"/>
      <c r="M49" s="184"/>
      <c r="N49" s="184"/>
      <c r="O49" s="184"/>
      <c r="P49" s="184"/>
      <c r="Q49" s="184"/>
      <c r="R49" s="184"/>
      <c r="S49" s="184"/>
      <c r="T49" s="184"/>
    </row>
    <row r="50" spans="1:20" ht="13.5">
      <c r="A50" s="184"/>
      <c r="B50" s="184"/>
      <c r="C50" s="184"/>
      <c r="D50" s="184"/>
      <c r="E50" s="184"/>
      <c r="F50" s="184"/>
      <c r="G50" s="184"/>
      <c r="H50" s="184"/>
      <c r="I50" s="184"/>
      <c r="J50" s="184"/>
      <c r="K50" s="184"/>
      <c r="L50" s="184"/>
      <c r="M50" s="184"/>
      <c r="N50" s="184"/>
      <c r="O50" s="184"/>
      <c r="P50" s="184"/>
      <c r="Q50" s="184"/>
      <c r="R50" s="184"/>
      <c r="S50" s="184"/>
      <c r="T50" s="184"/>
    </row>
    <row r="51" spans="1:20" ht="13.5">
      <c r="A51" s="184"/>
      <c r="B51" s="184"/>
      <c r="C51" s="184"/>
      <c r="D51" s="184"/>
      <c r="E51" s="184"/>
      <c r="F51" s="184"/>
      <c r="G51" s="184"/>
      <c r="H51" s="184"/>
      <c r="I51" s="184"/>
      <c r="J51" s="184"/>
      <c r="K51" s="184"/>
      <c r="L51" s="184"/>
      <c r="M51" s="184"/>
      <c r="N51" s="184"/>
      <c r="O51" s="184"/>
      <c r="P51" s="184"/>
      <c r="Q51" s="184"/>
      <c r="R51" s="184"/>
      <c r="S51" s="184"/>
      <c r="T51" s="184"/>
    </row>
    <row r="52" spans="1:20" ht="13.5">
      <c r="A52" s="184"/>
      <c r="B52" s="184"/>
      <c r="C52" s="184"/>
      <c r="D52" s="184"/>
      <c r="E52" s="184"/>
      <c r="F52" s="184"/>
      <c r="G52" s="184"/>
      <c r="H52" s="184"/>
      <c r="I52" s="184"/>
      <c r="J52" s="184"/>
      <c r="K52" s="184"/>
      <c r="L52" s="184"/>
      <c r="M52" s="184"/>
      <c r="N52" s="184"/>
      <c r="O52" s="184"/>
      <c r="P52" s="184"/>
      <c r="Q52" s="184"/>
      <c r="R52" s="184"/>
      <c r="S52" s="184"/>
      <c r="T52" s="184"/>
    </row>
    <row r="53" spans="1:20" ht="13.5">
      <c r="A53" s="184"/>
      <c r="B53" s="184"/>
      <c r="C53" s="184"/>
      <c r="D53" s="184"/>
      <c r="E53" s="184"/>
      <c r="F53" s="184"/>
      <c r="G53" s="184"/>
      <c r="H53" s="184"/>
      <c r="I53" s="184"/>
      <c r="J53" s="184"/>
      <c r="K53" s="184"/>
      <c r="L53" s="184"/>
      <c r="M53" s="184"/>
      <c r="N53" s="184"/>
      <c r="O53" s="184"/>
      <c r="P53" s="184"/>
      <c r="Q53" s="184"/>
      <c r="R53" s="184"/>
      <c r="S53" s="184"/>
      <c r="T53" s="184"/>
    </row>
    <row r="54" spans="1:20" ht="13.5">
      <c r="A54" s="184"/>
      <c r="B54" s="184"/>
      <c r="C54" s="184"/>
      <c r="D54" s="184"/>
      <c r="E54" s="184"/>
      <c r="F54" s="184"/>
      <c r="G54" s="184"/>
      <c r="H54" s="184"/>
      <c r="I54" s="184"/>
      <c r="J54" s="184"/>
      <c r="K54" s="184"/>
      <c r="L54" s="184"/>
      <c r="M54" s="184"/>
      <c r="N54" s="184"/>
      <c r="O54" s="184"/>
      <c r="P54" s="184"/>
      <c r="Q54" s="184"/>
      <c r="R54" s="184"/>
      <c r="S54" s="184"/>
      <c r="T54" s="184"/>
    </row>
    <row r="55" spans="1:20" ht="13.5">
      <c r="A55" s="184"/>
      <c r="B55" s="184"/>
      <c r="C55" s="184"/>
      <c r="D55" s="184"/>
      <c r="E55" s="184"/>
      <c r="F55" s="184"/>
      <c r="G55" s="184"/>
      <c r="H55" s="184"/>
      <c r="I55" s="184"/>
      <c r="J55" s="184"/>
      <c r="K55" s="184"/>
      <c r="L55" s="184"/>
      <c r="M55" s="184"/>
      <c r="N55" s="184"/>
      <c r="O55" s="184"/>
      <c r="P55" s="184"/>
      <c r="Q55" s="184"/>
      <c r="R55" s="184"/>
      <c r="S55" s="184"/>
      <c r="T55" s="184"/>
    </row>
    <row r="56" spans="1:20" ht="13.5">
      <c r="A56" s="184"/>
      <c r="B56" s="184"/>
      <c r="C56" s="184"/>
      <c r="D56" s="184"/>
      <c r="E56" s="184"/>
      <c r="F56" s="184"/>
      <c r="G56" s="184"/>
      <c r="H56" s="184"/>
      <c r="I56" s="184"/>
      <c r="J56" s="184"/>
      <c r="K56" s="184"/>
      <c r="L56" s="184"/>
      <c r="M56" s="184"/>
      <c r="N56" s="184"/>
      <c r="O56" s="184"/>
      <c r="P56" s="184"/>
      <c r="Q56" s="184"/>
      <c r="R56" s="184"/>
      <c r="S56" s="184"/>
      <c r="T56" s="184"/>
    </row>
    <row r="57" spans="1:20" ht="13.5">
      <c r="A57" s="184"/>
      <c r="B57" s="184"/>
      <c r="C57" s="184"/>
      <c r="D57" s="184"/>
      <c r="E57" s="184"/>
      <c r="F57" s="184"/>
      <c r="G57" s="184"/>
      <c r="H57" s="184"/>
      <c r="I57" s="184"/>
      <c r="J57" s="184"/>
      <c r="K57" s="184"/>
      <c r="L57" s="184"/>
      <c r="M57" s="184"/>
      <c r="N57" s="184"/>
      <c r="O57" s="184"/>
      <c r="P57" s="184"/>
      <c r="Q57" s="184"/>
      <c r="R57" s="184"/>
      <c r="S57" s="184"/>
      <c r="T57" s="184"/>
    </row>
    <row r="58" spans="1:20" ht="13.5">
      <c r="A58" s="184"/>
      <c r="B58" s="184"/>
      <c r="C58" s="184"/>
      <c r="D58" s="184"/>
      <c r="E58" s="184"/>
      <c r="F58" s="184"/>
      <c r="G58" s="184"/>
      <c r="H58" s="184"/>
      <c r="I58" s="184"/>
      <c r="J58" s="184"/>
      <c r="K58" s="184"/>
      <c r="L58" s="184"/>
      <c r="M58" s="184"/>
      <c r="N58" s="184"/>
      <c r="O58" s="184"/>
      <c r="P58" s="184"/>
      <c r="Q58" s="184"/>
      <c r="R58" s="184"/>
      <c r="S58" s="184"/>
      <c r="T58" s="184"/>
    </row>
    <row r="59" spans="1:20" ht="13.5">
      <c r="A59" s="184"/>
      <c r="B59" s="184"/>
      <c r="C59" s="184"/>
      <c r="D59" s="184"/>
      <c r="E59" s="184"/>
      <c r="F59" s="184"/>
      <c r="G59" s="184"/>
      <c r="H59" s="184"/>
      <c r="I59" s="184"/>
      <c r="J59" s="184"/>
      <c r="K59" s="184"/>
      <c r="L59" s="184"/>
      <c r="M59" s="184"/>
      <c r="N59" s="184"/>
      <c r="O59" s="184"/>
      <c r="P59" s="184"/>
      <c r="Q59" s="184"/>
      <c r="R59" s="184"/>
      <c r="S59" s="184"/>
      <c r="T59" s="184"/>
    </row>
    <row r="60" spans="1:20" ht="13.5">
      <c r="A60" s="184"/>
      <c r="B60" s="184"/>
      <c r="C60" s="184"/>
      <c r="D60" s="184"/>
      <c r="E60" s="184"/>
      <c r="F60" s="184"/>
      <c r="G60" s="184"/>
      <c r="H60" s="184"/>
      <c r="I60" s="184"/>
      <c r="J60" s="184"/>
      <c r="K60" s="184"/>
      <c r="L60" s="184"/>
      <c r="M60" s="184"/>
      <c r="N60" s="184"/>
      <c r="O60" s="184"/>
      <c r="P60" s="184"/>
      <c r="Q60" s="184"/>
      <c r="R60" s="184"/>
      <c r="S60" s="184"/>
      <c r="T60" s="184"/>
    </row>
    <row r="61" spans="1:20" ht="13.5">
      <c r="A61" s="184"/>
      <c r="B61" s="184"/>
      <c r="C61" s="184"/>
      <c r="D61" s="184"/>
      <c r="E61" s="184"/>
      <c r="F61" s="184"/>
      <c r="G61" s="184"/>
      <c r="H61" s="184"/>
      <c r="I61" s="184"/>
      <c r="J61" s="184"/>
      <c r="K61" s="184"/>
      <c r="L61" s="184"/>
      <c r="M61" s="184"/>
      <c r="N61" s="184"/>
      <c r="O61" s="184"/>
      <c r="P61" s="184"/>
      <c r="Q61" s="184"/>
      <c r="R61" s="184"/>
      <c r="S61" s="184"/>
      <c r="T61" s="184"/>
    </row>
    <row r="62" spans="1:20" ht="13.5">
      <c r="A62" s="184"/>
      <c r="B62" s="184"/>
      <c r="C62" s="184"/>
      <c r="D62" s="184"/>
      <c r="E62" s="184"/>
      <c r="F62" s="184"/>
      <c r="G62" s="184"/>
      <c r="H62" s="184"/>
      <c r="I62" s="184"/>
      <c r="J62" s="184"/>
      <c r="K62" s="184"/>
      <c r="L62" s="184"/>
      <c r="M62" s="184"/>
      <c r="N62" s="184"/>
      <c r="O62" s="184"/>
      <c r="P62" s="184"/>
      <c r="Q62" s="184"/>
      <c r="R62" s="184"/>
      <c r="S62" s="184"/>
      <c r="T62" s="184"/>
    </row>
    <row r="63" spans="1:20" ht="13.5">
      <c r="A63" s="184"/>
      <c r="B63" s="184"/>
      <c r="C63" s="184"/>
      <c r="D63" s="184"/>
      <c r="E63" s="184"/>
      <c r="F63" s="184"/>
      <c r="G63" s="184"/>
      <c r="H63" s="184"/>
      <c r="I63" s="184"/>
      <c r="J63" s="184"/>
      <c r="K63" s="184"/>
      <c r="L63" s="184"/>
      <c r="M63" s="184"/>
      <c r="N63" s="184"/>
      <c r="O63" s="184"/>
      <c r="P63" s="184"/>
      <c r="Q63" s="184"/>
      <c r="R63" s="184"/>
      <c r="S63" s="184"/>
      <c r="T63" s="184"/>
    </row>
    <row r="64" spans="1:20" ht="13.5">
      <c r="A64" s="184"/>
      <c r="B64" s="184"/>
      <c r="C64" s="184"/>
      <c r="D64" s="184"/>
      <c r="E64" s="184"/>
      <c r="F64" s="184"/>
      <c r="G64" s="184"/>
      <c r="H64" s="184"/>
      <c r="I64" s="184"/>
      <c r="J64" s="184"/>
      <c r="K64" s="184"/>
      <c r="L64" s="184"/>
      <c r="M64" s="184"/>
      <c r="N64" s="184"/>
      <c r="O64" s="184"/>
      <c r="P64" s="184"/>
      <c r="Q64" s="184"/>
      <c r="R64" s="184"/>
      <c r="S64" s="184"/>
      <c r="T64" s="184"/>
    </row>
    <row r="65" spans="1:20" ht="13.5">
      <c r="A65" s="184"/>
      <c r="B65" s="184"/>
      <c r="C65" s="184"/>
      <c r="D65" s="184"/>
      <c r="E65" s="184"/>
      <c r="F65" s="184"/>
      <c r="G65" s="184"/>
      <c r="H65" s="184"/>
      <c r="I65" s="184"/>
      <c r="J65" s="184"/>
      <c r="K65" s="184"/>
      <c r="L65" s="184"/>
      <c r="M65" s="184"/>
      <c r="N65" s="184"/>
      <c r="O65" s="184"/>
      <c r="P65" s="184"/>
      <c r="Q65" s="184"/>
      <c r="R65" s="184"/>
      <c r="S65" s="184"/>
      <c r="T65" s="184"/>
    </row>
    <row r="66" spans="1:20" ht="13.5">
      <c r="A66" s="184"/>
      <c r="B66" s="184"/>
      <c r="C66" s="184"/>
      <c r="D66" s="184"/>
      <c r="E66" s="184"/>
      <c r="F66" s="184"/>
      <c r="G66" s="184"/>
      <c r="H66" s="184"/>
      <c r="I66" s="184"/>
      <c r="J66" s="184"/>
      <c r="K66" s="184"/>
      <c r="L66" s="184"/>
      <c r="M66" s="184"/>
      <c r="N66" s="184"/>
      <c r="O66" s="184"/>
      <c r="P66" s="184"/>
      <c r="Q66" s="184"/>
      <c r="R66" s="184"/>
      <c r="S66" s="184"/>
      <c r="T66" s="184"/>
    </row>
    <row r="67" spans="1:20" ht="13.5">
      <c r="A67" s="184"/>
      <c r="B67" s="184"/>
      <c r="C67" s="184"/>
      <c r="D67" s="184"/>
      <c r="E67" s="184"/>
      <c r="F67" s="184"/>
      <c r="G67" s="184"/>
      <c r="H67" s="184"/>
      <c r="I67" s="184"/>
      <c r="J67" s="184"/>
      <c r="K67" s="184"/>
      <c r="L67" s="184"/>
      <c r="M67" s="184"/>
      <c r="N67" s="184"/>
      <c r="O67" s="184"/>
      <c r="P67" s="184"/>
      <c r="Q67" s="184"/>
      <c r="R67" s="184"/>
      <c r="S67" s="184"/>
      <c r="T67" s="184"/>
    </row>
    <row r="68" spans="1:20" ht="13.5">
      <c r="A68" s="184"/>
      <c r="B68" s="184"/>
      <c r="C68" s="184"/>
      <c r="D68" s="184"/>
      <c r="E68" s="184"/>
      <c r="F68" s="184"/>
      <c r="G68" s="184"/>
      <c r="H68" s="184"/>
      <c r="I68" s="184"/>
      <c r="J68" s="184"/>
      <c r="K68" s="184"/>
      <c r="L68" s="184"/>
      <c r="M68" s="184"/>
      <c r="N68" s="184"/>
      <c r="O68" s="184"/>
      <c r="P68" s="184"/>
      <c r="Q68" s="184"/>
      <c r="R68" s="184"/>
      <c r="S68" s="184"/>
      <c r="T68" s="184"/>
    </row>
    <row r="69" spans="1:20" ht="13.5">
      <c r="A69" s="184"/>
      <c r="B69" s="184"/>
      <c r="C69" s="184"/>
      <c r="D69" s="184"/>
      <c r="E69" s="184"/>
      <c r="F69" s="184"/>
      <c r="G69" s="184"/>
      <c r="H69" s="184"/>
      <c r="I69" s="184"/>
      <c r="J69" s="184"/>
      <c r="K69" s="184"/>
      <c r="L69" s="184"/>
      <c r="M69" s="184"/>
      <c r="N69" s="184"/>
      <c r="O69" s="184"/>
      <c r="P69" s="184"/>
      <c r="Q69" s="184"/>
      <c r="R69" s="184"/>
      <c r="S69" s="184"/>
      <c r="T69" s="184"/>
    </row>
    <row r="70" spans="1:20" ht="13.5">
      <c r="A70" s="184"/>
      <c r="B70" s="184"/>
      <c r="C70" s="184"/>
      <c r="D70" s="184"/>
      <c r="E70" s="184"/>
      <c r="F70" s="184"/>
      <c r="G70" s="184"/>
      <c r="H70" s="184"/>
      <c r="I70" s="184"/>
      <c r="J70" s="184"/>
      <c r="K70" s="184"/>
      <c r="L70" s="184"/>
      <c r="M70" s="184"/>
      <c r="N70" s="184"/>
      <c r="O70" s="184"/>
      <c r="P70" s="184"/>
      <c r="Q70" s="184"/>
      <c r="R70" s="184"/>
      <c r="S70" s="184"/>
      <c r="T70" s="184"/>
    </row>
    <row r="71" spans="1:20" ht="13.5">
      <c r="A71" s="184"/>
      <c r="B71" s="184"/>
      <c r="C71" s="184"/>
      <c r="D71" s="184"/>
      <c r="E71" s="184"/>
      <c r="F71" s="184"/>
      <c r="G71" s="184"/>
      <c r="H71" s="184"/>
      <c r="I71" s="184"/>
      <c r="J71" s="184"/>
      <c r="K71" s="184"/>
      <c r="L71" s="184"/>
      <c r="M71" s="184"/>
      <c r="N71" s="184"/>
      <c r="O71" s="184"/>
      <c r="P71" s="184"/>
      <c r="Q71" s="184"/>
      <c r="R71" s="184"/>
      <c r="S71" s="184"/>
      <c r="T71" s="184"/>
    </row>
    <row r="72" spans="1:20" ht="13.5">
      <c r="A72" s="184"/>
      <c r="B72" s="184"/>
      <c r="C72" s="184"/>
      <c r="D72" s="184"/>
      <c r="E72" s="184"/>
      <c r="F72" s="184"/>
      <c r="G72" s="184"/>
      <c r="H72" s="184"/>
      <c r="I72" s="184"/>
      <c r="J72" s="184"/>
      <c r="K72" s="184"/>
      <c r="L72" s="184"/>
      <c r="M72" s="184"/>
      <c r="N72" s="184"/>
      <c r="O72" s="184"/>
      <c r="P72" s="184"/>
      <c r="Q72" s="184"/>
      <c r="R72" s="184"/>
      <c r="S72" s="184"/>
      <c r="T72" s="184"/>
    </row>
    <row r="73" spans="1:20" ht="13.5">
      <c r="A73" s="184"/>
      <c r="B73" s="184"/>
      <c r="C73" s="184"/>
      <c r="D73" s="184"/>
      <c r="E73" s="184"/>
      <c r="F73" s="184"/>
      <c r="G73" s="184"/>
      <c r="H73" s="184"/>
      <c r="I73" s="184"/>
      <c r="J73" s="184"/>
      <c r="K73" s="184"/>
      <c r="L73" s="184"/>
      <c r="M73" s="184"/>
      <c r="N73" s="184"/>
      <c r="O73" s="184"/>
      <c r="P73" s="184"/>
      <c r="Q73" s="184"/>
      <c r="R73" s="184"/>
      <c r="S73" s="184"/>
      <c r="T73" s="184"/>
    </row>
    <row r="74" spans="1:20" ht="13.5">
      <c r="A74" s="184"/>
      <c r="B74" s="184"/>
      <c r="C74" s="184"/>
      <c r="D74" s="184"/>
      <c r="E74" s="184"/>
      <c r="F74" s="184"/>
      <c r="G74" s="184"/>
      <c r="H74" s="184"/>
      <c r="I74" s="184"/>
      <c r="J74" s="184"/>
      <c r="K74" s="184"/>
      <c r="L74" s="184"/>
      <c r="M74" s="184"/>
      <c r="N74" s="184"/>
      <c r="O74" s="184"/>
      <c r="P74" s="184"/>
      <c r="Q74" s="184"/>
      <c r="R74" s="184"/>
      <c r="S74" s="184"/>
      <c r="T74" s="184"/>
    </row>
    <row r="75" spans="1:20" ht="13.5">
      <c r="A75" s="184"/>
      <c r="B75" s="184"/>
      <c r="C75" s="184"/>
      <c r="D75" s="184"/>
      <c r="E75" s="184"/>
      <c r="F75" s="184"/>
      <c r="G75" s="184"/>
      <c r="H75" s="184"/>
      <c r="I75" s="184"/>
      <c r="J75" s="184"/>
      <c r="K75" s="184"/>
      <c r="L75" s="184"/>
      <c r="M75" s="184"/>
      <c r="N75" s="184"/>
      <c r="O75" s="184"/>
      <c r="P75" s="184"/>
      <c r="Q75" s="184"/>
      <c r="R75" s="184"/>
      <c r="S75" s="184"/>
      <c r="T75" s="184"/>
    </row>
    <row r="76" spans="1:20" ht="13.5">
      <c r="A76" s="184"/>
      <c r="B76" s="184"/>
      <c r="C76" s="184"/>
      <c r="D76" s="184"/>
      <c r="E76" s="184"/>
      <c r="F76" s="184"/>
      <c r="G76" s="184"/>
      <c r="H76" s="184"/>
      <c r="I76" s="184"/>
      <c r="J76" s="184"/>
      <c r="K76" s="184"/>
      <c r="L76" s="184"/>
      <c r="M76" s="184"/>
      <c r="N76" s="184"/>
      <c r="O76" s="184"/>
      <c r="P76" s="184"/>
      <c r="Q76" s="184"/>
      <c r="R76" s="184"/>
      <c r="S76" s="184"/>
      <c r="T76" s="184"/>
    </row>
    <row r="77" spans="1:20" ht="13.5">
      <c r="A77" s="184"/>
      <c r="B77" s="184"/>
      <c r="C77" s="184"/>
      <c r="D77" s="184"/>
      <c r="E77" s="184"/>
      <c r="F77" s="184"/>
      <c r="G77" s="184"/>
      <c r="H77" s="184"/>
      <c r="I77" s="184"/>
      <c r="J77" s="184"/>
      <c r="K77" s="184"/>
      <c r="L77" s="184"/>
      <c r="M77" s="184"/>
      <c r="N77" s="184"/>
      <c r="O77" s="184"/>
      <c r="P77" s="184"/>
      <c r="Q77" s="184"/>
      <c r="R77" s="184"/>
      <c r="S77" s="184"/>
      <c r="T77" s="184"/>
    </row>
    <row r="78" spans="1:20" ht="13.5">
      <c r="A78" s="184"/>
      <c r="B78" s="184"/>
      <c r="C78" s="184"/>
      <c r="D78" s="184"/>
      <c r="E78" s="184"/>
      <c r="F78" s="184"/>
      <c r="G78" s="184"/>
      <c r="H78" s="184"/>
      <c r="I78" s="184"/>
      <c r="J78" s="184"/>
      <c r="K78" s="184"/>
      <c r="L78" s="184"/>
      <c r="M78" s="184"/>
      <c r="N78" s="184"/>
      <c r="O78" s="184"/>
      <c r="P78" s="184"/>
      <c r="Q78" s="184"/>
      <c r="R78" s="184"/>
      <c r="S78" s="184"/>
      <c r="T78" s="184"/>
    </row>
    <row r="79" spans="1:20" ht="13.5">
      <c r="A79" s="184"/>
      <c r="B79" s="184"/>
      <c r="C79" s="184"/>
      <c r="D79" s="184"/>
      <c r="E79" s="184"/>
      <c r="F79" s="184"/>
      <c r="G79" s="184"/>
      <c r="H79" s="184"/>
      <c r="I79" s="184"/>
      <c r="J79" s="184"/>
      <c r="K79" s="184"/>
      <c r="L79" s="184"/>
      <c r="M79" s="184"/>
      <c r="N79" s="184"/>
      <c r="O79" s="184"/>
      <c r="P79" s="184"/>
      <c r="Q79" s="184"/>
      <c r="R79" s="184"/>
      <c r="S79" s="184"/>
      <c r="T79" s="184"/>
    </row>
    <row r="80" spans="1:20" ht="13.5">
      <c r="A80" s="184"/>
      <c r="B80" s="184"/>
      <c r="C80" s="184"/>
      <c r="D80" s="184"/>
      <c r="E80" s="184"/>
      <c r="F80" s="184"/>
      <c r="G80" s="184"/>
      <c r="H80" s="184"/>
      <c r="I80" s="184"/>
      <c r="J80" s="184"/>
      <c r="K80" s="184"/>
      <c r="L80" s="184"/>
      <c r="M80" s="184"/>
      <c r="N80" s="184"/>
      <c r="O80" s="184"/>
      <c r="P80" s="184"/>
      <c r="Q80" s="184"/>
      <c r="R80" s="184"/>
      <c r="S80" s="184"/>
      <c r="T80" s="184"/>
    </row>
    <row r="81" spans="1:20" ht="13.5">
      <c r="A81" s="184"/>
      <c r="B81" s="184"/>
      <c r="C81" s="184"/>
      <c r="D81" s="184"/>
      <c r="E81" s="184"/>
      <c r="F81" s="184"/>
      <c r="G81" s="184"/>
      <c r="H81" s="184"/>
      <c r="I81" s="184"/>
      <c r="J81" s="184"/>
      <c r="K81" s="184"/>
      <c r="L81" s="184"/>
      <c r="M81" s="184"/>
      <c r="N81" s="184"/>
      <c r="O81" s="184"/>
      <c r="P81" s="184"/>
      <c r="Q81" s="184"/>
      <c r="R81" s="184"/>
      <c r="S81" s="184"/>
      <c r="T81" s="184"/>
    </row>
    <row r="82" spans="1:20" ht="13.5">
      <c r="A82" s="184"/>
      <c r="B82" s="184"/>
      <c r="C82" s="184"/>
      <c r="D82" s="184"/>
      <c r="E82" s="184"/>
      <c r="F82" s="184"/>
      <c r="G82" s="184"/>
      <c r="H82" s="184"/>
      <c r="I82" s="184"/>
      <c r="J82" s="184"/>
      <c r="K82" s="184"/>
      <c r="L82" s="184"/>
      <c r="M82" s="184"/>
      <c r="N82" s="184"/>
      <c r="O82" s="184"/>
      <c r="P82" s="184"/>
      <c r="Q82" s="184"/>
      <c r="R82" s="184"/>
      <c r="S82" s="184"/>
      <c r="T82" s="184"/>
    </row>
    <row r="83" spans="1:20" ht="13.5">
      <c r="A83" s="184"/>
      <c r="B83" s="184"/>
      <c r="C83" s="184"/>
      <c r="D83" s="184"/>
      <c r="E83" s="184"/>
      <c r="F83" s="184"/>
      <c r="G83" s="184"/>
      <c r="H83" s="184"/>
      <c r="I83" s="184"/>
      <c r="J83" s="184"/>
      <c r="K83" s="184"/>
      <c r="L83" s="184"/>
      <c r="M83" s="184"/>
      <c r="N83" s="184"/>
      <c r="O83" s="184"/>
      <c r="P83" s="184"/>
      <c r="Q83" s="184"/>
      <c r="R83" s="184"/>
      <c r="S83" s="184"/>
      <c r="T83" s="184"/>
    </row>
    <row r="84" spans="1:20" ht="13.5">
      <c r="A84" s="184"/>
      <c r="B84" s="184"/>
      <c r="C84" s="184"/>
      <c r="D84" s="184"/>
      <c r="E84" s="184"/>
      <c r="F84" s="184"/>
      <c r="G84" s="184"/>
      <c r="H84" s="184"/>
      <c r="I84" s="184"/>
      <c r="J84" s="184"/>
      <c r="K84" s="184"/>
      <c r="L84" s="184"/>
      <c r="M84" s="184"/>
      <c r="N84" s="184"/>
      <c r="O84" s="184"/>
      <c r="P84" s="184"/>
      <c r="Q84" s="184"/>
      <c r="R84" s="184"/>
      <c r="S84" s="184"/>
      <c r="T84" s="184"/>
    </row>
    <row r="85" spans="1:20" ht="13.5">
      <c r="A85" s="184"/>
      <c r="B85" s="184"/>
      <c r="C85" s="184"/>
      <c r="D85" s="184"/>
      <c r="E85" s="184"/>
      <c r="F85" s="184"/>
      <c r="G85" s="184"/>
      <c r="H85" s="184"/>
      <c r="I85" s="184"/>
      <c r="J85" s="184"/>
      <c r="K85" s="184"/>
      <c r="L85" s="184"/>
      <c r="M85" s="184"/>
      <c r="N85" s="184"/>
      <c r="O85" s="184"/>
      <c r="P85" s="184"/>
      <c r="Q85" s="184"/>
      <c r="R85" s="184"/>
      <c r="S85" s="184"/>
      <c r="T85" s="184"/>
    </row>
    <row r="86" spans="1:20" ht="13.5">
      <c r="A86" s="184"/>
      <c r="B86" s="184"/>
      <c r="C86" s="184"/>
      <c r="D86" s="184"/>
      <c r="E86" s="184"/>
      <c r="F86" s="184"/>
      <c r="G86" s="184"/>
      <c r="H86" s="184"/>
      <c r="I86" s="184"/>
      <c r="J86" s="184"/>
      <c r="K86" s="184"/>
      <c r="L86" s="184"/>
      <c r="M86" s="184"/>
      <c r="N86" s="184"/>
      <c r="O86" s="184"/>
      <c r="P86" s="184"/>
      <c r="Q86" s="184"/>
      <c r="R86" s="184"/>
      <c r="S86" s="184"/>
      <c r="T86" s="184"/>
    </row>
    <row r="87" spans="1:20" ht="13.5">
      <c r="A87" s="184"/>
      <c r="B87" s="184"/>
      <c r="C87" s="184"/>
      <c r="D87" s="184"/>
      <c r="E87" s="184"/>
      <c r="F87" s="184"/>
      <c r="G87" s="184"/>
      <c r="H87" s="184"/>
      <c r="I87" s="184"/>
      <c r="J87" s="184"/>
      <c r="K87" s="184"/>
      <c r="L87" s="184"/>
      <c r="M87" s="184"/>
      <c r="N87" s="184"/>
      <c r="O87" s="184"/>
      <c r="P87" s="184"/>
      <c r="Q87" s="184"/>
      <c r="R87" s="184"/>
      <c r="S87" s="184"/>
      <c r="T87" s="184"/>
    </row>
    <row r="88" spans="1:20" ht="13.5">
      <c r="A88" s="184"/>
      <c r="B88" s="184"/>
      <c r="C88" s="184"/>
      <c r="D88" s="184"/>
      <c r="E88" s="184"/>
      <c r="F88" s="184"/>
      <c r="G88" s="184"/>
      <c r="H88" s="184"/>
      <c r="I88" s="184"/>
      <c r="J88" s="184"/>
      <c r="K88" s="184"/>
      <c r="L88" s="184"/>
      <c r="M88" s="184"/>
      <c r="N88" s="184"/>
      <c r="O88" s="184"/>
      <c r="P88" s="184"/>
      <c r="Q88" s="184"/>
      <c r="R88" s="184"/>
      <c r="S88" s="184"/>
      <c r="T88" s="184"/>
    </row>
    <row r="89" spans="1:20" ht="13.5">
      <c r="A89" s="184"/>
      <c r="B89" s="184"/>
      <c r="C89" s="184"/>
      <c r="D89" s="184"/>
      <c r="E89" s="184"/>
      <c r="F89" s="184"/>
      <c r="G89" s="184"/>
      <c r="H89" s="184"/>
      <c r="I89" s="184"/>
      <c r="J89" s="184"/>
      <c r="K89" s="184"/>
      <c r="L89" s="184"/>
      <c r="M89" s="184"/>
      <c r="N89" s="184"/>
      <c r="O89" s="184"/>
      <c r="P89" s="184"/>
      <c r="Q89" s="184"/>
      <c r="R89" s="184"/>
      <c r="S89" s="184"/>
      <c r="T89" s="184"/>
    </row>
    <row r="90" spans="1:20" ht="13.5">
      <c r="A90" s="184"/>
      <c r="B90" s="184"/>
      <c r="C90" s="184"/>
      <c r="D90" s="184"/>
      <c r="E90" s="184"/>
      <c r="F90" s="184"/>
      <c r="G90" s="184"/>
      <c r="H90" s="184"/>
      <c r="I90" s="184"/>
      <c r="J90" s="184"/>
      <c r="K90" s="184"/>
      <c r="L90" s="184"/>
      <c r="M90" s="184"/>
      <c r="N90" s="184"/>
      <c r="O90" s="184"/>
      <c r="P90" s="184"/>
      <c r="Q90" s="184"/>
      <c r="R90" s="184"/>
      <c r="S90" s="184"/>
      <c r="T90" s="184"/>
    </row>
    <row r="91" spans="1:20" ht="13.5">
      <c r="A91" s="184"/>
      <c r="B91" s="184"/>
      <c r="C91" s="184"/>
      <c r="D91" s="184"/>
      <c r="E91" s="184"/>
      <c r="F91" s="184"/>
      <c r="G91" s="184"/>
      <c r="H91" s="184"/>
      <c r="I91" s="184"/>
      <c r="J91" s="184"/>
      <c r="K91" s="184"/>
      <c r="L91" s="184"/>
      <c r="M91" s="184"/>
      <c r="N91" s="184"/>
      <c r="O91" s="184"/>
      <c r="P91" s="184"/>
      <c r="Q91" s="184"/>
      <c r="R91" s="184"/>
      <c r="S91" s="184"/>
      <c r="T91" s="184"/>
    </row>
    <row r="92" spans="1:20" ht="13.5">
      <c r="A92" s="184"/>
      <c r="B92" s="184"/>
      <c r="C92" s="184"/>
      <c r="D92" s="184"/>
      <c r="E92" s="184"/>
      <c r="F92" s="184"/>
      <c r="G92" s="184"/>
      <c r="H92" s="184"/>
      <c r="I92" s="184"/>
      <c r="J92" s="184"/>
      <c r="K92" s="184"/>
      <c r="L92" s="184"/>
      <c r="M92" s="184"/>
      <c r="N92" s="184"/>
      <c r="O92" s="184"/>
      <c r="P92" s="184"/>
      <c r="Q92" s="184"/>
      <c r="R92" s="184"/>
      <c r="S92" s="184"/>
      <c r="T92" s="184"/>
    </row>
    <row r="93" spans="1:20" ht="13.5">
      <c r="A93" s="184"/>
      <c r="B93" s="184"/>
      <c r="C93" s="184"/>
      <c r="D93" s="184"/>
      <c r="E93" s="184"/>
      <c r="F93" s="184"/>
      <c r="G93" s="184"/>
      <c r="H93" s="184"/>
      <c r="I93" s="184"/>
      <c r="J93" s="184"/>
      <c r="K93" s="184"/>
      <c r="L93" s="184"/>
      <c r="M93" s="184"/>
      <c r="N93" s="184"/>
      <c r="O93" s="184"/>
      <c r="P93" s="184"/>
      <c r="Q93" s="184"/>
      <c r="R93" s="184"/>
      <c r="S93" s="184"/>
      <c r="T93" s="184"/>
    </row>
    <row r="94" spans="1:20" ht="13.5">
      <c r="A94" s="184"/>
      <c r="B94" s="184"/>
      <c r="C94" s="184"/>
      <c r="D94" s="184"/>
      <c r="E94" s="184"/>
      <c r="F94" s="184"/>
      <c r="G94" s="184"/>
      <c r="H94" s="184"/>
      <c r="I94" s="184"/>
      <c r="J94" s="184"/>
      <c r="K94" s="184"/>
      <c r="L94" s="184"/>
      <c r="M94" s="184"/>
      <c r="N94" s="184"/>
      <c r="O94" s="184"/>
      <c r="P94" s="184"/>
      <c r="Q94" s="184"/>
      <c r="R94" s="184"/>
      <c r="S94" s="184"/>
      <c r="T94" s="184"/>
    </row>
    <row r="95" spans="1:20" ht="13.5">
      <c r="A95" s="184"/>
      <c r="B95" s="184"/>
      <c r="C95" s="184"/>
      <c r="D95" s="184"/>
      <c r="E95" s="184"/>
      <c r="F95" s="184"/>
      <c r="G95" s="184"/>
      <c r="H95" s="184"/>
      <c r="I95" s="184"/>
      <c r="J95" s="184"/>
      <c r="K95" s="184"/>
      <c r="L95" s="184"/>
      <c r="M95" s="184"/>
      <c r="N95" s="184"/>
      <c r="O95" s="184"/>
      <c r="P95" s="184"/>
      <c r="Q95" s="184"/>
      <c r="R95" s="184"/>
      <c r="S95" s="184"/>
      <c r="T95" s="184"/>
    </row>
    <row r="96" spans="1:20" ht="13.5">
      <c r="A96" s="184"/>
      <c r="B96" s="184"/>
      <c r="C96" s="184"/>
      <c r="D96" s="184"/>
      <c r="E96" s="184"/>
      <c r="F96" s="184"/>
      <c r="G96" s="184"/>
      <c r="H96" s="184"/>
      <c r="I96" s="184"/>
      <c r="J96" s="184"/>
      <c r="K96" s="184"/>
      <c r="L96" s="184"/>
      <c r="M96" s="184"/>
      <c r="N96" s="184"/>
      <c r="O96" s="184"/>
      <c r="P96" s="184"/>
      <c r="Q96" s="184"/>
      <c r="R96" s="184"/>
      <c r="S96" s="184"/>
      <c r="T96" s="184"/>
    </row>
  </sheetData>
  <sheetProtection/>
  <mergeCells count="86">
    <mergeCell ref="T20:T21"/>
    <mergeCell ref="T22:T23"/>
    <mergeCell ref="A22:A23"/>
    <mergeCell ref="B22:F23"/>
    <mergeCell ref="G22:H23"/>
    <mergeCell ref="C20:C21"/>
    <mergeCell ref="D20:G21"/>
    <mergeCell ref="H20:H21"/>
    <mergeCell ref="J20:L20"/>
    <mergeCell ref="I21:M21"/>
    <mergeCell ref="T18:T19"/>
    <mergeCell ref="C18:C19"/>
    <mergeCell ref="D18:G19"/>
    <mergeCell ref="H18:H19"/>
    <mergeCell ref="J18:L18"/>
    <mergeCell ref="I19:M19"/>
    <mergeCell ref="T16:T17"/>
    <mergeCell ref="T14:T15"/>
    <mergeCell ref="T12:T13"/>
    <mergeCell ref="A12:B21"/>
    <mergeCell ref="C12:C13"/>
    <mergeCell ref="D12:G13"/>
    <mergeCell ref="H12:H13"/>
    <mergeCell ref="C14:C15"/>
    <mergeCell ref="D14:G15"/>
    <mergeCell ref="H14:H15"/>
    <mergeCell ref="T8:T9"/>
    <mergeCell ref="A8:A9"/>
    <mergeCell ref="B8:B9"/>
    <mergeCell ref="C8:H9"/>
    <mergeCell ref="C16:C17"/>
    <mergeCell ref="D16:G17"/>
    <mergeCell ref="H16:H17"/>
    <mergeCell ref="T10:T11"/>
    <mergeCell ref="J12:L12"/>
    <mergeCell ref="I13:M13"/>
    <mergeCell ref="H6:H7"/>
    <mergeCell ref="B4:G5"/>
    <mergeCell ref="H4:H5"/>
    <mergeCell ref="A10:A11"/>
    <mergeCell ref="B10:F11"/>
    <mergeCell ref="G10:H11"/>
    <mergeCell ref="J10:L10"/>
    <mergeCell ref="I11:M11"/>
    <mergeCell ref="A1:T1"/>
    <mergeCell ref="A3:H3"/>
    <mergeCell ref="J3:M3"/>
    <mergeCell ref="P3:S3"/>
    <mergeCell ref="A4:A5"/>
    <mergeCell ref="T6:T7"/>
    <mergeCell ref="A6:A7"/>
    <mergeCell ref="B6:G7"/>
    <mergeCell ref="P10:R10"/>
    <mergeCell ref="O11:S11"/>
    <mergeCell ref="A25:T25"/>
    <mergeCell ref="A26:T26"/>
    <mergeCell ref="J4:L4"/>
    <mergeCell ref="I5:M5"/>
    <mergeCell ref="J6:L6"/>
    <mergeCell ref="I7:M7"/>
    <mergeCell ref="J8:L8"/>
    <mergeCell ref="I9:M9"/>
    <mergeCell ref="P4:R4"/>
    <mergeCell ref="O5:S5"/>
    <mergeCell ref="P6:R6"/>
    <mergeCell ref="O7:S7"/>
    <mergeCell ref="P8:R8"/>
    <mergeCell ref="O9:S9"/>
    <mergeCell ref="P12:R12"/>
    <mergeCell ref="O13:S13"/>
    <mergeCell ref="P14:R14"/>
    <mergeCell ref="O15:S15"/>
    <mergeCell ref="J22:L22"/>
    <mergeCell ref="I23:M23"/>
    <mergeCell ref="J14:L14"/>
    <mergeCell ref="I15:M15"/>
    <mergeCell ref="J16:L16"/>
    <mergeCell ref="I17:M17"/>
    <mergeCell ref="P20:R20"/>
    <mergeCell ref="O21:S21"/>
    <mergeCell ref="P22:R22"/>
    <mergeCell ref="O23:S23"/>
    <mergeCell ref="P16:R16"/>
    <mergeCell ref="O17:S17"/>
    <mergeCell ref="P18:R18"/>
    <mergeCell ref="O19:S1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M40"/>
  <sheetViews>
    <sheetView view="pageBreakPreview" zoomScaleSheetLayoutView="100" zoomScalePageLayoutView="0" workbookViewId="0" topLeftCell="A1">
      <selection activeCell="A2" sqref="A2"/>
    </sheetView>
  </sheetViews>
  <sheetFormatPr defaultColWidth="9.00390625" defaultRowHeight="13.5"/>
  <cols>
    <col min="1" max="1" width="1.625" style="1297" customWidth="1"/>
    <col min="2" max="2" width="6.00390625" style="1297" customWidth="1"/>
    <col min="3" max="3" width="4.125" style="1297" customWidth="1"/>
    <col min="4" max="5" width="5.625" style="1297" customWidth="1"/>
    <col min="6" max="6" width="1.625" style="1297" customWidth="1"/>
    <col min="7" max="7" width="7.625" style="1297" customWidth="1"/>
    <col min="8" max="8" width="2.625" style="1297" customWidth="1"/>
    <col min="9" max="9" width="1.625" style="1297" customWidth="1"/>
    <col min="10" max="10" width="3.125" style="1297" customWidth="1"/>
    <col min="11" max="12" width="4.875" style="1297" customWidth="1"/>
    <col min="13" max="15" width="3.125" style="1297" customWidth="1"/>
    <col min="16" max="17" width="4.625" style="1297" customWidth="1"/>
    <col min="18" max="20" width="3.125" style="1297" customWidth="1"/>
    <col min="21" max="22" width="4.125" style="1297" customWidth="1"/>
    <col min="23" max="23" width="3.625" style="1297" customWidth="1"/>
    <col min="24" max="24" width="3.125" style="1297" customWidth="1"/>
    <col min="25" max="25" width="3.125" style="895" customWidth="1"/>
    <col min="26" max="27" width="4.625" style="895" customWidth="1"/>
    <col min="28" max="28" width="3.125" style="895" customWidth="1"/>
    <col min="29" max="29" width="3.625" style="895" customWidth="1"/>
    <col min="30" max="30" width="3.125" style="895" customWidth="1"/>
    <col min="31" max="32" width="4.625" style="895" customWidth="1"/>
    <col min="33" max="33" width="3.125" style="895" customWidth="1"/>
    <col min="34" max="34" width="3.625" style="895" customWidth="1"/>
    <col min="35" max="35" width="3.125" style="895" customWidth="1"/>
    <col min="36" max="37" width="4.625" style="895" customWidth="1"/>
    <col min="38" max="38" width="3.125" style="895" customWidth="1"/>
    <col min="39" max="39" width="3.625" style="895" customWidth="1"/>
    <col min="40" max="72" width="4.625" style="1297" customWidth="1"/>
    <col min="73" max="16384" width="9.00390625" style="1297" customWidth="1"/>
  </cols>
  <sheetData>
    <row r="1" spans="1:39" ht="24.75" customHeight="1">
      <c r="A1" s="1647" t="s">
        <v>592</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297"/>
      <c r="Z1" s="1297"/>
      <c r="AA1" s="1297"/>
      <c r="AB1" s="1297"/>
      <c r="AC1" s="1297"/>
      <c r="AD1" s="1297"/>
      <c r="AE1" s="1297"/>
      <c r="AF1" s="1297"/>
      <c r="AG1" s="1297"/>
      <c r="AH1" s="1297"/>
      <c r="AI1" s="1297"/>
      <c r="AJ1" s="1297"/>
      <c r="AK1" s="1297"/>
      <c r="AL1" s="1297"/>
      <c r="AM1" s="1297"/>
    </row>
    <row r="2" spans="1:24" ht="24.75" customHeight="1" thickBot="1">
      <c r="A2" s="72"/>
      <c r="B2" s="1645"/>
      <c r="C2" s="1646"/>
      <c r="D2" s="1645"/>
      <c r="E2" s="73"/>
      <c r="F2" s="73"/>
      <c r="G2" s="73"/>
      <c r="H2" s="73"/>
      <c r="I2" s="73"/>
      <c r="J2" s="73"/>
      <c r="K2" s="73"/>
      <c r="L2" s="73"/>
      <c r="M2" s="73"/>
      <c r="N2" s="73"/>
      <c r="O2" s="73"/>
      <c r="P2" s="73"/>
      <c r="Q2" s="73"/>
      <c r="R2" s="73"/>
      <c r="S2" s="73"/>
      <c r="T2" s="72"/>
      <c r="U2" s="72"/>
      <c r="V2" s="223"/>
      <c r="W2" s="223"/>
      <c r="X2" s="223"/>
    </row>
    <row r="3" spans="1:39" ht="18.75" customHeight="1">
      <c r="A3" s="1644" t="s">
        <v>394</v>
      </c>
      <c r="B3" s="1341"/>
      <c r="C3" s="1341"/>
      <c r="D3" s="1341"/>
      <c r="E3" s="1341"/>
      <c r="F3" s="1341"/>
      <c r="G3" s="1341"/>
      <c r="H3" s="1341"/>
      <c r="I3" s="1344"/>
      <c r="J3" s="1643"/>
      <c r="K3" s="1345" t="s">
        <v>393</v>
      </c>
      <c r="L3" s="1526"/>
      <c r="M3" s="1526"/>
      <c r="N3" s="1358"/>
      <c r="O3" s="1527"/>
      <c r="P3" s="1345" t="s">
        <v>392</v>
      </c>
      <c r="Q3" s="1345"/>
      <c r="R3" s="1345"/>
      <c r="S3" s="1358"/>
      <c r="T3" s="1643"/>
      <c r="U3" s="1345" t="s">
        <v>391</v>
      </c>
      <c r="V3" s="1345"/>
      <c r="W3" s="1345"/>
      <c r="X3" s="1642"/>
      <c r="Y3" s="1297"/>
      <c r="Z3" s="1297"/>
      <c r="AA3" s="1297"/>
      <c r="AB3" s="1297"/>
      <c r="AC3" s="1297"/>
      <c r="AD3" s="1297"/>
      <c r="AE3" s="1297"/>
      <c r="AF3" s="1297"/>
      <c r="AG3" s="1297"/>
      <c r="AH3" s="1297"/>
      <c r="AI3" s="1297"/>
      <c r="AJ3" s="1297"/>
      <c r="AK3" s="1297"/>
      <c r="AL3" s="1297"/>
      <c r="AM3" s="1297"/>
    </row>
    <row r="4" spans="1:39" ht="18.75" customHeight="1" thickBot="1">
      <c r="A4" s="1641"/>
      <c r="B4" s="1353"/>
      <c r="C4" s="1353"/>
      <c r="D4" s="1353"/>
      <c r="E4" s="1353"/>
      <c r="F4" s="1353"/>
      <c r="G4" s="1353"/>
      <c r="H4" s="1353"/>
      <c r="I4" s="1640"/>
      <c r="J4" s="1482"/>
      <c r="K4" s="1482"/>
      <c r="L4" s="1482"/>
      <c r="M4" s="1482"/>
      <c r="N4" s="1481"/>
      <c r="O4" s="1639"/>
      <c r="P4" s="1637"/>
      <c r="Q4" s="1637"/>
      <c r="R4" s="1637"/>
      <c r="S4" s="1352"/>
      <c r="T4" s="1638"/>
      <c r="U4" s="1637"/>
      <c r="V4" s="1637"/>
      <c r="W4" s="1637"/>
      <c r="X4" s="1636"/>
      <c r="Y4" s="1297"/>
      <c r="Z4" s="1297"/>
      <c r="AA4" s="1297"/>
      <c r="AB4" s="1297"/>
      <c r="AC4" s="1297"/>
      <c r="AD4" s="1297"/>
      <c r="AE4" s="1297"/>
      <c r="AF4" s="1297"/>
      <c r="AG4" s="1297"/>
      <c r="AH4" s="1297"/>
      <c r="AI4" s="1297"/>
      <c r="AJ4" s="1297"/>
      <c r="AK4" s="1297"/>
      <c r="AL4" s="1297"/>
      <c r="AM4" s="1297"/>
    </row>
    <row r="5" spans="1:39" ht="18.75" customHeight="1">
      <c r="A5" s="1359"/>
      <c r="B5" s="1345" t="s">
        <v>390</v>
      </c>
      <c r="C5" s="1526"/>
      <c r="D5" s="1526"/>
      <c r="E5" s="1526"/>
      <c r="F5" s="1526"/>
      <c r="G5" s="1526"/>
      <c r="H5" s="1635" t="s">
        <v>99</v>
      </c>
      <c r="I5" s="1634"/>
      <c r="J5" s="1633" t="s">
        <v>347</v>
      </c>
      <c r="K5" s="1632">
        <v>902867</v>
      </c>
      <c r="L5" s="1632"/>
      <c r="M5" s="1541" t="s">
        <v>346</v>
      </c>
      <c r="N5" s="1631" t="s">
        <v>237</v>
      </c>
      <c r="O5" s="1541" t="s">
        <v>347</v>
      </c>
      <c r="P5" s="1445">
        <v>52</v>
      </c>
      <c r="Q5" s="1445"/>
      <c r="R5" s="1541" t="s">
        <v>346</v>
      </c>
      <c r="S5" s="1631" t="s">
        <v>242</v>
      </c>
      <c r="T5" s="1520">
        <v>47</v>
      </c>
      <c r="U5" s="1445"/>
      <c r="V5" s="1445"/>
      <c r="W5" s="1445"/>
      <c r="X5" s="1630" t="s">
        <v>14</v>
      </c>
      <c r="Y5" s="1297"/>
      <c r="Z5" s="1297"/>
      <c r="AA5" s="1297"/>
      <c r="AB5" s="1297"/>
      <c r="AC5" s="1297"/>
      <c r="AD5" s="1297"/>
      <c r="AE5" s="1297"/>
      <c r="AF5" s="1297"/>
      <c r="AG5" s="1297"/>
      <c r="AH5" s="1297"/>
      <c r="AI5" s="1297"/>
      <c r="AJ5" s="1297"/>
      <c r="AK5" s="1297"/>
      <c r="AL5" s="1297"/>
      <c r="AM5" s="1297"/>
    </row>
    <row r="6" spans="1:39" ht="18.75" customHeight="1">
      <c r="A6" s="1584"/>
      <c r="B6" s="1511"/>
      <c r="C6" s="1511"/>
      <c r="D6" s="1511"/>
      <c r="E6" s="1511"/>
      <c r="F6" s="1511"/>
      <c r="G6" s="1511"/>
      <c r="H6" s="1629"/>
      <c r="I6" s="1628"/>
      <c r="J6" s="1500">
        <v>341060242</v>
      </c>
      <c r="K6" s="1418"/>
      <c r="L6" s="1418"/>
      <c r="M6" s="1418"/>
      <c r="N6" s="1594"/>
      <c r="O6" s="1500">
        <v>645</v>
      </c>
      <c r="P6" s="1418"/>
      <c r="Q6" s="1418"/>
      <c r="R6" s="1418"/>
      <c r="S6" s="1594"/>
      <c r="T6" s="1500"/>
      <c r="U6" s="1418"/>
      <c r="V6" s="1418"/>
      <c r="W6" s="1418"/>
      <c r="X6" s="1627"/>
      <c r="Y6" s="1297"/>
      <c r="Z6" s="1297"/>
      <c r="AA6" s="1297"/>
      <c r="AB6" s="1297"/>
      <c r="AC6" s="1297"/>
      <c r="AD6" s="1297"/>
      <c r="AE6" s="1297"/>
      <c r="AF6" s="1297"/>
      <c r="AG6" s="1297"/>
      <c r="AH6" s="1297"/>
      <c r="AI6" s="1297"/>
      <c r="AJ6" s="1297"/>
      <c r="AK6" s="1297"/>
      <c r="AL6" s="1297"/>
      <c r="AM6" s="1297"/>
    </row>
    <row r="7" spans="1:39" ht="18.75" customHeight="1">
      <c r="A7" s="1621"/>
      <c r="B7" s="484" t="s">
        <v>389</v>
      </c>
      <c r="C7" s="1497"/>
      <c r="D7" s="1497"/>
      <c r="E7" s="1497"/>
      <c r="F7" s="1497"/>
      <c r="G7" s="1497"/>
      <c r="H7" s="1626" t="s">
        <v>100</v>
      </c>
      <c r="I7" s="1623"/>
      <c r="J7" s="1534" t="s">
        <v>347</v>
      </c>
      <c r="K7" s="1618">
        <v>5535409</v>
      </c>
      <c r="L7" s="1618"/>
      <c r="M7" s="1533" t="s">
        <v>346</v>
      </c>
      <c r="N7" s="1602"/>
      <c r="O7" s="1533" t="s">
        <v>347</v>
      </c>
      <c r="P7" s="1618">
        <v>230</v>
      </c>
      <c r="Q7" s="1618"/>
      <c r="R7" s="1533" t="s">
        <v>346</v>
      </c>
      <c r="S7" s="1602"/>
      <c r="T7" s="1487">
        <v>40</v>
      </c>
      <c r="U7" s="1486"/>
      <c r="V7" s="1486"/>
      <c r="W7" s="1486"/>
      <c r="X7" s="1578"/>
      <c r="Y7" s="1297"/>
      <c r="Z7" s="1297"/>
      <c r="AA7" s="1297"/>
      <c r="AB7" s="1297"/>
      <c r="AC7" s="1297"/>
      <c r="AD7" s="1297"/>
      <c r="AE7" s="1297"/>
      <c r="AF7" s="1297"/>
      <c r="AG7" s="1297"/>
      <c r="AH7" s="1297"/>
      <c r="AI7" s="1297"/>
      <c r="AJ7" s="1297"/>
      <c r="AK7" s="1297"/>
      <c r="AL7" s="1297"/>
      <c r="AM7" s="1297"/>
    </row>
    <row r="8" spans="1:39" ht="18.75" customHeight="1">
      <c r="A8" s="1584"/>
      <c r="B8" s="1511"/>
      <c r="C8" s="1511"/>
      <c r="D8" s="1511"/>
      <c r="E8" s="1511"/>
      <c r="F8" s="1511"/>
      <c r="G8" s="1511"/>
      <c r="H8" s="1511"/>
      <c r="I8" s="1510"/>
      <c r="J8" s="1500">
        <v>145195779</v>
      </c>
      <c r="K8" s="1418"/>
      <c r="L8" s="1418"/>
      <c r="M8" s="1418"/>
      <c r="N8" s="1604"/>
      <c r="O8" s="1500">
        <v>444</v>
      </c>
      <c r="P8" s="1418"/>
      <c r="Q8" s="1418"/>
      <c r="R8" s="1418"/>
      <c r="S8" s="1603"/>
      <c r="T8" s="1500"/>
      <c r="U8" s="1418"/>
      <c r="V8" s="1418"/>
      <c r="W8" s="1418"/>
      <c r="X8" s="1582"/>
      <c r="Y8" s="1297"/>
      <c r="Z8" s="1297"/>
      <c r="AA8" s="1297"/>
      <c r="AB8" s="1297"/>
      <c r="AC8" s="1297"/>
      <c r="AD8" s="1297"/>
      <c r="AE8" s="1297"/>
      <c r="AF8" s="1297"/>
      <c r="AG8" s="1297"/>
      <c r="AH8" s="1297"/>
      <c r="AI8" s="1297"/>
      <c r="AJ8" s="1297"/>
      <c r="AK8" s="1297"/>
      <c r="AL8" s="1297"/>
      <c r="AM8" s="1297"/>
    </row>
    <row r="9" spans="1:39" ht="18.75" customHeight="1">
      <c r="A9" s="1581"/>
      <c r="B9" s="1625" t="s">
        <v>11</v>
      </c>
      <c r="C9" s="1497"/>
      <c r="D9" s="1497"/>
      <c r="E9" s="1497"/>
      <c r="F9" s="1497"/>
      <c r="G9" s="1620" t="s">
        <v>388</v>
      </c>
      <c r="H9" s="1497"/>
      <c r="I9" s="1619"/>
      <c r="J9" s="1622" t="s">
        <v>347</v>
      </c>
      <c r="K9" s="1618">
        <f>K5+K7</f>
        <v>6438276</v>
      </c>
      <c r="L9" s="1618"/>
      <c r="M9" s="1493" t="s">
        <v>346</v>
      </c>
      <c r="N9" s="1602"/>
      <c r="O9" s="1493" t="s">
        <v>347</v>
      </c>
      <c r="P9" s="1618">
        <f>P5+P7</f>
        <v>282</v>
      </c>
      <c r="Q9" s="1618"/>
      <c r="R9" s="1493" t="s">
        <v>346</v>
      </c>
      <c r="S9" s="1602"/>
      <c r="T9" s="1487">
        <f>SUM(T5:T7)</f>
        <v>87</v>
      </c>
      <c r="U9" s="1486"/>
      <c r="V9" s="1486"/>
      <c r="W9" s="1486"/>
      <c r="X9" s="1578"/>
      <c r="Y9" s="1297"/>
      <c r="Z9" s="1297"/>
      <c r="AA9" s="1297"/>
      <c r="AB9" s="1297"/>
      <c r="AD9" s="1297"/>
      <c r="AE9" s="1297"/>
      <c r="AF9" s="1297"/>
      <c r="AG9" s="1297"/>
      <c r="AH9" s="1297"/>
      <c r="AI9" s="1297"/>
      <c r="AJ9" s="1297"/>
      <c r="AK9" s="1297"/>
      <c r="AL9" s="1297"/>
      <c r="AM9" s="1297"/>
    </row>
    <row r="10" spans="1:39" ht="18.75" customHeight="1">
      <c r="A10" s="1584"/>
      <c r="B10" s="1511"/>
      <c r="C10" s="1511"/>
      <c r="D10" s="1511"/>
      <c r="E10" s="1511"/>
      <c r="F10" s="1511"/>
      <c r="G10" s="1511"/>
      <c r="H10" s="1511"/>
      <c r="I10" s="1624"/>
      <c r="J10" s="1500">
        <f>J6+J8</f>
        <v>486256021</v>
      </c>
      <c r="K10" s="1418"/>
      <c r="L10" s="1418"/>
      <c r="M10" s="1418"/>
      <c r="N10" s="1604"/>
      <c r="O10" s="1500">
        <f>O6+O8</f>
        <v>1089</v>
      </c>
      <c r="P10" s="1418"/>
      <c r="Q10" s="1418"/>
      <c r="R10" s="1418"/>
      <c r="S10" s="1604"/>
      <c r="T10" s="1500"/>
      <c r="U10" s="1418"/>
      <c r="V10" s="1418"/>
      <c r="W10" s="1418"/>
      <c r="X10" s="1582"/>
      <c r="Y10" s="1297"/>
      <c r="Z10" s="1297"/>
      <c r="AA10" s="1297"/>
      <c r="AB10" s="1297"/>
      <c r="AC10" s="1297"/>
      <c r="AD10" s="1297"/>
      <c r="AE10" s="1297"/>
      <c r="AF10" s="1297"/>
      <c r="AG10" s="1297"/>
      <c r="AH10" s="1297"/>
      <c r="AI10" s="1297"/>
      <c r="AJ10" s="1297"/>
      <c r="AK10" s="1297"/>
      <c r="AL10" s="1297"/>
      <c r="AM10" s="1297"/>
    </row>
    <row r="11" spans="1:39" ht="18.75" customHeight="1">
      <c r="A11" s="1587" t="s">
        <v>387</v>
      </c>
      <c r="B11" s="1545"/>
      <c r="C11" s="1318"/>
      <c r="D11" s="484" t="s">
        <v>386</v>
      </c>
      <c r="E11" s="1497"/>
      <c r="F11" s="1497"/>
      <c r="G11" s="1497"/>
      <c r="H11" s="536"/>
      <c r="I11" s="1517"/>
      <c r="J11" s="1622" t="s">
        <v>347</v>
      </c>
      <c r="K11" s="1618">
        <v>773900</v>
      </c>
      <c r="L11" s="1618"/>
      <c r="M11" s="1493" t="s">
        <v>346</v>
      </c>
      <c r="N11" s="1602"/>
      <c r="O11" s="1493" t="s">
        <v>347</v>
      </c>
      <c r="P11" s="1486">
        <v>24</v>
      </c>
      <c r="Q11" s="1486"/>
      <c r="R11" s="1493" t="s">
        <v>346</v>
      </c>
      <c r="S11" s="1602"/>
      <c r="T11" s="1487">
        <v>10</v>
      </c>
      <c r="U11" s="1486"/>
      <c r="V11" s="1486"/>
      <c r="W11" s="1486"/>
      <c r="X11" s="1578"/>
      <c r="Y11" s="1297"/>
      <c r="Z11" s="1297"/>
      <c r="AA11" s="1297"/>
      <c r="AB11" s="1297"/>
      <c r="AC11" s="1297"/>
      <c r="AD11" s="1297"/>
      <c r="AE11" s="1297"/>
      <c r="AF11" s="1297"/>
      <c r="AG11" s="1297"/>
      <c r="AH11" s="1297"/>
      <c r="AI11" s="1297"/>
      <c r="AJ11" s="1297"/>
      <c r="AK11" s="1297"/>
      <c r="AL11" s="1297"/>
      <c r="AM11" s="1297"/>
    </row>
    <row r="12" spans="1:39" ht="18.75" customHeight="1">
      <c r="A12" s="1586"/>
      <c r="B12" s="1585"/>
      <c r="C12" s="1512"/>
      <c r="D12" s="1511"/>
      <c r="E12" s="1511"/>
      <c r="F12" s="1511"/>
      <c r="G12" s="1511"/>
      <c r="H12" s="1511"/>
      <c r="I12" s="1510"/>
      <c r="J12" s="1500">
        <v>12700712</v>
      </c>
      <c r="K12" s="1418"/>
      <c r="L12" s="1418"/>
      <c r="M12" s="1418"/>
      <c r="N12" s="1604"/>
      <c r="O12" s="1500">
        <v>196</v>
      </c>
      <c r="P12" s="1418"/>
      <c r="Q12" s="1418"/>
      <c r="R12" s="1418"/>
      <c r="S12" s="1604"/>
      <c r="T12" s="1500"/>
      <c r="U12" s="1418"/>
      <c r="V12" s="1418"/>
      <c r="W12" s="1418"/>
      <c r="X12" s="1582"/>
      <c r="Y12" s="1297"/>
      <c r="Z12" s="1297"/>
      <c r="AA12" s="1297"/>
      <c r="AB12" s="1297"/>
      <c r="AC12" s="1297"/>
      <c r="AD12" s="1297"/>
      <c r="AE12" s="1297"/>
      <c r="AF12" s="1297"/>
      <c r="AG12" s="1297"/>
      <c r="AH12" s="1297"/>
      <c r="AI12" s="1297"/>
      <c r="AJ12" s="1297"/>
      <c r="AK12" s="1297"/>
      <c r="AL12" s="1297"/>
      <c r="AM12" s="1297"/>
    </row>
    <row r="13" spans="1:39" ht="18.75" customHeight="1">
      <c r="A13" s="1586"/>
      <c r="B13" s="1585"/>
      <c r="C13" s="1318"/>
      <c r="D13" s="484" t="s">
        <v>385</v>
      </c>
      <c r="E13" s="1497"/>
      <c r="F13" s="1497"/>
      <c r="G13" s="1497"/>
      <c r="H13" s="536"/>
      <c r="I13" s="1517"/>
      <c r="J13" s="1622" t="s">
        <v>347</v>
      </c>
      <c r="K13" s="1486">
        <v>0</v>
      </c>
      <c r="L13" s="1486"/>
      <c r="M13" s="1493" t="s">
        <v>346</v>
      </c>
      <c r="N13" s="1602"/>
      <c r="O13" s="1493" t="s">
        <v>347</v>
      </c>
      <c r="P13" s="1486">
        <v>0</v>
      </c>
      <c r="Q13" s="1486"/>
      <c r="R13" s="1493" t="s">
        <v>346</v>
      </c>
      <c r="S13" s="1602"/>
      <c r="T13" s="1487">
        <v>0</v>
      </c>
      <c r="U13" s="1486"/>
      <c r="V13" s="1486"/>
      <c r="W13" s="1486"/>
      <c r="X13" s="1578"/>
      <c r="Y13" s="1297"/>
      <c r="Z13" s="1297"/>
      <c r="AA13" s="1297"/>
      <c r="AB13" s="1297"/>
      <c r="AC13" s="1297"/>
      <c r="AD13" s="1297"/>
      <c r="AE13" s="1297"/>
      <c r="AF13" s="1297"/>
      <c r="AG13" s="1297"/>
      <c r="AH13" s="1297"/>
      <c r="AI13" s="1297"/>
      <c r="AJ13" s="1297"/>
      <c r="AK13" s="1297"/>
      <c r="AL13" s="1297"/>
      <c r="AM13" s="1297"/>
    </row>
    <row r="14" spans="1:39" ht="18.75" customHeight="1">
      <c r="A14" s="1586"/>
      <c r="B14" s="1585"/>
      <c r="C14" s="1512"/>
      <c r="D14" s="1511"/>
      <c r="E14" s="1511"/>
      <c r="F14" s="1511"/>
      <c r="G14" s="1511"/>
      <c r="H14" s="1511"/>
      <c r="I14" s="1510"/>
      <c r="J14" s="1500">
        <v>0</v>
      </c>
      <c r="K14" s="1418"/>
      <c r="L14" s="1418"/>
      <c r="M14" s="1418"/>
      <c r="N14" s="1604"/>
      <c r="O14" s="1500">
        <v>0</v>
      </c>
      <c r="P14" s="1418"/>
      <c r="Q14" s="1418"/>
      <c r="R14" s="1418"/>
      <c r="S14" s="1604"/>
      <c r="T14" s="1500"/>
      <c r="U14" s="1418"/>
      <c r="V14" s="1418"/>
      <c r="W14" s="1418"/>
      <c r="X14" s="1582"/>
      <c r="Y14" s="1297"/>
      <c r="Z14" s="1297"/>
      <c r="AA14" s="1297"/>
      <c r="AB14" s="1297"/>
      <c r="AC14" s="1297"/>
      <c r="AD14" s="1297"/>
      <c r="AE14" s="1297"/>
      <c r="AF14" s="1297"/>
      <c r="AG14" s="1297"/>
      <c r="AH14" s="1297"/>
      <c r="AI14" s="1297"/>
      <c r="AJ14" s="1297"/>
      <c r="AK14" s="1297"/>
      <c r="AL14" s="1297"/>
      <c r="AM14" s="1297"/>
    </row>
    <row r="15" spans="1:39" ht="18.75" customHeight="1">
      <c r="A15" s="1586"/>
      <c r="B15" s="1585"/>
      <c r="C15" s="1318"/>
      <c r="D15" s="484" t="s">
        <v>464</v>
      </c>
      <c r="E15" s="1497"/>
      <c r="F15" s="1497"/>
      <c r="G15" s="1497"/>
      <c r="H15" s="536"/>
      <c r="I15" s="1517"/>
      <c r="J15" s="1622" t="s">
        <v>347</v>
      </c>
      <c r="K15" s="1486">
        <v>111500</v>
      </c>
      <c r="L15" s="1486"/>
      <c r="M15" s="1493" t="s">
        <v>346</v>
      </c>
      <c r="N15" s="1602"/>
      <c r="O15" s="1493" t="s">
        <v>347</v>
      </c>
      <c r="P15" s="1486">
        <v>8</v>
      </c>
      <c r="Q15" s="1486"/>
      <c r="R15" s="1493" t="s">
        <v>346</v>
      </c>
      <c r="S15" s="1602"/>
      <c r="T15" s="1487">
        <v>4</v>
      </c>
      <c r="U15" s="1486"/>
      <c r="V15" s="1486"/>
      <c r="W15" s="1486"/>
      <c r="X15" s="1578"/>
      <c r="Y15" s="1297"/>
      <c r="Z15" s="1297"/>
      <c r="AA15" s="1297"/>
      <c r="AB15" s="1297"/>
      <c r="AC15" s="1297"/>
      <c r="AD15" s="1297"/>
      <c r="AE15" s="1297"/>
      <c r="AF15" s="1297"/>
      <c r="AG15" s="1297"/>
      <c r="AH15" s="1297"/>
      <c r="AI15" s="1297"/>
      <c r="AJ15" s="1297"/>
      <c r="AK15" s="1297"/>
      <c r="AL15" s="1297"/>
      <c r="AM15" s="1297"/>
    </row>
    <row r="16" spans="1:39" ht="18.75" customHeight="1">
      <c r="A16" s="1586"/>
      <c r="B16" s="1585"/>
      <c r="C16" s="1512"/>
      <c r="D16" s="1511"/>
      <c r="E16" s="1511"/>
      <c r="F16" s="1511"/>
      <c r="G16" s="1511"/>
      <c r="H16" s="1511"/>
      <c r="I16" s="1510"/>
      <c r="J16" s="1500">
        <v>45684719</v>
      </c>
      <c r="K16" s="1418"/>
      <c r="L16" s="1418"/>
      <c r="M16" s="1418"/>
      <c r="N16" s="1604"/>
      <c r="O16" s="1500">
        <v>35</v>
      </c>
      <c r="P16" s="1418"/>
      <c r="Q16" s="1418"/>
      <c r="R16" s="1418"/>
      <c r="S16" s="1604"/>
      <c r="T16" s="1500"/>
      <c r="U16" s="1418"/>
      <c r="V16" s="1418"/>
      <c r="W16" s="1418"/>
      <c r="X16" s="1582"/>
      <c r="Y16" s="1297"/>
      <c r="Z16" s="1297"/>
      <c r="AA16" s="1297"/>
      <c r="AB16" s="1297"/>
      <c r="AC16" s="1297"/>
      <c r="AD16" s="1297"/>
      <c r="AE16" s="1297"/>
      <c r="AF16" s="1297"/>
      <c r="AG16" s="1297"/>
      <c r="AH16" s="1297"/>
      <c r="AI16" s="1297"/>
      <c r="AJ16" s="1297"/>
      <c r="AK16" s="1297"/>
      <c r="AL16" s="1297"/>
      <c r="AM16" s="1297"/>
    </row>
    <row r="17" spans="1:39" ht="18.75" customHeight="1">
      <c r="A17" s="1586"/>
      <c r="B17" s="1585"/>
      <c r="C17" s="1318"/>
      <c r="D17" s="484" t="s">
        <v>463</v>
      </c>
      <c r="E17" s="1497"/>
      <c r="F17" s="1497"/>
      <c r="G17" s="1497"/>
      <c r="H17" s="536"/>
      <c r="I17" s="1517"/>
      <c r="J17" s="1622" t="s">
        <v>543</v>
      </c>
      <c r="K17" s="1618">
        <v>2554215</v>
      </c>
      <c r="L17" s="1618"/>
      <c r="M17" s="1493" t="s">
        <v>346</v>
      </c>
      <c r="N17" s="1602"/>
      <c r="O17" s="1493" t="s">
        <v>347</v>
      </c>
      <c r="P17" s="1486">
        <v>65</v>
      </c>
      <c r="Q17" s="1486"/>
      <c r="R17" s="1493" t="s">
        <v>346</v>
      </c>
      <c r="S17" s="1602"/>
      <c r="T17" s="1487">
        <v>11</v>
      </c>
      <c r="U17" s="1486"/>
      <c r="V17" s="1486"/>
      <c r="W17" s="1486"/>
      <c r="X17" s="1578"/>
      <c r="Y17" s="1297"/>
      <c r="Z17" s="1297"/>
      <c r="AA17" s="1297"/>
      <c r="AB17" s="1297"/>
      <c r="AC17" s="1297"/>
      <c r="AD17" s="1297"/>
      <c r="AE17" s="1297"/>
      <c r="AF17" s="1297"/>
      <c r="AG17" s="1297"/>
      <c r="AH17" s="1297"/>
      <c r="AI17" s="1297"/>
      <c r="AJ17" s="1297"/>
      <c r="AK17" s="1297"/>
      <c r="AL17" s="1297"/>
      <c r="AM17" s="1297"/>
    </row>
    <row r="18" spans="1:39" ht="18.75" customHeight="1">
      <c r="A18" s="1586"/>
      <c r="B18" s="1585"/>
      <c r="C18" s="1512"/>
      <c r="D18" s="1511"/>
      <c r="E18" s="1511"/>
      <c r="F18" s="1511"/>
      <c r="G18" s="1511"/>
      <c r="H18" s="1511"/>
      <c r="I18" s="1510"/>
      <c r="J18" s="1500">
        <v>23438526</v>
      </c>
      <c r="K18" s="1418"/>
      <c r="L18" s="1418"/>
      <c r="M18" s="1418"/>
      <c r="N18" s="1604"/>
      <c r="O18" s="1500">
        <v>166</v>
      </c>
      <c r="P18" s="1418"/>
      <c r="Q18" s="1418"/>
      <c r="R18" s="1418"/>
      <c r="S18" s="1604"/>
      <c r="T18" s="1500"/>
      <c r="U18" s="1418"/>
      <c r="V18" s="1418"/>
      <c r="W18" s="1418"/>
      <c r="X18" s="1582"/>
      <c r="Y18" s="1297"/>
      <c r="Z18" s="1297"/>
      <c r="AA18" s="1297"/>
      <c r="AB18" s="1297"/>
      <c r="AC18" s="1297"/>
      <c r="AD18" s="1297"/>
      <c r="AE18" s="1297"/>
      <c r="AF18" s="1297"/>
      <c r="AG18" s="1297"/>
      <c r="AH18" s="1297"/>
      <c r="AI18" s="1297"/>
      <c r="AJ18" s="1297"/>
      <c r="AK18" s="1297"/>
      <c r="AL18" s="1297"/>
      <c r="AM18" s="1297"/>
    </row>
    <row r="19" spans="1:39" ht="18.75" customHeight="1">
      <c r="A19" s="1586"/>
      <c r="B19" s="1585"/>
      <c r="C19" s="1318"/>
      <c r="D19" s="484" t="s">
        <v>462</v>
      </c>
      <c r="E19" s="1497"/>
      <c r="F19" s="1497"/>
      <c r="G19" s="1497"/>
      <c r="H19" s="536"/>
      <c r="I19" s="1517"/>
      <c r="J19" s="1622" t="s">
        <v>347</v>
      </c>
      <c r="K19" s="1618">
        <v>1725253</v>
      </c>
      <c r="L19" s="1618"/>
      <c r="M19" s="1493" t="s">
        <v>346</v>
      </c>
      <c r="N19" s="1602"/>
      <c r="O19" s="1493" t="s">
        <v>347</v>
      </c>
      <c r="P19" s="1486">
        <v>132</v>
      </c>
      <c r="Q19" s="1486"/>
      <c r="R19" s="1493" t="s">
        <v>346</v>
      </c>
      <c r="S19" s="1602"/>
      <c r="T19" s="1487">
        <v>24</v>
      </c>
      <c r="U19" s="1486"/>
      <c r="V19" s="1486"/>
      <c r="W19" s="1486"/>
      <c r="X19" s="1578"/>
      <c r="Y19" s="1297"/>
      <c r="Z19" s="1297"/>
      <c r="AA19" s="1297"/>
      <c r="AB19" s="1297"/>
      <c r="AC19" s="1297"/>
      <c r="AD19" s="1297"/>
      <c r="AE19" s="1297"/>
      <c r="AF19" s="1297"/>
      <c r="AG19" s="1297"/>
      <c r="AH19" s="1297"/>
      <c r="AI19" s="1297"/>
      <c r="AJ19" s="1297"/>
      <c r="AK19" s="1297"/>
      <c r="AL19" s="1297"/>
      <c r="AM19" s="1297"/>
    </row>
    <row r="20" spans="1:39" ht="18.75" customHeight="1">
      <c r="A20" s="1586"/>
      <c r="B20" s="1585"/>
      <c r="C20" s="1512"/>
      <c r="D20" s="1511"/>
      <c r="E20" s="1511"/>
      <c r="F20" s="1511"/>
      <c r="G20" s="1511"/>
      <c r="H20" s="1511"/>
      <c r="I20" s="1510"/>
      <c r="J20" s="1500">
        <v>242520223</v>
      </c>
      <c r="K20" s="1418"/>
      <c r="L20" s="1418"/>
      <c r="M20" s="1418"/>
      <c r="N20" s="1604"/>
      <c r="O20" s="1500">
        <v>276</v>
      </c>
      <c r="P20" s="1418"/>
      <c r="Q20" s="1418"/>
      <c r="R20" s="1418"/>
      <c r="S20" s="1604"/>
      <c r="T20" s="1500"/>
      <c r="U20" s="1418"/>
      <c r="V20" s="1418"/>
      <c r="W20" s="1418"/>
      <c r="X20" s="1582"/>
      <c r="Y20" s="1297"/>
      <c r="Z20" s="1297"/>
      <c r="AA20" s="1297"/>
      <c r="AB20" s="1297"/>
      <c r="AC20" s="1297"/>
      <c r="AD20" s="1297"/>
      <c r="AE20" s="1297"/>
      <c r="AF20" s="1297"/>
      <c r="AG20" s="1297"/>
      <c r="AH20" s="1297"/>
      <c r="AI20" s="1297"/>
      <c r="AJ20" s="1297"/>
      <c r="AK20" s="1297"/>
      <c r="AL20" s="1297"/>
      <c r="AM20" s="1297"/>
    </row>
    <row r="21" spans="1:39" ht="18.75" customHeight="1">
      <c r="A21" s="1586"/>
      <c r="B21" s="1585"/>
      <c r="C21" s="1318"/>
      <c r="D21" s="478" t="s">
        <v>11</v>
      </c>
      <c r="E21" s="1497"/>
      <c r="F21" s="1497"/>
      <c r="G21" s="1497"/>
      <c r="H21" s="1620" t="s">
        <v>103</v>
      </c>
      <c r="I21" s="1623"/>
      <c r="J21" s="1622" t="s">
        <v>347</v>
      </c>
      <c r="K21" s="1618">
        <f>K11+K13+K15+K17+K19</f>
        <v>5164868</v>
      </c>
      <c r="L21" s="1618"/>
      <c r="M21" s="1493" t="s">
        <v>346</v>
      </c>
      <c r="N21" s="1602"/>
      <c r="O21" s="1493" t="s">
        <v>347</v>
      </c>
      <c r="P21" s="1486">
        <f>P11+P13+P15+P17+P19</f>
        <v>229</v>
      </c>
      <c r="Q21" s="1486"/>
      <c r="R21" s="1493" t="s">
        <v>346</v>
      </c>
      <c r="S21" s="1602"/>
      <c r="T21" s="1487">
        <f>T11+T13+T15+T17+T19</f>
        <v>49</v>
      </c>
      <c r="U21" s="1486"/>
      <c r="V21" s="1486"/>
      <c r="W21" s="1486"/>
      <c r="X21" s="1578"/>
      <c r="Y21" s="1297"/>
      <c r="Z21" s="1297"/>
      <c r="AA21" s="1297"/>
      <c r="AB21" s="1297"/>
      <c r="AC21" s="1297"/>
      <c r="AD21" s="1297"/>
      <c r="AE21" s="1297"/>
      <c r="AF21" s="1297"/>
      <c r="AG21" s="1297"/>
      <c r="AH21" s="1297"/>
      <c r="AI21" s="1297"/>
      <c r="AJ21" s="1297"/>
      <c r="AK21" s="1297"/>
      <c r="AL21" s="1297"/>
      <c r="AM21" s="1297"/>
    </row>
    <row r="22" spans="1:39" ht="18.75" customHeight="1">
      <c r="A22" s="1584"/>
      <c r="B22" s="1510"/>
      <c r="C22" s="1512"/>
      <c r="D22" s="1511"/>
      <c r="E22" s="1511"/>
      <c r="F22" s="1511"/>
      <c r="G22" s="1511"/>
      <c r="H22" s="1511"/>
      <c r="I22" s="1510"/>
      <c r="J22" s="1500">
        <f>J12+J14+J16+J18+J20</f>
        <v>324344180</v>
      </c>
      <c r="K22" s="1418"/>
      <c r="L22" s="1418"/>
      <c r="M22" s="1418"/>
      <c r="N22" s="1604"/>
      <c r="O22" s="1500">
        <f>O12+O14+O16+O18+O20</f>
        <v>673</v>
      </c>
      <c r="P22" s="1418"/>
      <c r="Q22" s="1418"/>
      <c r="R22" s="1418"/>
      <c r="S22" s="1604"/>
      <c r="T22" s="1500">
        <f>T12+T14+T16+T18+T20</f>
        <v>0</v>
      </c>
      <c r="U22" s="1418"/>
      <c r="V22" s="1418"/>
      <c r="W22" s="1418"/>
      <c r="X22" s="1582"/>
      <c r="Y22" s="1297"/>
      <c r="Z22" s="1297"/>
      <c r="AA22" s="1297"/>
      <c r="AB22" s="1297"/>
      <c r="AC22" s="1297"/>
      <c r="AD22" s="1297"/>
      <c r="AE22" s="1297"/>
      <c r="AF22" s="1297"/>
      <c r="AG22" s="1297"/>
      <c r="AH22" s="1297"/>
      <c r="AI22" s="1297"/>
      <c r="AJ22" s="1297"/>
      <c r="AK22" s="1297"/>
      <c r="AL22" s="1297"/>
      <c r="AM22" s="1297"/>
    </row>
    <row r="23" spans="1:39" ht="18.75" customHeight="1">
      <c r="A23" s="1621"/>
      <c r="B23" s="484" t="s">
        <v>383</v>
      </c>
      <c r="C23" s="1497"/>
      <c r="D23" s="1497"/>
      <c r="E23" s="1497"/>
      <c r="F23" s="1497"/>
      <c r="G23" s="1620" t="s">
        <v>382</v>
      </c>
      <c r="H23" s="1497"/>
      <c r="I23" s="1619"/>
      <c r="J23" s="1534" t="s">
        <v>347</v>
      </c>
      <c r="K23" s="1618">
        <f>K9-K21</f>
        <v>1273408</v>
      </c>
      <c r="L23" s="1618"/>
      <c r="M23" s="1533" t="s">
        <v>346</v>
      </c>
      <c r="N23" s="1602"/>
      <c r="O23" s="1617" t="s">
        <v>347</v>
      </c>
      <c r="P23" s="1486">
        <f>P9-P21</f>
        <v>53</v>
      </c>
      <c r="Q23" s="1486"/>
      <c r="R23" s="1533" t="s">
        <v>346</v>
      </c>
      <c r="S23" s="1602"/>
      <c r="T23" s="1487">
        <f>T9-T21</f>
        <v>38</v>
      </c>
      <c r="U23" s="1486"/>
      <c r="V23" s="1486"/>
      <c r="W23" s="1486"/>
      <c r="X23" s="1578"/>
      <c r="Y23" s="1297"/>
      <c r="Z23" s="1297"/>
      <c r="AA23" s="1297"/>
      <c r="AB23" s="1297"/>
      <c r="AC23" s="1297"/>
      <c r="AD23" s="1297"/>
      <c r="AE23" s="1297"/>
      <c r="AF23" s="1297"/>
      <c r="AG23" s="1297"/>
      <c r="AH23" s="1297"/>
      <c r="AI23" s="1297"/>
      <c r="AJ23" s="1297"/>
      <c r="AK23" s="1297"/>
      <c r="AL23" s="1297"/>
      <c r="AM23" s="1297"/>
    </row>
    <row r="24" spans="1:39" ht="18.75" customHeight="1" thickBot="1">
      <c r="A24" s="1577"/>
      <c r="B24" s="1482"/>
      <c r="C24" s="1482"/>
      <c r="D24" s="1482"/>
      <c r="E24" s="1482"/>
      <c r="F24" s="1482"/>
      <c r="G24" s="1482"/>
      <c r="H24" s="1482"/>
      <c r="I24" s="1616"/>
      <c r="J24" s="1472">
        <f>J10-J22</f>
        <v>161911841</v>
      </c>
      <c r="K24" s="1409"/>
      <c r="L24" s="1409"/>
      <c r="M24" s="1409"/>
      <c r="N24" s="1601"/>
      <c r="O24" s="1472">
        <f>O10-O22</f>
        <v>416</v>
      </c>
      <c r="P24" s="1409"/>
      <c r="Q24" s="1409"/>
      <c r="R24" s="1409"/>
      <c r="S24" s="1601"/>
      <c r="T24" s="1472"/>
      <c r="U24" s="1409"/>
      <c r="V24" s="1409"/>
      <c r="W24" s="1409"/>
      <c r="X24" s="1615"/>
      <c r="Y24" s="1297"/>
      <c r="Z24" s="1297"/>
      <c r="AA24" s="1297"/>
      <c r="AB24" s="1297"/>
      <c r="AC24" s="1297"/>
      <c r="AD24" s="1297"/>
      <c r="AE24" s="1297"/>
      <c r="AF24" s="1297"/>
      <c r="AG24" s="1297"/>
      <c r="AH24" s="1297"/>
      <c r="AI24" s="1297"/>
      <c r="AJ24" s="1297"/>
      <c r="AK24" s="1297"/>
      <c r="AL24" s="1297"/>
      <c r="AM24" s="1297"/>
    </row>
    <row r="25" spans="1:24" ht="18" customHeight="1">
      <c r="A25" s="1607"/>
      <c r="B25" s="71"/>
      <c r="C25" s="1614"/>
      <c r="D25" s="1609"/>
      <c r="E25" s="1609"/>
      <c r="F25" s="1607"/>
      <c r="G25" s="1607"/>
      <c r="H25" s="1607"/>
      <c r="I25" s="1607"/>
      <c r="J25" s="1609"/>
      <c r="K25" s="1609"/>
      <c r="L25" s="1607"/>
      <c r="M25" s="1607"/>
      <c r="N25" s="1607"/>
      <c r="O25" s="1607"/>
      <c r="P25" s="1607"/>
      <c r="Q25" s="1607"/>
      <c r="R25" s="1607"/>
      <c r="S25" s="1607"/>
      <c r="T25" s="1607"/>
      <c r="U25" s="1607"/>
      <c r="V25" s="1607"/>
      <c r="W25" s="1607"/>
      <c r="X25" s="1607"/>
    </row>
    <row r="26" spans="1:24" ht="18" customHeight="1">
      <c r="A26" s="1613" t="s">
        <v>591</v>
      </c>
      <c r="B26" s="1613"/>
      <c r="C26" s="1613"/>
      <c r="D26" s="1613"/>
      <c r="E26" s="1613"/>
      <c r="F26" s="1613"/>
      <c r="G26" s="1613"/>
      <c r="H26" s="1613"/>
      <c r="I26" s="1613"/>
      <c r="J26" s="1613"/>
      <c r="K26" s="1613"/>
      <c r="L26" s="1613"/>
      <c r="M26" s="1613"/>
      <c r="N26" s="1613"/>
      <c r="O26" s="1613"/>
      <c r="P26" s="1613"/>
      <c r="Q26" s="1613"/>
      <c r="R26" s="1613"/>
      <c r="S26" s="1613"/>
      <c r="T26" s="1613"/>
      <c r="U26" s="1613"/>
      <c r="V26" s="1613"/>
      <c r="W26" s="1613"/>
      <c r="X26" s="1613"/>
    </row>
    <row r="27" spans="1:24" ht="18" customHeight="1">
      <c r="A27" s="1613" t="s">
        <v>590</v>
      </c>
      <c r="B27" s="1613"/>
      <c r="C27" s="1613"/>
      <c r="D27" s="1613"/>
      <c r="E27" s="1613"/>
      <c r="F27" s="1613"/>
      <c r="G27" s="1613"/>
      <c r="H27" s="1613"/>
      <c r="I27" s="1613"/>
      <c r="J27" s="1613"/>
      <c r="K27" s="1613"/>
      <c r="L27" s="1613"/>
      <c r="M27" s="1613"/>
      <c r="N27" s="1613"/>
      <c r="O27" s="1613"/>
      <c r="P27" s="1613"/>
      <c r="Q27" s="1613"/>
      <c r="R27" s="1613"/>
      <c r="S27" s="1613"/>
      <c r="T27" s="1613"/>
      <c r="U27" s="1613"/>
      <c r="V27" s="1613"/>
      <c r="W27" s="1613"/>
      <c r="X27" s="1613"/>
    </row>
    <row r="28" spans="1:24" ht="18" customHeight="1">
      <c r="A28" s="1613" t="s">
        <v>589</v>
      </c>
      <c r="B28" s="1613"/>
      <c r="C28" s="1613"/>
      <c r="D28" s="1613"/>
      <c r="E28" s="1613"/>
      <c r="F28" s="1613"/>
      <c r="G28" s="1613"/>
      <c r="H28" s="1613"/>
      <c r="I28" s="1613"/>
      <c r="J28" s="1613"/>
      <c r="K28" s="1613"/>
      <c r="L28" s="1613"/>
      <c r="M28" s="1613"/>
      <c r="N28" s="1613"/>
      <c r="O28" s="1613"/>
      <c r="P28" s="1613"/>
      <c r="Q28" s="1613"/>
      <c r="R28" s="1613"/>
      <c r="S28" s="1613"/>
      <c r="T28" s="1613"/>
      <c r="U28" s="1613"/>
      <c r="V28" s="1613"/>
      <c r="W28" s="1613"/>
      <c r="X28" s="1613"/>
    </row>
    <row r="29" spans="1:24" ht="18" customHeight="1">
      <c r="A29" s="1613" t="s">
        <v>588</v>
      </c>
      <c r="B29" s="1613"/>
      <c r="C29" s="1613"/>
      <c r="D29" s="1613"/>
      <c r="E29" s="1613"/>
      <c r="F29" s="1613"/>
      <c r="G29" s="1613"/>
      <c r="H29" s="1613"/>
      <c r="I29" s="1613"/>
      <c r="J29" s="1613"/>
      <c r="K29" s="1613"/>
      <c r="L29" s="1613"/>
      <c r="M29" s="1613"/>
      <c r="N29" s="1613"/>
      <c r="O29" s="1613"/>
      <c r="P29" s="1613"/>
      <c r="Q29" s="1613"/>
      <c r="R29" s="1613"/>
      <c r="S29" s="1613"/>
      <c r="T29" s="1613"/>
      <c r="U29" s="1613"/>
      <c r="V29" s="1613"/>
      <c r="W29" s="1613"/>
      <c r="X29" s="1613"/>
    </row>
    <row r="30" spans="1:24" ht="18" customHeight="1">
      <c r="A30" s="1607"/>
      <c r="B30" s="1612"/>
      <c r="C30" s="1611"/>
      <c r="D30" s="1611"/>
      <c r="E30" s="1611"/>
      <c r="F30" s="1611"/>
      <c r="G30" s="1611"/>
      <c r="H30" s="1611"/>
      <c r="I30" s="1610"/>
      <c r="J30" s="1607"/>
      <c r="K30" s="1609"/>
      <c r="L30" s="1609"/>
      <c r="M30" s="1607"/>
      <c r="N30" s="1607"/>
      <c r="O30" s="1607"/>
      <c r="P30" s="1609"/>
      <c r="Q30" s="1609"/>
      <c r="R30" s="1607"/>
      <c r="S30" s="1607"/>
      <c r="T30" s="1607"/>
      <c r="U30" s="1607"/>
      <c r="V30" s="1607"/>
      <c r="W30" s="1607"/>
      <c r="X30" s="1607"/>
    </row>
    <row r="31" spans="1:24" ht="18" customHeight="1">
      <c r="A31" s="1607"/>
      <c r="B31" s="1612"/>
      <c r="C31" s="1611"/>
      <c r="D31" s="1611"/>
      <c r="E31" s="1611"/>
      <c r="F31" s="1611"/>
      <c r="G31" s="1611"/>
      <c r="H31" s="1611"/>
      <c r="I31" s="1610"/>
      <c r="J31" s="1609"/>
      <c r="K31" s="1609"/>
      <c r="L31" s="1609"/>
      <c r="M31" s="1608"/>
      <c r="N31" s="1607"/>
      <c r="O31" s="1609"/>
      <c r="P31" s="1609"/>
      <c r="Q31" s="1609"/>
      <c r="R31" s="1608"/>
      <c r="S31" s="1607"/>
      <c r="T31" s="1607"/>
      <c r="U31" s="1607"/>
      <c r="V31" s="1607"/>
      <c r="W31" s="1607"/>
      <c r="X31" s="1607"/>
    </row>
    <row r="32" spans="1:24" ht="18" customHeight="1">
      <c r="A32" s="1607"/>
      <c r="B32" s="1612"/>
      <c r="C32" s="1611"/>
      <c r="D32" s="1611"/>
      <c r="E32" s="1611"/>
      <c r="F32" s="1611"/>
      <c r="G32" s="1611"/>
      <c r="H32" s="1611"/>
      <c r="I32" s="1610"/>
      <c r="J32" s="1607"/>
      <c r="K32" s="1609"/>
      <c r="L32" s="1609"/>
      <c r="M32" s="1607"/>
      <c r="N32" s="1607"/>
      <c r="O32" s="1607"/>
      <c r="P32" s="1609"/>
      <c r="Q32" s="1609"/>
      <c r="R32" s="1607"/>
      <c r="S32" s="1607"/>
      <c r="T32" s="1607"/>
      <c r="U32" s="1607"/>
      <c r="V32" s="1607"/>
      <c r="W32" s="1607"/>
      <c r="X32" s="1607"/>
    </row>
    <row r="33" spans="1:24" ht="18" customHeight="1">
      <c r="A33" s="1607"/>
      <c r="B33" s="1612"/>
      <c r="C33" s="1607"/>
      <c r="D33" s="1611"/>
      <c r="E33" s="1611"/>
      <c r="F33" s="1611"/>
      <c r="G33" s="1611"/>
      <c r="H33" s="1611"/>
      <c r="I33" s="1610"/>
      <c r="J33" s="1609"/>
      <c r="K33" s="1609"/>
      <c r="L33" s="1609"/>
      <c r="M33" s="1608"/>
      <c r="N33" s="1607"/>
      <c r="O33" s="1609"/>
      <c r="P33" s="1609"/>
      <c r="Q33" s="1609"/>
      <c r="R33" s="1608"/>
      <c r="S33" s="1607"/>
      <c r="T33" s="1607"/>
      <c r="U33" s="1607"/>
      <c r="V33" s="1607"/>
      <c r="W33" s="1607"/>
      <c r="X33" s="1607"/>
    </row>
    <row r="34" spans="1:24" ht="18" customHeight="1">
      <c r="A34" s="1607"/>
      <c r="B34" s="1612"/>
      <c r="C34" s="1607"/>
      <c r="D34" s="1611"/>
      <c r="E34" s="1611"/>
      <c r="F34" s="1611"/>
      <c r="G34" s="1611"/>
      <c r="H34" s="1611"/>
      <c r="I34" s="1610"/>
      <c r="J34" s="1607"/>
      <c r="K34" s="1609"/>
      <c r="L34" s="1609"/>
      <c r="M34" s="1607"/>
      <c r="N34" s="1607"/>
      <c r="O34" s="1607"/>
      <c r="P34" s="1609"/>
      <c r="Q34" s="1609"/>
      <c r="R34" s="1607"/>
      <c r="S34" s="1607"/>
      <c r="T34" s="1607"/>
      <c r="U34" s="1607"/>
      <c r="V34" s="1607"/>
      <c r="W34" s="1607"/>
      <c r="X34" s="1607"/>
    </row>
    <row r="35" spans="1:24" ht="18" customHeight="1">
      <c r="A35" s="1607"/>
      <c r="B35" s="1612"/>
      <c r="C35" s="1607"/>
      <c r="D35" s="1611"/>
      <c r="E35" s="1611"/>
      <c r="F35" s="1611"/>
      <c r="G35" s="1611"/>
      <c r="H35" s="1611"/>
      <c r="I35" s="1610"/>
      <c r="J35" s="1609"/>
      <c r="K35" s="1609"/>
      <c r="L35" s="1609"/>
      <c r="M35" s="1608"/>
      <c r="N35" s="1607"/>
      <c r="O35" s="1609"/>
      <c r="P35" s="1609"/>
      <c r="Q35" s="1609"/>
      <c r="R35" s="1608"/>
      <c r="S35" s="1607"/>
      <c r="T35" s="1607"/>
      <c r="U35" s="1607"/>
      <c r="V35" s="1607"/>
      <c r="W35" s="1607"/>
      <c r="X35" s="1607"/>
    </row>
    <row r="36" spans="2:17" ht="18" customHeight="1">
      <c r="B36" s="1606"/>
      <c r="D36" s="1348"/>
      <c r="E36" s="1348"/>
      <c r="F36" s="1348"/>
      <c r="G36" s="1348"/>
      <c r="H36" s="1348"/>
      <c r="I36" s="42"/>
      <c r="K36" s="1605"/>
      <c r="L36" s="1605"/>
      <c r="P36" s="1605"/>
      <c r="Q36" s="1605"/>
    </row>
    <row r="37" spans="2:18" ht="18" customHeight="1">
      <c r="B37" s="1348"/>
      <c r="C37" s="1348"/>
      <c r="D37" s="1348"/>
      <c r="E37" s="1348"/>
      <c r="F37" s="1348"/>
      <c r="G37" s="42"/>
      <c r="H37" s="42"/>
      <c r="I37" s="42"/>
      <c r="J37" s="1605"/>
      <c r="K37" s="1605"/>
      <c r="L37" s="1605"/>
      <c r="M37" s="1327"/>
      <c r="O37" s="1605"/>
      <c r="P37" s="1605"/>
      <c r="Q37" s="1605"/>
      <c r="R37" s="1327"/>
    </row>
    <row r="38" spans="2:17" ht="18" customHeight="1">
      <c r="B38" s="1348"/>
      <c r="C38" s="1348"/>
      <c r="D38" s="1348"/>
      <c r="E38" s="1348"/>
      <c r="F38" s="1348"/>
      <c r="G38" s="42"/>
      <c r="H38" s="42"/>
      <c r="I38" s="42"/>
      <c r="K38" s="1605"/>
      <c r="L38" s="1605"/>
      <c r="P38" s="1605"/>
      <c r="Q38" s="1605"/>
    </row>
    <row r="39" spans="3:4" ht="18" customHeight="1">
      <c r="C39" s="1230"/>
      <c r="D39" s="1230"/>
    </row>
    <row r="40" spans="3:4" ht="14.25">
      <c r="C40" s="26"/>
      <c r="D40" s="1230"/>
    </row>
  </sheetData>
  <sheetProtection/>
  <mergeCells count="113">
    <mergeCell ref="O12:R12"/>
    <mergeCell ref="I5:I6"/>
    <mergeCell ref="B5:G6"/>
    <mergeCell ref="H5:H6"/>
    <mergeCell ref="C15:C16"/>
    <mergeCell ref="D15:G16"/>
    <mergeCell ref="I15:I16"/>
    <mergeCell ref="I7:I8"/>
    <mergeCell ref="B7:G8"/>
    <mergeCell ref="H7:H8"/>
    <mergeCell ref="D11:G12"/>
    <mergeCell ref="I11:I12"/>
    <mergeCell ref="C13:C14"/>
    <mergeCell ref="D13:G14"/>
    <mergeCell ref="I13:I14"/>
    <mergeCell ref="J12:M12"/>
    <mergeCell ref="C11:C12"/>
    <mergeCell ref="K11:L11"/>
    <mergeCell ref="K13:L13"/>
    <mergeCell ref="H21:H22"/>
    <mergeCell ref="C19:C20"/>
    <mergeCell ref="D19:G20"/>
    <mergeCell ref="I19:I20"/>
    <mergeCell ref="C17:C18"/>
    <mergeCell ref="D17:G18"/>
    <mergeCell ref="I17:I18"/>
    <mergeCell ref="T3:T4"/>
    <mergeCell ref="J3:J4"/>
    <mergeCell ref="K3:M4"/>
    <mergeCell ref="N3:N4"/>
    <mergeCell ref="H19:H20"/>
    <mergeCell ref="B23:F24"/>
    <mergeCell ref="G23:H24"/>
    <mergeCell ref="I21:I22"/>
    <mergeCell ref="C21:C22"/>
    <mergeCell ref="D21:G22"/>
    <mergeCell ref="U3:W4"/>
    <mergeCell ref="X3:X4"/>
    <mergeCell ref="K5:L5"/>
    <mergeCell ref="P5:Q5"/>
    <mergeCell ref="T5:W6"/>
    <mergeCell ref="J6:M6"/>
    <mergeCell ref="O6:R6"/>
    <mergeCell ref="O3:O4"/>
    <mergeCell ref="P3:R4"/>
    <mergeCell ref="S3:S4"/>
    <mergeCell ref="X9:X10"/>
    <mergeCell ref="T9:W10"/>
    <mergeCell ref="J10:M10"/>
    <mergeCell ref="T7:W8"/>
    <mergeCell ref="X7:X8"/>
    <mergeCell ref="J8:M8"/>
    <mergeCell ref="O8:R8"/>
    <mergeCell ref="K7:L7"/>
    <mergeCell ref="P7:Q7"/>
    <mergeCell ref="P11:Q11"/>
    <mergeCell ref="O10:R10"/>
    <mergeCell ref="K9:L9"/>
    <mergeCell ref="P9:Q9"/>
    <mergeCell ref="X19:X20"/>
    <mergeCell ref="J20:M20"/>
    <mergeCell ref="T13:W14"/>
    <mergeCell ref="X13:X14"/>
    <mergeCell ref="J14:M14"/>
    <mergeCell ref="O14:R14"/>
    <mergeCell ref="P13:Q13"/>
    <mergeCell ref="T17:W18"/>
    <mergeCell ref="K19:L19"/>
    <mergeCell ref="T21:W22"/>
    <mergeCell ref="J18:M18"/>
    <mergeCell ref="P17:Q17"/>
    <mergeCell ref="K17:L17"/>
    <mergeCell ref="O18:R18"/>
    <mergeCell ref="X21:X22"/>
    <mergeCell ref="J22:M22"/>
    <mergeCell ref="O22:R22"/>
    <mergeCell ref="K21:L21"/>
    <mergeCell ref="P21:Q21"/>
    <mergeCell ref="T23:W24"/>
    <mergeCell ref="X23:X24"/>
    <mergeCell ref="J24:M24"/>
    <mergeCell ref="O24:R24"/>
    <mergeCell ref="K23:L23"/>
    <mergeCell ref="P23:Q23"/>
    <mergeCell ref="T19:W20"/>
    <mergeCell ref="P19:Q19"/>
    <mergeCell ref="A3:I4"/>
    <mergeCell ref="A5:A6"/>
    <mergeCell ref="A7:A8"/>
    <mergeCell ref="A11:B22"/>
    <mergeCell ref="O20:R20"/>
    <mergeCell ref="K15:L15"/>
    <mergeCell ref="P15:Q15"/>
    <mergeCell ref="A9:A10"/>
    <mergeCell ref="B9:F10"/>
    <mergeCell ref="G9:H10"/>
    <mergeCell ref="X17:X18"/>
    <mergeCell ref="T15:W16"/>
    <mergeCell ref="X15:X16"/>
    <mergeCell ref="J16:M16"/>
    <mergeCell ref="O16:R16"/>
    <mergeCell ref="T11:W12"/>
    <mergeCell ref="X11:X12"/>
    <mergeCell ref="A26:X26"/>
    <mergeCell ref="A27:X27"/>
    <mergeCell ref="A28:X28"/>
    <mergeCell ref="A29:X29"/>
    <mergeCell ref="A23:A24"/>
    <mergeCell ref="A1:X1"/>
    <mergeCell ref="H11:H12"/>
    <mergeCell ref="H13:H14"/>
    <mergeCell ref="H15:H16"/>
    <mergeCell ref="H17:H18"/>
  </mergeCells>
  <printOptions/>
  <pageMargins left="0.5905511811023623" right="0.5905511811023623" top="0.984251968503937" bottom="0.984251968503937" header="0.5118110236220472" footer="0.5118110236220472"/>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A1:AC26"/>
  <sheetViews>
    <sheetView view="pageBreakPreview" zoomScaleSheetLayoutView="100" zoomScalePageLayoutView="0" workbookViewId="0" topLeftCell="A1">
      <selection activeCell="A2" sqref="A2"/>
    </sheetView>
  </sheetViews>
  <sheetFormatPr defaultColWidth="9.00390625" defaultRowHeight="30" customHeight="1"/>
  <cols>
    <col min="1" max="1" width="4.625" style="1" customWidth="1"/>
    <col min="2" max="2" width="38.125" style="1" customWidth="1"/>
    <col min="3" max="3" width="4.625" style="1" customWidth="1"/>
    <col min="4" max="4" width="3.625" style="1" customWidth="1"/>
    <col min="5" max="5" width="36.00390625" style="1" customWidth="1"/>
    <col min="6" max="6" width="4.625" style="1" customWidth="1"/>
    <col min="7" max="16384" width="9.00390625" style="671" customWidth="1"/>
  </cols>
  <sheetData>
    <row r="1" spans="1:6" ht="24.75" customHeight="1">
      <c r="A1" s="1682" t="s">
        <v>593</v>
      </c>
      <c r="B1" s="1682"/>
      <c r="C1" s="1682"/>
      <c r="D1" s="1682"/>
      <c r="E1" s="1682"/>
      <c r="F1" s="1682"/>
    </row>
    <row r="2" spans="1:6" ht="24.75" customHeight="1" thickBot="1">
      <c r="A2" s="73"/>
      <c r="B2" s="73"/>
      <c r="C2" s="72"/>
      <c r="D2" s="72"/>
      <c r="E2" s="225"/>
      <c r="F2" s="225"/>
    </row>
    <row r="3" spans="1:6" ht="30" customHeight="1">
      <c r="A3" s="1681" t="s">
        <v>394</v>
      </c>
      <c r="B3" s="1680"/>
      <c r="C3" s="1679"/>
      <c r="D3" s="1341"/>
      <c r="E3" s="1678" t="s">
        <v>473</v>
      </c>
      <c r="F3" s="1677"/>
    </row>
    <row r="4" spans="1:6" ht="30" customHeight="1" thickBot="1">
      <c r="A4" s="1676"/>
      <c r="B4" s="1675"/>
      <c r="C4" s="1674"/>
      <c r="D4" s="1482"/>
      <c r="E4" s="1482"/>
      <c r="F4" s="1673"/>
    </row>
    <row r="5" spans="1:6" ht="34.5" customHeight="1">
      <c r="A5" s="1672"/>
      <c r="B5" s="1670" t="s">
        <v>472</v>
      </c>
      <c r="C5" s="1671"/>
      <c r="D5" s="1670"/>
      <c r="E5" s="1669">
        <v>0</v>
      </c>
      <c r="F5" s="1668" t="s">
        <v>14</v>
      </c>
    </row>
    <row r="6" spans="1:6" ht="34.5" customHeight="1">
      <c r="A6" s="1667"/>
      <c r="B6" s="1658" t="s">
        <v>471</v>
      </c>
      <c r="C6" s="1666"/>
      <c r="D6" s="1661"/>
      <c r="E6" s="1665">
        <v>0</v>
      </c>
      <c r="F6" s="1664"/>
    </row>
    <row r="7" spans="1:6" ht="34.5" customHeight="1">
      <c r="A7" s="1663"/>
      <c r="B7" s="1658" t="s">
        <v>470</v>
      </c>
      <c r="C7" s="1659"/>
      <c r="D7" s="1658"/>
      <c r="E7" s="1657">
        <v>27</v>
      </c>
      <c r="F7" s="1656"/>
    </row>
    <row r="8" spans="1:6" ht="34.5" customHeight="1">
      <c r="A8" s="1662"/>
      <c r="B8" s="1661" t="s">
        <v>469</v>
      </c>
      <c r="C8" s="1659"/>
      <c r="D8" s="1658"/>
      <c r="E8" s="1657">
        <v>18</v>
      </c>
      <c r="F8" s="1656"/>
    </row>
    <row r="9" spans="1:29" ht="34.5" customHeight="1">
      <c r="A9" s="1660"/>
      <c r="B9" s="1658" t="s">
        <v>278</v>
      </c>
      <c r="C9" s="1659"/>
      <c r="D9" s="1658"/>
      <c r="E9" s="1657">
        <v>5</v>
      </c>
      <c r="F9" s="1656"/>
      <c r="AC9" s="636"/>
    </row>
    <row r="10" spans="1:6" ht="34.5" customHeight="1">
      <c r="A10" s="1660"/>
      <c r="B10" s="1658" t="s">
        <v>468</v>
      </c>
      <c r="C10" s="1659"/>
      <c r="D10" s="1658"/>
      <c r="E10" s="1657">
        <v>0</v>
      </c>
      <c r="F10" s="1656"/>
    </row>
    <row r="11" spans="1:6" ht="34.5" customHeight="1">
      <c r="A11" s="1660"/>
      <c r="B11" s="1658" t="s">
        <v>467</v>
      </c>
      <c r="C11" s="1659"/>
      <c r="D11" s="1658"/>
      <c r="E11" s="1657">
        <v>8</v>
      </c>
      <c r="F11" s="1656"/>
    </row>
    <row r="12" spans="1:6" ht="34.5" customHeight="1" thickBot="1">
      <c r="A12" s="1655"/>
      <c r="B12" s="1654" t="s">
        <v>11</v>
      </c>
      <c r="C12" s="1653"/>
      <c r="D12" s="1652"/>
      <c r="E12" s="1651">
        <f>SUM(E5:E11)</f>
        <v>58</v>
      </c>
      <c r="F12" s="1650"/>
    </row>
    <row r="13" spans="1:6" ht="30" customHeight="1">
      <c r="A13" s="73"/>
      <c r="B13" s="73"/>
      <c r="C13" s="73"/>
      <c r="D13" s="73"/>
      <c r="E13" s="73"/>
      <c r="F13" s="73"/>
    </row>
    <row r="14" spans="1:6" ht="30" customHeight="1">
      <c r="A14" s="573" t="s">
        <v>466</v>
      </c>
      <c r="B14" s="73"/>
      <c r="C14" s="73"/>
      <c r="D14" s="73"/>
      <c r="E14" s="73"/>
      <c r="F14" s="73"/>
    </row>
    <row r="25" spans="2:8" ht="30" customHeight="1">
      <c r="B25" s="1649" t="s">
        <v>483</v>
      </c>
      <c r="C25" s="1648" t="s">
        <v>482</v>
      </c>
      <c r="D25" s="1648"/>
      <c r="E25" s="1648"/>
      <c r="F25" s="1648"/>
      <c r="G25" s="1648"/>
      <c r="H25" s="1648"/>
    </row>
    <row r="26" spans="2:8" ht="30" customHeight="1">
      <c r="B26" s="1649"/>
      <c r="C26" s="1648"/>
      <c r="D26" s="1648"/>
      <c r="E26" s="1648"/>
      <c r="F26" s="1648"/>
      <c r="G26" s="1648"/>
      <c r="H26" s="1648"/>
    </row>
  </sheetData>
  <sheetProtection/>
  <mergeCells count="6">
    <mergeCell ref="A3:C4"/>
    <mergeCell ref="E3:F4"/>
    <mergeCell ref="A1:F1"/>
    <mergeCell ref="C25:H26"/>
    <mergeCell ref="B25:B26"/>
    <mergeCell ref="D3:D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C208"/>
  <sheetViews>
    <sheetView view="pageBreakPreview" zoomScaleSheetLayoutView="100" zoomScalePageLayoutView="0" workbookViewId="0" topLeftCell="A1">
      <selection activeCell="A2" sqref="A2"/>
    </sheetView>
  </sheetViews>
  <sheetFormatPr defaultColWidth="9.00390625" defaultRowHeight="13.5"/>
  <cols>
    <col min="1" max="12" width="6.625" style="1030" customWidth="1"/>
    <col min="13" max="14" width="5.625" style="1030" customWidth="1"/>
    <col min="15" max="15" width="4.625" style="1030" customWidth="1"/>
    <col min="16" max="16384" width="9.00390625" style="1030" customWidth="1"/>
  </cols>
  <sheetData>
    <row r="1" spans="1:14" ht="24.75" customHeight="1">
      <c r="A1" s="562" t="s">
        <v>594</v>
      </c>
      <c r="B1" s="562"/>
      <c r="C1" s="562"/>
      <c r="D1" s="562"/>
      <c r="E1" s="562"/>
      <c r="F1" s="562"/>
      <c r="G1" s="562"/>
      <c r="H1" s="562"/>
      <c r="I1" s="562"/>
      <c r="J1" s="562"/>
      <c r="K1" s="562"/>
      <c r="L1" s="562"/>
      <c r="M1" s="562"/>
      <c r="N1" s="562"/>
    </row>
    <row r="2" spans="1:15" ht="24.75" customHeight="1" thickBot="1">
      <c r="A2" s="224"/>
      <c r="B2" s="185"/>
      <c r="C2" s="224"/>
      <c r="D2" s="224"/>
      <c r="E2" s="224"/>
      <c r="F2" s="184"/>
      <c r="G2" s="184"/>
      <c r="H2" s="184"/>
      <c r="I2" s="184"/>
      <c r="J2" s="184"/>
      <c r="K2" s="184"/>
      <c r="L2" s="184"/>
      <c r="M2" s="184"/>
      <c r="N2" s="184"/>
      <c r="O2" s="636"/>
    </row>
    <row r="3" spans="1:15" s="7" customFormat="1" ht="19.5" customHeight="1">
      <c r="A3" s="1359"/>
      <c r="B3" s="1341" t="s">
        <v>394</v>
      </c>
      <c r="C3" s="1341"/>
      <c r="D3" s="1341"/>
      <c r="E3" s="1341"/>
      <c r="F3" s="1341"/>
      <c r="G3" s="1341"/>
      <c r="H3" s="1358"/>
      <c r="I3" s="1357" t="s">
        <v>498</v>
      </c>
      <c r="J3" s="1356"/>
      <c r="K3" s="1356"/>
      <c r="L3" s="1356"/>
      <c r="M3" s="1356"/>
      <c r="N3" s="1355"/>
      <c r="O3" s="1232"/>
    </row>
    <row r="4" spans="1:15" s="7" customFormat="1" ht="19.5" customHeight="1" thickBot="1">
      <c r="A4" s="1354"/>
      <c r="B4" s="1353"/>
      <c r="C4" s="1353"/>
      <c r="D4" s="1353"/>
      <c r="E4" s="1353"/>
      <c r="F4" s="1353"/>
      <c r="G4" s="1353"/>
      <c r="H4" s="1352"/>
      <c r="I4" s="1351"/>
      <c r="J4" s="1350"/>
      <c r="K4" s="1350"/>
      <c r="L4" s="1350"/>
      <c r="M4" s="1350"/>
      <c r="N4" s="1349"/>
      <c r="O4" s="1232"/>
    </row>
    <row r="5" spans="1:15" s="7" customFormat="1" ht="19.5" customHeight="1">
      <c r="A5" s="1347" t="s">
        <v>497</v>
      </c>
      <c r="B5" s="1346"/>
      <c r="C5" s="1345" t="s">
        <v>496</v>
      </c>
      <c r="D5" s="1345"/>
      <c r="E5" s="1345"/>
      <c r="F5" s="1345"/>
      <c r="G5" s="1345"/>
      <c r="H5" s="1344"/>
      <c r="I5" s="1520">
        <v>4</v>
      </c>
      <c r="J5" s="1445"/>
      <c r="K5" s="1445"/>
      <c r="L5" s="1445"/>
      <c r="M5" s="1341" t="s">
        <v>495</v>
      </c>
      <c r="N5" s="1340"/>
      <c r="O5" s="29"/>
    </row>
    <row r="6" spans="1:14" s="7" customFormat="1" ht="19.5" customHeight="1">
      <c r="A6" s="1316"/>
      <c r="B6" s="534"/>
      <c r="C6" s="1312"/>
      <c r="D6" s="1312"/>
      <c r="E6" s="1312"/>
      <c r="F6" s="1312"/>
      <c r="G6" s="1312"/>
      <c r="H6" s="532"/>
      <c r="I6" s="1500"/>
      <c r="J6" s="1418"/>
      <c r="K6" s="1418"/>
      <c r="L6" s="1418"/>
      <c r="M6" s="533"/>
      <c r="N6" s="1311"/>
    </row>
    <row r="7" spans="1:15" s="7" customFormat="1" ht="19.5" customHeight="1">
      <c r="A7" s="1316"/>
      <c r="B7" s="537"/>
      <c r="C7" s="484" t="s">
        <v>494</v>
      </c>
      <c r="D7" s="484"/>
      <c r="E7" s="484"/>
      <c r="F7" s="484"/>
      <c r="G7" s="484"/>
      <c r="H7" s="535"/>
      <c r="I7" s="1487">
        <v>6</v>
      </c>
      <c r="J7" s="1486"/>
      <c r="K7" s="1486"/>
      <c r="L7" s="1486"/>
      <c r="M7" s="536" t="s">
        <v>14</v>
      </c>
      <c r="N7" s="1308"/>
      <c r="O7" s="29"/>
    </row>
    <row r="8" spans="1:14" s="7" customFormat="1" ht="19.5" customHeight="1">
      <c r="A8" s="1316"/>
      <c r="B8" s="534"/>
      <c r="C8" s="1312"/>
      <c r="D8" s="1312"/>
      <c r="E8" s="1312"/>
      <c r="F8" s="1312"/>
      <c r="G8" s="1312"/>
      <c r="H8" s="532"/>
      <c r="I8" s="1500"/>
      <c r="J8" s="1418"/>
      <c r="K8" s="1418"/>
      <c r="L8" s="1418"/>
      <c r="M8" s="533"/>
      <c r="N8" s="1311"/>
    </row>
    <row r="9" spans="1:29" s="7" customFormat="1" ht="19.5" customHeight="1">
      <c r="A9" s="1316"/>
      <c r="B9" s="1334" t="s">
        <v>493</v>
      </c>
      <c r="C9" s="537"/>
      <c r="D9" s="484" t="s">
        <v>492</v>
      </c>
      <c r="E9" s="484"/>
      <c r="F9" s="484"/>
      <c r="G9" s="484"/>
      <c r="H9" s="535"/>
      <c r="I9" s="1487">
        <v>0</v>
      </c>
      <c r="J9" s="1486"/>
      <c r="K9" s="1486"/>
      <c r="L9" s="1486"/>
      <c r="M9" s="536" t="s">
        <v>14</v>
      </c>
      <c r="N9" s="1308"/>
      <c r="O9" s="29"/>
      <c r="AC9" s="1030"/>
    </row>
    <row r="10" spans="1:14" s="7" customFormat="1" ht="19.5" customHeight="1">
      <c r="A10" s="1316"/>
      <c r="B10" s="1330"/>
      <c r="C10" s="534"/>
      <c r="D10" s="1312"/>
      <c r="E10" s="1312"/>
      <c r="F10" s="1312"/>
      <c r="G10" s="1312"/>
      <c r="H10" s="532"/>
      <c r="I10" s="1500"/>
      <c r="J10" s="1418"/>
      <c r="K10" s="1418"/>
      <c r="L10" s="1418"/>
      <c r="M10" s="533"/>
      <c r="N10" s="1311"/>
    </row>
    <row r="11" spans="1:15" s="7" customFormat="1" ht="19.5" customHeight="1">
      <c r="A11" s="1316"/>
      <c r="B11" s="1330"/>
      <c r="C11" s="537"/>
      <c r="D11" s="484" t="s">
        <v>491</v>
      </c>
      <c r="E11" s="484"/>
      <c r="F11" s="484"/>
      <c r="G11" s="484"/>
      <c r="H11" s="535"/>
      <c r="I11" s="1487">
        <v>0</v>
      </c>
      <c r="J11" s="1486"/>
      <c r="K11" s="1486"/>
      <c r="L11" s="1486"/>
      <c r="M11" s="536" t="s">
        <v>14</v>
      </c>
      <c r="N11" s="1308"/>
      <c r="O11" s="29"/>
    </row>
    <row r="12" spans="1:14" s="7" customFormat="1" ht="19.5" customHeight="1">
      <c r="A12" s="1316"/>
      <c r="B12" s="1330"/>
      <c r="C12" s="534"/>
      <c r="D12" s="1312"/>
      <c r="E12" s="1312"/>
      <c r="F12" s="1312"/>
      <c r="G12" s="1312"/>
      <c r="H12" s="532"/>
      <c r="I12" s="1500"/>
      <c r="J12" s="1418"/>
      <c r="K12" s="1418"/>
      <c r="L12" s="1418"/>
      <c r="M12" s="533"/>
      <c r="N12" s="1311"/>
    </row>
    <row r="13" spans="1:15" s="7" customFormat="1" ht="19.5" customHeight="1">
      <c r="A13" s="1316"/>
      <c r="B13" s="1330"/>
      <c r="C13" s="1338"/>
      <c r="D13" s="1337" t="s">
        <v>490</v>
      </c>
      <c r="E13" s="1337"/>
      <c r="F13" s="1337"/>
      <c r="G13" s="1337"/>
      <c r="H13" s="535"/>
      <c r="I13" s="1487">
        <v>0</v>
      </c>
      <c r="J13" s="1486"/>
      <c r="K13" s="1486"/>
      <c r="L13" s="1486"/>
      <c r="M13" s="536" t="s">
        <v>14</v>
      </c>
      <c r="N13" s="1308"/>
      <c r="O13" s="29"/>
    </row>
    <row r="14" spans="1:14" s="7" customFormat="1" ht="19.5" customHeight="1">
      <c r="A14" s="1316"/>
      <c r="B14" s="1326"/>
      <c r="C14" s="1336"/>
      <c r="D14" s="1335"/>
      <c r="E14" s="1335"/>
      <c r="F14" s="1335"/>
      <c r="G14" s="1335"/>
      <c r="H14" s="532"/>
      <c r="I14" s="1500"/>
      <c r="J14" s="1418"/>
      <c r="K14" s="1418"/>
      <c r="L14" s="1418"/>
      <c r="M14" s="533"/>
      <c r="N14" s="1311"/>
    </row>
    <row r="15" spans="1:15" s="7" customFormat="1" ht="19.5" customHeight="1">
      <c r="A15" s="1316"/>
      <c r="B15" s="1334" t="s">
        <v>489</v>
      </c>
      <c r="C15" s="485" t="s">
        <v>488</v>
      </c>
      <c r="D15" s="484"/>
      <c r="E15" s="484"/>
      <c r="F15" s="484"/>
      <c r="G15" s="484"/>
      <c r="H15" s="535"/>
      <c r="I15" s="1487">
        <v>6</v>
      </c>
      <c r="J15" s="1486"/>
      <c r="K15" s="1486"/>
      <c r="L15" s="1486"/>
      <c r="M15" s="536" t="s">
        <v>14</v>
      </c>
      <c r="N15" s="1308"/>
      <c r="O15" s="29"/>
    </row>
    <row r="16" spans="1:14" s="7" customFormat="1" ht="19.5" customHeight="1">
      <c r="A16" s="1316"/>
      <c r="B16" s="1330"/>
      <c r="C16" s="555"/>
      <c r="D16" s="1312"/>
      <c r="E16" s="1312"/>
      <c r="F16" s="1312"/>
      <c r="G16" s="1312"/>
      <c r="H16" s="532"/>
      <c r="I16" s="1500"/>
      <c r="J16" s="1418"/>
      <c r="K16" s="1418"/>
      <c r="L16" s="1418"/>
      <c r="M16" s="533"/>
      <c r="N16" s="1311"/>
    </row>
    <row r="17" spans="1:15" s="7" customFormat="1" ht="19.5" customHeight="1">
      <c r="A17" s="1316"/>
      <c r="B17" s="1330"/>
      <c r="C17" s="1334" t="s">
        <v>487</v>
      </c>
      <c r="D17" s="485" t="s">
        <v>486</v>
      </c>
      <c r="E17" s="484"/>
      <c r="F17" s="484"/>
      <c r="G17" s="484"/>
      <c r="H17" s="535"/>
      <c r="I17" s="1487">
        <v>0</v>
      </c>
      <c r="J17" s="1486"/>
      <c r="K17" s="1486"/>
      <c r="L17" s="1486"/>
      <c r="M17" s="536" t="s">
        <v>14</v>
      </c>
      <c r="N17" s="1308"/>
      <c r="O17" s="29"/>
    </row>
    <row r="18" spans="1:14" s="7" customFormat="1" ht="19.5" customHeight="1">
      <c r="A18" s="1316"/>
      <c r="B18" s="1330"/>
      <c r="C18" s="1330"/>
      <c r="D18" s="555"/>
      <c r="E18" s="1312"/>
      <c r="F18" s="1312"/>
      <c r="G18" s="1312"/>
      <c r="H18" s="532"/>
      <c r="I18" s="1500"/>
      <c r="J18" s="1418"/>
      <c r="K18" s="1418"/>
      <c r="L18" s="1418"/>
      <c r="M18" s="533"/>
      <c r="N18" s="1311"/>
    </row>
    <row r="19" spans="1:15" s="7" customFormat="1" ht="19.5" customHeight="1">
      <c r="A19" s="1316"/>
      <c r="B19" s="1330"/>
      <c r="C19" s="1330"/>
      <c r="D19" s="485" t="s">
        <v>485</v>
      </c>
      <c r="E19" s="484"/>
      <c r="F19" s="484"/>
      <c r="G19" s="484"/>
      <c r="H19" s="535"/>
      <c r="I19" s="1487">
        <v>0</v>
      </c>
      <c r="J19" s="1486"/>
      <c r="K19" s="1486"/>
      <c r="L19" s="1486"/>
      <c r="M19" s="536" t="s">
        <v>14</v>
      </c>
      <c r="N19" s="1308"/>
      <c r="O19" s="29"/>
    </row>
    <row r="20" spans="1:14" s="7" customFormat="1" ht="19.5" customHeight="1">
      <c r="A20" s="1316"/>
      <c r="B20" s="1330"/>
      <c r="C20" s="1326"/>
      <c r="D20" s="555"/>
      <c r="E20" s="1312"/>
      <c r="F20" s="1312"/>
      <c r="G20" s="1312"/>
      <c r="H20" s="532"/>
      <c r="I20" s="1500"/>
      <c r="J20" s="1418"/>
      <c r="K20" s="1418"/>
      <c r="L20" s="1418"/>
      <c r="M20" s="533"/>
      <c r="N20" s="1311"/>
    </row>
    <row r="21" spans="1:15" s="7" customFormat="1" ht="19.5" customHeight="1">
      <c r="A21" s="1316"/>
      <c r="B21" s="1330"/>
      <c r="C21" s="501" t="s">
        <v>484</v>
      </c>
      <c r="D21" s="1333"/>
      <c r="E21" s="1333"/>
      <c r="F21" s="1333"/>
      <c r="G21" s="1333"/>
      <c r="H21" s="535"/>
      <c r="I21" s="1487">
        <v>0</v>
      </c>
      <c r="J21" s="1486"/>
      <c r="K21" s="1486"/>
      <c r="L21" s="1486"/>
      <c r="M21" s="536" t="s">
        <v>14</v>
      </c>
      <c r="N21" s="1308"/>
      <c r="O21" s="29"/>
    </row>
    <row r="22" spans="1:14" s="7" customFormat="1" ht="19.5" customHeight="1">
      <c r="A22" s="1316"/>
      <c r="B22" s="1330"/>
      <c r="C22" s="1332"/>
      <c r="D22" s="1331"/>
      <c r="E22" s="1331"/>
      <c r="F22" s="1331"/>
      <c r="G22" s="1331"/>
      <c r="H22" s="532"/>
      <c r="I22" s="1500"/>
      <c r="J22" s="1418"/>
      <c r="K22" s="1418"/>
      <c r="L22" s="1418"/>
      <c r="M22" s="533"/>
      <c r="N22" s="1311"/>
    </row>
    <row r="23" spans="1:15" s="7" customFormat="1" ht="19.5" customHeight="1">
      <c r="A23" s="1316"/>
      <c r="B23" s="1330"/>
      <c r="C23" s="1329" t="s">
        <v>11</v>
      </c>
      <c r="D23" s="1328"/>
      <c r="E23" s="1328"/>
      <c r="F23" s="1328"/>
      <c r="G23" s="1328"/>
      <c r="H23" s="535"/>
      <c r="I23" s="1487">
        <v>6</v>
      </c>
      <c r="J23" s="1486"/>
      <c r="K23" s="1486"/>
      <c r="L23" s="1486"/>
      <c r="M23" s="536" t="s">
        <v>14</v>
      </c>
      <c r="N23" s="1308"/>
      <c r="O23" s="29"/>
    </row>
    <row r="24" spans="1:14" s="7" customFormat="1" ht="19.5" customHeight="1">
      <c r="A24" s="1316"/>
      <c r="B24" s="1326"/>
      <c r="C24" s="1325"/>
      <c r="D24" s="1324"/>
      <c r="E24" s="1324"/>
      <c r="F24" s="1324"/>
      <c r="G24" s="1324"/>
      <c r="H24" s="532"/>
      <c r="I24" s="1500"/>
      <c r="J24" s="1418"/>
      <c r="K24" s="1418"/>
      <c r="L24" s="1418"/>
      <c r="M24" s="533"/>
      <c r="N24" s="1311"/>
    </row>
    <row r="25" spans="1:14" s="7" customFormat="1" ht="19.5" customHeight="1">
      <c r="A25" s="1316"/>
      <c r="B25" s="537" t="s">
        <v>483</v>
      </c>
      <c r="C25" s="484" t="s">
        <v>482</v>
      </c>
      <c r="D25" s="484"/>
      <c r="E25" s="484"/>
      <c r="F25" s="484"/>
      <c r="G25" s="484"/>
      <c r="H25" s="535"/>
      <c r="I25" s="1487">
        <v>0</v>
      </c>
      <c r="J25" s="1486"/>
      <c r="K25" s="1486"/>
      <c r="L25" s="1486"/>
      <c r="M25" s="536" t="s">
        <v>14</v>
      </c>
      <c r="N25" s="1308"/>
    </row>
    <row r="26" spans="1:14" s="7" customFormat="1" ht="19.5" customHeight="1">
      <c r="A26" s="1314"/>
      <c r="B26" s="534"/>
      <c r="C26" s="1312"/>
      <c r="D26" s="1312"/>
      <c r="E26" s="1312"/>
      <c r="F26" s="1312"/>
      <c r="G26" s="1312"/>
      <c r="H26" s="532"/>
      <c r="I26" s="1500"/>
      <c r="J26" s="1418"/>
      <c r="K26" s="1418"/>
      <c r="L26" s="1418"/>
      <c r="M26" s="533"/>
      <c r="N26" s="1311"/>
    </row>
    <row r="27" spans="1:14" s="7" customFormat="1" ht="19.5" customHeight="1">
      <c r="A27" s="1319" t="s">
        <v>481</v>
      </c>
      <c r="B27" s="1318"/>
      <c r="C27" s="484" t="s">
        <v>480</v>
      </c>
      <c r="D27" s="484"/>
      <c r="E27" s="484"/>
      <c r="F27" s="484"/>
      <c r="G27" s="484"/>
      <c r="H27" s="535"/>
      <c r="I27" s="1487">
        <v>0</v>
      </c>
      <c r="J27" s="1486"/>
      <c r="K27" s="1486"/>
      <c r="L27" s="1486"/>
      <c r="M27" s="585" t="s">
        <v>14</v>
      </c>
      <c r="N27" s="1304"/>
    </row>
    <row r="28" spans="1:14" s="7" customFormat="1" ht="19.5" customHeight="1">
      <c r="A28" s="1316"/>
      <c r="B28" s="1317"/>
      <c r="C28" s="1312"/>
      <c r="D28" s="1312"/>
      <c r="E28" s="1312"/>
      <c r="F28" s="1312"/>
      <c r="G28" s="1312"/>
      <c r="H28" s="532"/>
      <c r="I28" s="1500"/>
      <c r="J28" s="1418"/>
      <c r="K28" s="1418"/>
      <c r="L28" s="1418"/>
      <c r="M28" s="585"/>
      <c r="N28" s="1304"/>
    </row>
    <row r="29" spans="1:14" s="7" customFormat="1" ht="19.5" customHeight="1">
      <c r="A29" s="1316"/>
      <c r="B29" s="1315"/>
      <c r="C29" s="296" t="s">
        <v>479</v>
      </c>
      <c r="D29" s="296"/>
      <c r="E29" s="296"/>
      <c r="F29" s="296"/>
      <c r="G29" s="296"/>
      <c r="H29" s="260"/>
      <c r="I29" s="1487">
        <v>0</v>
      </c>
      <c r="J29" s="1486"/>
      <c r="K29" s="1486"/>
      <c r="L29" s="1486"/>
      <c r="M29" s="585" t="s">
        <v>14</v>
      </c>
      <c r="N29" s="1304"/>
    </row>
    <row r="30" spans="1:14" s="7" customFormat="1" ht="19.5" customHeight="1">
      <c r="A30" s="1314"/>
      <c r="B30" s="1313"/>
      <c r="C30" s="1312"/>
      <c r="D30" s="1312"/>
      <c r="E30" s="1312"/>
      <c r="F30" s="1312"/>
      <c r="G30" s="1312"/>
      <c r="H30" s="532"/>
      <c r="I30" s="1500"/>
      <c r="J30" s="1418"/>
      <c r="K30" s="1418"/>
      <c r="L30" s="1418"/>
      <c r="M30" s="585"/>
      <c r="N30" s="1304"/>
    </row>
    <row r="31" spans="1:14" s="7" customFormat="1" ht="19.5" customHeight="1">
      <c r="A31" s="1310"/>
      <c r="B31" s="296" t="s">
        <v>478</v>
      </c>
      <c r="C31" s="296"/>
      <c r="D31" s="296"/>
      <c r="E31" s="296"/>
      <c r="F31" s="296"/>
      <c r="G31" s="296"/>
      <c r="H31" s="260"/>
      <c r="I31" s="1487">
        <v>0</v>
      </c>
      <c r="J31" s="1486"/>
      <c r="K31" s="1486"/>
      <c r="L31" s="1486"/>
      <c r="M31" s="533" t="s">
        <v>5</v>
      </c>
      <c r="N31" s="1311"/>
    </row>
    <row r="32" spans="1:14" s="7" customFormat="1" ht="19.5" customHeight="1">
      <c r="A32" s="1310"/>
      <c r="B32" s="296"/>
      <c r="C32" s="296"/>
      <c r="D32" s="296"/>
      <c r="E32" s="296"/>
      <c r="F32" s="296"/>
      <c r="G32" s="296"/>
      <c r="H32" s="260"/>
      <c r="I32" s="1500"/>
      <c r="J32" s="1418"/>
      <c r="K32" s="1418"/>
      <c r="L32" s="1418"/>
      <c r="M32" s="536"/>
      <c r="N32" s="1308"/>
    </row>
    <row r="33" spans="1:14" s="7" customFormat="1" ht="19.5" customHeight="1">
      <c r="A33" s="1307"/>
      <c r="B33" s="1306" t="s">
        <v>477</v>
      </c>
      <c r="C33" s="1306"/>
      <c r="D33" s="1306"/>
      <c r="E33" s="1306"/>
      <c r="F33" s="1306"/>
      <c r="G33" s="1306"/>
      <c r="H33" s="339"/>
      <c r="I33" s="1487">
        <v>0</v>
      </c>
      <c r="J33" s="1486"/>
      <c r="K33" s="1486"/>
      <c r="L33" s="1486"/>
      <c r="M33" s="585" t="s">
        <v>5</v>
      </c>
      <c r="N33" s="1304"/>
    </row>
    <row r="34" spans="1:14" s="7" customFormat="1" ht="19.5" customHeight="1">
      <c r="A34" s="1307"/>
      <c r="B34" s="1306"/>
      <c r="C34" s="1306"/>
      <c r="D34" s="1306"/>
      <c r="E34" s="1306"/>
      <c r="F34" s="1306"/>
      <c r="G34" s="1306"/>
      <c r="H34" s="339"/>
      <c r="I34" s="1500"/>
      <c r="J34" s="1418"/>
      <c r="K34" s="1418"/>
      <c r="L34" s="1418"/>
      <c r="M34" s="585"/>
      <c r="N34" s="1304"/>
    </row>
    <row r="35" spans="1:14" s="7" customFormat="1" ht="19.5" customHeight="1">
      <c r="A35" s="1307"/>
      <c r="B35" s="1306" t="s">
        <v>476</v>
      </c>
      <c r="C35" s="1306"/>
      <c r="D35" s="1306"/>
      <c r="E35" s="1306"/>
      <c r="F35" s="1306"/>
      <c r="G35" s="1306"/>
      <c r="H35" s="339"/>
      <c r="I35" s="1487">
        <v>0</v>
      </c>
      <c r="J35" s="1486"/>
      <c r="K35" s="1486"/>
      <c r="L35" s="1486"/>
      <c r="M35" s="585" t="s">
        <v>5</v>
      </c>
      <c r="N35" s="1304"/>
    </row>
    <row r="36" spans="1:14" s="7" customFormat="1" ht="19.5" customHeight="1">
      <c r="A36" s="1307"/>
      <c r="B36" s="1306"/>
      <c r="C36" s="1306"/>
      <c r="D36" s="1306"/>
      <c r="E36" s="1306"/>
      <c r="F36" s="1306"/>
      <c r="G36" s="1306"/>
      <c r="H36" s="339"/>
      <c r="I36" s="1500"/>
      <c r="J36" s="1418"/>
      <c r="K36" s="1418"/>
      <c r="L36" s="1418"/>
      <c r="M36" s="585"/>
      <c r="N36" s="1304"/>
    </row>
    <row r="37" spans="1:14" s="7" customFormat="1" ht="19.5" customHeight="1">
      <c r="A37" s="1307"/>
      <c r="B37" s="1306" t="s">
        <v>475</v>
      </c>
      <c r="C37" s="1306"/>
      <c r="D37" s="1306"/>
      <c r="E37" s="1306"/>
      <c r="F37" s="1306"/>
      <c r="G37" s="1306"/>
      <c r="H37" s="339"/>
      <c r="I37" s="1487">
        <v>19843056</v>
      </c>
      <c r="J37" s="1486"/>
      <c r="K37" s="1486"/>
      <c r="L37" s="1486"/>
      <c r="M37" s="585" t="s">
        <v>5</v>
      </c>
      <c r="N37" s="1304"/>
    </row>
    <row r="38" spans="1:14" s="7" customFormat="1" ht="19.5" customHeight="1" thickBot="1">
      <c r="A38" s="1303"/>
      <c r="B38" s="1302"/>
      <c r="C38" s="1302"/>
      <c r="D38" s="1302"/>
      <c r="E38" s="1302"/>
      <c r="F38" s="1302"/>
      <c r="G38" s="1302"/>
      <c r="H38" s="1301"/>
      <c r="I38" s="1472"/>
      <c r="J38" s="1409"/>
      <c r="K38" s="1409"/>
      <c r="L38" s="1409"/>
      <c r="M38" s="1299"/>
      <c r="N38" s="1298"/>
    </row>
    <row r="39" spans="1:14" ht="13.5">
      <c r="A39" s="224"/>
      <c r="B39" s="224"/>
      <c r="C39" s="224"/>
      <c r="D39" s="224"/>
      <c r="E39" s="224"/>
      <c r="F39" s="224"/>
      <c r="G39" s="224"/>
      <c r="H39" s="224"/>
      <c r="I39" s="224"/>
      <c r="J39" s="224"/>
      <c r="K39" s="224"/>
      <c r="L39" s="224"/>
      <c r="M39" s="224"/>
      <c r="N39" s="224"/>
    </row>
    <row r="40" spans="1:14" ht="13.5">
      <c r="A40" s="224"/>
      <c r="B40" s="224"/>
      <c r="C40" s="224"/>
      <c r="D40" s="224"/>
      <c r="E40" s="224"/>
      <c r="F40" s="224"/>
      <c r="G40" s="224"/>
      <c r="H40" s="224"/>
      <c r="I40" s="224"/>
      <c r="J40" s="224"/>
      <c r="K40" s="224"/>
      <c r="L40" s="224"/>
      <c r="M40" s="224"/>
      <c r="N40" s="224"/>
    </row>
    <row r="41" spans="1:14" ht="13.5">
      <c r="A41" s="224"/>
      <c r="B41" s="224"/>
      <c r="C41" s="224"/>
      <c r="D41" s="224"/>
      <c r="E41" s="224"/>
      <c r="F41" s="224"/>
      <c r="G41" s="224"/>
      <c r="H41" s="224"/>
      <c r="I41" s="224"/>
      <c r="J41" s="224"/>
      <c r="K41" s="224"/>
      <c r="L41" s="224"/>
      <c r="M41" s="224"/>
      <c r="N41" s="224"/>
    </row>
    <row r="42" spans="1:14" ht="13.5">
      <c r="A42" s="224"/>
      <c r="B42" s="224"/>
      <c r="C42" s="224"/>
      <c r="D42" s="224"/>
      <c r="E42" s="224"/>
      <c r="F42" s="224"/>
      <c r="G42" s="224"/>
      <c r="H42" s="224"/>
      <c r="I42" s="224"/>
      <c r="J42" s="224"/>
      <c r="K42" s="224"/>
      <c r="L42" s="224"/>
      <c r="M42" s="224"/>
      <c r="N42" s="224"/>
    </row>
    <row r="43" spans="1:14" ht="13.5">
      <c r="A43" s="224"/>
      <c r="B43" s="224"/>
      <c r="C43" s="224"/>
      <c r="D43" s="224"/>
      <c r="E43" s="224"/>
      <c r="F43" s="224"/>
      <c r="G43" s="224"/>
      <c r="H43" s="224"/>
      <c r="I43" s="224"/>
      <c r="J43" s="224"/>
      <c r="K43" s="224"/>
      <c r="L43" s="224"/>
      <c r="M43" s="224"/>
      <c r="N43" s="224"/>
    </row>
    <row r="44" spans="1:14" ht="13.5">
      <c r="A44" s="224"/>
      <c r="B44" s="224"/>
      <c r="C44" s="224"/>
      <c r="D44" s="224"/>
      <c r="E44" s="224"/>
      <c r="F44" s="224"/>
      <c r="G44" s="224"/>
      <c r="H44" s="224"/>
      <c r="I44" s="224"/>
      <c r="J44" s="224"/>
      <c r="K44" s="224"/>
      <c r="L44" s="224"/>
      <c r="M44" s="224"/>
      <c r="N44" s="224"/>
    </row>
    <row r="45" spans="1:14" ht="13.5">
      <c r="A45" s="224"/>
      <c r="B45" s="224"/>
      <c r="C45" s="224"/>
      <c r="D45" s="224"/>
      <c r="E45" s="224"/>
      <c r="F45" s="224"/>
      <c r="G45" s="224"/>
      <c r="H45" s="224"/>
      <c r="I45" s="224"/>
      <c r="J45" s="224"/>
      <c r="K45" s="224"/>
      <c r="L45" s="224"/>
      <c r="M45" s="224"/>
      <c r="N45" s="224"/>
    </row>
    <row r="46" spans="1:14" ht="13.5">
      <c r="A46" s="224"/>
      <c r="B46" s="224"/>
      <c r="C46" s="224"/>
      <c r="D46" s="224"/>
      <c r="E46" s="224"/>
      <c r="F46" s="224"/>
      <c r="G46" s="224"/>
      <c r="H46" s="224"/>
      <c r="I46" s="224"/>
      <c r="J46" s="224"/>
      <c r="K46" s="224"/>
      <c r="L46" s="224"/>
      <c r="M46" s="224"/>
      <c r="N46" s="224"/>
    </row>
    <row r="47" spans="1:14" ht="13.5">
      <c r="A47" s="224"/>
      <c r="B47" s="224"/>
      <c r="C47" s="224"/>
      <c r="D47" s="224"/>
      <c r="E47" s="224"/>
      <c r="F47" s="224"/>
      <c r="G47" s="224"/>
      <c r="H47" s="224"/>
      <c r="I47" s="224"/>
      <c r="J47" s="224"/>
      <c r="K47" s="224"/>
      <c r="L47" s="224"/>
      <c r="M47" s="224"/>
      <c r="N47" s="224"/>
    </row>
    <row r="48" spans="1:14" ht="13.5">
      <c r="A48" s="224"/>
      <c r="B48" s="224"/>
      <c r="C48" s="224"/>
      <c r="D48" s="224"/>
      <c r="E48" s="224"/>
      <c r="F48" s="224"/>
      <c r="G48" s="224"/>
      <c r="H48" s="224"/>
      <c r="I48" s="224"/>
      <c r="J48" s="224"/>
      <c r="K48" s="224"/>
      <c r="L48" s="224"/>
      <c r="M48" s="224"/>
      <c r="N48" s="224"/>
    </row>
    <row r="49" spans="1:14" ht="13.5">
      <c r="A49" s="224"/>
      <c r="B49" s="224"/>
      <c r="C49" s="224"/>
      <c r="D49" s="224"/>
      <c r="E49" s="224"/>
      <c r="F49" s="224"/>
      <c r="G49" s="224"/>
      <c r="H49" s="224"/>
      <c r="I49" s="224"/>
      <c r="J49" s="224"/>
      <c r="K49" s="224"/>
      <c r="L49" s="224"/>
      <c r="M49" s="224"/>
      <c r="N49" s="224"/>
    </row>
    <row r="50" spans="1:14" ht="13.5">
      <c r="A50" s="224"/>
      <c r="B50" s="224"/>
      <c r="C50" s="224"/>
      <c r="D50" s="224"/>
      <c r="E50" s="224"/>
      <c r="F50" s="224"/>
      <c r="G50" s="224"/>
      <c r="H50" s="224"/>
      <c r="I50" s="224"/>
      <c r="J50" s="224"/>
      <c r="K50" s="224"/>
      <c r="L50" s="224"/>
      <c r="M50" s="224"/>
      <c r="N50" s="224"/>
    </row>
    <row r="51" spans="1:14" ht="13.5">
      <c r="A51" s="224"/>
      <c r="B51" s="224"/>
      <c r="C51" s="224"/>
      <c r="D51" s="224"/>
      <c r="E51" s="224"/>
      <c r="F51" s="224"/>
      <c r="G51" s="224"/>
      <c r="H51" s="224"/>
      <c r="I51" s="224"/>
      <c r="J51" s="224"/>
      <c r="K51" s="224"/>
      <c r="L51" s="224"/>
      <c r="M51" s="224"/>
      <c r="N51" s="224"/>
    </row>
    <row r="52" spans="1:14" ht="13.5">
      <c r="A52" s="224"/>
      <c r="B52" s="224"/>
      <c r="C52" s="224"/>
      <c r="D52" s="224"/>
      <c r="E52" s="224"/>
      <c r="F52" s="224"/>
      <c r="G52" s="224"/>
      <c r="H52" s="224"/>
      <c r="I52" s="224"/>
      <c r="J52" s="224"/>
      <c r="K52" s="224"/>
      <c r="L52" s="224"/>
      <c r="M52" s="224"/>
      <c r="N52" s="224"/>
    </row>
    <row r="53" spans="1:14" ht="13.5">
      <c r="A53" s="224"/>
      <c r="B53" s="224"/>
      <c r="C53" s="224"/>
      <c r="D53" s="224"/>
      <c r="E53" s="224"/>
      <c r="F53" s="224"/>
      <c r="G53" s="224"/>
      <c r="H53" s="224"/>
      <c r="I53" s="224"/>
      <c r="J53" s="224"/>
      <c r="K53" s="224"/>
      <c r="L53" s="224"/>
      <c r="M53" s="224"/>
      <c r="N53" s="224"/>
    </row>
    <row r="54" spans="1:14" ht="13.5">
      <c r="A54" s="224"/>
      <c r="B54" s="224"/>
      <c r="C54" s="224"/>
      <c r="D54" s="224"/>
      <c r="E54" s="224"/>
      <c r="F54" s="224"/>
      <c r="G54" s="224"/>
      <c r="H54" s="224"/>
      <c r="I54" s="224"/>
      <c r="J54" s="224"/>
      <c r="K54" s="224"/>
      <c r="L54" s="224"/>
      <c r="M54" s="224"/>
      <c r="N54" s="224"/>
    </row>
    <row r="55" spans="1:14" ht="13.5">
      <c r="A55" s="224"/>
      <c r="B55" s="224"/>
      <c r="C55" s="224"/>
      <c r="D55" s="224"/>
      <c r="E55" s="224"/>
      <c r="F55" s="224"/>
      <c r="G55" s="224"/>
      <c r="H55" s="224"/>
      <c r="I55" s="224"/>
      <c r="J55" s="224"/>
      <c r="K55" s="224"/>
      <c r="L55" s="224"/>
      <c r="M55" s="224"/>
      <c r="N55" s="224"/>
    </row>
    <row r="56" spans="1:14" ht="13.5">
      <c r="A56" s="224"/>
      <c r="B56" s="224"/>
      <c r="C56" s="224"/>
      <c r="D56" s="224"/>
      <c r="E56" s="224"/>
      <c r="F56" s="224"/>
      <c r="G56" s="224"/>
      <c r="H56" s="224"/>
      <c r="I56" s="224"/>
      <c r="J56" s="224"/>
      <c r="K56" s="224"/>
      <c r="L56" s="224"/>
      <c r="M56" s="224"/>
      <c r="N56" s="224"/>
    </row>
    <row r="57" spans="1:14" ht="13.5">
      <c r="A57" s="224"/>
      <c r="B57" s="224"/>
      <c r="C57" s="224"/>
      <c r="D57" s="224"/>
      <c r="E57" s="224"/>
      <c r="F57" s="224"/>
      <c r="G57" s="224"/>
      <c r="H57" s="224"/>
      <c r="I57" s="224"/>
      <c r="J57" s="224"/>
      <c r="K57" s="224"/>
      <c r="L57" s="224"/>
      <c r="M57" s="224"/>
      <c r="N57" s="224"/>
    </row>
    <row r="58" spans="1:14" ht="13.5">
      <c r="A58" s="224"/>
      <c r="B58" s="224"/>
      <c r="C58" s="224"/>
      <c r="D58" s="224"/>
      <c r="E58" s="224"/>
      <c r="F58" s="224"/>
      <c r="G58" s="224"/>
      <c r="H58" s="224"/>
      <c r="I58" s="224"/>
      <c r="J58" s="224"/>
      <c r="K58" s="224"/>
      <c r="L58" s="224"/>
      <c r="M58" s="224"/>
      <c r="N58" s="224"/>
    </row>
    <row r="59" spans="1:14" ht="13.5">
      <c r="A59" s="224"/>
      <c r="B59" s="224"/>
      <c r="C59" s="224"/>
      <c r="D59" s="224"/>
      <c r="E59" s="224"/>
      <c r="F59" s="224"/>
      <c r="G59" s="224"/>
      <c r="H59" s="224"/>
      <c r="I59" s="224"/>
      <c r="J59" s="224"/>
      <c r="K59" s="224"/>
      <c r="L59" s="224"/>
      <c r="M59" s="224"/>
      <c r="N59" s="224"/>
    </row>
    <row r="60" spans="1:14" ht="13.5">
      <c r="A60" s="224"/>
      <c r="B60" s="224"/>
      <c r="C60" s="224"/>
      <c r="D60" s="224"/>
      <c r="E60" s="224"/>
      <c r="F60" s="224"/>
      <c r="G60" s="224"/>
      <c r="H60" s="224"/>
      <c r="I60" s="224"/>
      <c r="J60" s="224"/>
      <c r="K60" s="224"/>
      <c r="L60" s="224"/>
      <c r="M60" s="224"/>
      <c r="N60" s="224"/>
    </row>
    <row r="61" spans="1:14" ht="13.5">
      <c r="A61" s="224"/>
      <c r="B61" s="224"/>
      <c r="C61" s="224"/>
      <c r="D61" s="224"/>
      <c r="E61" s="224"/>
      <c r="F61" s="224"/>
      <c r="G61" s="224"/>
      <c r="H61" s="224"/>
      <c r="I61" s="224"/>
      <c r="J61" s="224"/>
      <c r="K61" s="224"/>
      <c r="L61" s="224"/>
      <c r="M61" s="224"/>
      <c r="N61" s="224"/>
    </row>
    <row r="62" spans="1:14" ht="13.5">
      <c r="A62" s="224"/>
      <c r="B62" s="224"/>
      <c r="C62" s="224"/>
      <c r="D62" s="224"/>
      <c r="E62" s="224"/>
      <c r="F62" s="224"/>
      <c r="G62" s="224"/>
      <c r="H62" s="224"/>
      <c r="I62" s="224"/>
      <c r="J62" s="224"/>
      <c r="K62" s="224"/>
      <c r="L62" s="224"/>
      <c r="M62" s="224"/>
      <c r="N62" s="224"/>
    </row>
    <row r="63" spans="1:14" ht="13.5">
      <c r="A63" s="224"/>
      <c r="B63" s="224"/>
      <c r="C63" s="224"/>
      <c r="D63" s="224"/>
      <c r="E63" s="224"/>
      <c r="F63" s="224"/>
      <c r="G63" s="224"/>
      <c r="H63" s="224"/>
      <c r="I63" s="224"/>
      <c r="J63" s="224"/>
      <c r="K63" s="224"/>
      <c r="L63" s="224"/>
      <c r="M63" s="224"/>
      <c r="N63" s="224"/>
    </row>
    <row r="64" spans="1:14" ht="13.5">
      <c r="A64" s="224"/>
      <c r="B64" s="224"/>
      <c r="C64" s="224"/>
      <c r="D64" s="224"/>
      <c r="E64" s="224"/>
      <c r="F64" s="224"/>
      <c r="G64" s="224"/>
      <c r="H64" s="224"/>
      <c r="I64" s="224"/>
      <c r="J64" s="224"/>
      <c r="K64" s="224"/>
      <c r="L64" s="224"/>
      <c r="M64" s="224"/>
      <c r="N64" s="224"/>
    </row>
    <row r="65" spans="1:14" ht="13.5">
      <c r="A65" s="224"/>
      <c r="B65" s="224"/>
      <c r="C65" s="224"/>
      <c r="D65" s="224"/>
      <c r="E65" s="224"/>
      <c r="F65" s="224"/>
      <c r="G65" s="224"/>
      <c r="H65" s="224"/>
      <c r="I65" s="224"/>
      <c r="J65" s="224"/>
      <c r="K65" s="224"/>
      <c r="L65" s="224"/>
      <c r="M65" s="224"/>
      <c r="N65" s="224"/>
    </row>
    <row r="66" spans="1:14" ht="13.5">
      <c r="A66" s="224"/>
      <c r="B66" s="224"/>
      <c r="C66" s="224"/>
      <c r="D66" s="224"/>
      <c r="E66" s="224"/>
      <c r="F66" s="224"/>
      <c r="G66" s="224"/>
      <c r="H66" s="224"/>
      <c r="I66" s="224"/>
      <c r="J66" s="224"/>
      <c r="K66" s="224"/>
      <c r="L66" s="224"/>
      <c r="M66" s="224"/>
      <c r="N66" s="224"/>
    </row>
    <row r="67" spans="1:14" ht="13.5">
      <c r="A67" s="224"/>
      <c r="B67" s="224"/>
      <c r="C67" s="224"/>
      <c r="D67" s="224"/>
      <c r="E67" s="224"/>
      <c r="F67" s="224"/>
      <c r="G67" s="224"/>
      <c r="H67" s="224"/>
      <c r="I67" s="224"/>
      <c r="J67" s="224"/>
      <c r="K67" s="224"/>
      <c r="L67" s="224"/>
      <c r="M67" s="224"/>
      <c r="N67" s="224"/>
    </row>
    <row r="68" spans="1:14" ht="13.5">
      <c r="A68" s="224"/>
      <c r="B68" s="224"/>
      <c r="C68" s="224"/>
      <c r="D68" s="224"/>
      <c r="E68" s="224"/>
      <c r="F68" s="224"/>
      <c r="G68" s="224"/>
      <c r="H68" s="224"/>
      <c r="I68" s="224"/>
      <c r="J68" s="224"/>
      <c r="K68" s="224"/>
      <c r="L68" s="224"/>
      <c r="M68" s="224"/>
      <c r="N68" s="224"/>
    </row>
    <row r="69" spans="1:14" ht="13.5">
      <c r="A69" s="224"/>
      <c r="B69" s="224"/>
      <c r="C69" s="224"/>
      <c r="D69" s="224"/>
      <c r="E69" s="224"/>
      <c r="F69" s="224"/>
      <c r="G69" s="224"/>
      <c r="H69" s="224"/>
      <c r="I69" s="224"/>
      <c r="J69" s="224"/>
      <c r="K69" s="224"/>
      <c r="L69" s="224"/>
      <c r="M69" s="224"/>
      <c r="N69" s="224"/>
    </row>
    <row r="70" spans="1:14" ht="13.5">
      <c r="A70" s="224"/>
      <c r="B70" s="224"/>
      <c r="C70" s="224"/>
      <c r="D70" s="224"/>
      <c r="E70" s="224"/>
      <c r="F70" s="224"/>
      <c r="G70" s="224"/>
      <c r="H70" s="224"/>
      <c r="I70" s="224"/>
      <c r="J70" s="224"/>
      <c r="K70" s="224"/>
      <c r="L70" s="224"/>
      <c r="M70" s="224"/>
      <c r="N70" s="224"/>
    </row>
    <row r="71" spans="1:14" ht="13.5">
      <c r="A71" s="224"/>
      <c r="B71" s="224"/>
      <c r="C71" s="224"/>
      <c r="D71" s="224"/>
      <c r="E71" s="224"/>
      <c r="F71" s="224"/>
      <c r="G71" s="224"/>
      <c r="H71" s="224"/>
      <c r="I71" s="224"/>
      <c r="J71" s="224"/>
      <c r="K71" s="224"/>
      <c r="L71" s="224"/>
      <c r="M71" s="224"/>
      <c r="N71" s="224"/>
    </row>
    <row r="72" spans="1:14" ht="13.5">
      <c r="A72" s="224"/>
      <c r="B72" s="224"/>
      <c r="C72" s="224"/>
      <c r="D72" s="224"/>
      <c r="E72" s="224"/>
      <c r="F72" s="224"/>
      <c r="G72" s="224"/>
      <c r="H72" s="224"/>
      <c r="I72" s="224"/>
      <c r="J72" s="224"/>
      <c r="K72" s="224"/>
      <c r="L72" s="224"/>
      <c r="M72" s="224"/>
      <c r="N72" s="224"/>
    </row>
    <row r="73" spans="1:14" ht="13.5">
      <c r="A73" s="224"/>
      <c r="B73" s="224"/>
      <c r="C73" s="224"/>
      <c r="D73" s="224"/>
      <c r="E73" s="224"/>
      <c r="F73" s="224"/>
      <c r="G73" s="224"/>
      <c r="H73" s="224"/>
      <c r="I73" s="224"/>
      <c r="J73" s="224"/>
      <c r="K73" s="224"/>
      <c r="L73" s="224"/>
      <c r="M73" s="224"/>
      <c r="N73" s="224"/>
    </row>
    <row r="74" spans="1:14" ht="13.5">
      <c r="A74" s="224"/>
      <c r="B74" s="224"/>
      <c r="C74" s="224"/>
      <c r="D74" s="224"/>
      <c r="E74" s="224"/>
      <c r="F74" s="224"/>
      <c r="G74" s="224"/>
      <c r="H74" s="224"/>
      <c r="I74" s="224"/>
      <c r="J74" s="224"/>
      <c r="K74" s="224"/>
      <c r="L74" s="224"/>
      <c r="M74" s="224"/>
      <c r="N74" s="224"/>
    </row>
    <row r="75" spans="1:14" ht="13.5">
      <c r="A75" s="224"/>
      <c r="B75" s="224"/>
      <c r="C75" s="224"/>
      <c r="D75" s="224"/>
      <c r="E75" s="224"/>
      <c r="F75" s="224"/>
      <c r="G75" s="224"/>
      <c r="H75" s="224"/>
      <c r="I75" s="224"/>
      <c r="J75" s="224"/>
      <c r="K75" s="224"/>
      <c r="L75" s="224"/>
      <c r="M75" s="224"/>
      <c r="N75" s="224"/>
    </row>
    <row r="76" spans="1:14" ht="13.5">
      <c r="A76" s="224"/>
      <c r="B76" s="224"/>
      <c r="C76" s="224"/>
      <c r="D76" s="224"/>
      <c r="E76" s="224"/>
      <c r="F76" s="224"/>
      <c r="G76" s="224"/>
      <c r="H76" s="224"/>
      <c r="I76" s="224"/>
      <c r="J76" s="224"/>
      <c r="K76" s="224"/>
      <c r="L76" s="224"/>
      <c r="M76" s="224"/>
      <c r="N76" s="224"/>
    </row>
    <row r="77" spans="1:14" ht="13.5">
      <c r="A77" s="224"/>
      <c r="B77" s="224"/>
      <c r="C77" s="224"/>
      <c r="D77" s="224"/>
      <c r="E77" s="224"/>
      <c r="F77" s="224"/>
      <c r="G77" s="224"/>
      <c r="H77" s="224"/>
      <c r="I77" s="224"/>
      <c r="J77" s="224"/>
      <c r="K77" s="224"/>
      <c r="L77" s="224"/>
      <c r="M77" s="224"/>
      <c r="N77" s="224"/>
    </row>
    <row r="78" spans="1:14" ht="13.5">
      <c r="A78" s="224"/>
      <c r="B78" s="224"/>
      <c r="C78" s="224"/>
      <c r="D78" s="224"/>
      <c r="E78" s="224"/>
      <c r="F78" s="224"/>
      <c r="G78" s="224"/>
      <c r="H78" s="224"/>
      <c r="I78" s="224"/>
      <c r="J78" s="224"/>
      <c r="K78" s="224"/>
      <c r="L78" s="224"/>
      <c r="M78" s="224"/>
      <c r="N78" s="224"/>
    </row>
    <row r="79" spans="1:14" ht="13.5">
      <c r="A79" s="224"/>
      <c r="B79" s="224"/>
      <c r="C79" s="224"/>
      <c r="D79" s="224"/>
      <c r="E79" s="224"/>
      <c r="F79" s="224"/>
      <c r="G79" s="224"/>
      <c r="H79" s="224"/>
      <c r="I79" s="224"/>
      <c r="J79" s="224"/>
      <c r="K79" s="224"/>
      <c r="L79" s="224"/>
      <c r="M79" s="224"/>
      <c r="N79" s="224"/>
    </row>
    <row r="80" spans="1:14" ht="13.5">
      <c r="A80" s="224"/>
      <c r="B80" s="224"/>
      <c r="C80" s="224"/>
      <c r="D80" s="224"/>
      <c r="E80" s="224"/>
      <c r="F80" s="224"/>
      <c r="G80" s="224"/>
      <c r="H80" s="224"/>
      <c r="I80" s="224"/>
      <c r="J80" s="224"/>
      <c r="K80" s="224"/>
      <c r="L80" s="224"/>
      <c r="M80" s="224"/>
      <c r="N80" s="224"/>
    </row>
    <row r="81" spans="1:14" ht="13.5">
      <c r="A81" s="224"/>
      <c r="B81" s="224"/>
      <c r="C81" s="224"/>
      <c r="D81" s="224"/>
      <c r="E81" s="224"/>
      <c r="F81" s="224"/>
      <c r="G81" s="224"/>
      <c r="H81" s="224"/>
      <c r="I81" s="224"/>
      <c r="J81" s="224"/>
      <c r="K81" s="224"/>
      <c r="L81" s="224"/>
      <c r="M81" s="224"/>
      <c r="N81" s="224"/>
    </row>
    <row r="82" spans="1:14" ht="13.5">
      <c r="A82" s="224"/>
      <c r="B82" s="224"/>
      <c r="C82" s="224"/>
      <c r="D82" s="224"/>
      <c r="E82" s="224"/>
      <c r="F82" s="224"/>
      <c r="G82" s="224"/>
      <c r="H82" s="224"/>
      <c r="I82" s="224"/>
      <c r="J82" s="224"/>
      <c r="K82" s="224"/>
      <c r="L82" s="224"/>
      <c r="M82" s="224"/>
      <c r="N82" s="224"/>
    </row>
    <row r="83" spans="1:14" ht="13.5">
      <c r="A83" s="224"/>
      <c r="B83" s="224"/>
      <c r="C83" s="224"/>
      <c r="D83" s="224"/>
      <c r="E83" s="224"/>
      <c r="F83" s="224"/>
      <c r="G83" s="224"/>
      <c r="H83" s="224"/>
      <c r="I83" s="224"/>
      <c r="J83" s="224"/>
      <c r="K83" s="224"/>
      <c r="L83" s="224"/>
      <c r="M83" s="224"/>
      <c r="N83" s="224"/>
    </row>
    <row r="84" spans="1:14" ht="13.5">
      <c r="A84" s="224"/>
      <c r="B84" s="224"/>
      <c r="C84" s="224"/>
      <c r="D84" s="224"/>
      <c r="E84" s="224"/>
      <c r="F84" s="224"/>
      <c r="G84" s="224"/>
      <c r="H84" s="224"/>
      <c r="I84" s="224"/>
      <c r="J84" s="224"/>
      <c r="K84" s="224"/>
      <c r="L84" s="224"/>
      <c r="M84" s="224"/>
      <c r="N84" s="224"/>
    </row>
    <row r="85" spans="1:14" ht="13.5">
      <c r="A85" s="224"/>
      <c r="B85" s="224"/>
      <c r="C85" s="224"/>
      <c r="D85" s="224"/>
      <c r="E85" s="224"/>
      <c r="F85" s="224"/>
      <c r="G85" s="224"/>
      <c r="H85" s="224"/>
      <c r="I85" s="224"/>
      <c r="J85" s="224"/>
      <c r="K85" s="224"/>
      <c r="L85" s="224"/>
      <c r="M85" s="224"/>
      <c r="N85" s="224"/>
    </row>
    <row r="86" spans="1:14" ht="13.5">
      <c r="A86" s="224"/>
      <c r="B86" s="224"/>
      <c r="C86" s="224"/>
      <c r="D86" s="224"/>
      <c r="E86" s="224"/>
      <c r="F86" s="224"/>
      <c r="G86" s="224"/>
      <c r="H86" s="224"/>
      <c r="I86" s="224"/>
      <c r="J86" s="224"/>
      <c r="K86" s="224"/>
      <c r="L86" s="224"/>
      <c r="M86" s="224"/>
      <c r="N86" s="224"/>
    </row>
    <row r="87" spans="1:14" ht="13.5">
      <c r="A87" s="224"/>
      <c r="B87" s="224"/>
      <c r="C87" s="224"/>
      <c r="D87" s="224"/>
      <c r="E87" s="224"/>
      <c r="F87" s="224"/>
      <c r="G87" s="224"/>
      <c r="H87" s="224"/>
      <c r="I87" s="224"/>
      <c r="J87" s="224"/>
      <c r="K87" s="224"/>
      <c r="L87" s="224"/>
      <c r="M87" s="224"/>
      <c r="N87" s="224"/>
    </row>
    <row r="88" spans="1:14" ht="13.5">
      <c r="A88" s="224"/>
      <c r="B88" s="224"/>
      <c r="C88" s="224"/>
      <c r="D88" s="224"/>
      <c r="E88" s="224"/>
      <c r="F88" s="224"/>
      <c r="G88" s="224"/>
      <c r="H88" s="224"/>
      <c r="I88" s="224"/>
      <c r="J88" s="224"/>
      <c r="K88" s="224"/>
      <c r="L88" s="224"/>
      <c r="M88" s="224"/>
      <c r="N88" s="224"/>
    </row>
    <row r="89" spans="1:14" ht="13.5">
      <c r="A89" s="224"/>
      <c r="B89" s="224"/>
      <c r="C89" s="224"/>
      <c r="D89" s="224"/>
      <c r="E89" s="224"/>
      <c r="F89" s="224"/>
      <c r="G89" s="224"/>
      <c r="H89" s="224"/>
      <c r="I89" s="224"/>
      <c r="J89" s="224"/>
      <c r="K89" s="224"/>
      <c r="L89" s="224"/>
      <c r="M89" s="224"/>
      <c r="N89" s="224"/>
    </row>
    <row r="90" spans="1:14" ht="13.5">
      <c r="A90" s="224"/>
      <c r="B90" s="224"/>
      <c r="C90" s="224"/>
      <c r="D90" s="224"/>
      <c r="E90" s="224"/>
      <c r="F90" s="224"/>
      <c r="G90" s="224"/>
      <c r="H90" s="224"/>
      <c r="I90" s="224"/>
      <c r="J90" s="224"/>
      <c r="K90" s="224"/>
      <c r="L90" s="224"/>
      <c r="M90" s="224"/>
      <c r="N90" s="224"/>
    </row>
    <row r="91" spans="1:14" ht="13.5">
      <c r="A91" s="224"/>
      <c r="B91" s="224"/>
      <c r="C91" s="224"/>
      <c r="D91" s="224"/>
      <c r="E91" s="224"/>
      <c r="F91" s="224"/>
      <c r="G91" s="224"/>
      <c r="H91" s="224"/>
      <c r="I91" s="224"/>
      <c r="J91" s="224"/>
      <c r="K91" s="224"/>
      <c r="L91" s="224"/>
      <c r="M91" s="224"/>
      <c r="N91" s="224"/>
    </row>
    <row r="92" spans="1:14" ht="13.5">
      <c r="A92" s="224"/>
      <c r="B92" s="224"/>
      <c r="C92" s="224"/>
      <c r="D92" s="224"/>
      <c r="E92" s="224"/>
      <c r="F92" s="224"/>
      <c r="G92" s="224"/>
      <c r="H92" s="224"/>
      <c r="I92" s="224"/>
      <c r="J92" s="224"/>
      <c r="K92" s="224"/>
      <c r="L92" s="224"/>
      <c r="M92" s="224"/>
      <c r="N92" s="224"/>
    </row>
    <row r="93" spans="1:14" ht="13.5">
      <c r="A93" s="224"/>
      <c r="B93" s="224"/>
      <c r="C93" s="224"/>
      <c r="D93" s="224"/>
      <c r="E93" s="224"/>
      <c r="F93" s="224"/>
      <c r="G93" s="224"/>
      <c r="H93" s="224"/>
      <c r="I93" s="224"/>
      <c r="J93" s="224"/>
      <c r="K93" s="224"/>
      <c r="L93" s="224"/>
      <c r="M93" s="224"/>
      <c r="N93" s="224"/>
    </row>
    <row r="94" spans="1:14" ht="13.5">
      <c r="A94" s="224"/>
      <c r="B94" s="224"/>
      <c r="C94" s="224"/>
      <c r="D94" s="224"/>
      <c r="E94" s="224"/>
      <c r="F94" s="224"/>
      <c r="G94" s="224"/>
      <c r="H94" s="224"/>
      <c r="I94" s="224"/>
      <c r="J94" s="224"/>
      <c r="K94" s="224"/>
      <c r="L94" s="224"/>
      <c r="M94" s="224"/>
      <c r="N94" s="224"/>
    </row>
    <row r="95" spans="1:14" ht="13.5">
      <c r="A95" s="224"/>
      <c r="B95" s="224"/>
      <c r="C95" s="224"/>
      <c r="D95" s="224"/>
      <c r="E95" s="224"/>
      <c r="F95" s="224"/>
      <c r="G95" s="224"/>
      <c r="H95" s="224"/>
      <c r="I95" s="224"/>
      <c r="J95" s="224"/>
      <c r="K95" s="224"/>
      <c r="L95" s="224"/>
      <c r="M95" s="224"/>
      <c r="N95" s="224"/>
    </row>
    <row r="96" spans="1:14" ht="13.5">
      <c r="A96" s="224"/>
      <c r="B96" s="224"/>
      <c r="C96" s="224"/>
      <c r="D96" s="224"/>
      <c r="E96" s="224"/>
      <c r="F96" s="224"/>
      <c r="G96" s="224"/>
      <c r="H96" s="224"/>
      <c r="I96" s="224"/>
      <c r="J96" s="224"/>
      <c r="K96" s="224"/>
      <c r="L96" s="224"/>
      <c r="M96" s="224"/>
      <c r="N96" s="224"/>
    </row>
    <row r="97" spans="1:14" ht="13.5">
      <c r="A97" s="224"/>
      <c r="B97" s="224"/>
      <c r="C97" s="224"/>
      <c r="D97" s="224"/>
      <c r="E97" s="224"/>
      <c r="F97" s="224"/>
      <c r="G97" s="224"/>
      <c r="H97" s="224"/>
      <c r="I97" s="224"/>
      <c r="J97" s="224"/>
      <c r="K97" s="224"/>
      <c r="L97" s="224"/>
      <c r="M97" s="224"/>
      <c r="N97" s="224"/>
    </row>
    <row r="98" spans="1:14" ht="13.5">
      <c r="A98" s="224"/>
      <c r="B98" s="224"/>
      <c r="C98" s="224"/>
      <c r="D98" s="224"/>
      <c r="E98" s="224"/>
      <c r="F98" s="224"/>
      <c r="G98" s="224"/>
      <c r="H98" s="224"/>
      <c r="I98" s="224"/>
      <c r="J98" s="224"/>
      <c r="K98" s="224"/>
      <c r="L98" s="224"/>
      <c r="M98" s="224"/>
      <c r="N98" s="224"/>
    </row>
    <row r="99" spans="1:14" ht="13.5">
      <c r="A99" s="224"/>
      <c r="B99" s="224"/>
      <c r="C99" s="224"/>
      <c r="D99" s="224"/>
      <c r="E99" s="224"/>
      <c r="F99" s="224"/>
      <c r="G99" s="224"/>
      <c r="H99" s="224"/>
      <c r="I99" s="224"/>
      <c r="J99" s="224"/>
      <c r="K99" s="224"/>
      <c r="L99" s="224"/>
      <c r="M99" s="224"/>
      <c r="N99" s="224"/>
    </row>
    <row r="100" spans="1:14" ht="13.5">
      <c r="A100" s="224"/>
      <c r="B100" s="224"/>
      <c r="C100" s="224"/>
      <c r="D100" s="224"/>
      <c r="E100" s="224"/>
      <c r="F100" s="224"/>
      <c r="G100" s="224"/>
      <c r="H100" s="224"/>
      <c r="I100" s="224"/>
      <c r="J100" s="224"/>
      <c r="K100" s="224"/>
      <c r="L100" s="224"/>
      <c r="M100" s="224"/>
      <c r="N100" s="224"/>
    </row>
    <row r="101" spans="1:14" ht="13.5">
      <c r="A101" s="224"/>
      <c r="B101" s="224"/>
      <c r="C101" s="224"/>
      <c r="D101" s="224"/>
      <c r="E101" s="224"/>
      <c r="F101" s="224"/>
      <c r="G101" s="224"/>
      <c r="H101" s="224"/>
      <c r="I101" s="224"/>
      <c r="J101" s="224"/>
      <c r="K101" s="224"/>
      <c r="L101" s="224"/>
      <c r="M101" s="224"/>
      <c r="N101" s="224"/>
    </row>
    <row r="102" spans="1:14" ht="13.5">
      <c r="A102" s="224"/>
      <c r="B102" s="224"/>
      <c r="C102" s="224"/>
      <c r="D102" s="224"/>
      <c r="E102" s="224"/>
      <c r="F102" s="224"/>
      <c r="G102" s="224"/>
      <c r="H102" s="224"/>
      <c r="I102" s="224"/>
      <c r="J102" s="224"/>
      <c r="K102" s="224"/>
      <c r="L102" s="224"/>
      <c r="M102" s="224"/>
      <c r="N102" s="224"/>
    </row>
    <row r="103" spans="1:14" ht="13.5">
      <c r="A103" s="224"/>
      <c r="B103" s="224"/>
      <c r="C103" s="224"/>
      <c r="D103" s="224"/>
      <c r="E103" s="224"/>
      <c r="F103" s="224"/>
      <c r="G103" s="224"/>
      <c r="H103" s="224"/>
      <c r="I103" s="224"/>
      <c r="J103" s="224"/>
      <c r="K103" s="224"/>
      <c r="L103" s="224"/>
      <c r="M103" s="224"/>
      <c r="N103" s="224"/>
    </row>
    <row r="104" spans="1:14" ht="13.5">
      <c r="A104" s="224"/>
      <c r="B104" s="224"/>
      <c r="C104" s="224"/>
      <c r="D104" s="224"/>
      <c r="E104" s="224"/>
      <c r="F104" s="224"/>
      <c r="G104" s="224"/>
      <c r="H104" s="224"/>
      <c r="I104" s="224"/>
      <c r="J104" s="224"/>
      <c r="K104" s="224"/>
      <c r="L104" s="224"/>
      <c r="M104" s="224"/>
      <c r="N104" s="224"/>
    </row>
    <row r="105" spans="1:14" ht="13.5">
      <c r="A105" s="224"/>
      <c r="B105" s="224"/>
      <c r="C105" s="224"/>
      <c r="D105" s="224"/>
      <c r="E105" s="224"/>
      <c r="F105" s="224"/>
      <c r="G105" s="224"/>
      <c r="H105" s="224"/>
      <c r="I105" s="224"/>
      <c r="J105" s="224"/>
      <c r="K105" s="224"/>
      <c r="L105" s="224"/>
      <c r="M105" s="224"/>
      <c r="N105" s="224"/>
    </row>
    <row r="106" spans="1:14" ht="13.5">
      <c r="A106" s="224"/>
      <c r="B106" s="224"/>
      <c r="C106" s="224"/>
      <c r="D106" s="224"/>
      <c r="E106" s="224"/>
      <c r="F106" s="224"/>
      <c r="G106" s="224"/>
      <c r="H106" s="224"/>
      <c r="I106" s="224"/>
      <c r="J106" s="224"/>
      <c r="K106" s="224"/>
      <c r="L106" s="224"/>
      <c r="M106" s="224"/>
      <c r="N106" s="224"/>
    </row>
    <row r="107" spans="1:14" ht="13.5">
      <c r="A107" s="224"/>
      <c r="B107" s="224"/>
      <c r="C107" s="224"/>
      <c r="D107" s="224"/>
      <c r="E107" s="224"/>
      <c r="F107" s="224"/>
      <c r="G107" s="224"/>
      <c r="H107" s="224"/>
      <c r="I107" s="224"/>
      <c r="J107" s="224"/>
      <c r="K107" s="224"/>
      <c r="L107" s="224"/>
      <c r="M107" s="224"/>
      <c r="N107" s="224"/>
    </row>
    <row r="108" spans="1:14" ht="13.5">
      <c r="A108" s="224"/>
      <c r="B108" s="224"/>
      <c r="C108" s="224"/>
      <c r="D108" s="224"/>
      <c r="E108" s="224"/>
      <c r="F108" s="224"/>
      <c r="G108" s="224"/>
      <c r="H108" s="224"/>
      <c r="I108" s="224"/>
      <c r="J108" s="224"/>
      <c r="K108" s="224"/>
      <c r="L108" s="224"/>
      <c r="M108" s="224"/>
      <c r="N108" s="224"/>
    </row>
    <row r="109" spans="1:14" ht="13.5">
      <c r="A109" s="224"/>
      <c r="B109" s="224"/>
      <c r="C109" s="224"/>
      <c r="D109" s="224"/>
      <c r="E109" s="224"/>
      <c r="F109" s="224"/>
      <c r="G109" s="224"/>
      <c r="H109" s="224"/>
      <c r="I109" s="224"/>
      <c r="J109" s="224"/>
      <c r="K109" s="224"/>
      <c r="L109" s="224"/>
      <c r="M109" s="224"/>
      <c r="N109" s="224"/>
    </row>
    <row r="110" spans="1:14" ht="13.5">
      <c r="A110" s="224"/>
      <c r="B110" s="224"/>
      <c r="C110" s="224"/>
      <c r="D110" s="224"/>
      <c r="E110" s="224"/>
      <c r="F110" s="224"/>
      <c r="G110" s="224"/>
      <c r="H110" s="224"/>
      <c r="I110" s="224"/>
      <c r="J110" s="224"/>
      <c r="K110" s="224"/>
      <c r="L110" s="224"/>
      <c r="M110" s="224"/>
      <c r="N110" s="224"/>
    </row>
    <row r="111" spans="1:14" ht="13.5">
      <c r="A111" s="224"/>
      <c r="B111" s="224"/>
      <c r="C111" s="224"/>
      <c r="D111" s="224"/>
      <c r="E111" s="224"/>
      <c r="F111" s="224"/>
      <c r="G111" s="224"/>
      <c r="H111" s="224"/>
      <c r="I111" s="224"/>
      <c r="J111" s="224"/>
      <c r="K111" s="224"/>
      <c r="L111" s="224"/>
      <c r="M111" s="224"/>
      <c r="N111" s="224"/>
    </row>
    <row r="112" spans="1:14" ht="13.5">
      <c r="A112" s="224"/>
      <c r="B112" s="224"/>
      <c r="C112" s="224"/>
      <c r="D112" s="224"/>
      <c r="E112" s="224"/>
      <c r="F112" s="224"/>
      <c r="G112" s="224"/>
      <c r="H112" s="224"/>
      <c r="I112" s="224"/>
      <c r="J112" s="224"/>
      <c r="K112" s="224"/>
      <c r="L112" s="224"/>
      <c r="M112" s="224"/>
      <c r="N112" s="224"/>
    </row>
    <row r="113" spans="1:14" ht="13.5">
      <c r="A113" s="224"/>
      <c r="B113" s="224"/>
      <c r="C113" s="224"/>
      <c r="D113" s="224"/>
      <c r="E113" s="224"/>
      <c r="F113" s="224"/>
      <c r="G113" s="224"/>
      <c r="H113" s="224"/>
      <c r="I113" s="224"/>
      <c r="J113" s="224"/>
      <c r="K113" s="224"/>
      <c r="L113" s="224"/>
      <c r="M113" s="224"/>
      <c r="N113" s="224"/>
    </row>
    <row r="114" spans="1:14" ht="13.5">
      <c r="A114" s="224"/>
      <c r="B114" s="224"/>
      <c r="C114" s="224"/>
      <c r="D114" s="224"/>
      <c r="E114" s="224"/>
      <c r="F114" s="224"/>
      <c r="G114" s="224"/>
      <c r="H114" s="224"/>
      <c r="I114" s="224"/>
      <c r="J114" s="224"/>
      <c r="K114" s="224"/>
      <c r="L114" s="224"/>
      <c r="M114" s="224"/>
      <c r="N114" s="224"/>
    </row>
    <row r="115" spans="1:14" ht="13.5">
      <c r="A115" s="224"/>
      <c r="B115" s="224"/>
      <c r="C115" s="224"/>
      <c r="D115" s="224"/>
      <c r="E115" s="224"/>
      <c r="F115" s="224"/>
      <c r="G115" s="224"/>
      <c r="H115" s="224"/>
      <c r="I115" s="224"/>
      <c r="J115" s="224"/>
      <c r="K115" s="224"/>
      <c r="L115" s="224"/>
      <c r="M115" s="224"/>
      <c r="N115" s="224"/>
    </row>
    <row r="116" spans="1:14" ht="13.5">
      <c r="A116" s="224"/>
      <c r="B116" s="224"/>
      <c r="C116" s="224"/>
      <c r="D116" s="224"/>
      <c r="E116" s="224"/>
      <c r="F116" s="224"/>
      <c r="G116" s="224"/>
      <c r="H116" s="224"/>
      <c r="I116" s="224"/>
      <c r="J116" s="224"/>
      <c r="K116" s="224"/>
      <c r="L116" s="224"/>
      <c r="M116" s="224"/>
      <c r="N116" s="224"/>
    </row>
    <row r="117" spans="1:14" ht="13.5">
      <c r="A117" s="224"/>
      <c r="B117" s="224"/>
      <c r="C117" s="224"/>
      <c r="D117" s="224"/>
      <c r="E117" s="224"/>
      <c r="F117" s="224"/>
      <c r="G117" s="224"/>
      <c r="H117" s="224"/>
      <c r="I117" s="224"/>
      <c r="J117" s="224"/>
      <c r="K117" s="224"/>
      <c r="L117" s="224"/>
      <c r="M117" s="224"/>
      <c r="N117" s="224"/>
    </row>
    <row r="118" spans="1:14" ht="13.5">
      <c r="A118" s="224"/>
      <c r="B118" s="224"/>
      <c r="C118" s="224"/>
      <c r="D118" s="224"/>
      <c r="E118" s="224"/>
      <c r="F118" s="224"/>
      <c r="G118" s="224"/>
      <c r="H118" s="224"/>
      <c r="I118" s="224"/>
      <c r="J118" s="224"/>
      <c r="K118" s="224"/>
      <c r="L118" s="224"/>
      <c r="M118" s="224"/>
      <c r="N118" s="224"/>
    </row>
    <row r="119" spans="1:14" ht="13.5">
      <c r="A119" s="224"/>
      <c r="B119" s="224"/>
      <c r="C119" s="224"/>
      <c r="D119" s="224"/>
      <c r="E119" s="224"/>
      <c r="F119" s="224"/>
      <c r="G119" s="224"/>
      <c r="H119" s="224"/>
      <c r="I119" s="224"/>
      <c r="J119" s="224"/>
      <c r="K119" s="224"/>
      <c r="L119" s="224"/>
      <c r="M119" s="224"/>
      <c r="N119" s="224"/>
    </row>
    <row r="120" spans="1:14" ht="13.5">
      <c r="A120" s="224"/>
      <c r="B120" s="224"/>
      <c r="C120" s="224"/>
      <c r="D120" s="224"/>
      <c r="E120" s="224"/>
      <c r="F120" s="224"/>
      <c r="G120" s="224"/>
      <c r="H120" s="224"/>
      <c r="I120" s="224"/>
      <c r="J120" s="224"/>
      <c r="K120" s="224"/>
      <c r="L120" s="224"/>
      <c r="M120" s="224"/>
      <c r="N120" s="224"/>
    </row>
    <row r="121" spans="1:14" ht="13.5">
      <c r="A121" s="224"/>
      <c r="B121" s="224"/>
      <c r="C121" s="224"/>
      <c r="D121" s="224"/>
      <c r="E121" s="224"/>
      <c r="F121" s="224"/>
      <c r="G121" s="224"/>
      <c r="H121" s="224"/>
      <c r="I121" s="224"/>
      <c r="J121" s="224"/>
      <c r="K121" s="224"/>
      <c r="L121" s="224"/>
      <c r="M121" s="224"/>
      <c r="N121" s="224"/>
    </row>
    <row r="122" spans="1:14" ht="13.5">
      <c r="A122" s="224"/>
      <c r="B122" s="224"/>
      <c r="C122" s="224"/>
      <c r="D122" s="224"/>
      <c r="E122" s="224"/>
      <c r="F122" s="224"/>
      <c r="G122" s="224"/>
      <c r="H122" s="224"/>
      <c r="I122" s="224"/>
      <c r="J122" s="224"/>
      <c r="K122" s="224"/>
      <c r="L122" s="224"/>
      <c r="M122" s="224"/>
      <c r="N122" s="224"/>
    </row>
    <row r="123" spans="1:14" ht="13.5">
      <c r="A123" s="224"/>
      <c r="B123" s="224"/>
      <c r="C123" s="224"/>
      <c r="D123" s="224"/>
      <c r="E123" s="224"/>
      <c r="F123" s="224"/>
      <c r="G123" s="224"/>
      <c r="H123" s="224"/>
      <c r="I123" s="224"/>
      <c r="J123" s="224"/>
      <c r="K123" s="224"/>
      <c r="L123" s="224"/>
      <c r="M123" s="224"/>
      <c r="N123" s="224"/>
    </row>
    <row r="124" spans="1:14" ht="13.5">
      <c r="A124" s="224"/>
      <c r="B124" s="224"/>
      <c r="C124" s="224"/>
      <c r="D124" s="224"/>
      <c r="E124" s="224"/>
      <c r="F124" s="224"/>
      <c r="G124" s="224"/>
      <c r="H124" s="224"/>
      <c r="I124" s="224"/>
      <c r="J124" s="224"/>
      <c r="K124" s="224"/>
      <c r="L124" s="224"/>
      <c r="M124" s="224"/>
      <c r="N124" s="224"/>
    </row>
    <row r="125" spans="1:14" ht="13.5">
      <c r="A125" s="224"/>
      <c r="B125" s="224"/>
      <c r="C125" s="224"/>
      <c r="D125" s="224"/>
      <c r="E125" s="224"/>
      <c r="F125" s="224"/>
      <c r="G125" s="224"/>
      <c r="H125" s="224"/>
      <c r="I125" s="224"/>
      <c r="J125" s="224"/>
      <c r="K125" s="224"/>
      <c r="L125" s="224"/>
      <c r="M125" s="224"/>
      <c r="N125" s="224"/>
    </row>
    <row r="126" spans="1:14" ht="13.5">
      <c r="A126" s="224"/>
      <c r="B126" s="224"/>
      <c r="C126" s="224"/>
      <c r="D126" s="224"/>
      <c r="E126" s="224"/>
      <c r="F126" s="224"/>
      <c r="G126" s="224"/>
      <c r="H126" s="224"/>
      <c r="I126" s="224"/>
      <c r="J126" s="224"/>
      <c r="K126" s="224"/>
      <c r="L126" s="224"/>
      <c r="M126" s="224"/>
      <c r="N126" s="224"/>
    </row>
    <row r="127" spans="1:14" ht="13.5">
      <c r="A127" s="224"/>
      <c r="B127" s="224"/>
      <c r="C127" s="224"/>
      <c r="D127" s="224"/>
      <c r="E127" s="224"/>
      <c r="F127" s="224"/>
      <c r="G127" s="224"/>
      <c r="H127" s="224"/>
      <c r="I127" s="224"/>
      <c r="J127" s="224"/>
      <c r="K127" s="224"/>
      <c r="L127" s="224"/>
      <c r="M127" s="224"/>
      <c r="N127" s="224"/>
    </row>
    <row r="128" spans="1:14" ht="13.5">
      <c r="A128" s="224"/>
      <c r="B128" s="224"/>
      <c r="C128" s="224"/>
      <c r="D128" s="224"/>
      <c r="E128" s="224"/>
      <c r="F128" s="224"/>
      <c r="G128" s="224"/>
      <c r="H128" s="224"/>
      <c r="I128" s="224"/>
      <c r="J128" s="224"/>
      <c r="K128" s="224"/>
      <c r="L128" s="224"/>
      <c r="M128" s="224"/>
      <c r="N128" s="224"/>
    </row>
    <row r="129" spans="1:14" ht="13.5">
      <c r="A129" s="224"/>
      <c r="B129" s="224"/>
      <c r="C129" s="224"/>
      <c r="D129" s="224"/>
      <c r="E129" s="224"/>
      <c r="F129" s="224"/>
      <c r="G129" s="224"/>
      <c r="H129" s="224"/>
      <c r="I129" s="224"/>
      <c r="J129" s="224"/>
      <c r="K129" s="224"/>
      <c r="L129" s="224"/>
      <c r="M129" s="224"/>
      <c r="N129" s="224"/>
    </row>
    <row r="130" spans="1:14" ht="13.5">
      <c r="A130" s="224"/>
      <c r="B130" s="224"/>
      <c r="C130" s="224"/>
      <c r="D130" s="224"/>
      <c r="E130" s="224"/>
      <c r="F130" s="224"/>
      <c r="G130" s="224"/>
      <c r="H130" s="224"/>
      <c r="I130" s="224"/>
      <c r="J130" s="224"/>
      <c r="K130" s="224"/>
      <c r="L130" s="224"/>
      <c r="M130" s="224"/>
      <c r="N130" s="224"/>
    </row>
    <row r="131" spans="1:14" ht="13.5">
      <c r="A131" s="224"/>
      <c r="B131" s="224"/>
      <c r="C131" s="224"/>
      <c r="D131" s="224"/>
      <c r="E131" s="224"/>
      <c r="F131" s="224"/>
      <c r="G131" s="224"/>
      <c r="H131" s="224"/>
      <c r="I131" s="224"/>
      <c r="J131" s="224"/>
      <c r="K131" s="224"/>
      <c r="L131" s="224"/>
      <c r="M131" s="224"/>
      <c r="N131" s="224"/>
    </row>
    <row r="132" spans="1:14" ht="13.5">
      <c r="A132" s="224"/>
      <c r="B132" s="224"/>
      <c r="C132" s="224"/>
      <c r="D132" s="224"/>
      <c r="E132" s="224"/>
      <c r="F132" s="224"/>
      <c r="G132" s="224"/>
      <c r="H132" s="224"/>
      <c r="I132" s="224"/>
      <c r="J132" s="224"/>
      <c r="K132" s="224"/>
      <c r="L132" s="224"/>
      <c r="M132" s="224"/>
      <c r="N132" s="224"/>
    </row>
    <row r="133" spans="1:14" ht="13.5">
      <c r="A133" s="224"/>
      <c r="B133" s="224"/>
      <c r="C133" s="224"/>
      <c r="D133" s="224"/>
      <c r="E133" s="224"/>
      <c r="F133" s="224"/>
      <c r="G133" s="224"/>
      <c r="H133" s="224"/>
      <c r="I133" s="224"/>
      <c r="J133" s="224"/>
      <c r="K133" s="224"/>
      <c r="L133" s="224"/>
      <c r="M133" s="224"/>
      <c r="N133" s="224"/>
    </row>
    <row r="134" spans="1:14" ht="13.5">
      <c r="A134" s="224"/>
      <c r="B134" s="224"/>
      <c r="C134" s="224"/>
      <c r="D134" s="224"/>
      <c r="E134" s="224"/>
      <c r="F134" s="224"/>
      <c r="G134" s="224"/>
      <c r="H134" s="224"/>
      <c r="I134" s="224"/>
      <c r="J134" s="224"/>
      <c r="K134" s="224"/>
      <c r="L134" s="224"/>
      <c r="M134" s="224"/>
      <c r="N134" s="224"/>
    </row>
    <row r="135" spans="1:14" ht="13.5">
      <c r="A135" s="224"/>
      <c r="B135" s="224"/>
      <c r="C135" s="224"/>
      <c r="D135" s="224"/>
      <c r="E135" s="224"/>
      <c r="F135" s="224"/>
      <c r="G135" s="224"/>
      <c r="H135" s="224"/>
      <c r="I135" s="224"/>
      <c r="J135" s="224"/>
      <c r="K135" s="224"/>
      <c r="L135" s="224"/>
      <c r="M135" s="224"/>
      <c r="N135" s="224"/>
    </row>
    <row r="136" spans="1:14" ht="13.5">
      <c r="A136" s="224"/>
      <c r="B136" s="224"/>
      <c r="C136" s="224"/>
      <c r="D136" s="224"/>
      <c r="E136" s="224"/>
      <c r="F136" s="224"/>
      <c r="G136" s="224"/>
      <c r="H136" s="224"/>
      <c r="I136" s="224"/>
      <c r="J136" s="224"/>
      <c r="K136" s="224"/>
      <c r="L136" s="224"/>
      <c r="M136" s="224"/>
      <c r="N136" s="224"/>
    </row>
    <row r="137" spans="1:14" ht="13.5">
      <c r="A137" s="224"/>
      <c r="B137" s="224"/>
      <c r="C137" s="224"/>
      <c r="D137" s="224"/>
      <c r="E137" s="224"/>
      <c r="F137" s="224"/>
      <c r="G137" s="224"/>
      <c r="H137" s="224"/>
      <c r="I137" s="224"/>
      <c r="J137" s="224"/>
      <c r="K137" s="224"/>
      <c r="L137" s="224"/>
      <c r="M137" s="224"/>
      <c r="N137" s="224"/>
    </row>
    <row r="138" spans="1:14" ht="13.5">
      <c r="A138" s="224"/>
      <c r="B138" s="224"/>
      <c r="C138" s="224"/>
      <c r="D138" s="224"/>
      <c r="E138" s="224"/>
      <c r="F138" s="224"/>
      <c r="G138" s="224"/>
      <c r="H138" s="224"/>
      <c r="I138" s="224"/>
      <c r="J138" s="224"/>
      <c r="K138" s="224"/>
      <c r="L138" s="224"/>
      <c r="M138" s="224"/>
      <c r="N138" s="224"/>
    </row>
    <row r="139" spans="1:14" ht="13.5">
      <c r="A139" s="224"/>
      <c r="B139" s="224"/>
      <c r="C139" s="224"/>
      <c r="D139" s="224"/>
      <c r="E139" s="224"/>
      <c r="F139" s="224"/>
      <c r="G139" s="224"/>
      <c r="H139" s="224"/>
      <c r="I139" s="224"/>
      <c r="J139" s="224"/>
      <c r="K139" s="224"/>
      <c r="L139" s="224"/>
      <c r="M139" s="224"/>
      <c r="N139" s="224"/>
    </row>
    <row r="140" spans="1:14" ht="13.5">
      <c r="A140" s="224"/>
      <c r="B140" s="224"/>
      <c r="C140" s="224"/>
      <c r="D140" s="224"/>
      <c r="E140" s="224"/>
      <c r="F140" s="224"/>
      <c r="G140" s="224"/>
      <c r="H140" s="224"/>
      <c r="I140" s="224"/>
      <c r="J140" s="224"/>
      <c r="K140" s="224"/>
      <c r="L140" s="224"/>
      <c r="M140" s="224"/>
      <c r="N140" s="224"/>
    </row>
    <row r="141" spans="1:14" ht="13.5">
      <c r="A141" s="224"/>
      <c r="B141" s="224"/>
      <c r="C141" s="224"/>
      <c r="D141" s="224"/>
      <c r="E141" s="224"/>
      <c r="F141" s="224"/>
      <c r="G141" s="224"/>
      <c r="H141" s="224"/>
      <c r="I141" s="224"/>
      <c r="J141" s="224"/>
      <c r="K141" s="224"/>
      <c r="L141" s="224"/>
      <c r="M141" s="224"/>
      <c r="N141" s="224"/>
    </row>
    <row r="142" spans="1:14" ht="13.5">
      <c r="A142" s="224"/>
      <c r="B142" s="224"/>
      <c r="C142" s="224"/>
      <c r="D142" s="224"/>
      <c r="E142" s="224"/>
      <c r="F142" s="224"/>
      <c r="G142" s="224"/>
      <c r="H142" s="224"/>
      <c r="I142" s="224"/>
      <c r="J142" s="224"/>
      <c r="K142" s="224"/>
      <c r="L142" s="224"/>
      <c r="M142" s="224"/>
      <c r="N142" s="224"/>
    </row>
    <row r="143" spans="1:14" ht="13.5">
      <c r="A143" s="224"/>
      <c r="B143" s="224"/>
      <c r="C143" s="224"/>
      <c r="D143" s="224"/>
      <c r="E143" s="224"/>
      <c r="F143" s="224"/>
      <c r="G143" s="224"/>
      <c r="H143" s="224"/>
      <c r="I143" s="224"/>
      <c r="J143" s="224"/>
      <c r="K143" s="224"/>
      <c r="L143" s="224"/>
      <c r="M143" s="224"/>
      <c r="N143" s="224"/>
    </row>
    <row r="144" spans="1:14" ht="13.5">
      <c r="A144" s="224"/>
      <c r="B144" s="224"/>
      <c r="C144" s="224"/>
      <c r="D144" s="224"/>
      <c r="E144" s="224"/>
      <c r="F144" s="224"/>
      <c r="G144" s="224"/>
      <c r="H144" s="224"/>
      <c r="I144" s="224"/>
      <c r="J144" s="224"/>
      <c r="K144" s="224"/>
      <c r="L144" s="224"/>
      <c r="M144" s="224"/>
      <c r="N144" s="224"/>
    </row>
    <row r="145" spans="1:14" ht="13.5">
      <c r="A145" s="224"/>
      <c r="B145" s="224"/>
      <c r="C145" s="224"/>
      <c r="D145" s="224"/>
      <c r="E145" s="224"/>
      <c r="F145" s="224"/>
      <c r="G145" s="224"/>
      <c r="H145" s="224"/>
      <c r="I145" s="224"/>
      <c r="J145" s="224"/>
      <c r="K145" s="224"/>
      <c r="L145" s="224"/>
      <c r="M145" s="224"/>
      <c r="N145" s="224"/>
    </row>
    <row r="146" spans="1:14" ht="13.5">
      <c r="A146" s="224"/>
      <c r="B146" s="224"/>
      <c r="C146" s="224"/>
      <c r="D146" s="224"/>
      <c r="E146" s="224"/>
      <c r="F146" s="224"/>
      <c r="G146" s="224"/>
      <c r="H146" s="224"/>
      <c r="I146" s="224"/>
      <c r="J146" s="224"/>
      <c r="K146" s="224"/>
      <c r="L146" s="224"/>
      <c r="M146" s="224"/>
      <c r="N146" s="224"/>
    </row>
    <row r="147" spans="1:14" ht="13.5">
      <c r="A147" s="224"/>
      <c r="B147" s="224"/>
      <c r="C147" s="224"/>
      <c r="D147" s="224"/>
      <c r="E147" s="224"/>
      <c r="F147" s="224"/>
      <c r="G147" s="224"/>
      <c r="H147" s="224"/>
      <c r="I147" s="224"/>
      <c r="J147" s="224"/>
      <c r="K147" s="224"/>
      <c r="L147" s="224"/>
      <c r="M147" s="224"/>
      <c r="N147" s="224"/>
    </row>
    <row r="148" spans="1:14" ht="13.5">
      <c r="A148" s="224"/>
      <c r="B148" s="224"/>
      <c r="C148" s="224"/>
      <c r="D148" s="224"/>
      <c r="E148" s="224"/>
      <c r="F148" s="224"/>
      <c r="G148" s="224"/>
      <c r="H148" s="224"/>
      <c r="I148" s="224"/>
      <c r="J148" s="224"/>
      <c r="K148" s="224"/>
      <c r="L148" s="224"/>
      <c r="M148" s="224"/>
      <c r="N148" s="224"/>
    </row>
    <row r="149" spans="1:14" ht="13.5">
      <c r="A149" s="224"/>
      <c r="B149" s="224"/>
      <c r="C149" s="224"/>
      <c r="D149" s="224"/>
      <c r="E149" s="224"/>
      <c r="F149" s="224"/>
      <c r="G149" s="224"/>
      <c r="H149" s="224"/>
      <c r="I149" s="224"/>
      <c r="J149" s="224"/>
      <c r="K149" s="224"/>
      <c r="L149" s="224"/>
      <c r="M149" s="224"/>
      <c r="N149" s="224"/>
    </row>
    <row r="150" spans="1:14" ht="13.5">
      <c r="A150" s="224"/>
      <c r="B150" s="224"/>
      <c r="C150" s="224"/>
      <c r="D150" s="224"/>
      <c r="E150" s="224"/>
      <c r="F150" s="224"/>
      <c r="G150" s="224"/>
      <c r="H150" s="224"/>
      <c r="I150" s="224"/>
      <c r="J150" s="224"/>
      <c r="K150" s="224"/>
      <c r="L150" s="224"/>
      <c r="M150" s="224"/>
      <c r="N150" s="224"/>
    </row>
    <row r="151" spans="1:14" ht="13.5">
      <c r="A151" s="224"/>
      <c r="B151" s="224"/>
      <c r="C151" s="224"/>
      <c r="D151" s="224"/>
      <c r="E151" s="224"/>
      <c r="F151" s="224"/>
      <c r="G151" s="224"/>
      <c r="H151" s="224"/>
      <c r="I151" s="224"/>
      <c r="J151" s="224"/>
      <c r="K151" s="224"/>
      <c r="L151" s="224"/>
      <c r="M151" s="224"/>
      <c r="N151" s="224"/>
    </row>
    <row r="152" spans="1:14" ht="13.5">
      <c r="A152" s="224"/>
      <c r="B152" s="224"/>
      <c r="C152" s="224"/>
      <c r="D152" s="224"/>
      <c r="E152" s="224"/>
      <c r="F152" s="224"/>
      <c r="G152" s="224"/>
      <c r="H152" s="224"/>
      <c r="I152" s="224"/>
      <c r="J152" s="224"/>
      <c r="K152" s="224"/>
      <c r="L152" s="224"/>
      <c r="M152" s="224"/>
      <c r="N152" s="224"/>
    </row>
    <row r="153" spans="1:14" ht="13.5">
      <c r="A153" s="224"/>
      <c r="B153" s="224"/>
      <c r="C153" s="224"/>
      <c r="D153" s="224"/>
      <c r="E153" s="224"/>
      <c r="F153" s="224"/>
      <c r="G153" s="224"/>
      <c r="H153" s="224"/>
      <c r="I153" s="224"/>
      <c r="J153" s="224"/>
      <c r="K153" s="224"/>
      <c r="L153" s="224"/>
      <c r="M153" s="224"/>
      <c r="N153" s="224"/>
    </row>
    <row r="154" spans="1:14" ht="13.5">
      <c r="A154" s="224"/>
      <c r="B154" s="224"/>
      <c r="C154" s="224"/>
      <c r="D154" s="224"/>
      <c r="E154" s="224"/>
      <c r="F154" s="224"/>
      <c r="G154" s="224"/>
      <c r="H154" s="224"/>
      <c r="I154" s="224"/>
      <c r="J154" s="224"/>
      <c r="K154" s="224"/>
      <c r="L154" s="224"/>
      <c r="M154" s="224"/>
      <c r="N154" s="224"/>
    </row>
    <row r="155" spans="1:14" ht="13.5">
      <c r="A155" s="224"/>
      <c r="B155" s="224"/>
      <c r="C155" s="224"/>
      <c r="D155" s="224"/>
      <c r="E155" s="224"/>
      <c r="F155" s="224"/>
      <c r="G155" s="224"/>
      <c r="H155" s="224"/>
      <c r="I155" s="224"/>
      <c r="J155" s="224"/>
      <c r="K155" s="224"/>
      <c r="L155" s="224"/>
      <c r="M155" s="224"/>
      <c r="N155" s="224"/>
    </row>
    <row r="156" spans="1:14" ht="13.5">
      <c r="A156" s="224"/>
      <c r="B156" s="224"/>
      <c r="C156" s="224"/>
      <c r="D156" s="224"/>
      <c r="E156" s="224"/>
      <c r="F156" s="224"/>
      <c r="G156" s="224"/>
      <c r="H156" s="224"/>
      <c r="I156" s="224"/>
      <c r="J156" s="224"/>
      <c r="K156" s="224"/>
      <c r="L156" s="224"/>
      <c r="M156" s="224"/>
      <c r="N156" s="224"/>
    </row>
    <row r="157" spans="1:14" ht="13.5">
      <c r="A157" s="224"/>
      <c r="B157" s="224"/>
      <c r="C157" s="224"/>
      <c r="D157" s="224"/>
      <c r="E157" s="224"/>
      <c r="F157" s="224"/>
      <c r="G157" s="224"/>
      <c r="H157" s="224"/>
      <c r="I157" s="224"/>
      <c r="J157" s="224"/>
      <c r="K157" s="224"/>
      <c r="L157" s="224"/>
      <c r="M157" s="224"/>
      <c r="N157" s="224"/>
    </row>
    <row r="158" spans="1:14" ht="13.5">
      <c r="A158" s="224"/>
      <c r="B158" s="224"/>
      <c r="C158" s="224"/>
      <c r="D158" s="224"/>
      <c r="E158" s="224"/>
      <c r="F158" s="224"/>
      <c r="G158" s="224"/>
      <c r="H158" s="224"/>
      <c r="I158" s="224"/>
      <c r="J158" s="224"/>
      <c r="K158" s="224"/>
      <c r="L158" s="224"/>
      <c r="M158" s="224"/>
      <c r="N158" s="224"/>
    </row>
    <row r="159" spans="1:14" ht="13.5">
      <c r="A159" s="224"/>
      <c r="B159" s="224"/>
      <c r="C159" s="224"/>
      <c r="D159" s="224"/>
      <c r="E159" s="224"/>
      <c r="F159" s="224"/>
      <c r="G159" s="224"/>
      <c r="H159" s="224"/>
      <c r="I159" s="224"/>
      <c r="J159" s="224"/>
      <c r="K159" s="224"/>
      <c r="L159" s="224"/>
      <c r="M159" s="224"/>
      <c r="N159" s="224"/>
    </row>
    <row r="160" spans="1:14" ht="13.5">
      <c r="A160" s="224"/>
      <c r="B160" s="224"/>
      <c r="C160" s="224"/>
      <c r="D160" s="224"/>
      <c r="E160" s="224"/>
      <c r="F160" s="224"/>
      <c r="G160" s="224"/>
      <c r="H160" s="224"/>
      <c r="I160" s="224"/>
      <c r="J160" s="224"/>
      <c r="K160" s="224"/>
      <c r="L160" s="224"/>
      <c r="M160" s="224"/>
      <c r="N160" s="224"/>
    </row>
    <row r="161" spans="1:14" ht="13.5">
      <c r="A161" s="224"/>
      <c r="B161" s="224"/>
      <c r="C161" s="224"/>
      <c r="D161" s="224"/>
      <c r="E161" s="224"/>
      <c r="F161" s="224"/>
      <c r="G161" s="224"/>
      <c r="H161" s="224"/>
      <c r="I161" s="224"/>
      <c r="J161" s="224"/>
      <c r="K161" s="224"/>
      <c r="L161" s="224"/>
      <c r="M161" s="224"/>
      <c r="N161" s="224"/>
    </row>
    <row r="162" spans="1:14" ht="13.5">
      <c r="A162" s="224"/>
      <c r="B162" s="224"/>
      <c r="C162" s="224"/>
      <c r="D162" s="224"/>
      <c r="E162" s="224"/>
      <c r="F162" s="224"/>
      <c r="G162" s="224"/>
      <c r="H162" s="224"/>
      <c r="I162" s="224"/>
      <c r="J162" s="224"/>
      <c r="K162" s="224"/>
      <c r="L162" s="224"/>
      <c r="M162" s="224"/>
      <c r="N162" s="224"/>
    </row>
    <row r="163" spans="1:14" ht="13.5">
      <c r="A163" s="224"/>
      <c r="B163" s="224"/>
      <c r="C163" s="224"/>
      <c r="D163" s="224"/>
      <c r="E163" s="224"/>
      <c r="F163" s="224"/>
      <c r="G163" s="224"/>
      <c r="H163" s="224"/>
      <c r="I163" s="224"/>
      <c r="J163" s="224"/>
      <c r="K163" s="224"/>
      <c r="L163" s="224"/>
      <c r="M163" s="224"/>
      <c r="N163" s="224"/>
    </row>
    <row r="164" spans="1:14" ht="13.5">
      <c r="A164" s="224"/>
      <c r="B164" s="224"/>
      <c r="C164" s="224"/>
      <c r="D164" s="224"/>
      <c r="E164" s="224"/>
      <c r="F164" s="224"/>
      <c r="G164" s="224"/>
      <c r="H164" s="224"/>
      <c r="I164" s="224"/>
      <c r="J164" s="224"/>
      <c r="K164" s="224"/>
      <c r="L164" s="224"/>
      <c r="M164" s="224"/>
      <c r="N164" s="224"/>
    </row>
    <row r="165" spans="1:14" ht="13.5">
      <c r="A165" s="224"/>
      <c r="B165" s="224"/>
      <c r="C165" s="224"/>
      <c r="D165" s="224"/>
      <c r="E165" s="224"/>
      <c r="F165" s="224"/>
      <c r="G165" s="224"/>
      <c r="H165" s="224"/>
      <c r="I165" s="224"/>
      <c r="J165" s="224"/>
      <c r="K165" s="224"/>
      <c r="L165" s="224"/>
      <c r="M165" s="224"/>
      <c r="N165" s="224"/>
    </row>
    <row r="166" spans="1:14" ht="13.5">
      <c r="A166" s="224"/>
      <c r="B166" s="224"/>
      <c r="C166" s="224"/>
      <c r="D166" s="224"/>
      <c r="E166" s="224"/>
      <c r="F166" s="224"/>
      <c r="G166" s="224"/>
      <c r="H166" s="224"/>
      <c r="I166" s="224"/>
      <c r="J166" s="224"/>
      <c r="K166" s="224"/>
      <c r="L166" s="224"/>
      <c r="M166" s="224"/>
      <c r="N166" s="224"/>
    </row>
    <row r="167" spans="1:14" ht="13.5">
      <c r="A167" s="224"/>
      <c r="B167" s="224"/>
      <c r="C167" s="224"/>
      <c r="D167" s="224"/>
      <c r="E167" s="224"/>
      <c r="F167" s="224"/>
      <c r="G167" s="224"/>
      <c r="H167" s="224"/>
      <c r="I167" s="224"/>
      <c r="J167" s="224"/>
      <c r="K167" s="224"/>
      <c r="L167" s="224"/>
      <c r="M167" s="224"/>
      <c r="N167" s="224"/>
    </row>
    <row r="168" spans="1:14" ht="13.5">
      <c r="A168" s="224"/>
      <c r="B168" s="224"/>
      <c r="C168" s="224"/>
      <c r="D168" s="224"/>
      <c r="E168" s="224"/>
      <c r="F168" s="224"/>
      <c r="G168" s="224"/>
      <c r="H168" s="224"/>
      <c r="I168" s="224"/>
      <c r="J168" s="224"/>
      <c r="K168" s="224"/>
      <c r="L168" s="224"/>
      <c r="M168" s="224"/>
      <c r="N168" s="224"/>
    </row>
    <row r="169" spans="1:14" ht="13.5">
      <c r="A169" s="224"/>
      <c r="B169" s="224"/>
      <c r="C169" s="224"/>
      <c r="D169" s="224"/>
      <c r="E169" s="224"/>
      <c r="F169" s="224"/>
      <c r="G169" s="224"/>
      <c r="H169" s="224"/>
      <c r="I169" s="224"/>
      <c r="J169" s="224"/>
      <c r="K169" s="224"/>
      <c r="L169" s="224"/>
      <c r="M169" s="224"/>
      <c r="N169" s="224"/>
    </row>
    <row r="170" spans="1:14" ht="13.5">
      <c r="A170" s="224"/>
      <c r="B170" s="224"/>
      <c r="C170" s="224"/>
      <c r="D170" s="224"/>
      <c r="E170" s="224"/>
      <c r="F170" s="224"/>
      <c r="G170" s="224"/>
      <c r="H170" s="224"/>
      <c r="I170" s="224"/>
      <c r="J170" s="224"/>
      <c r="K170" s="224"/>
      <c r="L170" s="224"/>
      <c r="M170" s="224"/>
      <c r="N170" s="224"/>
    </row>
    <row r="171" spans="1:14" ht="13.5">
      <c r="A171" s="224"/>
      <c r="B171" s="224"/>
      <c r="C171" s="224"/>
      <c r="D171" s="224"/>
      <c r="E171" s="224"/>
      <c r="F171" s="224"/>
      <c r="G171" s="224"/>
      <c r="H171" s="224"/>
      <c r="I171" s="224"/>
      <c r="J171" s="224"/>
      <c r="K171" s="224"/>
      <c r="L171" s="224"/>
      <c r="M171" s="224"/>
      <c r="N171" s="224"/>
    </row>
    <row r="172" spans="1:14" ht="13.5">
      <c r="A172" s="224"/>
      <c r="B172" s="224"/>
      <c r="C172" s="224"/>
      <c r="D172" s="224"/>
      <c r="E172" s="224"/>
      <c r="F172" s="224"/>
      <c r="G172" s="224"/>
      <c r="H172" s="224"/>
      <c r="I172" s="224"/>
      <c r="J172" s="224"/>
      <c r="K172" s="224"/>
      <c r="L172" s="224"/>
      <c r="M172" s="224"/>
      <c r="N172" s="224"/>
    </row>
    <row r="173" spans="1:14" ht="13.5">
      <c r="A173" s="224"/>
      <c r="B173" s="224"/>
      <c r="C173" s="224"/>
      <c r="D173" s="224"/>
      <c r="E173" s="224"/>
      <c r="F173" s="224"/>
      <c r="G173" s="224"/>
      <c r="H173" s="224"/>
      <c r="I173" s="224"/>
      <c r="J173" s="224"/>
      <c r="K173" s="224"/>
      <c r="L173" s="224"/>
      <c r="M173" s="224"/>
      <c r="N173" s="224"/>
    </row>
    <row r="174" spans="1:14" ht="13.5">
      <c r="A174" s="224"/>
      <c r="B174" s="224"/>
      <c r="C174" s="224"/>
      <c r="D174" s="224"/>
      <c r="E174" s="224"/>
      <c r="F174" s="224"/>
      <c r="G174" s="224"/>
      <c r="H174" s="224"/>
      <c r="I174" s="224"/>
      <c r="J174" s="224"/>
      <c r="K174" s="224"/>
      <c r="L174" s="224"/>
      <c r="M174" s="224"/>
      <c r="N174" s="224"/>
    </row>
    <row r="175" spans="1:14" ht="13.5">
      <c r="A175" s="224"/>
      <c r="B175" s="224"/>
      <c r="C175" s="224"/>
      <c r="D175" s="224"/>
      <c r="E175" s="224"/>
      <c r="F175" s="224"/>
      <c r="G175" s="224"/>
      <c r="H175" s="224"/>
      <c r="I175" s="224"/>
      <c r="J175" s="224"/>
      <c r="K175" s="224"/>
      <c r="L175" s="224"/>
      <c r="M175" s="224"/>
      <c r="N175" s="224"/>
    </row>
    <row r="176" spans="1:14" ht="13.5">
      <c r="A176" s="224"/>
      <c r="B176" s="224"/>
      <c r="C176" s="224"/>
      <c r="D176" s="224"/>
      <c r="E176" s="224"/>
      <c r="F176" s="224"/>
      <c r="G176" s="224"/>
      <c r="H176" s="224"/>
      <c r="I176" s="224"/>
      <c r="J176" s="224"/>
      <c r="K176" s="224"/>
      <c r="L176" s="224"/>
      <c r="M176" s="224"/>
      <c r="N176" s="224"/>
    </row>
    <row r="177" spans="1:14" ht="13.5">
      <c r="A177" s="224"/>
      <c r="B177" s="224"/>
      <c r="C177" s="224"/>
      <c r="D177" s="224"/>
      <c r="E177" s="224"/>
      <c r="F177" s="224"/>
      <c r="G177" s="224"/>
      <c r="H177" s="224"/>
      <c r="I177" s="224"/>
      <c r="J177" s="224"/>
      <c r="K177" s="224"/>
      <c r="L177" s="224"/>
      <c r="M177" s="224"/>
      <c r="N177" s="224"/>
    </row>
    <row r="178" spans="1:14" ht="13.5">
      <c r="A178" s="224"/>
      <c r="B178" s="224"/>
      <c r="C178" s="224"/>
      <c r="D178" s="224"/>
      <c r="E178" s="224"/>
      <c r="F178" s="224"/>
      <c r="G178" s="224"/>
      <c r="H178" s="224"/>
      <c r="I178" s="224"/>
      <c r="J178" s="224"/>
      <c r="K178" s="224"/>
      <c r="L178" s="224"/>
      <c r="M178" s="224"/>
      <c r="N178" s="224"/>
    </row>
    <row r="179" spans="1:14" ht="13.5">
      <c r="A179" s="224"/>
      <c r="B179" s="224"/>
      <c r="C179" s="224"/>
      <c r="D179" s="224"/>
      <c r="E179" s="224"/>
      <c r="F179" s="224"/>
      <c r="G179" s="224"/>
      <c r="H179" s="224"/>
      <c r="I179" s="224"/>
      <c r="J179" s="224"/>
      <c r="K179" s="224"/>
      <c r="L179" s="224"/>
      <c r="M179" s="224"/>
      <c r="N179" s="224"/>
    </row>
    <row r="180" spans="1:14" ht="13.5">
      <c r="A180" s="224"/>
      <c r="B180" s="224"/>
      <c r="C180" s="224"/>
      <c r="D180" s="224"/>
      <c r="E180" s="224"/>
      <c r="F180" s="224"/>
      <c r="G180" s="224"/>
      <c r="H180" s="224"/>
      <c r="I180" s="224"/>
      <c r="J180" s="224"/>
      <c r="K180" s="224"/>
      <c r="L180" s="224"/>
      <c r="M180" s="224"/>
      <c r="N180" s="224"/>
    </row>
    <row r="181" spans="1:14" ht="13.5">
      <c r="A181" s="224"/>
      <c r="B181" s="224"/>
      <c r="C181" s="224"/>
      <c r="D181" s="224"/>
      <c r="E181" s="224"/>
      <c r="F181" s="224"/>
      <c r="G181" s="224"/>
      <c r="H181" s="224"/>
      <c r="I181" s="224"/>
      <c r="J181" s="224"/>
      <c r="K181" s="224"/>
      <c r="L181" s="224"/>
      <c r="M181" s="224"/>
      <c r="N181" s="224"/>
    </row>
    <row r="182" spans="1:14" ht="13.5">
      <c r="A182" s="224"/>
      <c r="B182" s="224"/>
      <c r="C182" s="224"/>
      <c r="D182" s="224"/>
      <c r="E182" s="224"/>
      <c r="F182" s="224"/>
      <c r="G182" s="224"/>
      <c r="H182" s="224"/>
      <c r="I182" s="224"/>
      <c r="J182" s="224"/>
      <c r="K182" s="224"/>
      <c r="L182" s="224"/>
      <c r="M182" s="224"/>
      <c r="N182" s="224"/>
    </row>
    <row r="183" spans="1:14" ht="13.5">
      <c r="A183" s="224"/>
      <c r="B183" s="224"/>
      <c r="C183" s="224"/>
      <c r="D183" s="224"/>
      <c r="E183" s="224"/>
      <c r="F183" s="224"/>
      <c r="G183" s="224"/>
      <c r="H183" s="224"/>
      <c r="I183" s="224"/>
      <c r="J183" s="224"/>
      <c r="K183" s="224"/>
      <c r="L183" s="224"/>
      <c r="M183" s="224"/>
      <c r="N183" s="224"/>
    </row>
    <row r="184" spans="1:14" ht="13.5">
      <c r="A184" s="224"/>
      <c r="B184" s="224"/>
      <c r="C184" s="224"/>
      <c r="D184" s="224"/>
      <c r="E184" s="224"/>
      <c r="F184" s="224"/>
      <c r="G184" s="224"/>
      <c r="H184" s="224"/>
      <c r="I184" s="224"/>
      <c r="J184" s="224"/>
      <c r="K184" s="224"/>
      <c r="L184" s="224"/>
      <c r="M184" s="224"/>
      <c r="N184" s="224"/>
    </row>
    <row r="185" spans="1:14" ht="13.5">
      <c r="A185" s="224"/>
      <c r="B185" s="224"/>
      <c r="C185" s="224"/>
      <c r="D185" s="224"/>
      <c r="E185" s="224"/>
      <c r="F185" s="224"/>
      <c r="G185" s="224"/>
      <c r="H185" s="224"/>
      <c r="I185" s="224"/>
      <c r="J185" s="224"/>
      <c r="K185" s="224"/>
      <c r="L185" s="224"/>
      <c r="M185" s="224"/>
      <c r="N185" s="224"/>
    </row>
    <row r="186" spans="1:14" ht="13.5">
      <c r="A186" s="224"/>
      <c r="B186" s="224"/>
      <c r="C186" s="224"/>
      <c r="D186" s="224"/>
      <c r="E186" s="224"/>
      <c r="F186" s="224"/>
      <c r="G186" s="224"/>
      <c r="H186" s="224"/>
      <c r="I186" s="224"/>
      <c r="J186" s="224"/>
      <c r="K186" s="224"/>
      <c r="L186" s="224"/>
      <c r="M186" s="224"/>
      <c r="N186" s="224"/>
    </row>
    <row r="187" spans="1:14" ht="13.5">
      <c r="A187" s="224"/>
      <c r="B187" s="224"/>
      <c r="C187" s="224"/>
      <c r="D187" s="224"/>
      <c r="E187" s="224"/>
      <c r="F187" s="224"/>
      <c r="G187" s="224"/>
      <c r="H187" s="224"/>
      <c r="I187" s="224"/>
      <c r="J187" s="224"/>
      <c r="K187" s="224"/>
      <c r="L187" s="224"/>
      <c r="M187" s="224"/>
      <c r="N187" s="224"/>
    </row>
    <row r="188" spans="1:14" ht="13.5">
      <c r="A188" s="224"/>
      <c r="B188" s="224"/>
      <c r="C188" s="224"/>
      <c r="D188" s="224"/>
      <c r="E188" s="224"/>
      <c r="F188" s="224"/>
      <c r="G188" s="224"/>
      <c r="H188" s="224"/>
      <c r="I188" s="224"/>
      <c r="J188" s="224"/>
      <c r="K188" s="224"/>
      <c r="L188" s="224"/>
      <c r="M188" s="224"/>
      <c r="N188" s="224"/>
    </row>
    <row r="189" spans="1:14" ht="13.5">
      <c r="A189" s="224"/>
      <c r="B189" s="224"/>
      <c r="C189" s="224"/>
      <c r="D189" s="224"/>
      <c r="E189" s="224"/>
      <c r="F189" s="224"/>
      <c r="G189" s="224"/>
      <c r="H189" s="224"/>
      <c r="I189" s="224"/>
      <c r="J189" s="224"/>
      <c r="K189" s="224"/>
      <c r="L189" s="224"/>
      <c r="M189" s="224"/>
      <c r="N189" s="224"/>
    </row>
    <row r="190" spans="1:14" ht="13.5">
      <c r="A190" s="224"/>
      <c r="B190" s="224"/>
      <c r="C190" s="224"/>
      <c r="D190" s="224"/>
      <c r="E190" s="224"/>
      <c r="F190" s="224"/>
      <c r="G190" s="224"/>
      <c r="H190" s="224"/>
      <c r="I190" s="224"/>
      <c r="J190" s="224"/>
      <c r="K190" s="224"/>
      <c r="L190" s="224"/>
      <c r="M190" s="224"/>
      <c r="N190" s="224"/>
    </row>
    <row r="191" spans="1:14" ht="13.5">
      <c r="A191" s="224"/>
      <c r="B191" s="224"/>
      <c r="C191" s="224"/>
      <c r="D191" s="224"/>
      <c r="E191" s="224"/>
      <c r="F191" s="224"/>
      <c r="G191" s="224"/>
      <c r="H191" s="224"/>
      <c r="I191" s="224"/>
      <c r="J191" s="224"/>
      <c r="K191" s="224"/>
      <c r="L191" s="224"/>
      <c r="M191" s="224"/>
      <c r="N191" s="224"/>
    </row>
    <row r="192" spans="1:14" ht="13.5">
      <c r="A192" s="224"/>
      <c r="B192" s="224"/>
      <c r="C192" s="224"/>
      <c r="D192" s="224"/>
      <c r="E192" s="224"/>
      <c r="F192" s="224"/>
      <c r="G192" s="224"/>
      <c r="H192" s="224"/>
      <c r="I192" s="224"/>
      <c r="J192" s="224"/>
      <c r="K192" s="224"/>
      <c r="L192" s="224"/>
      <c r="M192" s="224"/>
      <c r="N192" s="224"/>
    </row>
    <row r="193" spans="1:14" ht="13.5">
      <c r="A193" s="224"/>
      <c r="B193" s="224"/>
      <c r="C193" s="224"/>
      <c r="D193" s="224"/>
      <c r="E193" s="224"/>
      <c r="F193" s="224"/>
      <c r="G193" s="224"/>
      <c r="H193" s="224"/>
      <c r="I193" s="224"/>
      <c r="J193" s="224"/>
      <c r="K193" s="224"/>
      <c r="L193" s="224"/>
      <c r="M193" s="224"/>
      <c r="N193" s="224"/>
    </row>
    <row r="194" spans="1:14" ht="13.5">
      <c r="A194" s="224"/>
      <c r="B194" s="224"/>
      <c r="C194" s="224"/>
      <c r="D194" s="224"/>
      <c r="E194" s="224"/>
      <c r="F194" s="224"/>
      <c r="G194" s="224"/>
      <c r="H194" s="224"/>
      <c r="I194" s="224"/>
      <c r="J194" s="224"/>
      <c r="K194" s="224"/>
      <c r="L194" s="224"/>
      <c r="M194" s="224"/>
      <c r="N194" s="224"/>
    </row>
    <row r="195" spans="1:14" ht="13.5">
      <c r="A195" s="224"/>
      <c r="B195" s="224"/>
      <c r="C195" s="224"/>
      <c r="D195" s="224"/>
      <c r="E195" s="224"/>
      <c r="F195" s="224"/>
      <c r="G195" s="224"/>
      <c r="H195" s="224"/>
      <c r="I195" s="224"/>
      <c r="J195" s="224"/>
      <c r="K195" s="224"/>
      <c r="L195" s="224"/>
      <c r="M195" s="224"/>
      <c r="N195" s="224"/>
    </row>
    <row r="196" spans="1:14" ht="13.5">
      <c r="A196" s="224"/>
      <c r="B196" s="224"/>
      <c r="C196" s="224"/>
      <c r="D196" s="224"/>
      <c r="E196" s="224"/>
      <c r="F196" s="224"/>
      <c r="G196" s="224"/>
      <c r="H196" s="224"/>
      <c r="I196" s="224"/>
      <c r="J196" s="224"/>
      <c r="K196" s="224"/>
      <c r="L196" s="224"/>
      <c r="M196" s="224"/>
      <c r="N196" s="224"/>
    </row>
    <row r="197" spans="1:14" ht="13.5">
      <c r="A197" s="224"/>
      <c r="B197" s="224"/>
      <c r="C197" s="224"/>
      <c r="D197" s="224"/>
      <c r="E197" s="224"/>
      <c r="F197" s="224"/>
      <c r="G197" s="224"/>
      <c r="H197" s="224"/>
      <c r="I197" s="224"/>
      <c r="J197" s="224"/>
      <c r="K197" s="224"/>
      <c r="L197" s="224"/>
      <c r="M197" s="224"/>
      <c r="N197" s="224"/>
    </row>
    <row r="198" spans="1:14" ht="13.5">
      <c r="A198" s="224"/>
      <c r="B198" s="224"/>
      <c r="C198" s="224"/>
      <c r="D198" s="224"/>
      <c r="E198" s="224"/>
      <c r="F198" s="224"/>
      <c r="G198" s="224"/>
      <c r="H198" s="224"/>
      <c r="I198" s="224"/>
      <c r="J198" s="224"/>
      <c r="K198" s="224"/>
      <c r="L198" s="224"/>
      <c r="M198" s="224"/>
      <c r="N198" s="224"/>
    </row>
    <row r="199" spans="1:14" ht="13.5">
      <c r="A199" s="224"/>
      <c r="B199" s="224"/>
      <c r="C199" s="224"/>
      <c r="D199" s="224"/>
      <c r="E199" s="224"/>
      <c r="F199" s="224"/>
      <c r="G199" s="224"/>
      <c r="H199" s="224"/>
      <c r="I199" s="224"/>
      <c r="J199" s="224"/>
      <c r="K199" s="224"/>
      <c r="L199" s="224"/>
      <c r="M199" s="224"/>
      <c r="N199" s="224"/>
    </row>
    <row r="200" spans="1:14" ht="13.5">
      <c r="A200" s="224"/>
      <c r="B200" s="224"/>
      <c r="C200" s="224"/>
      <c r="D200" s="224"/>
      <c r="E200" s="224"/>
      <c r="F200" s="224"/>
      <c r="G200" s="224"/>
      <c r="H200" s="224"/>
      <c r="I200" s="224"/>
      <c r="J200" s="224"/>
      <c r="K200" s="224"/>
      <c r="L200" s="224"/>
      <c r="M200" s="224"/>
      <c r="N200" s="224"/>
    </row>
    <row r="201" spans="1:14" ht="13.5">
      <c r="A201" s="224"/>
      <c r="B201" s="224"/>
      <c r="C201" s="224"/>
      <c r="D201" s="224"/>
      <c r="E201" s="224"/>
      <c r="F201" s="224"/>
      <c r="G201" s="224"/>
      <c r="H201" s="224"/>
      <c r="I201" s="224"/>
      <c r="J201" s="224"/>
      <c r="K201" s="224"/>
      <c r="L201" s="224"/>
      <c r="M201" s="224"/>
      <c r="N201" s="224"/>
    </row>
    <row r="202" spans="1:14" ht="13.5">
      <c r="A202" s="224"/>
      <c r="B202" s="224"/>
      <c r="C202" s="224"/>
      <c r="D202" s="224"/>
      <c r="E202" s="224"/>
      <c r="F202" s="224"/>
      <c r="G202" s="224"/>
      <c r="H202" s="224"/>
      <c r="I202" s="224"/>
      <c r="J202" s="224"/>
      <c r="K202" s="224"/>
      <c r="L202" s="224"/>
      <c r="M202" s="224"/>
      <c r="N202" s="224"/>
    </row>
    <row r="203" spans="1:14" ht="13.5">
      <c r="A203" s="224"/>
      <c r="B203" s="224"/>
      <c r="C203" s="224"/>
      <c r="D203" s="224"/>
      <c r="E203" s="224"/>
      <c r="F203" s="224"/>
      <c r="G203" s="224"/>
      <c r="H203" s="224"/>
      <c r="I203" s="224"/>
      <c r="J203" s="224"/>
      <c r="K203" s="224"/>
      <c r="L203" s="224"/>
      <c r="M203" s="224"/>
      <c r="N203" s="224"/>
    </row>
    <row r="204" spans="1:14" ht="13.5">
      <c r="A204" s="224"/>
      <c r="B204" s="224"/>
      <c r="C204" s="224"/>
      <c r="D204" s="224"/>
      <c r="E204" s="224"/>
      <c r="F204" s="224"/>
      <c r="G204" s="224"/>
      <c r="H204" s="224"/>
      <c r="I204" s="224"/>
      <c r="J204" s="224"/>
      <c r="K204" s="224"/>
      <c r="L204" s="224"/>
      <c r="M204" s="224"/>
      <c r="N204" s="224"/>
    </row>
    <row r="205" spans="1:14" ht="13.5">
      <c r="A205" s="224"/>
      <c r="B205" s="224"/>
      <c r="C205" s="224"/>
      <c r="D205" s="224"/>
      <c r="E205" s="224"/>
      <c r="F205" s="224"/>
      <c r="G205" s="224"/>
      <c r="H205" s="224"/>
      <c r="I205" s="224"/>
      <c r="J205" s="224"/>
      <c r="K205" s="224"/>
      <c r="L205" s="224"/>
      <c r="M205" s="224"/>
      <c r="N205" s="224"/>
    </row>
    <row r="206" spans="1:14" ht="13.5">
      <c r="A206" s="224"/>
      <c r="B206" s="224"/>
      <c r="C206" s="224"/>
      <c r="D206" s="224"/>
      <c r="E206" s="224"/>
      <c r="F206" s="224"/>
      <c r="G206" s="224"/>
      <c r="H206" s="224"/>
      <c r="I206" s="224"/>
      <c r="J206" s="224"/>
      <c r="K206" s="224"/>
      <c r="L206" s="224"/>
      <c r="M206" s="224"/>
      <c r="N206" s="224"/>
    </row>
    <row r="207" spans="1:14" ht="13.5">
      <c r="A207" s="224"/>
      <c r="B207" s="224"/>
      <c r="C207" s="224"/>
      <c r="D207" s="224"/>
      <c r="E207" s="224"/>
      <c r="F207" s="224"/>
      <c r="G207" s="224"/>
      <c r="H207" s="224"/>
      <c r="I207" s="224"/>
      <c r="J207" s="224"/>
      <c r="K207" s="224"/>
      <c r="L207" s="224"/>
      <c r="M207" s="224"/>
      <c r="N207" s="224"/>
    </row>
    <row r="208" spans="1:14" ht="13.5">
      <c r="A208" s="224"/>
      <c r="B208" s="224"/>
      <c r="C208" s="224"/>
      <c r="D208" s="224"/>
      <c r="E208" s="224"/>
      <c r="F208" s="224"/>
      <c r="G208" s="224"/>
      <c r="H208" s="224"/>
      <c r="I208" s="224"/>
      <c r="J208" s="224"/>
      <c r="K208" s="224"/>
      <c r="L208" s="224"/>
      <c r="M208" s="224"/>
      <c r="N208" s="224"/>
    </row>
  </sheetData>
  <sheetProtection/>
  <mergeCells count="90">
    <mergeCell ref="B5:B6"/>
    <mergeCell ref="H5:H6"/>
    <mergeCell ref="H7:H8"/>
    <mergeCell ref="C5:G6"/>
    <mergeCell ref="A3:A4"/>
    <mergeCell ref="B3:G4"/>
    <mergeCell ref="H3:H4"/>
    <mergeCell ref="D13:G14"/>
    <mergeCell ref="D11:G12"/>
    <mergeCell ref="D9:G10"/>
    <mergeCell ref="B7:B8"/>
    <mergeCell ref="A5:A26"/>
    <mergeCell ref="C13:C14"/>
    <mergeCell ref="B9:B14"/>
    <mergeCell ref="B15:B24"/>
    <mergeCell ref="C15:G16"/>
    <mergeCell ref="C23:G24"/>
    <mergeCell ref="I3:N4"/>
    <mergeCell ref="C11:C12"/>
    <mergeCell ref="C9:C10"/>
    <mergeCell ref="I5:L6"/>
    <mergeCell ref="M5:N6"/>
    <mergeCell ref="I7:L8"/>
    <mergeCell ref="M7:N8"/>
    <mergeCell ref="C7:G8"/>
    <mergeCell ref="H9:H10"/>
    <mergeCell ref="I9:L10"/>
    <mergeCell ref="M9:N10"/>
    <mergeCell ref="H11:H12"/>
    <mergeCell ref="I11:L12"/>
    <mergeCell ref="M11:N12"/>
    <mergeCell ref="H13:H14"/>
    <mergeCell ref="I13:L14"/>
    <mergeCell ref="M13:N14"/>
    <mergeCell ref="H15:H16"/>
    <mergeCell ref="I15:L16"/>
    <mergeCell ref="C21:G22"/>
    <mergeCell ref="H21:H22"/>
    <mergeCell ref="I21:L22"/>
    <mergeCell ref="M15:N16"/>
    <mergeCell ref="C17:C20"/>
    <mergeCell ref="D17:G18"/>
    <mergeCell ref="H17:H18"/>
    <mergeCell ref="I17:L18"/>
    <mergeCell ref="M17:N18"/>
    <mergeCell ref="D19:G20"/>
    <mergeCell ref="H19:H20"/>
    <mergeCell ref="I19:L20"/>
    <mergeCell ref="M19:N20"/>
    <mergeCell ref="M21:N22"/>
    <mergeCell ref="H23:H24"/>
    <mergeCell ref="I23:L24"/>
    <mergeCell ref="M23:N24"/>
    <mergeCell ref="H25:H26"/>
    <mergeCell ref="C25:G26"/>
    <mergeCell ref="A27:A30"/>
    <mergeCell ref="B27:B28"/>
    <mergeCell ref="C27:G28"/>
    <mergeCell ref="H27:H28"/>
    <mergeCell ref="I25:L26"/>
    <mergeCell ref="M25:N26"/>
    <mergeCell ref="B25:B26"/>
    <mergeCell ref="I31:L32"/>
    <mergeCell ref="I27:L28"/>
    <mergeCell ref="M27:N28"/>
    <mergeCell ref="B29:B30"/>
    <mergeCell ref="C29:G30"/>
    <mergeCell ref="H29:H30"/>
    <mergeCell ref="I29:L30"/>
    <mergeCell ref="M29:N30"/>
    <mergeCell ref="I35:L36"/>
    <mergeCell ref="M31:N32"/>
    <mergeCell ref="A33:A34"/>
    <mergeCell ref="B33:G34"/>
    <mergeCell ref="H33:H34"/>
    <mergeCell ref="I33:L34"/>
    <mergeCell ref="M33:N34"/>
    <mergeCell ref="A31:A32"/>
    <mergeCell ref="B31:G32"/>
    <mergeCell ref="H31:H32"/>
    <mergeCell ref="A1:N1"/>
    <mergeCell ref="M35:N36"/>
    <mergeCell ref="A37:A38"/>
    <mergeCell ref="B37:G38"/>
    <mergeCell ref="H37:H38"/>
    <mergeCell ref="I37:L38"/>
    <mergeCell ref="M37:N38"/>
    <mergeCell ref="A35:A36"/>
    <mergeCell ref="B35:G36"/>
    <mergeCell ref="H35:H3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X31"/>
  <sheetViews>
    <sheetView view="pageBreakPreview" zoomScaleSheetLayoutView="100" zoomScalePageLayoutView="0" workbookViewId="0" topLeftCell="A1">
      <selection activeCell="A2" sqref="A2"/>
    </sheetView>
  </sheetViews>
  <sheetFormatPr defaultColWidth="9.00390625" defaultRowHeight="13.5"/>
  <cols>
    <col min="1" max="1" width="1.625" style="1030" customWidth="1"/>
    <col min="2" max="2" width="6.00390625" style="1030" customWidth="1"/>
    <col min="3" max="3" width="4.125" style="1030" customWidth="1"/>
    <col min="4" max="5" width="5.625" style="1030" customWidth="1"/>
    <col min="6" max="6" width="1.625" style="1030" customWidth="1"/>
    <col min="7" max="7" width="7.625" style="1030" customWidth="1"/>
    <col min="8" max="8" width="2.625" style="1030" customWidth="1"/>
    <col min="9" max="9" width="1.625" style="1030" customWidth="1"/>
    <col min="10" max="10" width="3.125" style="1030" customWidth="1"/>
    <col min="11" max="11" width="6.625" style="1030" customWidth="1"/>
    <col min="12" max="12" width="5.50390625" style="1030" customWidth="1"/>
    <col min="13" max="15" width="3.125" style="1030" customWidth="1"/>
    <col min="16" max="17" width="4.625" style="1030" customWidth="1"/>
    <col min="18" max="20" width="3.125" style="1030" customWidth="1"/>
    <col min="21" max="21" width="3.25390625" style="1030" customWidth="1"/>
    <col min="22" max="22" width="3.00390625" style="1030" customWidth="1"/>
    <col min="23" max="23" width="2.75390625" style="1030" customWidth="1"/>
    <col min="24" max="24" width="3.125" style="1030" customWidth="1"/>
    <col min="25" max="47" width="4.625" style="1030" customWidth="1"/>
    <col min="48" max="16384" width="9.00390625" style="1030" customWidth="1"/>
  </cols>
  <sheetData>
    <row r="1" spans="1:24" ht="24.75" customHeight="1">
      <c r="A1" s="1647" t="s">
        <v>599</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row>
    <row r="2" spans="1:24" ht="24.75" customHeight="1" thickBot="1">
      <c r="A2" s="72"/>
      <c r="B2" s="1645"/>
      <c r="C2" s="1646"/>
      <c r="D2" s="1645"/>
      <c r="E2" s="73"/>
      <c r="F2" s="73"/>
      <c r="G2" s="73"/>
      <c r="H2" s="73"/>
      <c r="I2" s="73"/>
      <c r="J2" s="73"/>
      <c r="K2" s="73"/>
      <c r="L2" s="73"/>
      <c r="M2" s="73"/>
      <c r="N2" s="73"/>
      <c r="O2" s="73"/>
      <c r="P2" s="73"/>
      <c r="Q2" s="73"/>
      <c r="R2" s="73"/>
      <c r="S2" s="73"/>
      <c r="T2" s="72"/>
      <c r="U2" s="72"/>
      <c r="V2" s="223"/>
      <c r="W2" s="223"/>
      <c r="X2" s="223"/>
    </row>
    <row r="3" spans="1:24" ht="18.75" customHeight="1">
      <c r="A3" s="1644" t="s">
        <v>394</v>
      </c>
      <c r="B3" s="1341"/>
      <c r="C3" s="1341"/>
      <c r="D3" s="1341"/>
      <c r="E3" s="1341"/>
      <c r="F3" s="1341"/>
      <c r="G3" s="1341"/>
      <c r="H3" s="1341"/>
      <c r="I3" s="1344"/>
      <c r="J3" s="1643"/>
      <c r="K3" s="1345" t="s">
        <v>393</v>
      </c>
      <c r="L3" s="1526"/>
      <c r="M3" s="1526"/>
      <c r="N3" s="1358"/>
      <c r="O3" s="1527"/>
      <c r="P3" s="1345" t="s">
        <v>392</v>
      </c>
      <c r="Q3" s="1345"/>
      <c r="R3" s="1345"/>
      <c r="S3" s="1358"/>
      <c r="T3" s="1643"/>
      <c r="U3" s="1345" t="s">
        <v>391</v>
      </c>
      <c r="V3" s="1345"/>
      <c r="W3" s="1345"/>
      <c r="X3" s="1642"/>
    </row>
    <row r="4" spans="1:24" ht="18.75" customHeight="1" thickBot="1">
      <c r="A4" s="1641"/>
      <c r="B4" s="1353"/>
      <c r="C4" s="1353"/>
      <c r="D4" s="1353"/>
      <c r="E4" s="1353"/>
      <c r="F4" s="1353"/>
      <c r="G4" s="1353"/>
      <c r="H4" s="1353"/>
      <c r="I4" s="1640"/>
      <c r="J4" s="1482"/>
      <c r="K4" s="1482"/>
      <c r="L4" s="1482"/>
      <c r="M4" s="1482"/>
      <c r="N4" s="1352"/>
      <c r="O4" s="1639"/>
      <c r="P4" s="1637"/>
      <c r="Q4" s="1637"/>
      <c r="R4" s="1637"/>
      <c r="S4" s="1352"/>
      <c r="T4" s="1638"/>
      <c r="U4" s="1637"/>
      <c r="V4" s="1637"/>
      <c r="W4" s="1637"/>
      <c r="X4" s="1636"/>
    </row>
    <row r="5" spans="1:24" ht="18.75" customHeight="1">
      <c r="A5" s="1359"/>
      <c r="B5" s="1345" t="s">
        <v>390</v>
      </c>
      <c r="C5" s="1526"/>
      <c r="D5" s="1526"/>
      <c r="E5" s="1526"/>
      <c r="F5" s="1526"/>
      <c r="G5" s="1526"/>
      <c r="H5" s="1635" t="s">
        <v>99</v>
      </c>
      <c r="I5" s="1634"/>
      <c r="J5" s="1633" t="s">
        <v>598</v>
      </c>
      <c r="K5" s="1632">
        <v>168100</v>
      </c>
      <c r="L5" s="1632"/>
      <c r="M5" s="1541" t="s">
        <v>346</v>
      </c>
      <c r="N5" s="1631" t="s">
        <v>237</v>
      </c>
      <c r="O5" s="1633" t="s">
        <v>347</v>
      </c>
      <c r="P5" s="1445">
        <v>6</v>
      </c>
      <c r="Q5" s="1445"/>
      <c r="R5" s="1541" t="s">
        <v>346</v>
      </c>
      <c r="S5" s="1631" t="s">
        <v>242</v>
      </c>
      <c r="T5" s="1520">
        <v>10</v>
      </c>
      <c r="U5" s="1445"/>
      <c r="V5" s="1445"/>
      <c r="W5" s="1445"/>
      <c r="X5" s="1630" t="s">
        <v>14</v>
      </c>
    </row>
    <row r="6" spans="1:24" ht="18.75" customHeight="1">
      <c r="A6" s="1584"/>
      <c r="B6" s="1511"/>
      <c r="C6" s="1511"/>
      <c r="D6" s="1511"/>
      <c r="E6" s="1511"/>
      <c r="F6" s="1511"/>
      <c r="G6" s="1511"/>
      <c r="H6" s="1629"/>
      <c r="I6" s="1628"/>
      <c r="J6" s="1500">
        <v>46114688</v>
      </c>
      <c r="K6" s="1418"/>
      <c r="L6" s="1418"/>
      <c r="M6" s="1418"/>
      <c r="N6" s="1594"/>
      <c r="O6" s="1500">
        <v>126</v>
      </c>
      <c r="P6" s="1418"/>
      <c r="Q6" s="1418"/>
      <c r="R6" s="1418"/>
      <c r="S6" s="1594"/>
      <c r="T6" s="1500"/>
      <c r="U6" s="1418"/>
      <c r="V6" s="1418"/>
      <c r="W6" s="1418"/>
      <c r="X6" s="1627"/>
    </row>
    <row r="7" spans="1:24" ht="18.75" customHeight="1">
      <c r="A7" s="1621"/>
      <c r="B7" s="484" t="s">
        <v>389</v>
      </c>
      <c r="C7" s="1497"/>
      <c r="D7" s="1497"/>
      <c r="E7" s="1497"/>
      <c r="F7" s="1497"/>
      <c r="G7" s="1497"/>
      <c r="H7" s="1626" t="s">
        <v>100</v>
      </c>
      <c r="I7" s="1623"/>
      <c r="J7" s="1534" t="s">
        <v>347</v>
      </c>
      <c r="K7" s="1618">
        <v>868400</v>
      </c>
      <c r="L7" s="1618"/>
      <c r="M7" s="1533" t="s">
        <v>346</v>
      </c>
      <c r="N7" s="1602"/>
      <c r="O7" s="1696" t="s">
        <v>347</v>
      </c>
      <c r="P7" s="1486">
        <v>30</v>
      </c>
      <c r="Q7" s="1486"/>
      <c r="R7" s="1533" t="s">
        <v>346</v>
      </c>
      <c r="S7" s="1602"/>
      <c r="T7" s="1487">
        <v>12</v>
      </c>
      <c r="U7" s="1486"/>
      <c r="V7" s="1486"/>
      <c r="W7" s="1486"/>
      <c r="X7" s="1578"/>
    </row>
    <row r="8" spans="1:24" ht="18.75" customHeight="1">
      <c r="A8" s="1584"/>
      <c r="B8" s="1511"/>
      <c r="C8" s="1511"/>
      <c r="D8" s="1511"/>
      <c r="E8" s="1511"/>
      <c r="F8" s="1511"/>
      <c r="G8" s="1511"/>
      <c r="H8" s="1511"/>
      <c r="I8" s="1510"/>
      <c r="J8" s="1500">
        <v>55687407</v>
      </c>
      <c r="K8" s="1418"/>
      <c r="L8" s="1418"/>
      <c r="M8" s="1418"/>
      <c r="N8" s="1603"/>
      <c r="O8" s="1500">
        <v>107</v>
      </c>
      <c r="P8" s="1418"/>
      <c r="Q8" s="1418"/>
      <c r="R8" s="1418"/>
      <c r="S8" s="1603"/>
      <c r="T8" s="1500"/>
      <c r="U8" s="1418"/>
      <c r="V8" s="1418"/>
      <c r="W8" s="1418"/>
      <c r="X8" s="1582"/>
    </row>
    <row r="9" spans="1:24" ht="18.75" customHeight="1">
      <c r="A9" s="1581"/>
      <c r="B9" s="1625" t="s">
        <v>11</v>
      </c>
      <c r="C9" s="1625"/>
      <c r="D9" s="1625"/>
      <c r="E9" s="1625"/>
      <c r="F9" s="1625"/>
      <c r="G9" s="1620" t="s">
        <v>388</v>
      </c>
      <c r="H9" s="1620"/>
      <c r="I9" s="1619"/>
      <c r="J9" s="1622" t="s">
        <v>347</v>
      </c>
      <c r="K9" s="1618">
        <f>K5+K7</f>
        <v>1036500</v>
      </c>
      <c r="L9" s="1618"/>
      <c r="M9" s="1493" t="s">
        <v>346</v>
      </c>
      <c r="N9" s="1602"/>
      <c r="O9" s="1622" t="s">
        <v>347</v>
      </c>
      <c r="P9" s="1486">
        <f>P5+P7</f>
        <v>36</v>
      </c>
      <c r="Q9" s="1486"/>
      <c r="R9" s="1493" t="s">
        <v>346</v>
      </c>
      <c r="S9" s="1602"/>
      <c r="T9" s="1487">
        <f>SUM(T5:T7)</f>
        <v>22</v>
      </c>
      <c r="U9" s="1486"/>
      <c r="V9" s="1486"/>
      <c r="W9" s="1486"/>
      <c r="X9" s="1578"/>
    </row>
    <row r="10" spans="1:24" ht="18.75" customHeight="1">
      <c r="A10" s="1588"/>
      <c r="B10" s="1695"/>
      <c r="C10" s="1695"/>
      <c r="D10" s="1695"/>
      <c r="E10" s="1695"/>
      <c r="F10" s="1695"/>
      <c r="G10" s="1685"/>
      <c r="H10" s="1685"/>
      <c r="I10" s="1624"/>
      <c r="J10" s="1500">
        <f>J6+J8</f>
        <v>101802095</v>
      </c>
      <c r="K10" s="1418"/>
      <c r="L10" s="1418"/>
      <c r="M10" s="1418"/>
      <c r="N10" s="1604"/>
      <c r="O10" s="1500">
        <f>O6+O8</f>
        <v>233</v>
      </c>
      <c r="P10" s="1418"/>
      <c r="Q10" s="1418"/>
      <c r="R10" s="1418"/>
      <c r="S10" s="1604"/>
      <c r="T10" s="1500"/>
      <c r="U10" s="1418"/>
      <c r="V10" s="1418"/>
      <c r="W10" s="1418"/>
      <c r="X10" s="1582"/>
    </row>
    <row r="11" spans="1:24" ht="18.75" customHeight="1">
      <c r="A11" s="1587" t="s">
        <v>387</v>
      </c>
      <c r="B11" s="1694"/>
      <c r="C11" s="1318"/>
      <c r="D11" s="484" t="s">
        <v>386</v>
      </c>
      <c r="E11" s="484"/>
      <c r="F11" s="484"/>
      <c r="G11" s="484"/>
      <c r="H11" s="1693"/>
      <c r="I11" s="1517"/>
      <c r="J11" s="1622" t="s">
        <v>347</v>
      </c>
      <c r="K11" s="1486">
        <v>207600</v>
      </c>
      <c r="L11" s="1486"/>
      <c r="M11" s="1493" t="s">
        <v>346</v>
      </c>
      <c r="N11" s="1602"/>
      <c r="O11" s="1622" t="s">
        <v>347</v>
      </c>
      <c r="P11" s="1486">
        <v>4</v>
      </c>
      <c r="Q11" s="1486"/>
      <c r="R11" s="1493" t="s">
        <v>346</v>
      </c>
      <c r="S11" s="1602"/>
      <c r="T11" s="1487">
        <v>2</v>
      </c>
      <c r="U11" s="1486"/>
      <c r="V11" s="1486"/>
      <c r="W11" s="1486"/>
      <c r="X11" s="1578"/>
    </row>
    <row r="12" spans="1:24" ht="18.75" customHeight="1">
      <c r="A12" s="1690"/>
      <c r="B12" s="1689"/>
      <c r="C12" s="1686"/>
      <c r="D12" s="1312"/>
      <c r="E12" s="1312"/>
      <c r="F12" s="1312"/>
      <c r="G12" s="1312"/>
      <c r="H12" s="1692"/>
      <c r="I12" s="1691"/>
      <c r="J12" s="1500">
        <v>1749828</v>
      </c>
      <c r="K12" s="1418"/>
      <c r="L12" s="1418"/>
      <c r="M12" s="1418"/>
      <c r="N12" s="1604"/>
      <c r="O12" s="1500">
        <v>19</v>
      </c>
      <c r="P12" s="1418"/>
      <c r="Q12" s="1418"/>
      <c r="R12" s="1418"/>
      <c r="S12" s="1604"/>
      <c r="T12" s="1500"/>
      <c r="U12" s="1418"/>
      <c r="V12" s="1418"/>
      <c r="W12" s="1418"/>
      <c r="X12" s="1582"/>
    </row>
    <row r="13" spans="1:24" ht="18.75" customHeight="1">
      <c r="A13" s="1690"/>
      <c r="B13" s="1689"/>
      <c r="C13" s="1318"/>
      <c r="D13" s="484" t="s">
        <v>385</v>
      </c>
      <c r="E13" s="484"/>
      <c r="F13" s="484"/>
      <c r="G13" s="484"/>
      <c r="H13" s="1693"/>
      <c r="I13" s="1517"/>
      <c r="J13" s="1622" t="s">
        <v>347</v>
      </c>
      <c r="K13" s="1486">
        <v>0</v>
      </c>
      <c r="L13" s="1486"/>
      <c r="M13" s="1493" t="s">
        <v>346</v>
      </c>
      <c r="N13" s="1602"/>
      <c r="O13" s="1622" t="s">
        <v>347</v>
      </c>
      <c r="P13" s="1486">
        <v>0</v>
      </c>
      <c r="Q13" s="1486"/>
      <c r="R13" s="1493" t="s">
        <v>346</v>
      </c>
      <c r="S13" s="1602"/>
      <c r="T13" s="1487">
        <v>0</v>
      </c>
      <c r="U13" s="1486"/>
      <c r="V13" s="1486"/>
      <c r="W13" s="1486"/>
      <c r="X13" s="1578"/>
    </row>
    <row r="14" spans="1:24" ht="18.75" customHeight="1">
      <c r="A14" s="1690"/>
      <c r="B14" s="1689"/>
      <c r="C14" s="1686"/>
      <c r="D14" s="1312"/>
      <c r="E14" s="1312"/>
      <c r="F14" s="1312"/>
      <c r="G14" s="1312"/>
      <c r="H14" s="1692"/>
      <c r="I14" s="1691"/>
      <c r="J14" s="1500">
        <v>0</v>
      </c>
      <c r="K14" s="1418"/>
      <c r="L14" s="1418"/>
      <c r="M14" s="1418"/>
      <c r="N14" s="1604"/>
      <c r="O14" s="1500">
        <v>0</v>
      </c>
      <c r="P14" s="1418"/>
      <c r="Q14" s="1418"/>
      <c r="R14" s="1418"/>
      <c r="S14" s="1604"/>
      <c r="T14" s="1500"/>
      <c r="U14" s="1418"/>
      <c r="V14" s="1418"/>
      <c r="W14" s="1418"/>
      <c r="X14" s="1582"/>
    </row>
    <row r="15" spans="1:24" ht="18.75" customHeight="1">
      <c r="A15" s="1690"/>
      <c r="B15" s="1689"/>
      <c r="C15" s="1318"/>
      <c r="D15" s="484" t="s">
        <v>464</v>
      </c>
      <c r="E15" s="484"/>
      <c r="F15" s="484"/>
      <c r="G15" s="484"/>
      <c r="H15" s="1693"/>
      <c r="I15" s="1517"/>
      <c r="J15" s="1622" t="s">
        <v>347</v>
      </c>
      <c r="K15" s="1486">
        <v>321900</v>
      </c>
      <c r="L15" s="1486"/>
      <c r="M15" s="1493" t="s">
        <v>346</v>
      </c>
      <c r="N15" s="1602"/>
      <c r="O15" s="1622" t="s">
        <v>347</v>
      </c>
      <c r="P15" s="1486">
        <v>8</v>
      </c>
      <c r="Q15" s="1486"/>
      <c r="R15" s="1493" t="s">
        <v>346</v>
      </c>
      <c r="S15" s="1602"/>
      <c r="T15" s="1487">
        <v>8</v>
      </c>
      <c r="U15" s="1486"/>
      <c r="V15" s="1486"/>
      <c r="W15" s="1486"/>
      <c r="X15" s="1578"/>
    </row>
    <row r="16" spans="1:24" ht="18.75" customHeight="1">
      <c r="A16" s="1690"/>
      <c r="B16" s="1689"/>
      <c r="C16" s="1686"/>
      <c r="D16" s="1312"/>
      <c r="E16" s="1312"/>
      <c r="F16" s="1312"/>
      <c r="G16" s="1312"/>
      <c r="H16" s="1692"/>
      <c r="I16" s="1691"/>
      <c r="J16" s="1500">
        <v>78887098</v>
      </c>
      <c r="K16" s="1418"/>
      <c r="L16" s="1418"/>
      <c r="M16" s="1418"/>
      <c r="N16" s="1604"/>
      <c r="O16" s="1500">
        <v>96</v>
      </c>
      <c r="P16" s="1418"/>
      <c r="Q16" s="1418"/>
      <c r="R16" s="1418"/>
      <c r="S16" s="1604"/>
      <c r="T16" s="1500"/>
      <c r="U16" s="1418"/>
      <c r="V16" s="1418"/>
      <c r="W16" s="1418"/>
      <c r="X16" s="1582"/>
    </row>
    <row r="17" spans="1:24" ht="18.75" customHeight="1">
      <c r="A17" s="1690"/>
      <c r="B17" s="1689"/>
      <c r="C17" s="1318"/>
      <c r="D17" s="484" t="s">
        <v>504</v>
      </c>
      <c r="E17" s="484"/>
      <c r="F17" s="484"/>
      <c r="G17" s="484"/>
      <c r="H17" s="1693"/>
      <c r="I17" s="1517"/>
      <c r="J17" s="1622" t="s">
        <v>347</v>
      </c>
      <c r="K17" s="1486">
        <v>167000</v>
      </c>
      <c r="L17" s="1486"/>
      <c r="M17" s="1493" t="s">
        <v>346</v>
      </c>
      <c r="N17" s="1602"/>
      <c r="O17" s="1622" t="s">
        <v>347</v>
      </c>
      <c r="P17" s="1486">
        <v>3</v>
      </c>
      <c r="Q17" s="1486"/>
      <c r="R17" s="1493" t="s">
        <v>346</v>
      </c>
      <c r="S17" s="1602"/>
      <c r="T17" s="1487">
        <v>1</v>
      </c>
      <c r="U17" s="1486"/>
      <c r="V17" s="1486"/>
      <c r="W17" s="1486"/>
      <c r="X17" s="1578"/>
    </row>
    <row r="18" spans="1:24" ht="18.75" customHeight="1">
      <c r="A18" s="1690"/>
      <c r="B18" s="1689"/>
      <c r="C18" s="1686"/>
      <c r="D18" s="1312"/>
      <c r="E18" s="1312"/>
      <c r="F18" s="1312"/>
      <c r="G18" s="1312"/>
      <c r="H18" s="1692"/>
      <c r="I18" s="1691"/>
      <c r="J18" s="1500">
        <v>815000</v>
      </c>
      <c r="K18" s="1418"/>
      <c r="L18" s="1418"/>
      <c r="M18" s="1418"/>
      <c r="N18" s="1604"/>
      <c r="O18" s="1500">
        <v>6</v>
      </c>
      <c r="P18" s="1418"/>
      <c r="Q18" s="1418"/>
      <c r="R18" s="1418"/>
      <c r="S18" s="1604"/>
      <c r="T18" s="1500"/>
      <c r="U18" s="1418"/>
      <c r="V18" s="1418"/>
      <c r="W18" s="1418"/>
      <c r="X18" s="1582"/>
    </row>
    <row r="19" spans="1:24" ht="18.75" customHeight="1">
      <c r="A19" s="1690"/>
      <c r="B19" s="1689"/>
      <c r="C19" s="1318"/>
      <c r="D19" s="484" t="s">
        <v>462</v>
      </c>
      <c r="E19" s="484"/>
      <c r="F19" s="484"/>
      <c r="G19" s="484"/>
      <c r="H19" s="1693"/>
      <c r="I19" s="1517"/>
      <c r="J19" s="1622" t="s">
        <v>347</v>
      </c>
      <c r="K19" s="1486">
        <v>171600</v>
      </c>
      <c r="L19" s="1486"/>
      <c r="M19" s="1493" t="s">
        <v>346</v>
      </c>
      <c r="N19" s="1602"/>
      <c r="O19" s="1622" t="s">
        <v>347</v>
      </c>
      <c r="P19" s="1486">
        <v>6</v>
      </c>
      <c r="Q19" s="1486"/>
      <c r="R19" s="1493" t="s">
        <v>346</v>
      </c>
      <c r="S19" s="1602"/>
      <c r="T19" s="1487">
        <v>3</v>
      </c>
      <c r="U19" s="1486"/>
      <c r="V19" s="1486"/>
      <c r="W19" s="1486"/>
      <c r="X19" s="1578"/>
    </row>
    <row r="20" spans="1:24" ht="18.75" customHeight="1">
      <c r="A20" s="1690"/>
      <c r="B20" s="1689"/>
      <c r="C20" s="1686"/>
      <c r="D20" s="1312"/>
      <c r="E20" s="1312"/>
      <c r="F20" s="1312"/>
      <c r="G20" s="1312"/>
      <c r="H20" s="1692"/>
      <c r="I20" s="1691"/>
      <c r="J20" s="1500">
        <v>2390996</v>
      </c>
      <c r="K20" s="1418"/>
      <c r="L20" s="1418"/>
      <c r="M20" s="1418"/>
      <c r="N20" s="1604"/>
      <c r="O20" s="1500">
        <v>17</v>
      </c>
      <c r="P20" s="1418"/>
      <c r="Q20" s="1418"/>
      <c r="R20" s="1418"/>
      <c r="S20" s="1604"/>
      <c r="T20" s="1500"/>
      <c r="U20" s="1418"/>
      <c r="V20" s="1418"/>
      <c r="W20" s="1418"/>
      <c r="X20" s="1582"/>
    </row>
    <row r="21" spans="1:24" ht="18.75" customHeight="1">
      <c r="A21" s="1690"/>
      <c r="B21" s="1689"/>
      <c r="C21" s="1318"/>
      <c r="D21" s="478" t="s">
        <v>11</v>
      </c>
      <c r="E21" s="478"/>
      <c r="F21" s="478"/>
      <c r="G21" s="478"/>
      <c r="H21" s="1620" t="s">
        <v>103</v>
      </c>
      <c r="I21" s="1623"/>
      <c r="J21" s="1622" t="s">
        <v>347</v>
      </c>
      <c r="K21" s="1486">
        <f>K11+K13+K15+K17+K19</f>
        <v>868100</v>
      </c>
      <c r="L21" s="1486"/>
      <c r="M21" s="1493" t="s">
        <v>346</v>
      </c>
      <c r="N21" s="1602"/>
      <c r="O21" s="1622" t="s">
        <v>347</v>
      </c>
      <c r="P21" s="1486">
        <f>P11+P13+P15+P17+P19</f>
        <v>21</v>
      </c>
      <c r="Q21" s="1486"/>
      <c r="R21" s="1493" t="s">
        <v>346</v>
      </c>
      <c r="S21" s="1602"/>
      <c r="T21" s="1487">
        <f>T11+T13+T15+T17+T19</f>
        <v>14</v>
      </c>
      <c r="U21" s="1486"/>
      <c r="V21" s="1486"/>
      <c r="W21" s="1486"/>
      <c r="X21" s="1578"/>
    </row>
    <row r="22" spans="1:24" ht="18.75" customHeight="1">
      <c r="A22" s="1688"/>
      <c r="B22" s="1687"/>
      <c r="C22" s="1686"/>
      <c r="D22" s="473"/>
      <c r="E22" s="473"/>
      <c r="F22" s="473"/>
      <c r="G22" s="473"/>
      <c r="H22" s="1685"/>
      <c r="I22" s="1628"/>
      <c r="J22" s="1500">
        <f>J12+J14+J16+J18+J20</f>
        <v>83842922</v>
      </c>
      <c r="K22" s="1418"/>
      <c r="L22" s="1418"/>
      <c r="M22" s="1418"/>
      <c r="N22" s="1604"/>
      <c r="O22" s="1500">
        <f>O12+O14+O16+O18+O20</f>
        <v>138</v>
      </c>
      <c r="P22" s="1418"/>
      <c r="Q22" s="1418"/>
      <c r="R22" s="1418"/>
      <c r="S22" s="1604"/>
      <c r="T22" s="1500"/>
      <c r="U22" s="1418"/>
      <c r="V22" s="1418"/>
      <c r="W22" s="1418"/>
      <c r="X22" s="1582"/>
    </row>
    <row r="23" spans="1:24" ht="18.75" customHeight="1">
      <c r="A23" s="1310"/>
      <c r="B23" s="296" t="s">
        <v>383</v>
      </c>
      <c r="C23" s="484"/>
      <c r="D23" s="484"/>
      <c r="E23" s="484"/>
      <c r="F23" s="484"/>
      <c r="G23" s="1620" t="s">
        <v>382</v>
      </c>
      <c r="H23" s="1620"/>
      <c r="I23" s="1619"/>
      <c r="J23" s="1534" t="s">
        <v>347</v>
      </c>
      <c r="K23" s="1618">
        <f>K9-K21</f>
        <v>168400</v>
      </c>
      <c r="L23" s="1618"/>
      <c r="M23" s="1533" t="s">
        <v>346</v>
      </c>
      <c r="N23" s="1602"/>
      <c r="O23" s="1534" t="s">
        <v>347</v>
      </c>
      <c r="P23" s="1486">
        <f>P9-P21</f>
        <v>15</v>
      </c>
      <c r="Q23" s="1486"/>
      <c r="R23" s="1533" t="s">
        <v>346</v>
      </c>
      <c r="S23" s="1602"/>
      <c r="T23" s="1487">
        <f>T9-T21</f>
        <v>8</v>
      </c>
      <c r="U23" s="1486"/>
      <c r="V23" s="1486"/>
      <c r="W23" s="1486"/>
      <c r="X23" s="1578"/>
    </row>
    <row r="24" spans="1:24" ht="18.75" customHeight="1" thickBot="1">
      <c r="A24" s="1354"/>
      <c r="B24" s="1637"/>
      <c r="C24" s="1637"/>
      <c r="D24" s="1637"/>
      <c r="E24" s="1637"/>
      <c r="F24" s="1637"/>
      <c r="G24" s="1684"/>
      <c r="H24" s="1684"/>
      <c r="I24" s="1616"/>
      <c r="J24" s="1472">
        <f>J10-J22</f>
        <v>17959173</v>
      </c>
      <c r="K24" s="1409"/>
      <c r="L24" s="1409"/>
      <c r="M24" s="1409"/>
      <c r="N24" s="1601"/>
      <c r="O24" s="1472">
        <f>O10-O22</f>
        <v>95</v>
      </c>
      <c r="P24" s="1409"/>
      <c r="Q24" s="1409"/>
      <c r="R24" s="1409"/>
      <c r="S24" s="1601"/>
      <c r="T24" s="1472"/>
      <c r="U24" s="1409"/>
      <c r="V24" s="1409"/>
      <c r="W24" s="1409"/>
      <c r="X24" s="1615"/>
    </row>
    <row r="25" spans="1:24" ht="34.5" customHeight="1">
      <c r="A25" s="1465"/>
      <c r="B25" s="79"/>
      <c r="C25" s="224"/>
      <c r="D25" s="1467"/>
      <c r="E25" s="1467"/>
      <c r="F25" s="224"/>
      <c r="G25" s="224"/>
      <c r="H25" s="224"/>
      <c r="I25" s="1467"/>
      <c r="J25" s="1467"/>
      <c r="K25" s="224"/>
      <c r="L25" s="224"/>
      <c r="M25" s="224"/>
      <c r="N25" s="224"/>
      <c r="O25" s="224"/>
      <c r="P25" s="224"/>
      <c r="Q25" s="224"/>
      <c r="R25" s="224"/>
      <c r="S25" s="224"/>
      <c r="T25" s="224"/>
      <c r="U25" s="224"/>
      <c r="V25" s="224"/>
      <c r="W25" s="224"/>
      <c r="X25" s="224"/>
    </row>
    <row r="26" spans="1:24" ht="18" customHeight="1">
      <c r="A26" s="1683" t="s">
        <v>597</v>
      </c>
      <c r="B26" s="1683"/>
      <c r="C26" s="1683"/>
      <c r="D26" s="1683"/>
      <c r="E26" s="1683"/>
      <c r="F26" s="1683"/>
      <c r="G26" s="1683"/>
      <c r="H26" s="1683"/>
      <c r="I26" s="1683"/>
      <c r="J26" s="1683"/>
      <c r="K26" s="1683"/>
      <c r="L26" s="1683"/>
      <c r="M26" s="1683"/>
      <c r="N26" s="1683"/>
      <c r="O26" s="1683"/>
      <c r="P26" s="1683"/>
      <c r="Q26" s="1683"/>
      <c r="R26" s="1683"/>
      <c r="S26" s="1683"/>
      <c r="T26" s="1683"/>
      <c r="U26" s="1683"/>
      <c r="V26" s="1683"/>
      <c r="W26" s="1683"/>
      <c r="X26" s="1683"/>
    </row>
    <row r="27" spans="1:24" ht="18" customHeight="1">
      <c r="A27" s="1683" t="s">
        <v>596</v>
      </c>
      <c r="B27" s="1683"/>
      <c r="C27" s="1683"/>
      <c r="D27" s="1683"/>
      <c r="E27" s="1683"/>
      <c r="F27" s="1683"/>
      <c r="G27" s="1683"/>
      <c r="H27" s="1683"/>
      <c r="I27" s="1683"/>
      <c r="J27" s="1683"/>
      <c r="K27" s="1683"/>
      <c r="L27" s="1683"/>
      <c r="M27" s="1683"/>
      <c r="N27" s="1683"/>
      <c r="O27" s="1683"/>
      <c r="P27" s="1683"/>
      <c r="Q27" s="1683"/>
      <c r="R27" s="1683"/>
      <c r="S27" s="1683"/>
      <c r="T27" s="1683"/>
      <c r="U27" s="1683"/>
      <c r="V27" s="1683"/>
      <c r="W27" s="1683"/>
      <c r="X27" s="1683"/>
    </row>
    <row r="28" spans="1:24" ht="18" customHeight="1">
      <c r="A28" s="1683" t="s">
        <v>595</v>
      </c>
      <c r="B28" s="1683"/>
      <c r="C28" s="1683"/>
      <c r="D28" s="1683"/>
      <c r="E28" s="1683"/>
      <c r="F28" s="1683"/>
      <c r="G28" s="1683"/>
      <c r="H28" s="1683"/>
      <c r="I28" s="1683"/>
      <c r="J28" s="1683"/>
      <c r="K28" s="1683"/>
      <c r="L28" s="1683"/>
      <c r="M28" s="1683"/>
      <c r="N28" s="1683"/>
      <c r="O28" s="1683"/>
      <c r="P28" s="1683"/>
      <c r="Q28" s="1683"/>
      <c r="R28" s="1683"/>
      <c r="S28" s="1683"/>
      <c r="T28" s="1683"/>
      <c r="U28" s="1683"/>
      <c r="V28" s="1683"/>
      <c r="W28" s="1683"/>
      <c r="X28" s="1683"/>
    </row>
    <row r="29" spans="1:24" ht="13.5">
      <c r="A29" s="1683" t="s">
        <v>588</v>
      </c>
      <c r="B29" s="1683"/>
      <c r="C29" s="1683"/>
      <c r="D29" s="1683"/>
      <c r="E29" s="1683"/>
      <c r="F29" s="1683"/>
      <c r="G29" s="1683"/>
      <c r="H29" s="1683"/>
      <c r="I29" s="1683"/>
      <c r="J29" s="1683"/>
      <c r="K29" s="1683"/>
      <c r="L29" s="1683"/>
      <c r="M29" s="1683"/>
      <c r="N29" s="1683"/>
      <c r="O29" s="1683"/>
      <c r="P29" s="1683"/>
      <c r="Q29" s="1683"/>
      <c r="R29" s="1683"/>
      <c r="S29" s="1683"/>
      <c r="T29" s="1683"/>
      <c r="U29" s="1683"/>
      <c r="V29" s="1683"/>
      <c r="W29" s="1683"/>
      <c r="X29" s="1683"/>
    </row>
    <row r="30" spans="1:24" ht="13.5">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row>
    <row r="31" spans="1:24" ht="13.5">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sheetData>
  <sheetProtection/>
  <mergeCells count="108">
    <mergeCell ref="A1:X1"/>
    <mergeCell ref="A3:I4"/>
    <mergeCell ref="J3:J4"/>
    <mergeCell ref="K3:M4"/>
    <mergeCell ref="N3:N4"/>
    <mergeCell ref="O3:O4"/>
    <mergeCell ref="X3:X4"/>
    <mergeCell ref="A7:A8"/>
    <mergeCell ref="B7:G8"/>
    <mergeCell ref="H7:H8"/>
    <mergeCell ref="I7:I8"/>
    <mergeCell ref="T7:W8"/>
    <mergeCell ref="J6:M6"/>
    <mergeCell ref="A5:A6"/>
    <mergeCell ref="B5:G6"/>
    <mergeCell ref="H5:H6"/>
    <mergeCell ref="I5:I6"/>
    <mergeCell ref="K5:L5"/>
    <mergeCell ref="P3:R4"/>
    <mergeCell ref="S3:S4"/>
    <mergeCell ref="T3:T4"/>
    <mergeCell ref="U3:W4"/>
    <mergeCell ref="X7:X8"/>
    <mergeCell ref="P5:Q5"/>
    <mergeCell ref="O6:R6"/>
    <mergeCell ref="T5:W6"/>
    <mergeCell ref="A9:A10"/>
    <mergeCell ref="B9:F10"/>
    <mergeCell ref="G9:H10"/>
    <mergeCell ref="X9:X10"/>
    <mergeCell ref="K7:L7"/>
    <mergeCell ref="J8:M8"/>
    <mergeCell ref="K9:L9"/>
    <mergeCell ref="J10:M10"/>
    <mergeCell ref="P7:Q7"/>
    <mergeCell ref="T9:W10"/>
    <mergeCell ref="A11:B22"/>
    <mergeCell ref="C11:C12"/>
    <mergeCell ref="D11:G12"/>
    <mergeCell ref="I11:I12"/>
    <mergeCell ref="C15:C16"/>
    <mergeCell ref="D15:G16"/>
    <mergeCell ref="I15:I16"/>
    <mergeCell ref="C19:C20"/>
    <mergeCell ref="D19:G20"/>
    <mergeCell ref="I19:I20"/>
    <mergeCell ref="X11:X12"/>
    <mergeCell ref="C13:C14"/>
    <mergeCell ref="D13:G14"/>
    <mergeCell ref="I13:I14"/>
    <mergeCell ref="X13:X14"/>
    <mergeCell ref="K11:L11"/>
    <mergeCell ref="J12:M12"/>
    <mergeCell ref="K13:L13"/>
    <mergeCell ref="J14:M14"/>
    <mergeCell ref="O12:R12"/>
    <mergeCell ref="X15:X16"/>
    <mergeCell ref="C17:C18"/>
    <mergeCell ref="D17:G18"/>
    <mergeCell ref="I17:I18"/>
    <mergeCell ref="X17:X18"/>
    <mergeCell ref="K15:L15"/>
    <mergeCell ref="J16:M16"/>
    <mergeCell ref="K17:L17"/>
    <mergeCell ref="J18:M18"/>
    <mergeCell ref="P17:Q17"/>
    <mergeCell ref="X19:X20"/>
    <mergeCell ref="C21:C22"/>
    <mergeCell ref="D21:G22"/>
    <mergeCell ref="H21:H22"/>
    <mergeCell ref="I21:I22"/>
    <mergeCell ref="X21:X22"/>
    <mergeCell ref="K19:L19"/>
    <mergeCell ref="J20:M20"/>
    <mergeCell ref="K21:L21"/>
    <mergeCell ref="J22:M22"/>
    <mergeCell ref="A26:X26"/>
    <mergeCell ref="A27:X27"/>
    <mergeCell ref="A28:X28"/>
    <mergeCell ref="A29:X29"/>
    <mergeCell ref="A23:A24"/>
    <mergeCell ref="B23:F24"/>
    <mergeCell ref="X23:X24"/>
    <mergeCell ref="G23:H24"/>
    <mergeCell ref="K23:L23"/>
    <mergeCell ref="J24:M24"/>
    <mergeCell ref="O18:R18"/>
    <mergeCell ref="P13:Q13"/>
    <mergeCell ref="O14:R14"/>
    <mergeCell ref="P15:Q15"/>
    <mergeCell ref="O16:R16"/>
    <mergeCell ref="O8:R8"/>
    <mergeCell ref="P9:Q9"/>
    <mergeCell ref="O10:R10"/>
    <mergeCell ref="P11:Q11"/>
    <mergeCell ref="T11:W12"/>
    <mergeCell ref="T19:W20"/>
    <mergeCell ref="T13:W14"/>
    <mergeCell ref="T15:W16"/>
    <mergeCell ref="T17:W18"/>
    <mergeCell ref="T21:W22"/>
    <mergeCell ref="T23:W24"/>
    <mergeCell ref="O22:R22"/>
    <mergeCell ref="P23:Q23"/>
    <mergeCell ref="O24:R24"/>
    <mergeCell ref="P19:Q19"/>
    <mergeCell ref="O20:R20"/>
    <mergeCell ref="P21:Q21"/>
  </mergeCells>
  <printOptions horizontalCentered="1"/>
  <pageMargins left="0.5905511811023623" right="0.5905511811023623"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O101"/>
  <sheetViews>
    <sheetView view="pageBreakPreview" zoomScale="80" zoomScaleNormal="70" zoomScaleSheetLayoutView="80" zoomScalePageLayoutView="0" workbookViewId="0" topLeftCell="A1">
      <selection activeCell="A2" sqref="A2"/>
    </sheetView>
  </sheetViews>
  <sheetFormatPr defaultColWidth="9.00390625" defaultRowHeight="13.5"/>
  <cols>
    <col min="1" max="1" width="32.625" style="154" customWidth="1"/>
    <col min="2" max="2" width="3.625" style="154" hidden="1" customWidth="1"/>
    <col min="3" max="3" width="14.375" style="154" customWidth="1"/>
    <col min="4" max="4" width="10.625" style="154" customWidth="1"/>
    <col min="5" max="5" width="8.625" style="186" customWidth="1"/>
    <col min="6" max="6" width="13.25390625" style="154" customWidth="1"/>
    <col min="7" max="8" width="8.625" style="186" customWidth="1"/>
    <col min="9" max="9" width="9.00390625" style="154" customWidth="1"/>
    <col min="10" max="10" width="7.00390625" style="154" customWidth="1"/>
    <col min="11" max="13" width="9.00390625" style="154" customWidth="1"/>
    <col min="14" max="14" width="9.00390625" style="155" customWidth="1"/>
    <col min="15" max="15" width="16.625" style="155" bestFit="1" customWidth="1"/>
    <col min="16" max="16384" width="9.00390625" style="154" customWidth="1"/>
  </cols>
  <sheetData>
    <row r="1" spans="1:12" ht="19.5" customHeight="1">
      <c r="A1" s="364" t="s">
        <v>146</v>
      </c>
      <c r="B1" s="364"/>
      <c r="C1" s="364"/>
      <c r="D1" s="364"/>
      <c r="E1" s="364"/>
      <c r="F1" s="364"/>
      <c r="G1" s="364"/>
      <c r="H1" s="364"/>
      <c r="I1" s="364"/>
      <c r="J1" s="364"/>
      <c r="K1" s="364"/>
      <c r="L1" s="364"/>
    </row>
    <row r="2" spans="1:15" ht="19.5" customHeight="1" thickBot="1">
      <c r="A2" s="25"/>
      <c r="B2" s="156"/>
      <c r="C2" s="156"/>
      <c r="D2" s="156"/>
      <c r="E2" s="157"/>
      <c r="F2" s="156"/>
      <c r="G2" s="367"/>
      <c r="H2" s="367"/>
      <c r="K2" s="363"/>
      <c r="L2" s="363"/>
      <c r="N2" s="365" t="s">
        <v>136</v>
      </c>
      <c r="O2" s="366"/>
    </row>
    <row r="3" spans="1:15" ht="49.5" customHeight="1" thickBot="1">
      <c r="A3" s="158"/>
      <c r="B3" s="159" t="s">
        <v>88</v>
      </c>
      <c r="C3" s="351" t="s">
        <v>82</v>
      </c>
      <c r="D3" s="351"/>
      <c r="E3" s="351"/>
      <c r="F3" s="160" t="s">
        <v>70</v>
      </c>
      <c r="G3" s="161" t="s">
        <v>65</v>
      </c>
      <c r="H3" s="370" t="s">
        <v>71</v>
      </c>
      <c r="I3" s="370"/>
      <c r="J3" s="371"/>
      <c r="K3" s="162" t="s">
        <v>53</v>
      </c>
      <c r="L3" s="163" t="s">
        <v>65</v>
      </c>
      <c r="N3" s="164" t="s">
        <v>70</v>
      </c>
      <c r="O3" s="164" t="s">
        <v>71</v>
      </c>
    </row>
    <row r="4" spans="1:15" ht="14.25" customHeight="1">
      <c r="A4" s="368" t="s">
        <v>66</v>
      </c>
      <c r="B4" s="375">
        <v>6</v>
      </c>
      <c r="C4" s="352" t="s">
        <v>83</v>
      </c>
      <c r="D4" s="353"/>
      <c r="E4" s="353"/>
      <c r="F4" s="166" t="s">
        <v>67</v>
      </c>
      <c r="G4" s="167" t="s">
        <v>72</v>
      </c>
      <c r="H4" s="372" t="s">
        <v>5</v>
      </c>
      <c r="I4" s="373"/>
      <c r="J4" s="374"/>
      <c r="K4" s="168" t="s">
        <v>72</v>
      </c>
      <c r="L4" s="169" t="s">
        <v>72</v>
      </c>
      <c r="N4" s="170" t="s">
        <v>67</v>
      </c>
      <c r="O4" s="170" t="s">
        <v>5</v>
      </c>
    </row>
    <row r="5" spans="1:15" ht="49.5" customHeight="1">
      <c r="A5" s="369"/>
      <c r="B5" s="376"/>
      <c r="C5" s="377"/>
      <c r="D5" s="378"/>
      <c r="E5" s="379"/>
      <c r="F5" s="187">
        <v>5923</v>
      </c>
      <c r="G5" s="188">
        <f aca="true" t="shared" si="0" ref="G5:G11">IF(F5&gt;0,ROUND(F5/N5*100,1),"－")</f>
        <v>95.6</v>
      </c>
      <c r="H5" s="354">
        <v>5828789309</v>
      </c>
      <c r="I5" s="354"/>
      <c r="J5" s="355"/>
      <c r="K5" s="189">
        <f aca="true" t="shared" si="1" ref="K5:K11">ROUND(H5/$H$11*100,1)</f>
        <v>45.9</v>
      </c>
      <c r="L5" s="190">
        <f aca="true" t="shared" si="2" ref="L5:L11">IF(H5&gt;0,ROUND(H5/O5*100,1),"－")</f>
        <v>91.2</v>
      </c>
      <c r="N5" s="171">
        <v>6193</v>
      </c>
      <c r="O5" s="172">
        <v>6389763066</v>
      </c>
    </row>
    <row r="6" spans="1:15" ht="49.5" customHeight="1">
      <c r="A6" s="173" t="s">
        <v>90</v>
      </c>
      <c r="B6" s="174">
        <v>7</v>
      </c>
      <c r="C6" s="380"/>
      <c r="D6" s="381"/>
      <c r="E6" s="382"/>
      <c r="F6" s="191">
        <v>1759</v>
      </c>
      <c r="G6" s="192">
        <f t="shared" si="0"/>
        <v>94.2</v>
      </c>
      <c r="H6" s="356">
        <v>174008049</v>
      </c>
      <c r="I6" s="357"/>
      <c r="J6" s="358"/>
      <c r="K6" s="193">
        <f t="shared" si="1"/>
        <v>1.4</v>
      </c>
      <c r="L6" s="190">
        <f t="shared" si="2"/>
        <v>68.5</v>
      </c>
      <c r="N6" s="175">
        <v>1867</v>
      </c>
      <c r="O6" s="176">
        <v>254201966</v>
      </c>
    </row>
    <row r="7" spans="1:15" ht="49.5" customHeight="1">
      <c r="A7" s="173" t="s">
        <v>68</v>
      </c>
      <c r="B7" s="174">
        <v>8</v>
      </c>
      <c r="C7" s="380"/>
      <c r="D7" s="381"/>
      <c r="E7" s="382"/>
      <c r="F7" s="191">
        <v>0</v>
      </c>
      <c r="G7" s="192" t="str">
        <f t="shared" si="0"/>
        <v>－</v>
      </c>
      <c r="H7" s="356">
        <v>0</v>
      </c>
      <c r="I7" s="357"/>
      <c r="J7" s="358"/>
      <c r="K7" s="193">
        <f t="shared" si="1"/>
        <v>0</v>
      </c>
      <c r="L7" s="190" t="str">
        <f t="shared" si="2"/>
        <v>－</v>
      </c>
      <c r="N7" s="175">
        <v>0</v>
      </c>
      <c r="O7" s="176">
        <v>0</v>
      </c>
    </row>
    <row r="8" spans="1:15" ht="49.5" customHeight="1">
      <c r="A8" s="177" t="s">
        <v>91</v>
      </c>
      <c r="B8" s="174">
        <v>9</v>
      </c>
      <c r="C8" s="380"/>
      <c r="D8" s="381"/>
      <c r="E8" s="382"/>
      <c r="F8" s="194">
        <v>0</v>
      </c>
      <c r="G8" s="195" t="str">
        <f t="shared" si="0"/>
        <v>－</v>
      </c>
      <c r="H8" s="359">
        <v>0</v>
      </c>
      <c r="I8" s="357"/>
      <c r="J8" s="358"/>
      <c r="K8" s="196">
        <f t="shared" si="1"/>
        <v>0</v>
      </c>
      <c r="L8" s="190" t="str">
        <f t="shared" si="2"/>
        <v>－</v>
      </c>
      <c r="N8" s="175">
        <v>0</v>
      </c>
      <c r="O8" s="176">
        <v>0</v>
      </c>
    </row>
    <row r="9" spans="1:15" ht="49.5" customHeight="1">
      <c r="A9" s="178" t="s">
        <v>92</v>
      </c>
      <c r="B9" s="174">
        <v>10</v>
      </c>
      <c r="C9" s="380"/>
      <c r="D9" s="381"/>
      <c r="E9" s="382"/>
      <c r="F9" s="191">
        <v>1096</v>
      </c>
      <c r="G9" s="192">
        <f t="shared" si="0"/>
        <v>96.8</v>
      </c>
      <c r="H9" s="356">
        <v>169589366</v>
      </c>
      <c r="I9" s="357"/>
      <c r="J9" s="358"/>
      <c r="K9" s="188">
        <f t="shared" si="1"/>
        <v>1.3</v>
      </c>
      <c r="L9" s="190">
        <f t="shared" si="2"/>
        <v>78.6</v>
      </c>
      <c r="N9" s="175">
        <v>1132</v>
      </c>
      <c r="O9" s="176">
        <v>215899734</v>
      </c>
    </row>
    <row r="10" spans="1:15" ht="49.5" customHeight="1" thickBot="1">
      <c r="A10" s="179" t="s">
        <v>77</v>
      </c>
      <c r="B10" s="180">
        <v>11</v>
      </c>
      <c r="C10" s="383"/>
      <c r="D10" s="384"/>
      <c r="E10" s="385"/>
      <c r="F10" s="197">
        <v>1043</v>
      </c>
      <c r="G10" s="198">
        <f t="shared" si="0"/>
        <v>93.8</v>
      </c>
      <c r="H10" s="360">
        <v>6514617789</v>
      </c>
      <c r="I10" s="361"/>
      <c r="J10" s="362"/>
      <c r="K10" s="198">
        <f t="shared" si="1"/>
        <v>51.3</v>
      </c>
      <c r="L10" s="199">
        <f t="shared" si="2"/>
        <v>89.3</v>
      </c>
      <c r="N10" s="175">
        <v>1112</v>
      </c>
      <c r="O10" s="181">
        <v>7296003219</v>
      </c>
    </row>
    <row r="11" spans="1:15" ht="49.5" customHeight="1" thickBot="1">
      <c r="A11" s="182" t="s">
        <v>89</v>
      </c>
      <c r="B11" s="183">
        <v>12</v>
      </c>
      <c r="C11" s="350">
        <v>4105</v>
      </c>
      <c r="D11" s="348"/>
      <c r="E11" s="348"/>
      <c r="F11" s="200">
        <f>SUM(F5:F10)</f>
        <v>9821</v>
      </c>
      <c r="G11" s="201">
        <f t="shared" si="0"/>
        <v>95.3</v>
      </c>
      <c r="H11" s="348">
        <f>SUM(H5:H10)</f>
        <v>12687004513</v>
      </c>
      <c r="I11" s="348"/>
      <c r="J11" s="349"/>
      <c r="K11" s="202">
        <f t="shared" si="1"/>
        <v>100</v>
      </c>
      <c r="L11" s="203">
        <f t="shared" si="2"/>
        <v>89.6</v>
      </c>
      <c r="N11" s="171">
        <v>10304</v>
      </c>
      <c r="O11" s="176">
        <v>14155867985</v>
      </c>
    </row>
    <row r="12" spans="1:8" ht="15.75" customHeight="1">
      <c r="A12" s="184"/>
      <c r="B12" s="184"/>
      <c r="C12" s="184"/>
      <c r="D12" s="184"/>
      <c r="E12" s="185"/>
      <c r="F12" s="184"/>
      <c r="G12" s="185"/>
      <c r="H12" s="185"/>
    </row>
    <row r="13" spans="1:8" ht="49.5" customHeight="1">
      <c r="A13" s="184"/>
      <c r="B13" s="184"/>
      <c r="C13" s="184"/>
      <c r="D13" s="184"/>
      <c r="E13" s="185"/>
      <c r="F13" s="184"/>
      <c r="G13" s="185"/>
      <c r="H13" s="185"/>
    </row>
    <row r="14" spans="1:8" ht="14.25">
      <c r="A14" s="184"/>
      <c r="B14" s="184"/>
      <c r="C14" s="184"/>
      <c r="D14" s="184"/>
      <c r="E14" s="185"/>
      <c r="F14" s="184"/>
      <c r="G14" s="185"/>
      <c r="H14" s="185"/>
    </row>
    <row r="15" spans="1:8" ht="14.25">
      <c r="A15" s="184"/>
      <c r="B15" s="184"/>
      <c r="C15" s="184"/>
      <c r="D15" s="184"/>
      <c r="E15" s="185"/>
      <c r="F15" s="184"/>
      <c r="G15" s="185"/>
      <c r="H15" s="185"/>
    </row>
    <row r="16" spans="1:8" ht="14.25">
      <c r="A16" s="184"/>
      <c r="B16" s="184"/>
      <c r="C16" s="184"/>
      <c r="D16" s="184"/>
      <c r="E16" s="185"/>
      <c r="F16" s="184"/>
      <c r="G16" s="185"/>
      <c r="H16" s="185"/>
    </row>
    <row r="17" spans="1:8" ht="14.25">
      <c r="A17" s="184"/>
      <c r="B17" s="184"/>
      <c r="C17" s="184"/>
      <c r="D17" s="184"/>
      <c r="E17" s="185"/>
      <c r="F17" s="184"/>
      <c r="G17" s="185"/>
      <c r="H17" s="185"/>
    </row>
    <row r="18" spans="1:8" ht="14.25">
      <c r="A18" s="184"/>
      <c r="B18" s="184"/>
      <c r="C18" s="184"/>
      <c r="D18" s="184"/>
      <c r="E18" s="185"/>
      <c r="F18" s="184"/>
      <c r="G18" s="185"/>
      <c r="H18" s="185"/>
    </row>
    <row r="19" spans="1:8" ht="14.25">
      <c r="A19" s="184"/>
      <c r="B19" s="184"/>
      <c r="C19" s="184"/>
      <c r="D19" s="184"/>
      <c r="E19" s="185"/>
      <c r="F19" s="184"/>
      <c r="G19" s="185"/>
      <c r="H19" s="185"/>
    </row>
    <row r="20" spans="1:8" ht="14.25">
      <c r="A20" s="184"/>
      <c r="B20" s="184"/>
      <c r="C20" s="184"/>
      <c r="D20" s="184"/>
      <c r="E20" s="185"/>
      <c r="F20" s="184"/>
      <c r="G20" s="185"/>
      <c r="H20" s="185"/>
    </row>
    <row r="21" spans="1:8" ht="14.25">
      <c r="A21" s="184"/>
      <c r="B21" s="184"/>
      <c r="C21" s="184"/>
      <c r="D21" s="184"/>
      <c r="E21" s="185"/>
      <c r="F21" s="184"/>
      <c r="G21" s="185"/>
      <c r="H21" s="185"/>
    </row>
    <row r="22" spans="1:8" ht="14.25">
      <c r="A22" s="184"/>
      <c r="B22" s="184"/>
      <c r="C22" s="184"/>
      <c r="D22" s="184"/>
      <c r="E22" s="185"/>
      <c r="F22" s="184"/>
      <c r="G22" s="185"/>
      <c r="H22" s="185"/>
    </row>
    <row r="23" spans="1:8" ht="14.25">
      <c r="A23" s="184"/>
      <c r="B23" s="184"/>
      <c r="C23" s="184"/>
      <c r="D23" s="184"/>
      <c r="E23" s="185"/>
      <c r="F23" s="184"/>
      <c r="G23" s="185"/>
      <c r="H23" s="185"/>
    </row>
    <row r="24" spans="1:8" ht="14.25">
      <c r="A24" s="184"/>
      <c r="B24" s="184"/>
      <c r="C24" s="184"/>
      <c r="D24" s="184"/>
      <c r="E24" s="185"/>
      <c r="F24" s="184"/>
      <c r="G24" s="185"/>
      <c r="H24" s="185"/>
    </row>
    <row r="25" spans="1:8" ht="14.25">
      <c r="A25" s="184"/>
      <c r="B25" s="184"/>
      <c r="C25" s="184"/>
      <c r="D25" s="184"/>
      <c r="E25" s="185"/>
      <c r="F25" s="184"/>
      <c r="G25" s="185"/>
      <c r="H25" s="185"/>
    </row>
    <row r="26" spans="1:8" ht="14.25">
      <c r="A26" s="184"/>
      <c r="B26" s="184"/>
      <c r="C26" s="184"/>
      <c r="D26" s="184"/>
      <c r="E26" s="185"/>
      <c r="F26" s="184"/>
      <c r="G26" s="185"/>
      <c r="H26" s="185"/>
    </row>
    <row r="27" spans="1:8" ht="14.25">
      <c r="A27" s="184"/>
      <c r="B27" s="184"/>
      <c r="C27" s="184"/>
      <c r="D27" s="184"/>
      <c r="E27" s="185"/>
      <c r="F27" s="184"/>
      <c r="G27" s="185"/>
      <c r="H27" s="185"/>
    </row>
    <row r="28" spans="1:8" ht="14.25">
      <c r="A28" s="184"/>
      <c r="B28" s="184"/>
      <c r="C28" s="184"/>
      <c r="D28" s="184"/>
      <c r="E28" s="185"/>
      <c r="F28" s="184"/>
      <c r="G28" s="185"/>
      <c r="H28" s="185"/>
    </row>
    <row r="29" spans="1:8" ht="14.25">
      <c r="A29" s="184"/>
      <c r="B29" s="184"/>
      <c r="C29" s="184"/>
      <c r="D29" s="184"/>
      <c r="E29" s="185"/>
      <c r="F29" s="184"/>
      <c r="G29" s="185"/>
      <c r="H29" s="185"/>
    </row>
    <row r="30" spans="1:8" ht="14.25">
      <c r="A30" s="184"/>
      <c r="B30" s="184"/>
      <c r="C30" s="184"/>
      <c r="D30" s="184"/>
      <c r="E30" s="185"/>
      <c r="F30" s="184"/>
      <c r="G30" s="185"/>
      <c r="H30" s="185"/>
    </row>
    <row r="31" spans="1:8" ht="14.25">
      <c r="A31" s="184"/>
      <c r="B31" s="184"/>
      <c r="C31" s="184"/>
      <c r="D31" s="184"/>
      <c r="E31" s="185"/>
      <c r="F31" s="184"/>
      <c r="G31" s="185"/>
      <c r="H31" s="185"/>
    </row>
    <row r="32" spans="1:8" ht="14.25">
      <c r="A32" s="184"/>
      <c r="B32" s="184"/>
      <c r="C32" s="184"/>
      <c r="D32" s="184"/>
      <c r="E32" s="185"/>
      <c r="F32" s="184"/>
      <c r="G32" s="185"/>
      <c r="H32" s="185"/>
    </row>
    <row r="33" spans="1:8" ht="14.25">
      <c r="A33" s="184"/>
      <c r="B33" s="184"/>
      <c r="C33" s="184"/>
      <c r="D33" s="184"/>
      <c r="E33" s="185"/>
      <c r="F33" s="184"/>
      <c r="G33" s="185"/>
      <c r="H33" s="185"/>
    </row>
    <row r="34" spans="1:8" ht="14.25">
      <c r="A34" s="184"/>
      <c r="B34" s="184"/>
      <c r="C34" s="184"/>
      <c r="D34" s="184"/>
      <c r="E34" s="185"/>
      <c r="F34" s="184"/>
      <c r="G34" s="185"/>
      <c r="H34" s="185"/>
    </row>
    <row r="35" spans="1:8" ht="14.25">
      <c r="A35" s="184"/>
      <c r="B35" s="184"/>
      <c r="C35" s="184"/>
      <c r="D35" s="184"/>
      <c r="E35" s="185"/>
      <c r="F35" s="184"/>
      <c r="G35" s="185"/>
      <c r="H35" s="185"/>
    </row>
    <row r="36" spans="1:8" ht="14.25">
      <c r="A36" s="184"/>
      <c r="B36" s="184"/>
      <c r="C36" s="184"/>
      <c r="D36" s="184"/>
      <c r="E36" s="185"/>
      <c r="F36" s="184"/>
      <c r="G36" s="185"/>
      <c r="H36" s="185"/>
    </row>
    <row r="37" spans="1:8" ht="14.25">
      <c r="A37" s="184"/>
      <c r="B37" s="184"/>
      <c r="C37" s="184"/>
      <c r="D37" s="184"/>
      <c r="E37" s="185"/>
      <c r="F37" s="184"/>
      <c r="G37" s="185"/>
      <c r="H37" s="185"/>
    </row>
    <row r="38" spans="1:8" ht="14.25">
      <c r="A38" s="184"/>
      <c r="B38" s="184"/>
      <c r="C38" s="184"/>
      <c r="D38" s="184"/>
      <c r="E38" s="185"/>
      <c r="F38" s="184"/>
      <c r="G38" s="185"/>
      <c r="H38" s="185"/>
    </row>
    <row r="39" spans="1:8" ht="14.25">
      <c r="A39" s="184"/>
      <c r="B39" s="184"/>
      <c r="C39" s="184"/>
      <c r="D39" s="184"/>
      <c r="E39" s="185"/>
      <c r="F39" s="184"/>
      <c r="G39" s="185"/>
      <c r="H39" s="185"/>
    </row>
    <row r="40" spans="1:8" ht="14.25">
      <c r="A40" s="184"/>
      <c r="B40" s="184"/>
      <c r="C40" s="184"/>
      <c r="D40" s="184"/>
      <c r="E40" s="185"/>
      <c r="F40" s="184"/>
      <c r="G40" s="185"/>
      <c r="H40" s="185"/>
    </row>
    <row r="41" spans="1:8" ht="14.25">
      <c r="A41" s="184"/>
      <c r="B41" s="184"/>
      <c r="C41" s="184"/>
      <c r="D41" s="184"/>
      <c r="E41" s="185"/>
      <c r="F41" s="184"/>
      <c r="G41" s="185"/>
      <c r="H41" s="185"/>
    </row>
    <row r="42" spans="1:8" ht="14.25">
      <c r="A42" s="184"/>
      <c r="B42" s="184"/>
      <c r="C42" s="184"/>
      <c r="D42" s="184"/>
      <c r="E42" s="185"/>
      <c r="F42" s="184"/>
      <c r="G42" s="185"/>
      <c r="H42" s="185"/>
    </row>
    <row r="43" spans="1:8" ht="14.25">
      <c r="A43" s="184"/>
      <c r="B43" s="184"/>
      <c r="C43" s="184"/>
      <c r="D43" s="184"/>
      <c r="E43" s="185"/>
      <c r="F43" s="184"/>
      <c r="G43" s="185"/>
      <c r="H43" s="185"/>
    </row>
    <row r="44" spans="1:8" ht="14.25">
      <c r="A44" s="184"/>
      <c r="B44" s="184"/>
      <c r="C44" s="184"/>
      <c r="D44" s="184"/>
      <c r="E44" s="185"/>
      <c r="F44" s="184"/>
      <c r="G44" s="185"/>
      <c r="H44" s="185"/>
    </row>
    <row r="45" spans="1:8" ht="14.25">
      <c r="A45" s="184"/>
      <c r="B45" s="184"/>
      <c r="C45" s="184"/>
      <c r="D45" s="184"/>
      <c r="E45" s="185"/>
      <c r="F45" s="184"/>
      <c r="G45" s="185"/>
      <c r="H45" s="185"/>
    </row>
    <row r="46" spans="1:8" ht="14.25">
      <c r="A46" s="184"/>
      <c r="B46" s="184"/>
      <c r="C46" s="184"/>
      <c r="D46" s="184"/>
      <c r="E46" s="185"/>
      <c r="F46" s="184"/>
      <c r="G46" s="185"/>
      <c r="H46" s="185"/>
    </row>
    <row r="47" spans="1:8" ht="14.25">
      <c r="A47" s="184"/>
      <c r="B47" s="184"/>
      <c r="C47" s="184"/>
      <c r="D47" s="184"/>
      <c r="E47" s="185"/>
      <c r="F47" s="184"/>
      <c r="G47" s="185"/>
      <c r="H47" s="185"/>
    </row>
    <row r="48" spans="1:8" ht="14.25">
      <c r="A48" s="184"/>
      <c r="B48" s="184"/>
      <c r="C48" s="184"/>
      <c r="D48" s="184"/>
      <c r="E48" s="185"/>
      <c r="F48" s="184"/>
      <c r="G48" s="185"/>
      <c r="H48" s="185"/>
    </row>
    <row r="49" spans="1:8" ht="14.25">
      <c r="A49" s="184"/>
      <c r="B49" s="184"/>
      <c r="C49" s="184"/>
      <c r="D49" s="184"/>
      <c r="E49" s="185"/>
      <c r="F49" s="184"/>
      <c r="G49" s="185"/>
      <c r="H49" s="185"/>
    </row>
    <row r="50" spans="1:8" ht="14.25">
      <c r="A50" s="184"/>
      <c r="B50" s="184"/>
      <c r="C50" s="184"/>
      <c r="D50" s="184"/>
      <c r="E50" s="185"/>
      <c r="F50" s="184"/>
      <c r="G50" s="185"/>
      <c r="H50" s="185"/>
    </row>
    <row r="51" spans="1:8" ht="14.25">
      <c r="A51" s="184"/>
      <c r="B51" s="184"/>
      <c r="C51" s="184"/>
      <c r="D51" s="184"/>
      <c r="E51" s="185"/>
      <c r="F51" s="184"/>
      <c r="G51" s="185"/>
      <c r="H51" s="185"/>
    </row>
    <row r="52" spans="1:8" ht="14.25">
      <c r="A52" s="184"/>
      <c r="B52" s="184"/>
      <c r="C52" s="184"/>
      <c r="D52" s="184"/>
      <c r="E52" s="185"/>
      <c r="F52" s="184"/>
      <c r="G52" s="185"/>
      <c r="H52" s="185"/>
    </row>
    <row r="53" spans="1:8" ht="14.25">
      <c r="A53" s="184"/>
      <c r="B53" s="184"/>
      <c r="C53" s="184"/>
      <c r="D53" s="184"/>
      <c r="E53" s="185"/>
      <c r="F53" s="184"/>
      <c r="G53" s="185"/>
      <c r="H53" s="185"/>
    </row>
    <row r="54" spans="1:8" ht="14.25">
      <c r="A54" s="184"/>
      <c r="B54" s="184"/>
      <c r="C54" s="184"/>
      <c r="D54" s="184"/>
      <c r="E54" s="185"/>
      <c r="F54" s="184"/>
      <c r="G54" s="185"/>
      <c r="H54" s="185"/>
    </row>
    <row r="55" spans="1:8" ht="14.25">
      <c r="A55" s="184"/>
      <c r="B55" s="184"/>
      <c r="C55" s="184"/>
      <c r="D55" s="184"/>
      <c r="E55" s="185"/>
      <c r="F55" s="184"/>
      <c r="G55" s="185"/>
      <c r="H55" s="185"/>
    </row>
    <row r="56" spans="1:8" ht="14.25">
      <c r="A56" s="184"/>
      <c r="B56" s="184"/>
      <c r="C56" s="184"/>
      <c r="D56" s="184"/>
      <c r="E56" s="185"/>
      <c r="F56" s="184"/>
      <c r="G56" s="185"/>
      <c r="H56" s="185"/>
    </row>
    <row r="57" spans="1:8" ht="14.25">
      <c r="A57" s="184"/>
      <c r="B57" s="184"/>
      <c r="C57" s="184"/>
      <c r="D57" s="184"/>
      <c r="E57" s="185"/>
      <c r="F57" s="184"/>
      <c r="G57" s="185"/>
      <c r="H57" s="185"/>
    </row>
    <row r="58" spans="1:8" ht="14.25">
      <c r="A58" s="184"/>
      <c r="B58" s="184"/>
      <c r="C58" s="184"/>
      <c r="D58" s="184"/>
      <c r="E58" s="185"/>
      <c r="F58" s="184"/>
      <c r="G58" s="185"/>
      <c r="H58" s="185"/>
    </row>
    <row r="59" spans="1:8" ht="14.25">
      <c r="A59" s="184"/>
      <c r="B59" s="184"/>
      <c r="C59" s="184"/>
      <c r="D59" s="184"/>
      <c r="E59" s="185"/>
      <c r="F59" s="184"/>
      <c r="G59" s="185"/>
      <c r="H59" s="185"/>
    </row>
    <row r="60" spans="1:8" ht="14.25">
      <c r="A60" s="184"/>
      <c r="B60" s="184"/>
      <c r="C60" s="184"/>
      <c r="D60" s="184"/>
      <c r="E60" s="185"/>
      <c r="F60" s="184"/>
      <c r="G60" s="185"/>
      <c r="H60" s="185"/>
    </row>
    <row r="61" spans="1:8" ht="14.25">
      <c r="A61" s="184"/>
      <c r="B61" s="184"/>
      <c r="C61" s="184"/>
      <c r="D61" s="184"/>
      <c r="E61" s="185"/>
      <c r="F61" s="184"/>
      <c r="G61" s="185"/>
      <c r="H61" s="185"/>
    </row>
    <row r="62" spans="1:8" ht="14.25">
      <c r="A62" s="184"/>
      <c r="B62" s="184"/>
      <c r="C62" s="184"/>
      <c r="D62" s="184"/>
      <c r="E62" s="185"/>
      <c r="F62" s="184"/>
      <c r="G62" s="185"/>
      <c r="H62" s="185"/>
    </row>
    <row r="63" spans="1:8" ht="14.25">
      <c r="A63" s="184"/>
      <c r="B63" s="184"/>
      <c r="C63" s="184"/>
      <c r="D63" s="184"/>
      <c r="E63" s="185"/>
      <c r="F63" s="184"/>
      <c r="G63" s="185"/>
      <c r="H63" s="185"/>
    </row>
    <row r="64" spans="1:8" ht="14.25">
      <c r="A64" s="184"/>
      <c r="B64" s="184"/>
      <c r="C64" s="184"/>
      <c r="D64" s="184"/>
      <c r="E64" s="185"/>
      <c r="F64" s="184"/>
      <c r="G64" s="185"/>
      <c r="H64" s="185"/>
    </row>
    <row r="65" spans="1:8" ht="14.25">
      <c r="A65" s="184"/>
      <c r="B65" s="184"/>
      <c r="C65" s="184"/>
      <c r="D65" s="184"/>
      <c r="E65" s="185"/>
      <c r="F65" s="184"/>
      <c r="G65" s="185"/>
      <c r="H65" s="185"/>
    </row>
    <row r="66" spans="1:8" ht="14.25">
      <c r="A66" s="184"/>
      <c r="B66" s="184"/>
      <c r="C66" s="184"/>
      <c r="D66" s="184"/>
      <c r="E66" s="185"/>
      <c r="F66" s="184"/>
      <c r="G66" s="185"/>
      <c r="H66" s="185"/>
    </row>
    <row r="67" spans="1:8" ht="14.25">
      <c r="A67" s="184"/>
      <c r="B67" s="184"/>
      <c r="C67" s="184"/>
      <c r="D67" s="184"/>
      <c r="E67" s="185"/>
      <c r="F67" s="184"/>
      <c r="G67" s="185"/>
      <c r="H67" s="185"/>
    </row>
    <row r="68" spans="1:8" ht="14.25">
      <c r="A68" s="184"/>
      <c r="B68" s="184"/>
      <c r="C68" s="184"/>
      <c r="D68" s="184"/>
      <c r="E68" s="185"/>
      <c r="F68" s="184"/>
      <c r="G68" s="185"/>
      <c r="H68" s="185"/>
    </row>
    <row r="69" spans="1:8" ht="14.25">
      <c r="A69" s="184"/>
      <c r="B69" s="184"/>
      <c r="C69" s="184"/>
      <c r="D69" s="184"/>
      <c r="E69" s="185"/>
      <c r="F69" s="184"/>
      <c r="G69" s="185"/>
      <c r="H69" s="185"/>
    </row>
    <row r="70" spans="1:8" ht="14.25">
      <c r="A70" s="184"/>
      <c r="B70" s="184"/>
      <c r="C70" s="184"/>
      <c r="D70" s="184"/>
      <c r="E70" s="185"/>
      <c r="F70" s="184"/>
      <c r="G70" s="185"/>
      <c r="H70" s="185"/>
    </row>
    <row r="71" spans="1:8" ht="14.25">
      <c r="A71" s="184"/>
      <c r="B71" s="184"/>
      <c r="C71" s="184"/>
      <c r="D71" s="184"/>
      <c r="E71" s="185"/>
      <c r="F71" s="184"/>
      <c r="G71" s="185"/>
      <c r="H71" s="185"/>
    </row>
    <row r="72" spans="1:8" ht="14.25">
      <c r="A72" s="184"/>
      <c r="B72" s="184"/>
      <c r="C72" s="184"/>
      <c r="D72" s="184"/>
      <c r="E72" s="185"/>
      <c r="F72" s="184"/>
      <c r="G72" s="185"/>
      <c r="H72" s="185"/>
    </row>
    <row r="73" spans="1:8" ht="14.25">
      <c r="A73" s="184"/>
      <c r="B73" s="184"/>
      <c r="C73" s="184"/>
      <c r="D73" s="184"/>
      <c r="E73" s="185"/>
      <c r="F73" s="184"/>
      <c r="G73" s="185"/>
      <c r="H73" s="185"/>
    </row>
    <row r="74" spans="1:8" ht="14.25">
      <c r="A74" s="184"/>
      <c r="B74" s="184"/>
      <c r="C74" s="184"/>
      <c r="D74" s="184"/>
      <c r="E74" s="185"/>
      <c r="F74" s="184"/>
      <c r="G74" s="185"/>
      <c r="H74" s="185"/>
    </row>
    <row r="75" spans="1:8" ht="14.25">
      <c r="A75" s="184"/>
      <c r="B75" s="184"/>
      <c r="C75" s="184"/>
      <c r="D75" s="184"/>
      <c r="E75" s="185"/>
      <c r="F75" s="184"/>
      <c r="G75" s="185"/>
      <c r="H75" s="185"/>
    </row>
    <row r="76" spans="1:8" ht="14.25">
      <c r="A76" s="184"/>
      <c r="B76" s="184"/>
      <c r="C76" s="184"/>
      <c r="D76" s="184"/>
      <c r="E76" s="185"/>
      <c r="F76" s="184"/>
      <c r="G76" s="185"/>
      <c r="H76" s="185"/>
    </row>
    <row r="77" spans="1:8" ht="14.25">
      <c r="A77" s="184"/>
      <c r="B77" s="184"/>
      <c r="C77" s="184"/>
      <c r="D77" s="184"/>
      <c r="E77" s="185"/>
      <c r="F77" s="184"/>
      <c r="G77" s="185"/>
      <c r="H77" s="185"/>
    </row>
    <row r="78" spans="1:8" ht="14.25">
      <c r="A78" s="184"/>
      <c r="B78" s="184"/>
      <c r="C78" s="184"/>
      <c r="D78" s="184"/>
      <c r="E78" s="185"/>
      <c r="F78" s="184"/>
      <c r="G78" s="185"/>
      <c r="H78" s="185"/>
    </row>
    <row r="79" spans="1:8" ht="14.25">
      <c r="A79" s="184"/>
      <c r="B79" s="184"/>
      <c r="C79" s="184"/>
      <c r="D79" s="184"/>
      <c r="E79" s="185"/>
      <c r="F79" s="184"/>
      <c r="G79" s="185"/>
      <c r="H79" s="185"/>
    </row>
    <row r="80" spans="1:8" ht="14.25">
      <c r="A80" s="184"/>
      <c r="B80" s="184"/>
      <c r="C80" s="184"/>
      <c r="D80" s="184"/>
      <c r="E80" s="185"/>
      <c r="F80" s="184"/>
      <c r="G80" s="185"/>
      <c r="H80" s="185"/>
    </row>
    <row r="81" spans="1:8" ht="14.25">
      <c r="A81" s="184"/>
      <c r="B81" s="184"/>
      <c r="C81" s="184"/>
      <c r="D81" s="184"/>
      <c r="E81" s="185"/>
      <c r="F81" s="184"/>
      <c r="G81" s="185"/>
      <c r="H81" s="185"/>
    </row>
    <row r="82" spans="1:8" ht="14.25">
      <c r="A82" s="184"/>
      <c r="B82" s="184"/>
      <c r="C82" s="184"/>
      <c r="D82" s="184"/>
      <c r="E82" s="185"/>
      <c r="F82" s="184"/>
      <c r="G82" s="185"/>
      <c r="H82" s="185"/>
    </row>
    <row r="83" spans="1:8" ht="14.25">
      <c r="A83" s="184"/>
      <c r="B83" s="184"/>
      <c r="C83" s="184"/>
      <c r="D83" s="184"/>
      <c r="E83" s="185"/>
      <c r="F83" s="184"/>
      <c r="G83" s="185"/>
      <c r="H83" s="185"/>
    </row>
    <row r="84" spans="1:8" ht="14.25">
      <c r="A84" s="184"/>
      <c r="B84" s="184"/>
      <c r="C84" s="184"/>
      <c r="D84" s="184"/>
      <c r="E84" s="185"/>
      <c r="F84" s="184"/>
      <c r="G84" s="185"/>
      <c r="H84" s="185"/>
    </row>
    <row r="85" spans="1:8" ht="14.25">
      <c r="A85" s="184"/>
      <c r="B85" s="184"/>
      <c r="C85" s="184"/>
      <c r="D85" s="184"/>
      <c r="E85" s="185"/>
      <c r="F85" s="184"/>
      <c r="G85" s="185"/>
      <c r="H85" s="185"/>
    </row>
    <row r="86" spans="1:8" ht="14.25">
      <c r="A86" s="184"/>
      <c r="B86" s="184"/>
      <c r="C86" s="184"/>
      <c r="D86" s="184"/>
      <c r="E86" s="185"/>
      <c r="F86" s="184"/>
      <c r="G86" s="185"/>
      <c r="H86" s="185"/>
    </row>
    <row r="87" spans="1:8" ht="14.25">
      <c r="A87" s="184"/>
      <c r="B87" s="184"/>
      <c r="C87" s="184"/>
      <c r="D87" s="184"/>
      <c r="E87" s="185"/>
      <c r="F87" s="184"/>
      <c r="G87" s="185"/>
      <c r="H87" s="185"/>
    </row>
    <row r="88" spans="1:8" ht="14.25">
      <c r="A88" s="184"/>
      <c r="B88" s="184"/>
      <c r="C88" s="184"/>
      <c r="D88" s="184"/>
      <c r="E88" s="185"/>
      <c r="F88" s="184"/>
      <c r="G88" s="185"/>
      <c r="H88" s="185"/>
    </row>
    <row r="89" spans="1:8" ht="14.25">
      <c r="A89" s="184"/>
      <c r="B89" s="184"/>
      <c r="C89" s="184"/>
      <c r="D89" s="184"/>
      <c r="E89" s="185"/>
      <c r="F89" s="184"/>
      <c r="G89" s="185"/>
      <c r="H89" s="185"/>
    </row>
    <row r="90" spans="1:8" ht="14.25">
      <c r="A90" s="184"/>
      <c r="B90" s="184"/>
      <c r="C90" s="184"/>
      <c r="D90" s="184"/>
      <c r="E90" s="185"/>
      <c r="F90" s="184"/>
      <c r="G90" s="185"/>
      <c r="H90" s="185"/>
    </row>
    <row r="91" spans="1:8" ht="14.25">
      <c r="A91" s="184"/>
      <c r="B91" s="184"/>
      <c r="C91" s="184"/>
      <c r="D91" s="184"/>
      <c r="E91" s="185"/>
      <c r="F91" s="184"/>
      <c r="G91" s="185"/>
      <c r="H91" s="185"/>
    </row>
    <row r="92" spans="1:8" ht="14.25">
      <c r="A92" s="184"/>
      <c r="B92" s="184"/>
      <c r="C92" s="184"/>
      <c r="D92" s="184"/>
      <c r="E92" s="185"/>
      <c r="F92" s="184"/>
      <c r="G92" s="185"/>
      <c r="H92" s="185"/>
    </row>
    <row r="93" spans="1:8" ht="14.25">
      <c r="A93" s="184"/>
      <c r="B93" s="184"/>
      <c r="C93" s="184"/>
      <c r="D93" s="184"/>
      <c r="E93" s="185"/>
      <c r="F93" s="184"/>
      <c r="G93" s="185"/>
      <c r="H93" s="185"/>
    </row>
    <row r="94" spans="1:8" ht="14.25">
      <c r="A94" s="184"/>
      <c r="B94" s="184"/>
      <c r="C94" s="184"/>
      <c r="D94" s="184"/>
      <c r="E94" s="185"/>
      <c r="F94" s="184"/>
      <c r="G94" s="185"/>
      <c r="H94" s="185"/>
    </row>
    <row r="95" spans="1:8" ht="14.25">
      <c r="A95" s="184"/>
      <c r="B95" s="184"/>
      <c r="C95" s="184"/>
      <c r="D95" s="184"/>
      <c r="E95" s="185"/>
      <c r="F95" s="184"/>
      <c r="G95" s="185"/>
      <c r="H95" s="185"/>
    </row>
    <row r="96" spans="1:8" ht="14.25">
      <c r="A96" s="184"/>
      <c r="B96" s="184"/>
      <c r="C96" s="184"/>
      <c r="D96" s="184"/>
      <c r="E96" s="185"/>
      <c r="F96" s="184"/>
      <c r="G96" s="185"/>
      <c r="H96" s="185"/>
    </row>
    <row r="97" spans="1:8" ht="14.25">
      <c r="A97" s="184"/>
      <c r="B97" s="184"/>
      <c r="C97" s="184"/>
      <c r="D97" s="184"/>
      <c r="E97" s="185"/>
      <c r="F97" s="184"/>
      <c r="G97" s="185"/>
      <c r="H97" s="185"/>
    </row>
    <row r="98" spans="1:8" ht="14.25">
      <c r="A98" s="184"/>
      <c r="B98" s="184"/>
      <c r="C98" s="184"/>
      <c r="D98" s="184"/>
      <c r="E98" s="185"/>
      <c r="F98" s="184"/>
      <c r="G98" s="185"/>
      <c r="H98" s="185"/>
    </row>
    <row r="99" spans="1:8" ht="14.25">
      <c r="A99" s="184"/>
      <c r="B99" s="184"/>
      <c r="C99" s="184"/>
      <c r="D99" s="184"/>
      <c r="E99" s="185"/>
      <c r="F99" s="184"/>
      <c r="G99" s="185"/>
      <c r="H99" s="185"/>
    </row>
    <row r="100" spans="1:8" ht="14.25">
      <c r="A100" s="184"/>
      <c r="B100" s="184"/>
      <c r="C100" s="184"/>
      <c r="D100" s="184"/>
      <c r="E100" s="185"/>
      <c r="F100" s="184"/>
      <c r="G100" s="185"/>
      <c r="H100" s="185"/>
    </row>
    <row r="101" spans="1:8" ht="14.25">
      <c r="A101" s="184"/>
      <c r="B101" s="184"/>
      <c r="C101" s="184"/>
      <c r="D101" s="184"/>
      <c r="E101" s="185"/>
      <c r="F101" s="184"/>
      <c r="G101" s="185"/>
      <c r="H101" s="185"/>
    </row>
  </sheetData>
  <sheetProtection/>
  <mergeCells count="19">
    <mergeCell ref="K2:L2"/>
    <mergeCell ref="A1:L1"/>
    <mergeCell ref="N2:O2"/>
    <mergeCell ref="G2:H2"/>
    <mergeCell ref="A4:A5"/>
    <mergeCell ref="H3:J3"/>
    <mergeCell ref="H4:J4"/>
    <mergeCell ref="B4:B5"/>
    <mergeCell ref="C5:E10"/>
    <mergeCell ref="H11:J11"/>
    <mergeCell ref="C11:E11"/>
    <mergeCell ref="C3:E3"/>
    <mergeCell ref="C4:E4"/>
    <mergeCell ref="H5:J5"/>
    <mergeCell ref="H6:J6"/>
    <mergeCell ref="H7:J7"/>
    <mergeCell ref="H8:J8"/>
    <mergeCell ref="H9:J9"/>
    <mergeCell ref="H10:J10"/>
  </mergeCells>
  <printOptions horizontalCentered="1"/>
  <pageMargins left="0.35433070866141736" right="0.35433070866141736" top="0.984251968503937" bottom="0.984251968503937" header="0.5118110236220472" footer="0.511811023622047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99"/>
  <sheetViews>
    <sheetView view="pageBreakPreview" zoomScaleNormal="70" zoomScaleSheetLayoutView="100" zoomScalePageLayoutView="0" workbookViewId="0" topLeftCell="A1">
      <selection activeCell="A2" sqref="A2"/>
    </sheetView>
  </sheetViews>
  <sheetFormatPr defaultColWidth="9.00390625" defaultRowHeight="13.5"/>
  <cols>
    <col min="1" max="1" width="32.625" style="21" customWidth="1"/>
    <col min="2" max="2" width="3.625" style="21" customWidth="1"/>
    <col min="3" max="3" width="14.375" style="21" customWidth="1"/>
    <col min="4" max="4" width="10.625" style="21" customWidth="1"/>
    <col min="5" max="5" width="8.625" style="46" customWidth="1"/>
    <col min="6" max="6" width="13.25390625" style="21" customWidth="1"/>
    <col min="7" max="8" width="8.625" style="46" customWidth="1"/>
    <col min="9" max="9" width="9.00390625" style="21" customWidth="1"/>
    <col min="10" max="10" width="9.00390625" style="48" customWidth="1"/>
    <col min="11" max="11" width="16.625" style="48" bestFit="1" customWidth="1"/>
    <col min="12" max="16384" width="9.00390625" style="21" customWidth="1"/>
  </cols>
  <sheetData>
    <row r="1" spans="1:11" ht="19.5" customHeight="1">
      <c r="A1" s="364" t="s">
        <v>147</v>
      </c>
      <c r="B1" s="364"/>
      <c r="C1" s="364"/>
      <c r="D1" s="364"/>
      <c r="E1" s="364"/>
      <c r="F1" s="364"/>
      <c r="G1" s="364"/>
      <c r="H1" s="364"/>
      <c r="J1" s="47"/>
      <c r="K1" s="47"/>
    </row>
    <row r="2" spans="1:11" ht="19.5" customHeight="1" thickBot="1">
      <c r="A2" s="25"/>
      <c r="B2" s="204"/>
      <c r="C2" s="204"/>
      <c r="D2" s="204"/>
      <c r="E2" s="205"/>
      <c r="F2" s="367"/>
      <c r="G2" s="367"/>
      <c r="H2" s="367"/>
      <c r="J2" s="340" t="s">
        <v>136</v>
      </c>
      <c r="K2" s="341"/>
    </row>
    <row r="3" spans="1:11" ht="27.75" customHeight="1" thickBot="1">
      <c r="A3" s="392" t="s">
        <v>108</v>
      </c>
      <c r="B3" s="393"/>
      <c r="C3" s="206" t="s">
        <v>82</v>
      </c>
      <c r="D3" s="207" t="s">
        <v>70</v>
      </c>
      <c r="E3" s="208" t="s">
        <v>65</v>
      </c>
      <c r="F3" s="394" t="s">
        <v>71</v>
      </c>
      <c r="G3" s="395"/>
      <c r="H3" s="209" t="s">
        <v>65</v>
      </c>
      <c r="J3" s="49" t="s">
        <v>70</v>
      </c>
      <c r="K3" s="50" t="s">
        <v>71</v>
      </c>
    </row>
    <row r="4" spans="1:11" ht="27.75" customHeight="1">
      <c r="A4" s="386" t="s">
        <v>109</v>
      </c>
      <c r="B4" s="387"/>
      <c r="C4" s="165" t="s">
        <v>83</v>
      </c>
      <c r="D4" s="210" t="s">
        <v>14</v>
      </c>
      <c r="E4" s="211" t="s">
        <v>72</v>
      </c>
      <c r="F4" s="168"/>
      <c r="G4" s="212" t="s">
        <v>5</v>
      </c>
      <c r="H4" s="169" t="s">
        <v>72</v>
      </c>
      <c r="J4" s="51" t="s">
        <v>67</v>
      </c>
      <c r="K4" s="52" t="s">
        <v>5</v>
      </c>
    </row>
    <row r="5" spans="1:11" ht="69.75" customHeight="1" thickBot="1">
      <c r="A5" s="388"/>
      <c r="B5" s="389"/>
      <c r="C5" s="213">
        <v>361</v>
      </c>
      <c r="D5" s="214">
        <v>953</v>
      </c>
      <c r="E5" s="215">
        <f>ROUND(D5/J5*100,1)</f>
        <v>97</v>
      </c>
      <c r="F5" s="390">
        <v>14394264078</v>
      </c>
      <c r="G5" s="391"/>
      <c r="H5" s="203">
        <f>ROUND(F5/K5*100,1)</f>
        <v>175.5</v>
      </c>
      <c r="J5" s="69">
        <v>982</v>
      </c>
      <c r="K5" s="53">
        <v>8200811224</v>
      </c>
    </row>
    <row r="6" spans="1:8" ht="3" customHeight="1">
      <c r="A6" s="22"/>
      <c r="B6" s="22"/>
      <c r="C6" s="22"/>
      <c r="D6" s="22"/>
      <c r="E6" s="45"/>
      <c r="F6" s="22"/>
      <c r="G6" s="45"/>
      <c r="H6" s="45"/>
    </row>
    <row r="7" spans="1:8" ht="27.75" customHeight="1">
      <c r="A7" s="22"/>
      <c r="B7" s="22"/>
      <c r="C7" s="22"/>
      <c r="D7" s="22"/>
      <c r="E7" s="45"/>
      <c r="F7" s="22"/>
      <c r="G7" s="45"/>
      <c r="H7" s="45"/>
    </row>
    <row r="8" spans="1:8" ht="27.75" customHeight="1">
      <c r="A8" s="22"/>
      <c r="B8" s="22"/>
      <c r="C8" s="22"/>
      <c r="D8" s="22"/>
      <c r="E8" s="45"/>
      <c r="F8" s="22"/>
      <c r="G8" s="45"/>
      <c r="H8" s="45"/>
    </row>
    <row r="9" spans="1:8" ht="49.5" customHeight="1">
      <c r="A9" s="22"/>
      <c r="B9" s="22"/>
      <c r="C9" s="22"/>
      <c r="D9" s="22"/>
      <c r="E9" s="45"/>
      <c r="F9" s="22"/>
      <c r="G9" s="45"/>
      <c r="H9" s="45"/>
    </row>
    <row r="10" spans="1:8" ht="15.75" customHeight="1">
      <c r="A10" s="22"/>
      <c r="B10" s="22"/>
      <c r="C10" s="22"/>
      <c r="D10" s="22"/>
      <c r="E10" s="45"/>
      <c r="F10" s="22"/>
      <c r="G10" s="45"/>
      <c r="H10" s="45"/>
    </row>
    <row r="11" spans="1:8" ht="49.5" customHeight="1">
      <c r="A11" s="22"/>
      <c r="B11" s="22"/>
      <c r="C11" s="22"/>
      <c r="D11" s="22"/>
      <c r="E11" s="45"/>
      <c r="F11" s="22"/>
      <c r="G11" s="45"/>
      <c r="H11" s="45"/>
    </row>
    <row r="12" spans="1:8" ht="14.25">
      <c r="A12" s="22"/>
      <c r="B12" s="22"/>
      <c r="C12" s="22"/>
      <c r="D12" s="22"/>
      <c r="E12" s="45"/>
      <c r="F12" s="22"/>
      <c r="G12" s="45"/>
      <c r="H12" s="45"/>
    </row>
    <row r="13" spans="1:8" ht="14.25">
      <c r="A13" s="22"/>
      <c r="B13" s="22"/>
      <c r="C13" s="22"/>
      <c r="D13" s="22"/>
      <c r="E13" s="45"/>
      <c r="F13" s="22"/>
      <c r="G13" s="45"/>
      <c r="H13" s="45"/>
    </row>
    <row r="14" spans="1:8" ht="14.25">
      <c r="A14" s="22"/>
      <c r="B14" s="22"/>
      <c r="C14" s="22"/>
      <c r="D14" s="22"/>
      <c r="E14" s="45"/>
      <c r="F14" s="22"/>
      <c r="G14" s="45"/>
      <c r="H14" s="45"/>
    </row>
    <row r="15" spans="1:8" ht="14.25">
      <c r="A15" s="22"/>
      <c r="B15" s="22"/>
      <c r="C15" s="22"/>
      <c r="D15" s="22"/>
      <c r="E15" s="45"/>
      <c r="F15" s="22"/>
      <c r="G15" s="45"/>
      <c r="H15" s="45"/>
    </row>
    <row r="16" spans="1:8" ht="14.25">
      <c r="A16" s="22"/>
      <c r="B16" s="22"/>
      <c r="C16" s="22"/>
      <c r="D16" s="22"/>
      <c r="E16" s="45"/>
      <c r="F16" s="22"/>
      <c r="G16" s="45"/>
      <c r="H16" s="45"/>
    </row>
    <row r="17" spans="1:8" ht="14.25">
      <c r="A17" s="22"/>
      <c r="B17" s="22"/>
      <c r="C17" s="22"/>
      <c r="D17" s="22"/>
      <c r="E17" s="45"/>
      <c r="F17" s="22"/>
      <c r="G17" s="45"/>
      <c r="H17" s="45"/>
    </row>
    <row r="18" spans="1:8" ht="14.25">
      <c r="A18" s="22"/>
      <c r="B18" s="22"/>
      <c r="C18" s="22"/>
      <c r="D18" s="22"/>
      <c r="E18" s="45"/>
      <c r="F18" s="22"/>
      <c r="G18" s="45"/>
      <c r="H18" s="45"/>
    </row>
    <row r="19" spans="1:8" ht="14.25">
      <c r="A19" s="22"/>
      <c r="B19" s="22"/>
      <c r="C19" s="22"/>
      <c r="D19" s="22"/>
      <c r="E19" s="45"/>
      <c r="F19" s="22"/>
      <c r="G19" s="45"/>
      <c r="H19" s="45"/>
    </row>
    <row r="20" spans="1:8" ht="14.25">
      <c r="A20" s="22"/>
      <c r="B20" s="22"/>
      <c r="C20" s="22"/>
      <c r="D20" s="22"/>
      <c r="E20" s="45"/>
      <c r="F20" s="22"/>
      <c r="G20" s="45"/>
      <c r="H20" s="45"/>
    </row>
    <row r="21" spans="1:8" ht="14.25">
      <c r="A21" s="22"/>
      <c r="B21" s="22"/>
      <c r="C21" s="22"/>
      <c r="D21" s="22"/>
      <c r="E21" s="45"/>
      <c r="F21" s="22"/>
      <c r="G21" s="45"/>
      <c r="H21" s="45"/>
    </row>
    <row r="22" spans="1:8" ht="14.25">
      <c r="A22" s="22"/>
      <c r="B22" s="22"/>
      <c r="C22" s="22"/>
      <c r="D22" s="22"/>
      <c r="E22" s="45"/>
      <c r="F22" s="22"/>
      <c r="G22" s="45"/>
      <c r="H22" s="45"/>
    </row>
    <row r="23" spans="1:8" ht="14.25">
      <c r="A23" s="22"/>
      <c r="B23" s="22"/>
      <c r="C23" s="22"/>
      <c r="D23" s="22"/>
      <c r="E23" s="45"/>
      <c r="F23" s="22"/>
      <c r="G23" s="45"/>
      <c r="H23" s="45"/>
    </row>
    <row r="24" spans="1:8" ht="14.25">
      <c r="A24" s="22"/>
      <c r="B24" s="22"/>
      <c r="C24" s="22"/>
      <c r="D24" s="22"/>
      <c r="E24" s="45"/>
      <c r="F24" s="22"/>
      <c r="G24" s="45"/>
      <c r="H24" s="45"/>
    </row>
    <row r="25" spans="1:8" ht="14.25">
      <c r="A25" s="22"/>
      <c r="B25" s="22"/>
      <c r="C25" s="22"/>
      <c r="D25" s="22"/>
      <c r="E25" s="45"/>
      <c r="F25" s="22"/>
      <c r="G25" s="45"/>
      <c r="H25" s="45"/>
    </row>
    <row r="26" spans="1:8" ht="14.25">
      <c r="A26" s="22"/>
      <c r="B26" s="22"/>
      <c r="C26" s="22"/>
      <c r="D26" s="22"/>
      <c r="E26" s="45"/>
      <c r="F26" s="22"/>
      <c r="G26" s="45"/>
      <c r="H26" s="45"/>
    </row>
    <row r="27" spans="1:8" ht="14.25">
      <c r="A27" s="22"/>
      <c r="B27" s="22"/>
      <c r="C27" s="22"/>
      <c r="D27" s="22"/>
      <c r="E27" s="45"/>
      <c r="F27" s="22"/>
      <c r="G27" s="45"/>
      <c r="H27" s="45"/>
    </row>
    <row r="28" spans="1:8" ht="14.25">
      <c r="A28" s="22"/>
      <c r="B28" s="22"/>
      <c r="C28" s="22"/>
      <c r="D28" s="22"/>
      <c r="E28" s="45"/>
      <c r="F28" s="22"/>
      <c r="G28" s="45"/>
      <c r="H28" s="45"/>
    </row>
    <row r="29" spans="1:8" ht="14.25">
      <c r="A29" s="22"/>
      <c r="B29" s="22"/>
      <c r="C29" s="22"/>
      <c r="D29" s="22"/>
      <c r="E29" s="45"/>
      <c r="F29" s="22"/>
      <c r="G29" s="45"/>
      <c r="H29" s="45"/>
    </row>
    <row r="30" spans="1:8" ht="14.25">
      <c r="A30" s="22"/>
      <c r="B30" s="22"/>
      <c r="C30" s="22"/>
      <c r="D30" s="22"/>
      <c r="E30" s="45"/>
      <c r="F30" s="22"/>
      <c r="G30" s="45"/>
      <c r="H30" s="45"/>
    </row>
    <row r="31" spans="1:8" ht="14.25">
      <c r="A31" s="22"/>
      <c r="B31" s="22"/>
      <c r="C31" s="22"/>
      <c r="D31" s="22"/>
      <c r="E31" s="45"/>
      <c r="F31" s="22"/>
      <c r="G31" s="45"/>
      <c r="H31" s="45"/>
    </row>
    <row r="32" spans="1:8" ht="14.25">
      <c r="A32" s="22"/>
      <c r="B32" s="22"/>
      <c r="C32" s="22"/>
      <c r="D32" s="22"/>
      <c r="E32" s="45"/>
      <c r="F32" s="22"/>
      <c r="G32" s="45"/>
      <c r="H32" s="45"/>
    </row>
    <row r="33" spans="1:8" ht="14.25">
      <c r="A33" s="22"/>
      <c r="B33" s="22"/>
      <c r="C33" s="22"/>
      <c r="D33" s="22"/>
      <c r="E33" s="45"/>
      <c r="F33" s="22"/>
      <c r="G33" s="45"/>
      <c r="H33" s="45"/>
    </row>
    <row r="34" spans="1:8" ht="14.25">
      <c r="A34" s="22"/>
      <c r="B34" s="22"/>
      <c r="C34" s="22"/>
      <c r="D34" s="22"/>
      <c r="E34" s="45"/>
      <c r="F34" s="22"/>
      <c r="G34" s="45"/>
      <c r="H34" s="45"/>
    </row>
    <row r="35" spans="1:8" ht="14.25">
      <c r="A35" s="22"/>
      <c r="B35" s="22"/>
      <c r="C35" s="22"/>
      <c r="D35" s="22"/>
      <c r="E35" s="45"/>
      <c r="F35" s="22"/>
      <c r="G35" s="45"/>
      <c r="H35" s="45"/>
    </row>
    <row r="36" spans="1:8" ht="14.25">
      <c r="A36" s="22"/>
      <c r="B36" s="22"/>
      <c r="C36" s="22"/>
      <c r="D36" s="22"/>
      <c r="E36" s="45"/>
      <c r="F36" s="22"/>
      <c r="G36" s="45"/>
      <c r="H36" s="45"/>
    </row>
    <row r="37" spans="1:8" ht="14.25">
      <c r="A37" s="22"/>
      <c r="B37" s="22"/>
      <c r="C37" s="22"/>
      <c r="D37" s="22"/>
      <c r="E37" s="45"/>
      <c r="F37" s="22"/>
      <c r="G37" s="45"/>
      <c r="H37" s="45"/>
    </row>
    <row r="38" spans="1:8" ht="14.25">
      <c r="A38" s="22"/>
      <c r="B38" s="22"/>
      <c r="C38" s="22"/>
      <c r="D38" s="22"/>
      <c r="E38" s="45"/>
      <c r="F38" s="22"/>
      <c r="G38" s="45"/>
      <c r="H38" s="45"/>
    </row>
    <row r="39" spans="1:8" ht="14.25">
      <c r="A39" s="22"/>
      <c r="B39" s="22"/>
      <c r="C39" s="22"/>
      <c r="D39" s="22"/>
      <c r="E39" s="45"/>
      <c r="F39" s="22"/>
      <c r="G39" s="45"/>
      <c r="H39" s="45"/>
    </row>
    <row r="40" spans="1:8" ht="14.25">
      <c r="A40" s="22"/>
      <c r="B40" s="22"/>
      <c r="C40" s="22"/>
      <c r="D40" s="22"/>
      <c r="E40" s="45"/>
      <c r="F40" s="22"/>
      <c r="G40" s="45"/>
      <c r="H40" s="45"/>
    </row>
    <row r="41" spans="1:8" ht="14.25">
      <c r="A41" s="22"/>
      <c r="B41" s="22"/>
      <c r="C41" s="22"/>
      <c r="D41" s="22"/>
      <c r="E41" s="45"/>
      <c r="F41" s="22"/>
      <c r="G41" s="45"/>
      <c r="H41" s="45"/>
    </row>
    <row r="42" spans="1:8" ht="14.25">
      <c r="A42" s="22"/>
      <c r="B42" s="22"/>
      <c r="C42" s="22"/>
      <c r="D42" s="22"/>
      <c r="E42" s="45"/>
      <c r="F42" s="22"/>
      <c r="G42" s="45"/>
      <c r="H42" s="45"/>
    </row>
    <row r="43" spans="1:8" ht="14.25">
      <c r="A43" s="22"/>
      <c r="B43" s="22"/>
      <c r="C43" s="22"/>
      <c r="D43" s="22"/>
      <c r="E43" s="45"/>
      <c r="F43" s="22"/>
      <c r="G43" s="45"/>
      <c r="H43" s="45"/>
    </row>
    <row r="44" spans="1:8" ht="14.25">
      <c r="A44" s="22"/>
      <c r="B44" s="22"/>
      <c r="C44" s="22"/>
      <c r="D44" s="22"/>
      <c r="E44" s="45"/>
      <c r="F44" s="22"/>
      <c r="G44" s="45"/>
      <c r="H44" s="45"/>
    </row>
    <row r="45" spans="1:8" ht="14.25">
      <c r="A45" s="22"/>
      <c r="B45" s="22"/>
      <c r="C45" s="22"/>
      <c r="D45" s="22"/>
      <c r="E45" s="45"/>
      <c r="F45" s="22"/>
      <c r="G45" s="45"/>
      <c r="H45" s="45"/>
    </row>
    <row r="46" spans="1:8" ht="14.25">
      <c r="A46" s="22"/>
      <c r="B46" s="22"/>
      <c r="C46" s="22"/>
      <c r="D46" s="22"/>
      <c r="E46" s="45"/>
      <c r="F46" s="22"/>
      <c r="G46" s="45"/>
      <c r="H46" s="45"/>
    </row>
    <row r="47" spans="1:8" ht="14.25">
      <c r="A47" s="22"/>
      <c r="B47" s="22"/>
      <c r="C47" s="22"/>
      <c r="D47" s="22"/>
      <c r="E47" s="45"/>
      <c r="F47" s="22"/>
      <c r="G47" s="45"/>
      <c r="H47" s="45"/>
    </row>
    <row r="48" spans="1:8" ht="14.25">
      <c r="A48" s="22"/>
      <c r="B48" s="22"/>
      <c r="C48" s="22"/>
      <c r="D48" s="22"/>
      <c r="E48" s="45"/>
      <c r="F48" s="22"/>
      <c r="G48" s="45"/>
      <c r="H48" s="45"/>
    </row>
    <row r="49" spans="1:8" ht="14.25">
      <c r="A49" s="22"/>
      <c r="B49" s="22"/>
      <c r="C49" s="22"/>
      <c r="D49" s="22"/>
      <c r="E49" s="45"/>
      <c r="F49" s="22"/>
      <c r="G49" s="45"/>
      <c r="H49" s="45"/>
    </row>
    <row r="50" spans="1:8" ht="14.25">
      <c r="A50" s="22"/>
      <c r="B50" s="22"/>
      <c r="C50" s="22"/>
      <c r="D50" s="22"/>
      <c r="E50" s="45"/>
      <c r="F50" s="22"/>
      <c r="G50" s="45"/>
      <c r="H50" s="45"/>
    </row>
    <row r="51" spans="1:8" ht="14.25">
      <c r="A51" s="22"/>
      <c r="B51" s="22"/>
      <c r="C51" s="22"/>
      <c r="D51" s="22"/>
      <c r="E51" s="45"/>
      <c r="F51" s="22"/>
      <c r="G51" s="45"/>
      <c r="H51" s="45"/>
    </row>
    <row r="52" spans="1:8" ht="14.25">
      <c r="A52" s="22"/>
      <c r="B52" s="22"/>
      <c r="C52" s="22"/>
      <c r="D52" s="22"/>
      <c r="E52" s="45"/>
      <c r="F52" s="22"/>
      <c r="G52" s="45"/>
      <c r="H52" s="45"/>
    </row>
    <row r="53" spans="1:8" ht="14.25">
      <c r="A53" s="22"/>
      <c r="B53" s="22"/>
      <c r="C53" s="22"/>
      <c r="D53" s="22"/>
      <c r="E53" s="45"/>
      <c r="F53" s="22"/>
      <c r="G53" s="45"/>
      <c r="H53" s="45"/>
    </row>
    <row r="54" spans="1:8" ht="14.25">
      <c r="A54" s="22"/>
      <c r="B54" s="22"/>
      <c r="C54" s="22"/>
      <c r="D54" s="22"/>
      <c r="E54" s="45"/>
      <c r="F54" s="22"/>
      <c r="G54" s="45"/>
      <c r="H54" s="45"/>
    </row>
    <row r="55" spans="1:8" ht="14.25">
      <c r="A55" s="22"/>
      <c r="B55" s="22"/>
      <c r="C55" s="22"/>
      <c r="D55" s="22"/>
      <c r="E55" s="45"/>
      <c r="F55" s="22"/>
      <c r="G55" s="45"/>
      <c r="H55" s="45"/>
    </row>
    <row r="56" spans="1:8" ht="14.25">
      <c r="A56" s="22"/>
      <c r="B56" s="22"/>
      <c r="C56" s="22"/>
      <c r="D56" s="22"/>
      <c r="E56" s="45"/>
      <c r="F56" s="22"/>
      <c r="G56" s="45"/>
      <c r="H56" s="45"/>
    </row>
    <row r="57" spans="1:8" ht="14.25">
      <c r="A57" s="22"/>
      <c r="B57" s="22"/>
      <c r="C57" s="22"/>
      <c r="D57" s="22"/>
      <c r="E57" s="45"/>
      <c r="F57" s="22"/>
      <c r="G57" s="45"/>
      <c r="H57" s="45"/>
    </row>
    <row r="58" spans="1:8" ht="14.25">
      <c r="A58" s="22"/>
      <c r="B58" s="22"/>
      <c r="C58" s="22"/>
      <c r="D58" s="22"/>
      <c r="E58" s="45"/>
      <c r="F58" s="22"/>
      <c r="G58" s="45"/>
      <c r="H58" s="45"/>
    </row>
    <row r="59" spans="1:8" ht="14.25">
      <c r="A59" s="22"/>
      <c r="B59" s="22"/>
      <c r="C59" s="22"/>
      <c r="D59" s="22"/>
      <c r="E59" s="45"/>
      <c r="F59" s="22"/>
      <c r="G59" s="45"/>
      <c r="H59" s="45"/>
    </row>
    <row r="60" spans="1:8" ht="14.25">
      <c r="A60" s="22"/>
      <c r="B60" s="22"/>
      <c r="C60" s="22"/>
      <c r="D60" s="22"/>
      <c r="E60" s="45"/>
      <c r="F60" s="22"/>
      <c r="G60" s="45"/>
      <c r="H60" s="45"/>
    </row>
    <row r="61" spans="1:8" ht="14.25">
      <c r="A61" s="22"/>
      <c r="B61" s="22"/>
      <c r="C61" s="22"/>
      <c r="D61" s="22"/>
      <c r="E61" s="45"/>
      <c r="F61" s="22"/>
      <c r="G61" s="45"/>
      <c r="H61" s="45"/>
    </row>
    <row r="62" spans="1:8" ht="14.25">
      <c r="A62" s="22"/>
      <c r="B62" s="22"/>
      <c r="C62" s="22"/>
      <c r="D62" s="22"/>
      <c r="E62" s="45"/>
      <c r="F62" s="22"/>
      <c r="G62" s="45"/>
      <c r="H62" s="45"/>
    </row>
    <row r="63" spans="1:8" ht="14.25">
      <c r="A63" s="22"/>
      <c r="B63" s="22"/>
      <c r="C63" s="22"/>
      <c r="D63" s="22"/>
      <c r="E63" s="45"/>
      <c r="F63" s="22"/>
      <c r="G63" s="45"/>
      <c r="H63" s="45"/>
    </row>
    <row r="64" spans="1:8" ht="14.25">
      <c r="A64" s="22"/>
      <c r="B64" s="22"/>
      <c r="C64" s="22"/>
      <c r="D64" s="22"/>
      <c r="E64" s="45"/>
      <c r="F64" s="22"/>
      <c r="G64" s="45"/>
      <c r="H64" s="45"/>
    </row>
    <row r="65" spans="1:8" ht="14.25">
      <c r="A65" s="22"/>
      <c r="B65" s="22"/>
      <c r="C65" s="22"/>
      <c r="D65" s="22"/>
      <c r="E65" s="45"/>
      <c r="F65" s="22"/>
      <c r="G65" s="45"/>
      <c r="H65" s="45"/>
    </row>
    <row r="66" spans="1:8" ht="14.25">
      <c r="A66" s="22"/>
      <c r="B66" s="22"/>
      <c r="C66" s="22"/>
      <c r="D66" s="22"/>
      <c r="E66" s="45"/>
      <c r="F66" s="22"/>
      <c r="G66" s="45"/>
      <c r="H66" s="45"/>
    </row>
    <row r="67" spans="1:8" ht="14.25">
      <c r="A67" s="22"/>
      <c r="B67" s="22"/>
      <c r="C67" s="22"/>
      <c r="D67" s="22"/>
      <c r="E67" s="45"/>
      <c r="F67" s="22"/>
      <c r="G67" s="45"/>
      <c r="H67" s="45"/>
    </row>
    <row r="68" spans="1:8" ht="14.25">
      <c r="A68" s="22"/>
      <c r="B68" s="22"/>
      <c r="C68" s="22"/>
      <c r="D68" s="22"/>
      <c r="E68" s="45"/>
      <c r="F68" s="22"/>
      <c r="G68" s="45"/>
      <c r="H68" s="45"/>
    </row>
    <row r="69" spans="1:8" ht="14.25">
      <c r="A69" s="22"/>
      <c r="B69" s="22"/>
      <c r="C69" s="22"/>
      <c r="D69" s="22"/>
      <c r="E69" s="45"/>
      <c r="F69" s="22"/>
      <c r="G69" s="45"/>
      <c r="H69" s="45"/>
    </row>
    <row r="70" spans="1:8" ht="14.25">
      <c r="A70" s="22"/>
      <c r="B70" s="22"/>
      <c r="C70" s="22"/>
      <c r="D70" s="22"/>
      <c r="E70" s="45"/>
      <c r="F70" s="22"/>
      <c r="G70" s="45"/>
      <c r="H70" s="45"/>
    </row>
    <row r="71" spans="1:8" ht="14.25">
      <c r="A71" s="22"/>
      <c r="B71" s="22"/>
      <c r="C71" s="22"/>
      <c r="D71" s="22"/>
      <c r="E71" s="45"/>
      <c r="F71" s="22"/>
      <c r="G71" s="45"/>
      <c r="H71" s="45"/>
    </row>
    <row r="72" spans="1:8" ht="14.25">
      <c r="A72" s="22"/>
      <c r="B72" s="22"/>
      <c r="C72" s="22"/>
      <c r="D72" s="22"/>
      <c r="E72" s="45"/>
      <c r="F72" s="22"/>
      <c r="G72" s="45"/>
      <c r="H72" s="45"/>
    </row>
    <row r="73" spans="1:8" ht="14.25">
      <c r="A73" s="22"/>
      <c r="B73" s="22"/>
      <c r="C73" s="22"/>
      <c r="D73" s="22"/>
      <c r="E73" s="45"/>
      <c r="F73" s="22"/>
      <c r="G73" s="45"/>
      <c r="H73" s="45"/>
    </row>
    <row r="74" spans="1:8" ht="14.25">
      <c r="A74" s="22"/>
      <c r="B74" s="22"/>
      <c r="C74" s="22"/>
      <c r="D74" s="22"/>
      <c r="E74" s="45"/>
      <c r="F74" s="22"/>
      <c r="G74" s="45"/>
      <c r="H74" s="45"/>
    </row>
    <row r="75" spans="1:8" ht="14.25">
      <c r="A75" s="22"/>
      <c r="B75" s="22"/>
      <c r="C75" s="22"/>
      <c r="D75" s="22"/>
      <c r="E75" s="45"/>
      <c r="F75" s="22"/>
      <c r="G75" s="45"/>
      <c r="H75" s="45"/>
    </row>
    <row r="76" spans="1:8" ht="14.25">
      <c r="A76" s="22"/>
      <c r="B76" s="22"/>
      <c r="C76" s="22"/>
      <c r="D76" s="22"/>
      <c r="E76" s="45"/>
      <c r="F76" s="22"/>
      <c r="G76" s="45"/>
      <c r="H76" s="45"/>
    </row>
    <row r="77" spans="1:8" ht="14.25">
      <c r="A77" s="22"/>
      <c r="B77" s="22"/>
      <c r="C77" s="22"/>
      <c r="D77" s="22"/>
      <c r="E77" s="45"/>
      <c r="F77" s="22"/>
      <c r="G77" s="45"/>
      <c r="H77" s="45"/>
    </row>
    <row r="78" spans="1:8" ht="14.25">
      <c r="A78" s="22"/>
      <c r="B78" s="22"/>
      <c r="C78" s="22"/>
      <c r="D78" s="22"/>
      <c r="E78" s="45"/>
      <c r="F78" s="22"/>
      <c r="G78" s="45"/>
      <c r="H78" s="45"/>
    </row>
    <row r="79" spans="1:8" ht="14.25">
      <c r="A79" s="22"/>
      <c r="B79" s="22"/>
      <c r="C79" s="22"/>
      <c r="D79" s="22"/>
      <c r="E79" s="45"/>
      <c r="F79" s="22"/>
      <c r="G79" s="45"/>
      <c r="H79" s="45"/>
    </row>
    <row r="80" spans="1:8" ht="14.25">
      <c r="A80" s="22"/>
      <c r="B80" s="22"/>
      <c r="C80" s="22"/>
      <c r="D80" s="22"/>
      <c r="E80" s="45"/>
      <c r="F80" s="22"/>
      <c r="G80" s="45"/>
      <c r="H80" s="45"/>
    </row>
    <row r="81" spans="1:8" ht="14.25">
      <c r="A81" s="22"/>
      <c r="B81" s="22"/>
      <c r="C81" s="22"/>
      <c r="D81" s="22"/>
      <c r="E81" s="45"/>
      <c r="F81" s="22"/>
      <c r="G81" s="45"/>
      <c r="H81" s="45"/>
    </row>
    <row r="82" spans="1:8" ht="14.25">
      <c r="A82" s="22"/>
      <c r="B82" s="22"/>
      <c r="C82" s="22"/>
      <c r="D82" s="22"/>
      <c r="E82" s="45"/>
      <c r="F82" s="22"/>
      <c r="G82" s="45"/>
      <c r="H82" s="45"/>
    </row>
    <row r="83" spans="1:8" ht="14.25">
      <c r="A83" s="22"/>
      <c r="B83" s="22"/>
      <c r="C83" s="22"/>
      <c r="D83" s="22"/>
      <c r="E83" s="45"/>
      <c r="F83" s="22"/>
      <c r="G83" s="45"/>
      <c r="H83" s="45"/>
    </row>
    <row r="84" spans="1:8" ht="14.25">
      <c r="A84" s="22"/>
      <c r="B84" s="22"/>
      <c r="C84" s="22"/>
      <c r="D84" s="22"/>
      <c r="E84" s="45"/>
      <c r="F84" s="22"/>
      <c r="G84" s="45"/>
      <c r="H84" s="45"/>
    </row>
    <row r="85" spans="1:8" ht="14.25">
      <c r="A85" s="22"/>
      <c r="B85" s="22"/>
      <c r="C85" s="22"/>
      <c r="D85" s="22"/>
      <c r="E85" s="45"/>
      <c r="F85" s="22"/>
      <c r="G85" s="45"/>
      <c r="H85" s="45"/>
    </row>
    <row r="86" spans="1:8" ht="14.25">
      <c r="A86" s="22"/>
      <c r="B86" s="22"/>
      <c r="C86" s="22"/>
      <c r="D86" s="22"/>
      <c r="E86" s="45"/>
      <c r="F86" s="22"/>
      <c r="G86" s="45"/>
      <c r="H86" s="45"/>
    </row>
    <row r="87" spans="1:8" ht="14.25">
      <c r="A87" s="22"/>
      <c r="B87" s="22"/>
      <c r="C87" s="22"/>
      <c r="D87" s="22"/>
      <c r="E87" s="45"/>
      <c r="F87" s="22"/>
      <c r="G87" s="45"/>
      <c r="H87" s="45"/>
    </row>
    <row r="88" spans="1:8" ht="14.25">
      <c r="A88" s="22"/>
      <c r="B88" s="22"/>
      <c r="C88" s="22"/>
      <c r="D88" s="22"/>
      <c r="E88" s="45"/>
      <c r="F88" s="22"/>
      <c r="G88" s="45"/>
      <c r="H88" s="45"/>
    </row>
    <row r="89" spans="1:8" ht="14.25">
      <c r="A89" s="22"/>
      <c r="B89" s="22"/>
      <c r="C89" s="22"/>
      <c r="D89" s="22"/>
      <c r="E89" s="45"/>
      <c r="F89" s="22"/>
      <c r="G89" s="45"/>
      <c r="H89" s="45"/>
    </row>
    <row r="90" spans="1:8" ht="14.25">
      <c r="A90" s="22"/>
      <c r="B90" s="22"/>
      <c r="C90" s="22"/>
      <c r="D90" s="22"/>
      <c r="E90" s="45"/>
      <c r="F90" s="22"/>
      <c r="G90" s="45"/>
      <c r="H90" s="45"/>
    </row>
    <row r="91" spans="1:8" ht="14.25">
      <c r="A91" s="22"/>
      <c r="B91" s="22"/>
      <c r="C91" s="22"/>
      <c r="D91" s="22"/>
      <c r="E91" s="45"/>
      <c r="F91" s="22"/>
      <c r="G91" s="45"/>
      <c r="H91" s="45"/>
    </row>
    <row r="92" spans="1:8" ht="14.25">
      <c r="A92" s="22"/>
      <c r="B92" s="22"/>
      <c r="C92" s="22"/>
      <c r="D92" s="22"/>
      <c r="E92" s="45"/>
      <c r="F92" s="22"/>
      <c r="G92" s="45"/>
      <c r="H92" s="45"/>
    </row>
    <row r="93" spans="1:8" ht="14.25">
      <c r="A93" s="22"/>
      <c r="B93" s="22"/>
      <c r="C93" s="22"/>
      <c r="D93" s="22"/>
      <c r="E93" s="45"/>
      <c r="F93" s="22"/>
      <c r="G93" s="45"/>
      <c r="H93" s="45"/>
    </row>
    <row r="94" spans="1:8" ht="14.25">
      <c r="A94" s="22"/>
      <c r="B94" s="22"/>
      <c r="C94" s="22"/>
      <c r="D94" s="22"/>
      <c r="E94" s="45"/>
      <c r="F94" s="22"/>
      <c r="G94" s="45"/>
      <c r="H94" s="45"/>
    </row>
    <row r="95" spans="1:8" ht="14.25">
      <c r="A95" s="22"/>
      <c r="B95" s="22"/>
      <c r="C95" s="22"/>
      <c r="D95" s="22"/>
      <c r="E95" s="45"/>
      <c r="F95" s="22"/>
      <c r="G95" s="45"/>
      <c r="H95" s="45"/>
    </row>
    <row r="96" spans="1:8" ht="14.25">
      <c r="A96" s="22"/>
      <c r="B96" s="22"/>
      <c r="C96" s="22"/>
      <c r="D96" s="22"/>
      <c r="E96" s="45"/>
      <c r="F96" s="22"/>
      <c r="G96" s="45"/>
      <c r="H96" s="45"/>
    </row>
    <row r="97" spans="1:8" ht="14.25">
      <c r="A97" s="22"/>
      <c r="B97" s="22"/>
      <c r="C97" s="22"/>
      <c r="D97" s="22"/>
      <c r="E97" s="45"/>
      <c r="F97" s="22"/>
      <c r="G97" s="45"/>
      <c r="H97" s="45"/>
    </row>
    <row r="98" spans="1:8" ht="14.25">
      <c r="A98" s="22"/>
      <c r="B98" s="22"/>
      <c r="C98" s="22"/>
      <c r="D98" s="22"/>
      <c r="E98" s="45"/>
      <c r="F98" s="22"/>
      <c r="G98" s="45"/>
      <c r="H98" s="45"/>
    </row>
    <row r="99" spans="1:8" ht="14.25">
      <c r="A99" s="22"/>
      <c r="B99" s="22"/>
      <c r="C99" s="22"/>
      <c r="D99" s="22"/>
      <c r="E99" s="45"/>
      <c r="F99" s="22"/>
      <c r="G99" s="45"/>
      <c r="H99" s="45"/>
    </row>
  </sheetData>
  <sheetProtection/>
  <mergeCells count="7">
    <mergeCell ref="A4:B5"/>
    <mergeCell ref="F5:G5"/>
    <mergeCell ref="A1:H1"/>
    <mergeCell ref="F2:H2"/>
    <mergeCell ref="J2:K2"/>
    <mergeCell ref="A3:B3"/>
    <mergeCell ref="F3:G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Y51"/>
  <sheetViews>
    <sheetView view="pageBreakPreview" zoomScaleSheetLayoutView="100" zoomScalePageLayoutView="0" workbookViewId="0" topLeftCell="A1">
      <selection activeCell="A3" sqref="A3"/>
    </sheetView>
  </sheetViews>
  <sheetFormatPr defaultColWidth="9.00390625" defaultRowHeight="13.5"/>
  <cols>
    <col min="1" max="1" width="4.875" style="3" customWidth="1"/>
    <col min="2" max="3" width="4.125" style="3" customWidth="1"/>
    <col min="4" max="4" width="6.125" style="3" customWidth="1"/>
    <col min="5" max="8" width="9.50390625" style="3" customWidth="1"/>
    <col min="9" max="9" width="9.625" style="3" customWidth="1"/>
    <col min="10" max="11" width="9.50390625" style="3" customWidth="1"/>
    <col min="12" max="12" width="5.125" style="3" customWidth="1"/>
    <col min="13" max="13" width="5.50390625" style="3" customWidth="1"/>
    <col min="14" max="21" width="9.625" style="3" customWidth="1"/>
    <col min="22" max="22" width="4.875" style="3" customWidth="1"/>
    <col min="23" max="23" width="15.25390625" style="3" customWidth="1"/>
    <col min="24" max="24" width="3.50390625" style="3" bestFit="1" customWidth="1"/>
    <col min="25" max="25" width="14.75390625" style="3" bestFit="1" customWidth="1"/>
    <col min="26" max="26" width="14.375" style="3" customWidth="1"/>
    <col min="27" max="16384" width="9.00390625" style="3" customWidth="1"/>
  </cols>
  <sheetData>
    <row r="1" spans="12:23" ht="19.5" customHeight="1">
      <c r="L1" s="23"/>
      <c r="M1" s="23"/>
      <c r="N1" s="396"/>
      <c r="O1" s="396"/>
      <c r="P1" s="396"/>
      <c r="Q1" s="396"/>
      <c r="R1" s="396"/>
      <c r="S1" s="396"/>
      <c r="T1" s="396"/>
      <c r="U1" s="396"/>
      <c r="V1" s="396"/>
      <c r="W1" s="396"/>
    </row>
    <row r="2" spans="1:23" ht="19.5" customHeight="1">
      <c r="A2" s="465" t="s">
        <v>148</v>
      </c>
      <c r="B2" s="465"/>
      <c r="C2" s="465"/>
      <c r="D2" s="465"/>
      <c r="E2" s="465"/>
      <c r="F2" s="465"/>
      <c r="G2" s="465"/>
      <c r="H2" s="465"/>
      <c r="I2" s="465"/>
      <c r="J2" s="465"/>
      <c r="K2" s="465"/>
      <c r="L2" s="24"/>
      <c r="M2" s="24"/>
      <c r="N2" s="396" t="s">
        <v>31</v>
      </c>
      <c r="O2" s="396"/>
      <c r="P2" s="396"/>
      <c r="Q2" s="396"/>
      <c r="R2" s="396"/>
      <c r="S2" s="396"/>
      <c r="T2" s="396"/>
      <c r="U2" s="396"/>
      <c r="V2" s="396"/>
      <c r="W2" s="396"/>
    </row>
    <row r="3" spans="1:23" ht="14.25">
      <c r="A3" s="24"/>
      <c r="B3" s="24"/>
      <c r="C3" s="24"/>
      <c r="D3" s="24"/>
      <c r="E3" s="24"/>
      <c r="F3" s="24"/>
      <c r="G3" s="24"/>
      <c r="H3" s="24"/>
      <c r="I3" s="24"/>
      <c r="J3" s="24"/>
      <c r="K3" s="24"/>
      <c r="L3" s="24"/>
      <c r="M3" s="24"/>
      <c r="N3" s="25"/>
      <c r="O3" s="25"/>
      <c r="P3" s="25"/>
      <c r="Q3" s="25"/>
      <c r="R3" s="25"/>
      <c r="S3" s="25"/>
      <c r="T3" s="25"/>
      <c r="U3" s="25"/>
      <c r="V3" s="25"/>
      <c r="W3" s="25"/>
    </row>
    <row r="4" spans="1:24" ht="14.25">
      <c r="A4" s="7"/>
      <c r="B4" s="7"/>
      <c r="C4" s="7"/>
      <c r="D4" s="7"/>
      <c r="E4" s="7"/>
      <c r="F4" s="7"/>
      <c r="G4" s="7"/>
      <c r="H4" s="7"/>
      <c r="I4" s="7"/>
      <c r="J4" s="7"/>
      <c r="K4" s="1"/>
      <c r="L4" s="1"/>
      <c r="M4" s="6"/>
      <c r="N4" s="6"/>
      <c r="O4" s="6"/>
      <c r="P4" s="6"/>
      <c r="Q4" s="6"/>
      <c r="R4" s="6"/>
      <c r="S4" s="6"/>
      <c r="T4" s="6"/>
      <c r="U4" s="6"/>
      <c r="V4" s="6"/>
      <c r="W4" s="235" t="s">
        <v>69</v>
      </c>
      <c r="X4" s="235"/>
    </row>
    <row r="5" spans="1:24" ht="14.25">
      <c r="A5" s="26"/>
      <c r="B5" s="14"/>
      <c r="C5" s="403" t="s">
        <v>26</v>
      </c>
      <c r="D5" s="452"/>
      <c r="E5" s="409"/>
      <c r="F5" s="403" t="s">
        <v>24</v>
      </c>
      <c r="G5" s="452"/>
      <c r="H5" s="452"/>
      <c r="I5" s="452"/>
      <c r="J5" s="403" t="s">
        <v>25</v>
      </c>
      <c r="K5" s="404"/>
      <c r="L5" s="13"/>
      <c r="M5" s="13"/>
      <c r="N5" s="403" t="s">
        <v>32</v>
      </c>
      <c r="O5" s="452"/>
      <c r="P5" s="452"/>
      <c r="Q5" s="409"/>
      <c r="R5" s="403" t="s">
        <v>33</v>
      </c>
      <c r="S5" s="409"/>
      <c r="T5" s="403" t="s">
        <v>34</v>
      </c>
      <c r="U5" s="409"/>
      <c r="V5" s="7"/>
      <c r="W5" s="403" t="s">
        <v>33</v>
      </c>
      <c r="X5" s="409"/>
    </row>
    <row r="6" spans="1:24" ht="14.25">
      <c r="A6" s="7"/>
      <c r="B6" s="27"/>
      <c r="C6" s="410"/>
      <c r="D6" s="453"/>
      <c r="E6" s="411"/>
      <c r="F6" s="410"/>
      <c r="G6" s="453"/>
      <c r="H6" s="453"/>
      <c r="I6" s="453"/>
      <c r="J6" s="405"/>
      <c r="K6" s="406"/>
      <c r="L6" s="13"/>
      <c r="M6" s="13"/>
      <c r="N6" s="410"/>
      <c r="O6" s="464"/>
      <c r="P6" s="464"/>
      <c r="Q6" s="411"/>
      <c r="R6" s="410"/>
      <c r="S6" s="411"/>
      <c r="T6" s="410"/>
      <c r="U6" s="411"/>
      <c r="V6" s="7"/>
      <c r="W6" s="410"/>
      <c r="X6" s="411"/>
    </row>
    <row r="7" spans="1:24" ht="14.25">
      <c r="A7" s="7"/>
      <c r="B7" s="27"/>
      <c r="C7" s="412"/>
      <c r="D7" s="454"/>
      <c r="E7" s="413"/>
      <c r="F7" s="412"/>
      <c r="G7" s="454"/>
      <c r="H7" s="454"/>
      <c r="I7" s="454"/>
      <c r="J7" s="407"/>
      <c r="K7" s="408"/>
      <c r="L7" s="13"/>
      <c r="M7" s="13"/>
      <c r="N7" s="412"/>
      <c r="O7" s="454"/>
      <c r="P7" s="454"/>
      <c r="Q7" s="413"/>
      <c r="R7" s="412"/>
      <c r="S7" s="413"/>
      <c r="T7" s="412"/>
      <c r="U7" s="413"/>
      <c r="V7" s="13"/>
      <c r="W7" s="412"/>
      <c r="X7" s="413"/>
    </row>
    <row r="8" spans="1:25" ht="14.25">
      <c r="A8" s="7"/>
      <c r="B8" s="27" t="s">
        <v>94</v>
      </c>
      <c r="C8" s="403" t="s">
        <v>27</v>
      </c>
      <c r="D8" s="452"/>
      <c r="E8" s="452"/>
      <c r="F8" s="10"/>
      <c r="G8" s="11" t="s">
        <v>14</v>
      </c>
      <c r="H8" s="10"/>
      <c r="I8" s="11" t="s">
        <v>5</v>
      </c>
      <c r="J8" s="10"/>
      <c r="K8" s="12" t="s">
        <v>5</v>
      </c>
      <c r="L8" s="13"/>
      <c r="M8" s="13"/>
      <c r="N8" s="10"/>
      <c r="O8" s="11" t="s">
        <v>14</v>
      </c>
      <c r="P8" s="10"/>
      <c r="Q8" s="11" t="s">
        <v>5</v>
      </c>
      <c r="R8" s="10"/>
      <c r="S8" s="11" t="s">
        <v>5</v>
      </c>
      <c r="T8" s="10"/>
      <c r="U8" s="12" t="s">
        <v>98</v>
      </c>
      <c r="V8" s="7"/>
      <c r="W8" s="10"/>
      <c r="X8" s="12" t="s">
        <v>5</v>
      </c>
      <c r="Y8" s="28"/>
    </row>
    <row r="9" spans="1:25" ht="14.25">
      <c r="A9" s="7"/>
      <c r="B9" s="27"/>
      <c r="C9" s="410"/>
      <c r="D9" s="453"/>
      <c r="E9" s="453"/>
      <c r="F9" s="399">
        <v>59489</v>
      </c>
      <c r="G9" s="440"/>
      <c r="H9" s="399">
        <v>229111017000</v>
      </c>
      <c r="I9" s="440"/>
      <c r="J9" s="399">
        <v>11454048100</v>
      </c>
      <c r="K9" s="440"/>
      <c r="L9" s="6"/>
      <c r="M9" s="6"/>
      <c r="N9" s="399">
        <v>1</v>
      </c>
      <c r="O9" s="440"/>
      <c r="P9" s="399">
        <v>237100</v>
      </c>
      <c r="Q9" s="440"/>
      <c r="R9" s="399">
        <f>J9-P9</f>
        <v>11453811000</v>
      </c>
      <c r="S9" s="440"/>
      <c r="T9" s="441">
        <f>ROUND(R9/W9*100,1)</f>
        <v>103</v>
      </c>
      <c r="U9" s="442"/>
      <c r="V9" s="7"/>
      <c r="W9" s="399">
        <v>11120074100</v>
      </c>
      <c r="X9" s="400"/>
      <c r="Y9" s="28"/>
    </row>
    <row r="10" spans="1:25" ht="14.25">
      <c r="A10" s="7"/>
      <c r="B10" s="27"/>
      <c r="C10" s="412"/>
      <c r="D10" s="454"/>
      <c r="E10" s="454"/>
      <c r="F10" s="216"/>
      <c r="G10" s="217"/>
      <c r="H10" s="216"/>
      <c r="I10" s="217"/>
      <c r="J10" s="216"/>
      <c r="K10" s="218"/>
      <c r="L10" s="29"/>
      <c r="M10" s="29"/>
      <c r="N10" s="216"/>
      <c r="O10" s="217"/>
      <c r="P10" s="216"/>
      <c r="Q10" s="217"/>
      <c r="R10" s="216"/>
      <c r="S10" s="218"/>
      <c r="T10" s="219"/>
      <c r="U10" s="220"/>
      <c r="V10" s="29"/>
      <c r="W10" s="216"/>
      <c r="X10" s="218"/>
      <c r="Y10" s="28"/>
    </row>
    <row r="11" spans="1:25" ht="14.25">
      <c r="A11" s="7"/>
      <c r="B11" s="27" t="s">
        <v>20</v>
      </c>
      <c r="C11" s="403" t="s">
        <v>64</v>
      </c>
      <c r="D11" s="452"/>
      <c r="E11" s="452"/>
      <c r="F11" s="397">
        <v>5</v>
      </c>
      <c r="G11" s="431"/>
      <c r="H11" s="397">
        <v>15601000</v>
      </c>
      <c r="I11" s="431"/>
      <c r="J11" s="397">
        <v>724800</v>
      </c>
      <c r="K11" s="414"/>
      <c r="L11" s="8"/>
      <c r="M11" s="8"/>
      <c r="N11" s="397">
        <v>0</v>
      </c>
      <c r="O11" s="431"/>
      <c r="P11" s="397">
        <v>0</v>
      </c>
      <c r="Q11" s="431"/>
      <c r="R11" s="397">
        <f aca="true" t="shared" si="0" ref="R11:R19">+J11-P11</f>
        <v>724800</v>
      </c>
      <c r="S11" s="414"/>
      <c r="T11" s="425">
        <f>ROUND(R11/W11*100,1)</f>
        <v>60.8</v>
      </c>
      <c r="U11" s="426"/>
      <c r="V11" s="9"/>
      <c r="W11" s="397">
        <v>1191400</v>
      </c>
      <c r="X11" s="398"/>
      <c r="Y11" s="28"/>
    </row>
    <row r="12" spans="1:25" ht="14.25">
      <c r="A12" s="7"/>
      <c r="B12" s="27"/>
      <c r="C12" s="410"/>
      <c r="D12" s="453"/>
      <c r="E12" s="453"/>
      <c r="F12" s="415"/>
      <c r="G12" s="432"/>
      <c r="H12" s="415"/>
      <c r="I12" s="432"/>
      <c r="J12" s="415"/>
      <c r="K12" s="416"/>
      <c r="L12" s="8"/>
      <c r="M12" s="8"/>
      <c r="N12" s="415"/>
      <c r="O12" s="432"/>
      <c r="P12" s="415"/>
      <c r="Q12" s="432"/>
      <c r="R12" s="415">
        <f t="shared" si="0"/>
        <v>0</v>
      </c>
      <c r="S12" s="416"/>
      <c r="T12" s="427" t="e">
        <f aca="true" t="shared" si="1" ref="T12:T22">ROUND(R12/W12*100,1)</f>
        <v>#DIV/0!</v>
      </c>
      <c r="U12" s="428"/>
      <c r="V12" s="9"/>
      <c r="W12" s="399">
        <v>0</v>
      </c>
      <c r="X12" s="400"/>
      <c r="Y12" s="28"/>
    </row>
    <row r="13" spans="1:25" ht="14.25">
      <c r="A13" s="7"/>
      <c r="B13" s="27"/>
      <c r="C13" s="412"/>
      <c r="D13" s="454"/>
      <c r="E13" s="454"/>
      <c r="F13" s="417"/>
      <c r="G13" s="433"/>
      <c r="H13" s="417"/>
      <c r="I13" s="433"/>
      <c r="J13" s="417"/>
      <c r="K13" s="418"/>
      <c r="L13" s="4"/>
      <c r="M13" s="4"/>
      <c r="N13" s="417"/>
      <c r="O13" s="433"/>
      <c r="P13" s="417"/>
      <c r="Q13" s="433"/>
      <c r="R13" s="417">
        <f t="shared" si="0"/>
        <v>0</v>
      </c>
      <c r="S13" s="418"/>
      <c r="T13" s="429" t="e">
        <f t="shared" si="1"/>
        <v>#DIV/0!</v>
      </c>
      <c r="U13" s="430"/>
      <c r="V13" s="5"/>
      <c r="W13" s="401">
        <v>0</v>
      </c>
      <c r="X13" s="402"/>
      <c r="Y13" s="28"/>
    </row>
    <row r="14" spans="1:25" ht="14.25">
      <c r="A14" s="7"/>
      <c r="B14" s="27" t="s">
        <v>21</v>
      </c>
      <c r="C14" s="336" t="s">
        <v>28</v>
      </c>
      <c r="D14" s="457" t="s">
        <v>73</v>
      </c>
      <c r="E14" s="458"/>
      <c r="F14" s="397">
        <v>16272</v>
      </c>
      <c r="G14" s="431"/>
      <c r="H14" s="397">
        <v>80250220000</v>
      </c>
      <c r="I14" s="431"/>
      <c r="J14" s="397">
        <v>4012090500</v>
      </c>
      <c r="K14" s="414"/>
      <c r="L14" s="4"/>
      <c r="M14" s="4"/>
      <c r="N14" s="397">
        <v>0</v>
      </c>
      <c r="O14" s="431"/>
      <c r="P14" s="397">
        <v>0</v>
      </c>
      <c r="Q14" s="431"/>
      <c r="R14" s="397">
        <f t="shared" si="0"/>
        <v>4012090500</v>
      </c>
      <c r="S14" s="414"/>
      <c r="T14" s="425">
        <f>ROUND(R14/W14*100,1)</f>
        <v>104.1</v>
      </c>
      <c r="U14" s="426"/>
      <c r="V14" s="5"/>
      <c r="W14" s="397">
        <v>3855739000</v>
      </c>
      <c r="X14" s="398"/>
      <c r="Y14" s="28"/>
    </row>
    <row r="15" spans="1:25" ht="14.25">
      <c r="A15" s="7"/>
      <c r="B15" s="27"/>
      <c r="C15" s="455"/>
      <c r="D15" s="459"/>
      <c r="E15" s="460"/>
      <c r="F15" s="415"/>
      <c r="G15" s="432"/>
      <c r="H15" s="415"/>
      <c r="I15" s="432"/>
      <c r="J15" s="415"/>
      <c r="K15" s="416"/>
      <c r="L15" s="6"/>
      <c r="M15" s="6"/>
      <c r="N15" s="415"/>
      <c r="O15" s="432"/>
      <c r="P15" s="415"/>
      <c r="Q15" s="432"/>
      <c r="R15" s="415">
        <f t="shared" si="0"/>
        <v>0</v>
      </c>
      <c r="S15" s="416"/>
      <c r="T15" s="427" t="e">
        <f t="shared" si="1"/>
        <v>#DIV/0!</v>
      </c>
      <c r="U15" s="428"/>
      <c r="V15" s="7"/>
      <c r="W15" s="399">
        <v>0</v>
      </c>
      <c r="X15" s="400"/>
      <c r="Y15" s="28"/>
    </row>
    <row r="16" spans="1:25" ht="14.25">
      <c r="A16" s="7"/>
      <c r="B16" s="27"/>
      <c r="C16" s="455"/>
      <c r="D16" s="461"/>
      <c r="E16" s="462"/>
      <c r="F16" s="417"/>
      <c r="G16" s="433"/>
      <c r="H16" s="417"/>
      <c r="I16" s="433"/>
      <c r="J16" s="417"/>
      <c r="K16" s="418"/>
      <c r="L16" s="8"/>
      <c r="M16" s="8"/>
      <c r="N16" s="417"/>
      <c r="O16" s="433"/>
      <c r="P16" s="417"/>
      <c r="Q16" s="433"/>
      <c r="R16" s="417">
        <f t="shared" si="0"/>
        <v>0</v>
      </c>
      <c r="S16" s="418"/>
      <c r="T16" s="429" t="e">
        <f t="shared" si="1"/>
        <v>#DIV/0!</v>
      </c>
      <c r="U16" s="430"/>
      <c r="V16" s="9"/>
      <c r="W16" s="401">
        <v>0</v>
      </c>
      <c r="X16" s="402"/>
      <c r="Y16" s="28"/>
    </row>
    <row r="17" spans="1:25" ht="14.25">
      <c r="A17" s="7"/>
      <c r="B17" s="27" t="s">
        <v>22</v>
      </c>
      <c r="C17" s="455"/>
      <c r="D17" s="463" t="s">
        <v>74</v>
      </c>
      <c r="E17" s="458"/>
      <c r="F17" s="397">
        <v>235</v>
      </c>
      <c r="G17" s="431"/>
      <c r="H17" s="397">
        <v>441891000</v>
      </c>
      <c r="I17" s="431"/>
      <c r="J17" s="397">
        <v>13879200</v>
      </c>
      <c r="K17" s="414"/>
      <c r="L17" s="8"/>
      <c r="M17" s="8"/>
      <c r="N17" s="397">
        <v>0</v>
      </c>
      <c r="O17" s="431"/>
      <c r="P17" s="397">
        <v>0</v>
      </c>
      <c r="Q17" s="431"/>
      <c r="R17" s="397">
        <f t="shared" si="0"/>
        <v>13879200</v>
      </c>
      <c r="S17" s="414"/>
      <c r="T17" s="425">
        <f>ROUND(R17/W17*100,1)</f>
        <v>110.1</v>
      </c>
      <c r="U17" s="426"/>
      <c r="V17" s="9"/>
      <c r="W17" s="397">
        <v>12604600</v>
      </c>
      <c r="X17" s="398"/>
      <c r="Y17" s="28"/>
    </row>
    <row r="18" spans="1:25" ht="14.25">
      <c r="A18" s="7"/>
      <c r="B18" s="27"/>
      <c r="C18" s="455"/>
      <c r="D18" s="459"/>
      <c r="E18" s="460"/>
      <c r="F18" s="415"/>
      <c r="G18" s="432"/>
      <c r="H18" s="415"/>
      <c r="I18" s="432"/>
      <c r="J18" s="415"/>
      <c r="K18" s="416"/>
      <c r="L18" s="4"/>
      <c r="M18" s="4"/>
      <c r="N18" s="415"/>
      <c r="O18" s="432"/>
      <c r="P18" s="415"/>
      <c r="Q18" s="432"/>
      <c r="R18" s="415">
        <f t="shared" si="0"/>
        <v>0</v>
      </c>
      <c r="S18" s="416"/>
      <c r="T18" s="427" t="e">
        <f t="shared" si="1"/>
        <v>#DIV/0!</v>
      </c>
      <c r="U18" s="428"/>
      <c r="V18" s="5"/>
      <c r="W18" s="399">
        <v>0</v>
      </c>
      <c r="X18" s="400"/>
      <c r="Y18" s="28"/>
    </row>
    <row r="19" spans="1:24" ht="14.25">
      <c r="A19" s="7"/>
      <c r="B19" s="27"/>
      <c r="C19" s="456"/>
      <c r="D19" s="461"/>
      <c r="E19" s="462"/>
      <c r="F19" s="417"/>
      <c r="G19" s="433"/>
      <c r="H19" s="417"/>
      <c r="I19" s="433"/>
      <c r="J19" s="417"/>
      <c r="K19" s="418"/>
      <c r="L19" s="4"/>
      <c r="M19" s="4"/>
      <c r="N19" s="417"/>
      <c r="O19" s="433"/>
      <c r="P19" s="417"/>
      <c r="Q19" s="433"/>
      <c r="R19" s="417">
        <f t="shared" si="0"/>
        <v>0</v>
      </c>
      <c r="S19" s="418"/>
      <c r="T19" s="429" t="e">
        <f t="shared" si="1"/>
        <v>#DIV/0!</v>
      </c>
      <c r="U19" s="430"/>
      <c r="V19" s="5"/>
      <c r="W19" s="401">
        <v>0</v>
      </c>
      <c r="X19" s="402"/>
    </row>
    <row r="20" spans="1:24" ht="14.25">
      <c r="A20" s="7"/>
      <c r="B20" s="27" t="s">
        <v>23</v>
      </c>
      <c r="C20" s="403" t="s">
        <v>11</v>
      </c>
      <c r="D20" s="452"/>
      <c r="E20" s="452"/>
      <c r="F20" s="397">
        <f>SUM(F9:G19)</f>
        <v>76001</v>
      </c>
      <c r="G20" s="431"/>
      <c r="H20" s="397">
        <f>SUM(H9:I19)</f>
        <v>309818729000</v>
      </c>
      <c r="I20" s="431"/>
      <c r="J20" s="397">
        <f>SUM(J9:K19)</f>
        <v>15480742600</v>
      </c>
      <c r="K20" s="398"/>
      <c r="L20" s="6"/>
      <c r="M20" s="6"/>
      <c r="N20" s="397">
        <f>SUM(N9:O19)</f>
        <v>1</v>
      </c>
      <c r="O20" s="398"/>
      <c r="P20" s="397">
        <f>SUM(P9:Q19)</f>
        <v>237100</v>
      </c>
      <c r="Q20" s="398"/>
      <c r="R20" s="397">
        <f>SUM(R9:S19)</f>
        <v>15480505500</v>
      </c>
      <c r="S20" s="398"/>
      <c r="T20" s="425">
        <f>ROUND(R20/W20*100,1)</f>
        <v>103.3</v>
      </c>
      <c r="U20" s="426"/>
      <c r="V20" s="7"/>
      <c r="W20" s="397">
        <v>14989609100</v>
      </c>
      <c r="X20" s="398"/>
    </row>
    <row r="21" spans="1:24" ht="14.25">
      <c r="A21" s="1"/>
      <c r="B21" s="27"/>
      <c r="C21" s="410"/>
      <c r="D21" s="453"/>
      <c r="E21" s="453"/>
      <c r="F21" s="415"/>
      <c r="G21" s="432"/>
      <c r="H21" s="415"/>
      <c r="I21" s="432"/>
      <c r="J21" s="399"/>
      <c r="K21" s="400"/>
      <c r="L21" s="6"/>
      <c r="M21" s="6"/>
      <c r="N21" s="399"/>
      <c r="O21" s="400"/>
      <c r="P21" s="399"/>
      <c r="Q21" s="400"/>
      <c r="R21" s="399"/>
      <c r="S21" s="400"/>
      <c r="T21" s="427" t="e">
        <f t="shared" si="1"/>
        <v>#DIV/0!</v>
      </c>
      <c r="U21" s="428"/>
      <c r="V21" s="7"/>
      <c r="W21" s="399"/>
      <c r="X21" s="400"/>
    </row>
    <row r="22" spans="1:24" ht="14.25">
      <c r="A22" s="1"/>
      <c r="B22" s="19"/>
      <c r="C22" s="412"/>
      <c r="D22" s="454"/>
      <c r="E22" s="454"/>
      <c r="F22" s="417"/>
      <c r="G22" s="433"/>
      <c r="H22" s="417"/>
      <c r="I22" s="433"/>
      <c r="J22" s="401"/>
      <c r="K22" s="402"/>
      <c r="L22" s="8"/>
      <c r="M22" s="8"/>
      <c r="N22" s="401"/>
      <c r="O22" s="402"/>
      <c r="P22" s="401"/>
      <c r="Q22" s="402"/>
      <c r="R22" s="401"/>
      <c r="S22" s="402"/>
      <c r="T22" s="429" t="e">
        <f t="shared" si="1"/>
        <v>#DIV/0!</v>
      </c>
      <c r="U22" s="430"/>
      <c r="V22" s="9"/>
      <c r="W22" s="401"/>
      <c r="X22" s="402"/>
    </row>
    <row r="23" spans="1:24" ht="14.25">
      <c r="A23" s="1"/>
      <c r="B23" s="26"/>
      <c r="C23" s="13"/>
      <c r="D23" s="13"/>
      <c r="E23" s="13"/>
      <c r="F23" s="8"/>
      <c r="G23" s="8"/>
      <c r="H23" s="8"/>
      <c r="I23" s="8"/>
      <c r="J23" s="8"/>
      <c r="K23" s="8"/>
      <c r="L23" s="8"/>
      <c r="M23" s="8"/>
      <c r="N23" s="8"/>
      <c r="O23" s="8"/>
      <c r="P23" s="8"/>
      <c r="Q23" s="8"/>
      <c r="R23" s="8"/>
      <c r="S23" s="8"/>
      <c r="T23" s="9"/>
      <c r="U23" s="9"/>
      <c r="V23" s="9"/>
      <c r="W23" s="8"/>
      <c r="X23" s="8"/>
    </row>
    <row r="24" spans="1:24" ht="14.25">
      <c r="A24" s="1"/>
      <c r="B24" s="6"/>
      <c r="C24" s="6"/>
      <c r="D24" s="6"/>
      <c r="E24" s="29"/>
      <c r="F24" s="31"/>
      <c r="G24" s="4"/>
      <c r="H24" s="4"/>
      <c r="I24" s="31"/>
      <c r="J24" s="4"/>
      <c r="K24" s="4"/>
      <c r="L24" s="4"/>
      <c r="M24" s="4"/>
      <c r="N24" s="31"/>
      <c r="O24" s="4"/>
      <c r="P24" s="4"/>
      <c r="Q24" s="31"/>
      <c r="R24" s="4"/>
      <c r="S24" s="4"/>
      <c r="T24" s="32"/>
      <c r="U24" s="5"/>
      <c r="V24" s="5"/>
      <c r="W24" s="4"/>
      <c r="X24" s="4"/>
    </row>
    <row r="25" spans="1:24" ht="14.25">
      <c r="A25" s="1"/>
      <c r="B25" s="14"/>
      <c r="C25" s="403" t="s">
        <v>26</v>
      </c>
      <c r="D25" s="452"/>
      <c r="E25" s="409"/>
      <c r="F25" s="403" t="s">
        <v>24</v>
      </c>
      <c r="G25" s="452"/>
      <c r="H25" s="452"/>
      <c r="I25" s="452"/>
      <c r="J25" s="403" t="s">
        <v>25</v>
      </c>
      <c r="K25" s="404"/>
      <c r="L25" s="4"/>
      <c r="M25" s="4"/>
      <c r="N25" s="403" t="s">
        <v>32</v>
      </c>
      <c r="O25" s="452"/>
      <c r="P25" s="452"/>
      <c r="Q25" s="409"/>
      <c r="R25" s="403" t="s">
        <v>33</v>
      </c>
      <c r="S25" s="409"/>
      <c r="T25" s="403" t="s">
        <v>34</v>
      </c>
      <c r="U25" s="409"/>
      <c r="V25" s="5"/>
      <c r="W25" s="403" t="s">
        <v>33</v>
      </c>
      <c r="X25" s="404"/>
    </row>
    <row r="26" spans="1:24" ht="14.25">
      <c r="A26" s="1"/>
      <c r="B26" s="27"/>
      <c r="C26" s="410"/>
      <c r="D26" s="453"/>
      <c r="E26" s="411"/>
      <c r="F26" s="410"/>
      <c r="G26" s="453"/>
      <c r="H26" s="453"/>
      <c r="I26" s="453"/>
      <c r="J26" s="405"/>
      <c r="K26" s="406"/>
      <c r="L26" s="6"/>
      <c r="M26" s="6"/>
      <c r="N26" s="410"/>
      <c r="O26" s="464"/>
      <c r="P26" s="464"/>
      <c r="Q26" s="411"/>
      <c r="R26" s="410"/>
      <c r="S26" s="411"/>
      <c r="T26" s="410"/>
      <c r="U26" s="411"/>
      <c r="V26" s="7"/>
      <c r="W26" s="405"/>
      <c r="X26" s="406"/>
    </row>
    <row r="27" spans="1:24" ht="14.25">
      <c r="A27" s="1"/>
      <c r="B27" s="27"/>
      <c r="C27" s="412"/>
      <c r="D27" s="454"/>
      <c r="E27" s="413"/>
      <c r="F27" s="412"/>
      <c r="G27" s="454"/>
      <c r="H27" s="454"/>
      <c r="I27" s="454"/>
      <c r="J27" s="407"/>
      <c r="K27" s="408"/>
      <c r="L27" s="8"/>
      <c r="M27" s="8"/>
      <c r="N27" s="412"/>
      <c r="O27" s="454"/>
      <c r="P27" s="454"/>
      <c r="Q27" s="413"/>
      <c r="R27" s="412"/>
      <c r="S27" s="413"/>
      <c r="T27" s="412"/>
      <c r="U27" s="413"/>
      <c r="V27" s="9"/>
      <c r="W27" s="407"/>
      <c r="X27" s="408"/>
    </row>
    <row r="28" spans="1:24" ht="14.25">
      <c r="A28" s="1"/>
      <c r="B28" s="27" t="s">
        <v>105</v>
      </c>
      <c r="C28" s="403" t="s">
        <v>27</v>
      </c>
      <c r="D28" s="452"/>
      <c r="E28" s="452"/>
      <c r="F28" s="10"/>
      <c r="G28" s="11" t="s">
        <v>14</v>
      </c>
      <c r="H28" s="10"/>
      <c r="I28" s="11" t="s">
        <v>5</v>
      </c>
      <c r="J28" s="10"/>
      <c r="K28" s="12" t="s">
        <v>5</v>
      </c>
      <c r="L28" s="8"/>
      <c r="M28" s="8"/>
      <c r="N28" s="10"/>
      <c r="O28" s="11" t="s">
        <v>14</v>
      </c>
      <c r="P28" s="10"/>
      <c r="Q28" s="11" t="s">
        <v>5</v>
      </c>
      <c r="R28" s="10"/>
      <c r="S28" s="11" t="s">
        <v>5</v>
      </c>
      <c r="T28" s="10"/>
      <c r="U28" s="12" t="s">
        <v>106</v>
      </c>
      <c r="V28" s="9"/>
      <c r="W28" s="10"/>
      <c r="X28" s="12" t="s">
        <v>5</v>
      </c>
    </row>
    <row r="29" spans="1:24" ht="14.25">
      <c r="A29" s="1"/>
      <c r="B29" s="27"/>
      <c r="C29" s="410"/>
      <c r="D29" s="453"/>
      <c r="E29" s="453"/>
      <c r="F29" s="399">
        <v>3769</v>
      </c>
      <c r="G29" s="440"/>
      <c r="H29" s="399">
        <v>12448585000</v>
      </c>
      <c r="I29" s="440"/>
      <c r="J29" s="399">
        <v>621958000</v>
      </c>
      <c r="K29" s="440"/>
      <c r="L29" s="4"/>
      <c r="M29" s="4"/>
      <c r="N29" s="399">
        <v>0</v>
      </c>
      <c r="O29" s="440"/>
      <c r="P29" s="399">
        <v>0</v>
      </c>
      <c r="Q29" s="440"/>
      <c r="R29" s="399">
        <f>+J29-P29</f>
        <v>621958000</v>
      </c>
      <c r="S29" s="440"/>
      <c r="T29" s="441">
        <f>ROUND(R29/W29*100,1)</f>
        <v>78.2</v>
      </c>
      <c r="U29" s="442"/>
      <c r="V29" s="5"/>
      <c r="W29" s="399">
        <v>795651100</v>
      </c>
      <c r="X29" s="400"/>
    </row>
    <row r="30" spans="1:24" ht="14.25">
      <c r="A30" s="1"/>
      <c r="B30" s="27"/>
      <c r="C30" s="412"/>
      <c r="D30" s="454"/>
      <c r="E30" s="454"/>
      <c r="F30" s="216"/>
      <c r="G30" s="217"/>
      <c r="H30" s="216"/>
      <c r="I30" s="217"/>
      <c r="J30" s="216"/>
      <c r="K30" s="218"/>
      <c r="L30" s="4"/>
      <c r="M30" s="4"/>
      <c r="N30" s="216"/>
      <c r="O30" s="217"/>
      <c r="P30" s="216"/>
      <c r="Q30" s="217"/>
      <c r="R30" s="216"/>
      <c r="S30" s="218"/>
      <c r="T30" s="219"/>
      <c r="U30" s="220"/>
      <c r="V30" s="5"/>
      <c r="W30" s="216"/>
      <c r="X30" s="218"/>
    </row>
    <row r="31" spans="1:24" ht="14.25">
      <c r="A31" s="1"/>
      <c r="B31" s="27" t="s">
        <v>29</v>
      </c>
      <c r="C31" s="403" t="s">
        <v>64</v>
      </c>
      <c r="D31" s="452"/>
      <c r="E31" s="452"/>
      <c r="F31" s="397">
        <v>0</v>
      </c>
      <c r="G31" s="431"/>
      <c r="H31" s="397">
        <v>0</v>
      </c>
      <c r="I31" s="431"/>
      <c r="J31" s="397">
        <v>0</v>
      </c>
      <c r="K31" s="414"/>
      <c r="L31" s="6"/>
      <c r="M31" s="6"/>
      <c r="N31" s="397">
        <v>0</v>
      </c>
      <c r="O31" s="431"/>
      <c r="P31" s="397">
        <v>0</v>
      </c>
      <c r="Q31" s="431"/>
      <c r="R31" s="397">
        <f aca="true" t="shared" si="2" ref="R31:R39">+J31-P31</f>
        <v>0</v>
      </c>
      <c r="S31" s="414"/>
      <c r="T31" s="434" t="s">
        <v>141</v>
      </c>
      <c r="U31" s="435"/>
      <c r="V31" s="7"/>
      <c r="W31" s="397">
        <v>329500</v>
      </c>
      <c r="X31" s="398"/>
    </row>
    <row r="32" spans="1:24" ht="14.25">
      <c r="A32" s="1"/>
      <c r="B32" s="27"/>
      <c r="C32" s="410"/>
      <c r="D32" s="453"/>
      <c r="E32" s="453"/>
      <c r="F32" s="415"/>
      <c r="G32" s="432"/>
      <c r="H32" s="415"/>
      <c r="I32" s="432"/>
      <c r="J32" s="415"/>
      <c r="K32" s="416"/>
      <c r="L32" s="6"/>
      <c r="M32" s="6"/>
      <c r="N32" s="415"/>
      <c r="O32" s="432"/>
      <c r="P32" s="415"/>
      <c r="Q32" s="432"/>
      <c r="R32" s="415">
        <f t="shared" si="2"/>
        <v>0</v>
      </c>
      <c r="S32" s="416"/>
      <c r="T32" s="436" t="e">
        <f>ROUND(R32/W32*100,1)</f>
        <v>#DIV/0!</v>
      </c>
      <c r="U32" s="437"/>
      <c r="V32" s="7"/>
      <c r="W32" s="399">
        <v>0</v>
      </c>
      <c r="X32" s="400"/>
    </row>
    <row r="33" spans="1:24" ht="14.25">
      <c r="A33" s="1"/>
      <c r="B33" s="27"/>
      <c r="C33" s="412"/>
      <c r="D33" s="454"/>
      <c r="E33" s="454"/>
      <c r="F33" s="417"/>
      <c r="G33" s="433"/>
      <c r="H33" s="417"/>
      <c r="I33" s="433"/>
      <c r="J33" s="417"/>
      <c r="K33" s="418"/>
      <c r="L33" s="8"/>
      <c r="M33" s="8"/>
      <c r="N33" s="417"/>
      <c r="O33" s="433"/>
      <c r="P33" s="417"/>
      <c r="Q33" s="433"/>
      <c r="R33" s="417">
        <f t="shared" si="2"/>
        <v>0</v>
      </c>
      <c r="S33" s="418"/>
      <c r="T33" s="438" t="e">
        <f>ROUND(R33/W33*100,1)</f>
        <v>#DIV/0!</v>
      </c>
      <c r="U33" s="439"/>
      <c r="V33" s="9"/>
      <c r="W33" s="401">
        <v>0</v>
      </c>
      <c r="X33" s="402"/>
    </row>
    <row r="34" spans="1:24" ht="14.25">
      <c r="A34" s="1"/>
      <c r="B34" s="27" t="s">
        <v>21</v>
      </c>
      <c r="C34" s="336" t="s">
        <v>28</v>
      </c>
      <c r="D34" s="457" t="s">
        <v>73</v>
      </c>
      <c r="E34" s="458"/>
      <c r="F34" s="397">
        <v>618</v>
      </c>
      <c r="G34" s="431"/>
      <c r="H34" s="397">
        <v>2003915000</v>
      </c>
      <c r="I34" s="431"/>
      <c r="J34" s="397">
        <v>100183200</v>
      </c>
      <c r="K34" s="414"/>
      <c r="L34" s="30"/>
      <c r="M34" s="30"/>
      <c r="N34" s="397">
        <v>0</v>
      </c>
      <c r="O34" s="431"/>
      <c r="P34" s="397">
        <v>0</v>
      </c>
      <c r="Q34" s="431"/>
      <c r="R34" s="397">
        <f t="shared" si="2"/>
        <v>100183200</v>
      </c>
      <c r="S34" s="414"/>
      <c r="T34" s="425">
        <f>ROUND(R34/W34*100,1)</f>
        <v>89</v>
      </c>
      <c r="U34" s="426"/>
      <c r="V34" s="33"/>
      <c r="W34" s="397">
        <v>112531900</v>
      </c>
      <c r="X34" s="398"/>
    </row>
    <row r="35" spans="1:24" ht="14.25">
      <c r="A35" s="1"/>
      <c r="B35" s="27"/>
      <c r="C35" s="455"/>
      <c r="D35" s="459"/>
      <c r="E35" s="460"/>
      <c r="F35" s="415"/>
      <c r="G35" s="432"/>
      <c r="H35" s="415"/>
      <c r="I35" s="432"/>
      <c r="J35" s="415"/>
      <c r="K35" s="416"/>
      <c r="L35" s="6"/>
      <c r="M35" s="6"/>
      <c r="N35" s="415"/>
      <c r="O35" s="432"/>
      <c r="P35" s="415"/>
      <c r="Q35" s="432"/>
      <c r="R35" s="415">
        <f t="shared" si="2"/>
        <v>0</v>
      </c>
      <c r="S35" s="416"/>
      <c r="T35" s="427" t="e">
        <f aca="true" t="shared" si="3" ref="T35:T42">ROUND(R35/W35*100,1)</f>
        <v>#DIV/0!</v>
      </c>
      <c r="U35" s="428"/>
      <c r="V35" s="7"/>
      <c r="W35" s="399">
        <v>0</v>
      </c>
      <c r="X35" s="400"/>
    </row>
    <row r="36" spans="1:24" ht="14.25">
      <c r="A36" s="1"/>
      <c r="B36" s="27"/>
      <c r="C36" s="455"/>
      <c r="D36" s="461"/>
      <c r="E36" s="462"/>
      <c r="F36" s="417"/>
      <c r="G36" s="433"/>
      <c r="H36" s="417"/>
      <c r="I36" s="433"/>
      <c r="J36" s="417"/>
      <c r="K36" s="418"/>
      <c r="L36" s="29"/>
      <c r="M36" s="29"/>
      <c r="N36" s="417"/>
      <c r="O36" s="433"/>
      <c r="P36" s="417"/>
      <c r="Q36" s="433"/>
      <c r="R36" s="417">
        <f t="shared" si="2"/>
        <v>0</v>
      </c>
      <c r="S36" s="418"/>
      <c r="T36" s="429" t="e">
        <f t="shared" si="3"/>
        <v>#DIV/0!</v>
      </c>
      <c r="U36" s="430"/>
      <c r="V36" s="7"/>
      <c r="W36" s="401">
        <v>0</v>
      </c>
      <c r="X36" s="402"/>
    </row>
    <row r="37" spans="1:24" ht="14.25">
      <c r="A37" s="1"/>
      <c r="B37" s="27" t="s">
        <v>22</v>
      </c>
      <c r="C37" s="455"/>
      <c r="D37" s="463" t="s">
        <v>74</v>
      </c>
      <c r="E37" s="458"/>
      <c r="F37" s="397">
        <v>8</v>
      </c>
      <c r="G37" s="431"/>
      <c r="H37" s="397">
        <v>10660000</v>
      </c>
      <c r="I37" s="431"/>
      <c r="J37" s="397">
        <v>329200</v>
      </c>
      <c r="K37" s="414"/>
      <c r="L37" s="34"/>
      <c r="M37" s="34"/>
      <c r="N37" s="397">
        <v>0</v>
      </c>
      <c r="O37" s="431"/>
      <c r="P37" s="397">
        <v>0</v>
      </c>
      <c r="Q37" s="431"/>
      <c r="R37" s="397">
        <f t="shared" si="2"/>
        <v>329200</v>
      </c>
      <c r="S37" s="414"/>
      <c r="T37" s="425">
        <f>ROUND(R37/W37*100,1)</f>
        <v>36.6</v>
      </c>
      <c r="U37" s="426"/>
      <c r="V37" s="9"/>
      <c r="W37" s="397">
        <v>898800</v>
      </c>
      <c r="X37" s="398"/>
    </row>
    <row r="38" spans="1:24" ht="14.25">
      <c r="A38" s="1"/>
      <c r="B38" s="27"/>
      <c r="C38" s="455"/>
      <c r="D38" s="459"/>
      <c r="E38" s="460"/>
      <c r="F38" s="415"/>
      <c r="G38" s="432"/>
      <c r="H38" s="415"/>
      <c r="I38" s="432"/>
      <c r="J38" s="415"/>
      <c r="K38" s="416"/>
      <c r="L38" s="34"/>
      <c r="M38" s="34"/>
      <c r="N38" s="415"/>
      <c r="O38" s="432"/>
      <c r="P38" s="415"/>
      <c r="Q38" s="432"/>
      <c r="R38" s="415">
        <f t="shared" si="2"/>
        <v>0</v>
      </c>
      <c r="S38" s="416"/>
      <c r="T38" s="427" t="e">
        <f t="shared" si="3"/>
        <v>#DIV/0!</v>
      </c>
      <c r="U38" s="428"/>
      <c r="V38" s="9"/>
      <c r="W38" s="399">
        <v>0</v>
      </c>
      <c r="X38" s="400"/>
    </row>
    <row r="39" spans="1:24" ht="14.25">
      <c r="A39" s="1"/>
      <c r="B39" s="27"/>
      <c r="C39" s="456"/>
      <c r="D39" s="461"/>
      <c r="E39" s="462"/>
      <c r="F39" s="417"/>
      <c r="G39" s="433"/>
      <c r="H39" s="417"/>
      <c r="I39" s="433"/>
      <c r="J39" s="417"/>
      <c r="K39" s="418"/>
      <c r="L39" s="6"/>
      <c r="M39" s="6"/>
      <c r="N39" s="417"/>
      <c r="O39" s="433"/>
      <c r="P39" s="417"/>
      <c r="Q39" s="433"/>
      <c r="R39" s="417">
        <f t="shared" si="2"/>
        <v>0</v>
      </c>
      <c r="S39" s="418"/>
      <c r="T39" s="429" t="e">
        <f t="shared" si="3"/>
        <v>#DIV/0!</v>
      </c>
      <c r="U39" s="430"/>
      <c r="V39" s="7"/>
      <c r="W39" s="401">
        <v>0</v>
      </c>
      <c r="X39" s="402"/>
    </row>
    <row r="40" spans="1:24" ht="14.25">
      <c r="A40" s="1"/>
      <c r="B40" s="27" t="s">
        <v>23</v>
      </c>
      <c r="C40" s="403" t="s">
        <v>11</v>
      </c>
      <c r="D40" s="452"/>
      <c r="E40" s="452"/>
      <c r="F40" s="397">
        <f>SUM(F29:G39)</f>
        <v>4395</v>
      </c>
      <c r="G40" s="431"/>
      <c r="H40" s="397">
        <f>SUM(H29:I39)</f>
        <v>14463160000</v>
      </c>
      <c r="I40" s="431"/>
      <c r="J40" s="397">
        <f>SUM(J29:K39)</f>
        <v>722470400</v>
      </c>
      <c r="K40" s="414"/>
      <c r="L40" s="35"/>
      <c r="M40" s="35"/>
      <c r="N40" s="397">
        <f>SUM(N29:O39)</f>
        <v>0</v>
      </c>
      <c r="O40" s="431"/>
      <c r="P40" s="397">
        <f>SUM(P29:Q39)</f>
        <v>0</v>
      </c>
      <c r="Q40" s="431"/>
      <c r="R40" s="397">
        <f>SUM(R29:S39)</f>
        <v>722470400</v>
      </c>
      <c r="S40" s="414"/>
      <c r="T40" s="425">
        <f>ROUND(R40/W40*100,1)</f>
        <v>79.4</v>
      </c>
      <c r="U40" s="426"/>
      <c r="V40" s="7"/>
      <c r="W40" s="397">
        <v>909411300</v>
      </c>
      <c r="X40" s="398"/>
    </row>
    <row r="41" spans="1:24" ht="14.25">
      <c r="A41" s="1"/>
      <c r="B41" s="27"/>
      <c r="C41" s="410"/>
      <c r="D41" s="453"/>
      <c r="E41" s="453"/>
      <c r="F41" s="415"/>
      <c r="G41" s="432"/>
      <c r="H41" s="415"/>
      <c r="I41" s="432"/>
      <c r="J41" s="415"/>
      <c r="K41" s="416"/>
      <c r="L41" s="34"/>
      <c r="M41" s="34"/>
      <c r="N41" s="415"/>
      <c r="O41" s="432"/>
      <c r="P41" s="415"/>
      <c r="Q41" s="432"/>
      <c r="R41" s="415"/>
      <c r="S41" s="416"/>
      <c r="T41" s="427" t="e">
        <f t="shared" si="3"/>
        <v>#DIV/0!</v>
      </c>
      <c r="U41" s="428"/>
      <c r="V41" s="33"/>
      <c r="W41" s="399"/>
      <c r="X41" s="400"/>
    </row>
    <row r="42" spans="1:24" ht="14.25">
      <c r="A42" s="1"/>
      <c r="B42" s="19"/>
      <c r="C42" s="412"/>
      <c r="D42" s="454"/>
      <c r="E42" s="454"/>
      <c r="F42" s="417"/>
      <c r="G42" s="433"/>
      <c r="H42" s="417"/>
      <c r="I42" s="433"/>
      <c r="J42" s="417"/>
      <c r="K42" s="418"/>
      <c r="L42" s="34"/>
      <c r="M42" s="34"/>
      <c r="N42" s="417"/>
      <c r="O42" s="433"/>
      <c r="P42" s="417"/>
      <c r="Q42" s="433"/>
      <c r="R42" s="417"/>
      <c r="S42" s="418"/>
      <c r="T42" s="429" t="e">
        <f t="shared" si="3"/>
        <v>#DIV/0!</v>
      </c>
      <c r="U42" s="430"/>
      <c r="V42" s="33"/>
      <c r="W42" s="401"/>
      <c r="X42" s="402"/>
    </row>
    <row r="43" spans="1:24" ht="14.25">
      <c r="A43" s="1"/>
      <c r="B43" s="7"/>
      <c r="C43" s="7"/>
      <c r="D43" s="7"/>
      <c r="E43" s="7"/>
      <c r="F43" s="7"/>
      <c r="G43" s="7"/>
      <c r="H43" s="7"/>
      <c r="I43" s="7"/>
      <c r="J43" s="7"/>
      <c r="K43" s="7"/>
      <c r="L43" s="6"/>
      <c r="M43" s="6"/>
      <c r="N43" s="7"/>
      <c r="O43" s="7"/>
      <c r="P43" s="7"/>
      <c r="Q43" s="7"/>
      <c r="R43" s="7"/>
      <c r="S43" s="7"/>
      <c r="T43" s="7"/>
      <c r="U43" s="7"/>
      <c r="V43" s="7"/>
      <c r="W43" s="7"/>
      <c r="X43" s="7"/>
    </row>
    <row r="44" spans="1:24" ht="14.25">
      <c r="A44" s="1"/>
      <c r="B44" s="6"/>
      <c r="C44" s="6"/>
      <c r="D44" s="6"/>
      <c r="E44" s="6"/>
      <c r="F44" s="6"/>
      <c r="G44" s="6"/>
      <c r="H44" s="6"/>
      <c r="I44" s="6"/>
      <c r="J44" s="6"/>
      <c r="K44" s="6"/>
      <c r="L44" s="6"/>
      <c r="M44" s="6"/>
      <c r="N44" s="7"/>
      <c r="O44" s="7"/>
      <c r="P44" s="7"/>
      <c r="Q44" s="7"/>
      <c r="R44" s="7"/>
      <c r="S44" s="7"/>
      <c r="T44" s="7"/>
      <c r="U44" s="7"/>
      <c r="V44" s="7"/>
      <c r="W44" s="7"/>
      <c r="X44" s="7"/>
    </row>
    <row r="45" spans="1:24" ht="14.25">
      <c r="A45" s="1"/>
      <c r="B45" s="446" t="s">
        <v>107</v>
      </c>
      <c r="C45" s="447"/>
      <c r="D45" s="447"/>
      <c r="E45" s="448"/>
      <c r="F45" s="397">
        <f>F20+F40</f>
        <v>80396</v>
      </c>
      <c r="G45" s="414"/>
      <c r="H45" s="397">
        <f>H20+H40</f>
        <v>324281889000</v>
      </c>
      <c r="I45" s="414"/>
      <c r="J45" s="397">
        <f>J20+J40</f>
        <v>16203213000</v>
      </c>
      <c r="K45" s="414"/>
      <c r="L45" s="1"/>
      <c r="M45" s="1"/>
      <c r="N45" s="397">
        <f>N20+N40</f>
        <v>1</v>
      </c>
      <c r="O45" s="414"/>
      <c r="P45" s="397">
        <f>P20+P40</f>
        <v>237100</v>
      </c>
      <c r="Q45" s="414"/>
      <c r="R45" s="397">
        <f>R20+R40</f>
        <v>16202975900</v>
      </c>
      <c r="S45" s="414"/>
      <c r="T45" s="419">
        <f>ROUND(R45/W45*100,1)</f>
        <v>101.9</v>
      </c>
      <c r="U45" s="420"/>
      <c r="V45" s="1"/>
      <c r="W45" s="397">
        <v>15899020400</v>
      </c>
      <c r="X45" s="398"/>
    </row>
    <row r="46" spans="2:24" ht="13.5">
      <c r="B46" s="449"/>
      <c r="C46" s="450"/>
      <c r="D46" s="450"/>
      <c r="E46" s="451"/>
      <c r="F46" s="415"/>
      <c r="G46" s="416"/>
      <c r="H46" s="415"/>
      <c r="I46" s="416"/>
      <c r="J46" s="415"/>
      <c r="K46" s="416"/>
      <c r="N46" s="415"/>
      <c r="O46" s="416"/>
      <c r="P46" s="415"/>
      <c r="Q46" s="416"/>
      <c r="R46" s="415"/>
      <c r="S46" s="416"/>
      <c r="T46" s="421"/>
      <c r="U46" s="422"/>
      <c r="W46" s="399"/>
      <c r="X46" s="400"/>
    </row>
    <row r="47" spans="2:24" ht="17.25">
      <c r="B47" s="443" t="s">
        <v>30</v>
      </c>
      <c r="C47" s="444"/>
      <c r="D47" s="444"/>
      <c r="E47" s="445"/>
      <c r="F47" s="415"/>
      <c r="G47" s="416"/>
      <c r="H47" s="415"/>
      <c r="I47" s="416"/>
      <c r="J47" s="415"/>
      <c r="K47" s="416"/>
      <c r="N47" s="415"/>
      <c r="O47" s="416"/>
      <c r="P47" s="415"/>
      <c r="Q47" s="416"/>
      <c r="R47" s="415"/>
      <c r="S47" s="416"/>
      <c r="T47" s="421"/>
      <c r="U47" s="422"/>
      <c r="W47" s="399"/>
      <c r="X47" s="400"/>
    </row>
    <row r="48" spans="2:24" ht="13.5">
      <c r="B48" s="36"/>
      <c r="C48" s="37"/>
      <c r="D48" s="37"/>
      <c r="E48" s="38"/>
      <c r="F48" s="415"/>
      <c r="G48" s="416"/>
      <c r="H48" s="415"/>
      <c r="I48" s="416"/>
      <c r="J48" s="415"/>
      <c r="K48" s="416"/>
      <c r="N48" s="415"/>
      <c r="O48" s="416"/>
      <c r="P48" s="415"/>
      <c r="Q48" s="416"/>
      <c r="R48" s="415"/>
      <c r="S48" s="416"/>
      <c r="T48" s="421"/>
      <c r="U48" s="422"/>
      <c r="W48" s="399"/>
      <c r="X48" s="400"/>
    </row>
    <row r="49" spans="2:24" ht="13.5">
      <c r="B49" s="39"/>
      <c r="C49" s="40"/>
      <c r="D49" s="40"/>
      <c r="E49" s="41"/>
      <c r="F49" s="417"/>
      <c r="G49" s="418"/>
      <c r="H49" s="417"/>
      <c r="I49" s="418"/>
      <c r="J49" s="417"/>
      <c r="K49" s="418"/>
      <c r="N49" s="417"/>
      <c r="O49" s="418"/>
      <c r="P49" s="417"/>
      <c r="Q49" s="418"/>
      <c r="R49" s="417"/>
      <c r="S49" s="418"/>
      <c r="T49" s="423"/>
      <c r="U49" s="424"/>
      <c r="W49" s="401"/>
      <c r="X49" s="402"/>
    </row>
    <row r="51" ht="14.25">
      <c r="O51" s="1"/>
    </row>
  </sheetData>
  <sheetProtection/>
  <mergeCells count="120">
    <mergeCell ref="A2:K2"/>
    <mergeCell ref="N1:W1"/>
    <mergeCell ref="J5:K7"/>
    <mergeCell ref="C5:E7"/>
    <mergeCell ref="C8:E10"/>
    <mergeCell ref="F17:G19"/>
    <mergeCell ref="H9:I9"/>
    <mergeCell ref="N17:O19"/>
    <mergeCell ref="P17:Q19"/>
    <mergeCell ref="N9:O9"/>
    <mergeCell ref="J9:K9"/>
    <mergeCell ref="F5:I7"/>
    <mergeCell ref="N5:Q7"/>
    <mergeCell ref="R5:S7"/>
    <mergeCell ref="F9:G9"/>
    <mergeCell ref="N25:Q27"/>
    <mergeCell ref="P14:Q16"/>
    <mergeCell ref="R14:S16"/>
    <mergeCell ref="F14:G16"/>
    <mergeCell ref="J25:K27"/>
    <mergeCell ref="H31:I33"/>
    <mergeCell ref="J31:K33"/>
    <mergeCell ref="C28:E30"/>
    <mergeCell ref="F29:G29"/>
    <mergeCell ref="H29:I29"/>
    <mergeCell ref="J29:K29"/>
    <mergeCell ref="H34:I36"/>
    <mergeCell ref="J34:K36"/>
    <mergeCell ref="D37:E39"/>
    <mergeCell ref="F37:G39"/>
    <mergeCell ref="H37:I39"/>
    <mergeCell ref="J37:K39"/>
    <mergeCell ref="C34:C39"/>
    <mergeCell ref="D34:E36"/>
    <mergeCell ref="C31:E33"/>
    <mergeCell ref="F34:G36"/>
    <mergeCell ref="F31:G33"/>
    <mergeCell ref="C20:E22"/>
    <mergeCell ref="F20:G22"/>
    <mergeCell ref="C25:E27"/>
    <mergeCell ref="F25:I27"/>
    <mergeCell ref="H20:I22"/>
    <mergeCell ref="F11:G13"/>
    <mergeCell ref="H11:I13"/>
    <mergeCell ref="J11:K13"/>
    <mergeCell ref="C11:E13"/>
    <mergeCell ref="C14:C19"/>
    <mergeCell ref="D14:E16"/>
    <mergeCell ref="D17:E19"/>
    <mergeCell ref="H14:I16"/>
    <mergeCell ref="H17:I19"/>
    <mergeCell ref="J14:K16"/>
    <mergeCell ref="B47:E47"/>
    <mergeCell ref="B45:E46"/>
    <mergeCell ref="F45:G49"/>
    <mergeCell ref="H45:I49"/>
    <mergeCell ref="C40:E42"/>
    <mergeCell ref="F40:G42"/>
    <mergeCell ref="H40:I42"/>
    <mergeCell ref="T5:U7"/>
    <mergeCell ref="N11:O13"/>
    <mergeCell ref="P11:Q13"/>
    <mergeCell ref="R11:S13"/>
    <mergeCell ref="T9:U9"/>
    <mergeCell ref="R17:S19"/>
    <mergeCell ref="N14:O16"/>
    <mergeCell ref="R9:S9"/>
    <mergeCell ref="P9:Q9"/>
    <mergeCell ref="N20:O22"/>
    <mergeCell ref="P20:Q22"/>
    <mergeCell ref="R20:S22"/>
    <mergeCell ref="J45:K49"/>
    <mergeCell ref="J17:K19"/>
    <mergeCell ref="J20:K22"/>
    <mergeCell ref="N31:O33"/>
    <mergeCell ref="J40:K42"/>
    <mergeCell ref="N29:O29"/>
    <mergeCell ref="P29:Q29"/>
    <mergeCell ref="R29:S29"/>
    <mergeCell ref="T29:U29"/>
    <mergeCell ref="T11:U13"/>
    <mergeCell ref="T14:U16"/>
    <mergeCell ref="T17:U19"/>
    <mergeCell ref="T20:U22"/>
    <mergeCell ref="R25:S27"/>
    <mergeCell ref="T25:U27"/>
    <mergeCell ref="R31:S33"/>
    <mergeCell ref="T31:U33"/>
    <mergeCell ref="N34:O36"/>
    <mergeCell ref="P34:Q36"/>
    <mergeCell ref="R34:S36"/>
    <mergeCell ref="T34:U36"/>
    <mergeCell ref="P31:Q33"/>
    <mergeCell ref="T37:U39"/>
    <mergeCell ref="N40:O42"/>
    <mergeCell ref="P40:Q42"/>
    <mergeCell ref="R40:S42"/>
    <mergeCell ref="T40:U42"/>
    <mergeCell ref="N37:O39"/>
    <mergeCell ref="P37:Q39"/>
    <mergeCell ref="W9:X9"/>
    <mergeCell ref="W11:X13"/>
    <mergeCell ref="W14:X16"/>
    <mergeCell ref="W17:X19"/>
    <mergeCell ref="W20:X22"/>
    <mergeCell ref="N45:O49"/>
    <mergeCell ref="P45:Q49"/>
    <mergeCell ref="R45:S49"/>
    <mergeCell ref="T45:U49"/>
    <mergeCell ref="R37:S39"/>
    <mergeCell ref="N2:W2"/>
    <mergeCell ref="W45:X49"/>
    <mergeCell ref="W4:X4"/>
    <mergeCell ref="W25:X27"/>
    <mergeCell ref="W29:X29"/>
    <mergeCell ref="W31:X33"/>
    <mergeCell ref="W34:X36"/>
    <mergeCell ref="W37:X39"/>
    <mergeCell ref="W40:X42"/>
    <mergeCell ref="W5:X7"/>
  </mergeCells>
  <printOptions horizontalCentered="1"/>
  <pageMargins left="0.3937007874015748" right="0.3937007874015748" top="0.984251968503937" bottom="0.984251968503937" header="0.5118110236220472" footer="0.5118110236220472"/>
  <pageSetup firstPageNumber="200" useFirstPageNumber="1" horizontalDpi="600" verticalDpi="600" orientation="portrait" paperSize="9" scale="96" r:id="rId2"/>
  <colBreaks count="1" manualBreakCount="1">
    <brk id="13" max="48"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M38"/>
  <sheetViews>
    <sheetView view="pageBreakPreview" zoomScale="80" zoomScaleNormal="70" zoomScaleSheetLayoutView="80" zoomScalePageLayoutView="0" workbookViewId="0" topLeftCell="A13">
      <selection activeCell="A1" sqref="A1:K1"/>
    </sheetView>
  </sheetViews>
  <sheetFormatPr defaultColWidth="9.00390625" defaultRowHeight="13.5"/>
  <cols>
    <col min="1" max="2" width="2.875" style="222" bestFit="1" customWidth="1"/>
    <col min="3" max="3" width="16.75390625" style="222" customWidth="1"/>
    <col min="4" max="4" width="26.375" style="184" customWidth="1"/>
    <col min="5" max="5" width="25.50390625" style="184" customWidth="1"/>
    <col min="6" max="6" width="22.875" style="184" customWidth="1"/>
    <col min="7" max="7" width="21.25390625" style="184" customWidth="1"/>
    <col min="8" max="8" width="21.375" style="184" customWidth="1"/>
    <col min="9" max="9" width="22.625" style="184" customWidth="1"/>
    <col min="10" max="10" width="22.75390625" style="184" customWidth="1"/>
    <col min="11" max="11" width="17.125" style="184" bestFit="1" customWidth="1"/>
    <col min="12" max="12" width="19.375" style="466" customWidth="1"/>
    <col min="13" max="13" width="11.875" style="184" bestFit="1" customWidth="1"/>
    <col min="14" max="16384" width="9.00390625" style="184" customWidth="1"/>
  </cols>
  <sheetData>
    <row r="1" spans="1:11" ht="48.75" customHeight="1">
      <c r="A1" s="514" t="s">
        <v>171</v>
      </c>
      <c r="B1" s="514"/>
      <c r="C1" s="514"/>
      <c r="D1" s="514"/>
      <c r="E1" s="514"/>
      <c r="F1" s="514"/>
      <c r="G1" s="514"/>
      <c r="H1" s="514"/>
      <c r="I1" s="514"/>
      <c r="J1" s="514"/>
      <c r="K1" s="514"/>
    </row>
    <row r="2" spans="1:11" ht="27.75" customHeight="1">
      <c r="A2" s="513"/>
      <c r="B2" s="513"/>
      <c r="C2" s="513"/>
      <c r="D2" s="512"/>
      <c r="E2" s="512"/>
      <c r="F2" s="512"/>
      <c r="G2" s="513"/>
      <c r="H2" s="513"/>
      <c r="I2" s="512"/>
      <c r="J2" s="512"/>
      <c r="K2" s="512"/>
    </row>
    <row r="3" spans="1:11" ht="27.75" customHeight="1">
      <c r="A3" s="537" t="s">
        <v>26</v>
      </c>
      <c r="B3" s="536"/>
      <c r="C3" s="535"/>
      <c r="D3" s="506" t="s">
        <v>168</v>
      </c>
      <c r="E3" s="506"/>
      <c r="F3" s="506"/>
      <c r="G3" s="511" t="s">
        <v>167</v>
      </c>
      <c r="H3" s="510"/>
      <c r="I3" s="509" t="s">
        <v>166</v>
      </c>
      <c r="J3" s="508" t="s">
        <v>165</v>
      </c>
      <c r="K3" s="130" t="s">
        <v>164</v>
      </c>
    </row>
    <row r="4" spans="1:11" ht="27.75" customHeight="1">
      <c r="A4" s="245"/>
      <c r="B4" s="289"/>
      <c r="C4" s="260"/>
      <c r="D4" s="506" t="s">
        <v>163</v>
      </c>
      <c r="E4" s="506" t="s">
        <v>162</v>
      </c>
      <c r="F4" s="506"/>
      <c r="G4" s="338" t="s">
        <v>161</v>
      </c>
      <c r="H4" s="339"/>
      <c r="I4" s="504"/>
      <c r="J4" s="507"/>
      <c r="K4" s="228" t="s">
        <v>160</v>
      </c>
    </row>
    <row r="5" spans="1:11" ht="27.75" customHeight="1">
      <c r="A5" s="534"/>
      <c r="B5" s="533"/>
      <c r="C5" s="532"/>
      <c r="D5" s="506"/>
      <c r="E5" s="139" t="s">
        <v>159</v>
      </c>
      <c r="F5" s="505" t="s">
        <v>158</v>
      </c>
      <c r="G5" s="139" t="s">
        <v>159</v>
      </c>
      <c r="H5" s="505" t="s">
        <v>158</v>
      </c>
      <c r="I5" s="504"/>
      <c r="J5" s="503"/>
      <c r="K5" s="228" t="s">
        <v>157</v>
      </c>
    </row>
    <row r="6" spans="1:12" ht="27.75" customHeight="1">
      <c r="A6" s="500" t="s">
        <v>156</v>
      </c>
      <c r="B6" s="501" t="s">
        <v>155</v>
      </c>
      <c r="C6" s="489"/>
      <c r="D6" s="522"/>
      <c r="E6" s="522"/>
      <c r="F6" s="522"/>
      <c r="G6" s="523">
        <v>72485600</v>
      </c>
      <c r="H6" s="522"/>
      <c r="I6" s="522">
        <f>G6</f>
        <v>72485600</v>
      </c>
      <c r="J6" s="531">
        <v>71076700</v>
      </c>
      <c r="K6" s="520">
        <f>IF(J6=0,IF(I6=0,"-","皆増"),IF(I6=0,"皆減",I6/J6*100))</f>
        <v>101.98222483598704</v>
      </c>
      <c r="L6" s="469"/>
    </row>
    <row r="7" spans="1:12" ht="27.75" customHeight="1">
      <c r="A7" s="497"/>
      <c r="B7" s="488"/>
      <c r="C7" s="486"/>
      <c r="D7" s="519">
        <v>2693724700</v>
      </c>
      <c r="E7" s="519">
        <v>10089629000</v>
      </c>
      <c r="F7" s="519">
        <v>28079500</v>
      </c>
      <c r="G7" s="519">
        <v>645152200</v>
      </c>
      <c r="H7" s="519">
        <v>-49300</v>
      </c>
      <c r="I7" s="519">
        <f>SUM(D7:H7)</f>
        <v>13456536100</v>
      </c>
      <c r="J7" s="530">
        <v>19203382600</v>
      </c>
      <c r="K7" s="518">
        <f>IF(J7=0,IF(I7=0,"-","皆増"),IF(I7=0,"皆減",I7/J7*100))</f>
        <v>70.07378012663249</v>
      </c>
      <c r="L7" s="469"/>
    </row>
    <row r="8" spans="1:12" ht="27.75" customHeight="1">
      <c r="A8" s="497"/>
      <c r="B8" s="500" t="s">
        <v>154</v>
      </c>
      <c r="C8" s="499" t="s">
        <v>153</v>
      </c>
      <c r="D8" s="521"/>
      <c r="E8" s="521"/>
      <c r="F8" s="521"/>
      <c r="G8" s="523">
        <v>693100</v>
      </c>
      <c r="H8" s="522"/>
      <c r="I8" s="522">
        <f>G8</f>
        <v>693100</v>
      </c>
      <c r="J8" s="521">
        <v>704900</v>
      </c>
      <c r="K8" s="520">
        <f>IF(J8=0,IF(I8=0,"-","皆増"),IF(I8=0,"皆減",I8/J8*100))</f>
        <v>98.32600368846644</v>
      </c>
      <c r="L8" s="469"/>
    </row>
    <row r="9" spans="1:13" ht="27.75" customHeight="1">
      <c r="A9" s="497"/>
      <c r="B9" s="496"/>
      <c r="C9" s="498"/>
      <c r="D9" s="519">
        <v>4386997000</v>
      </c>
      <c r="E9" s="519">
        <v>12746473700</v>
      </c>
      <c r="F9" s="519">
        <v>24882100</v>
      </c>
      <c r="G9" s="519">
        <v>291916600</v>
      </c>
      <c r="H9" s="519">
        <v>1300</v>
      </c>
      <c r="I9" s="519">
        <f>SUM(D9:H9)</f>
        <v>17450270700</v>
      </c>
      <c r="J9" s="519">
        <v>30154385500</v>
      </c>
      <c r="K9" s="518">
        <f>IF(J9=0,IF(I9=0,"-","皆増"),IF(I9=0,"皆減",I9/J9*100))</f>
        <v>57.86976060248351</v>
      </c>
      <c r="L9" s="469"/>
      <c r="M9" s="529"/>
    </row>
    <row r="10" spans="1:12" ht="27.75" customHeight="1">
      <c r="A10" s="497"/>
      <c r="B10" s="496"/>
      <c r="C10" s="495" t="s">
        <v>152</v>
      </c>
      <c r="D10" s="521"/>
      <c r="E10" s="521"/>
      <c r="F10" s="521"/>
      <c r="G10" s="523">
        <v>2749900</v>
      </c>
      <c r="H10" s="522"/>
      <c r="I10" s="522">
        <f>G10</f>
        <v>2749900</v>
      </c>
      <c r="J10" s="521">
        <v>2711500</v>
      </c>
      <c r="K10" s="520">
        <f>IF(J10=0,IF(I10=0,"-","皆増"),IF(I10=0,"皆減",I10/J10*100))</f>
        <v>101.41619030057163</v>
      </c>
      <c r="L10" s="469"/>
    </row>
    <row r="11" spans="1:12" ht="27.75" customHeight="1">
      <c r="A11" s="494"/>
      <c r="B11" s="493"/>
      <c r="C11" s="492"/>
      <c r="D11" s="519">
        <v>6210108000</v>
      </c>
      <c r="E11" s="519">
        <v>15933505800</v>
      </c>
      <c r="F11" s="519">
        <v>11107100</v>
      </c>
      <c r="G11" s="519">
        <v>282087300</v>
      </c>
      <c r="H11" s="519">
        <v>226100</v>
      </c>
      <c r="I11" s="519">
        <f>SUM(D11:H11)</f>
        <v>22437034300</v>
      </c>
      <c r="J11" s="519">
        <v>31537172700</v>
      </c>
      <c r="K11" s="518">
        <f>IF(J11=0,IF(I11=0,"-","皆増"),IF(I11=0,"皆減",I11/J11*100))</f>
        <v>71.14472344567527</v>
      </c>
      <c r="L11" s="469"/>
    </row>
    <row r="12" spans="1:12" ht="27.75" customHeight="1">
      <c r="A12" s="485" t="s">
        <v>11</v>
      </c>
      <c r="B12" s="490"/>
      <c r="C12" s="489"/>
      <c r="D12" s="521"/>
      <c r="E12" s="521"/>
      <c r="F12" s="521"/>
      <c r="G12" s="523">
        <f>G6+G8+G10</f>
        <v>75928600</v>
      </c>
      <c r="H12" s="522"/>
      <c r="I12" s="522">
        <f>G12</f>
        <v>75928600</v>
      </c>
      <c r="J12" s="521">
        <v>74493100</v>
      </c>
      <c r="K12" s="520">
        <f>IF(J12=0,IF(I12=0,"-","皆増"),IF(I12=0,"皆減",I12/J12*100))</f>
        <v>101.92702411364274</v>
      </c>
      <c r="L12" s="469"/>
    </row>
    <row r="13" spans="1:12" ht="27.75" customHeight="1">
      <c r="A13" s="488"/>
      <c r="B13" s="487"/>
      <c r="C13" s="486"/>
      <c r="D13" s="519">
        <f>SUM(D7+D9+D11)</f>
        <v>13290829700</v>
      </c>
      <c r="E13" s="519">
        <f>SUM(E7+E9+E11)</f>
        <v>38769608500</v>
      </c>
      <c r="F13" s="519">
        <f>SUM(F7+F9+F11)</f>
        <v>64068700</v>
      </c>
      <c r="G13" s="519">
        <f>SUM(G7+G9+G11)</f>
        <v>1219156100</v>
      </c>
      <c r="H13" s="519">
        <f>SUM(H7+H9+H11)</f>
        <v>178100</v>
      </c>
      <c r="I13" s="519">
        <f>SUM(D13:H13)</f>
        <v>53343841100</v>
      </c>
      <c r="J13" s="519">
        <v>80894940800</v>
      </c>
      <c r="K13" s="518">
        <f>IF(J13=0,IF(I13=0,"-","皆増"),IF(I13=0,"皆減",I13/J13*100))</f>
        <v>65.94212267474705</v>
      </c>
      <c r="L13" s="469"/>
    </row>
    <row r="14" spans="1:13" ht="27.75" customHeight="1">
      <c r="A14" s="485" t="s">
        <v>151</v>
      </c>
      <c r="B14" s="467"/>
      <c r="C14" s="528"/>
      <c r="D14" s="521"/>
      <c r="E14" s="521"/>
      <c r="F14" s="521"/>
      <c r="G14" s="523"/>
      <c r="H14" s="522"/>
      <c r="I14" s="522"/>
      <c r="J14" s="521"/>
      <c r="K14" s="475"/>
      <c r="L14" s="469"/>
      <c r="M14" s="527"/>
    </row>
    <row r="15" spans="1:12" ht="27.75" customHeight="1">
      <c r="A15" s="526"/>
      <c r="B15" s="525"/>
      <c r="C15" s="524"/>
      <c r="D15" s="519">
        <v>35500</v>
      </c>
      <c r="E15" s="519">
        <v>126796000</v>
      </c>
      <c r="F15" s="519">
        <v>434753600</v>
      </c>
      <c r="G15" s="519">
        <v>3662500</v>
      </c>
      <c r="H15" s="519">
        <v>892000</v>
      </c>
      <c r="I15" s="519">
        <f>SUM(D15:H15)</f>
        <v>566139600</v>
      </c>
      <c r="J15" s="519">
        <v>666122200</v>
      </c>
      <c r="K15" s="518">
        <f>IF(J15=0,IF(I15=0,"-","皆増"),IF(I15=0,"皆減",I15/J15*100))</f>
        <v>84.9903516201682</v>
      </c>
      <c r="L15" s="469"/>
    </row>
    <row r="16" spans="1:12" ht="27.75" customHeight="1">
      <c r="A16" s="479" t="s">
        <v>150</v>
      </c>
      <c r="B16" s="478"/>
      <c r="C16" s="477"/>
      <c r="D16" s="521"/>
      <c r="E16" s="521"/>
      <c r="F16" s="521"/>
      <c r="G16" s="523">
        <f>G12+G14</f>
        <v>75928600</v>
      </c>
      <c r="H16" s="522"/>
      <c r="I16" s="522">
        <f>G16</f>
        <v>75928600</v>
      </c>
      <c r="J16" s="521">
        <v>74493100</v>
      </c>
      <c r="K16" s="520">
        <f>IF(J16=0,IF(I16=0,"-","皆増"),IF(I16=0,"皆減",I16/J16*100))</f>
        <v>101.92702411364274</v>
      </c>
      <c r="L16" s="469"/>
    </row>
    <row r="17" spans="1:12" ht="27.75" customHeight="1">
      <c r="A17" s="474"/>
      <c r="B17" s="473"/>
      <c r="C17" s="472"/>
      <c r="D17" s="519">
        <f>SUM(D13+D15)</f>
        <v>13290865200</v>
      </c>
      <c r="E17" s="519">
        <f>SUM(E13+E15)</f>
        <v>38896404500</v>
      </c>
      <c r="F17" s="519">
        <f>SUM(F13+F15)</f>
        <v>498822300</v>
      </c>
      <c r="G17" s="519">
        <f>SUM(G13+G15)</f>
        <v>1222818600</v>
      </c>
      <c r="H17" s="519">
        <f>SUM(H13+H15)</f>
        <v>1070100</v>
      </c>
      <c r="I17" s="519">
        <f>SUM(D17:H17)</f>
        <v>53909980700</v>
      </c>
      <c r="J17" s="519">
        <v>81561063000</v>
      </c>
      <c r="K17" s="518">
        <f>IF(J17=0,IF(I17=0,"-","皆増"),IF(I17=0,"皆減",I17/J17*100))</f>
        <v>66.09769259628212</v>
      </c>
      <c r="L17" s="469"/>
    </row>
    <row r="18" spans="1:11" ht="27.75" customHeight="1">
      <c r="A18" s="517" t="s">
        <v>170</v>
      </c>
      <c r="B18" s="517"/>
      <c r="C18" s="517"/>
      <c r="D18" s="517"/>
      <c r="E18" s="517"/>
      <c r="F18" s="515"/>
      <c r="G18" s="515"/>
      <c r="H18" s="515"/>
      <c r="I18" s="515"/>
      <c r="J18" s="515"/>
      <c r="K18" s="515"/>
    </row>
    <row r="19" spans="1:11" ht="11.25" customHeight="1">
      <c r="A19" s="516"/>
      <c r="B19" s="516"/>
      <c r="C19" s="516"/>
      <c r="D19" s="516"/>
      <c r="E19" s="516"/>
      <c r="F19" s="515"/>
      <c r="G19" s="515"/>
      <c r="H19" s="515"/>
      <c r="I19" s="515"/>
      <c r="J19" s="515"/>
      <c r="K19" s="515"/>
    </row>
    <row r="20" ht="6.75" customHeight="1"/>
    <row r="21" spans="1:11" ht="27.75" customHeight="1">
      <c r="A21" s="514" t="s">
        <v>169</v>
      </c>
      <c r="B21" s="514"/>
      <c r="C21" s="514"/>
      <c r="D21" s="514"/>
      <c r="E21" s="514"/>
      <c r="F21" s="514"/>
      <c r="G21" s="514"/>
      <c r="H21" s="514"/>
      <c r="I21" s="514"/>
      <c r="J21" s="514"/>
      <c r="K21" s="514"/>
    </row>
    <row r="22" spans="1:11" ht="14.25" customHeight="1">
      <c r="A22" s="512"/>
      <c r="B22" s="512"/>
      <c r="C22" s="512"/>
      <c r="D22" s="512"/>
      <c r="E22" s="512"/>
      <c r="F22" s="512"/>
      <c r="G22" s="513"/>
      <c r="H22" s="513"/>
      <c r="I22" s="512"/>
      <c r="J22" s="512"/>
      <c r="K22" s="512"/>
    </row>
    <row r="23" spans="1:11" ht="27.75" customHeight="1">
      <c r="A23" s="506" t="s">
        <v>26</v>
      </c>
      <c r="B23" s="506"/>
      <c r="C23" s="506"/>
      <c r="D23" s="506" t="s">
        <v>168</v>
      </c>
      <c r="E23" s="506"/>
      <c r="F23" s="506"/>
      <c r="G23" s="511" t="s">
        <v>167</v>
      </c>
      <c r="H23" s="510"/>
      <c r="I23" s="509" t="s">
        <v>166</v>
      </c>
      <c r="J23" s="508" t="s">
        <v>165</v>
      </c>
      <c r="K23" s="130" t="s">
        <v>164</v>
      </c>
    </row>
    <row r="24" spans="1:11" ht="27.75" customHeight="1">
      <c r="A24" s="506"/>
      <c r="B24" s="506"/>
      <c r="C24" s="506"/>
      <c r="D24" s="506" t="s">
        <v>163</v>
      </c>
      <c r="E24" s="506" t="s">
        <v>162</v>
      </c>
      <c r="F24" s="506"/>
      <c r="G24" s="338" t="s">
        <v>161</v>
      </c>
      <c r="H24" s="339"/>
      <c r="I24" s="504"/>
      <c r="J24" s="507"/>
      <c r="K24" s="228" t="s">
        <v>160</v>
      </c>
    </row>
    <row r="25" spans="1:11" ht="27.75" customHeight="1">
      <c r="A25" s="506"/>
      <c r="B25" s="506"/>
      <c r="C25" s="506"/>
      <c r="D25" s="506"/>
      <c r="E25" s="139" t="s">
        <v>159</v>
      </c>
      <c r="F25" s="505" t="s">
        <v>158</v>
      </c>
      <c r="G25" s="139" t="s">
        <v>159</v>
      </c>
      <c r="H25" s="505" t="s">
        <v>158</v>
      </c>
      <c r="I25" s="504"/>
      <c r="J25" s="503"/>
      <c r="K25" s="502" t="s">
        <v>157</v>
      </c>
    </row>
    <row r="26" spans="1:12" ht="27.75" customHeight="1">
      <c r="A26" s="500" t="s">
        <v>156</v>
      </c>
      <c r="B26" s="501" t="s">
        <v>155</v>
      </c>
      <c r="C26" s="489"/>
      <c r="D26" s="476">
        <v>39080647100</v>
      </c>
      <c r="E26" s="476">
        <v>44553121000</v>
      </c>
      <c r="F26" s="476">
        <v>146849300</v>
      </c>
      <c r="G26" s="476">
        <v>3311233500</v>
      </c>
      <c r="H26" s="476">
        <v>169600</v>
      </c>
      <c r="I26" s="476">
        <f>SUM(D26:H26)</f>
        <v>87092020500</v>
      </c>
      <c r="J26" s="476">
        <v>98095425100</v>
      </c>
      <c r="K26" s="475">
        <f>IF(J26=0,IF(I26=0,"-","皆増"),IF(I26=0,"皆減",I26/J26*100))</f>
        <v>88.78295844196306</v>
      </c>
      <c r="L26" s="469"/>
    </row>
    <row r="27" spans="1:12" ht="27.75" customHeight="1">
      <c r="A27" s="497"/>
      <c r="B27" s="488"/>
      <c r="C27" s="486"/>
      <c r="D27" s="481">
        <v>6060527900</v>
      </c>
      <c r="E27" s="481">
        <v>4244923800</v>
      </c>
      <c r="F27" s="481">
        <v>9462900</v>
      </c>
      <c r="G27" s="481">
        <v>0</v>
      </c>
      <c r="H27" s="481">
        <v>0</v>
      </c>
      <c r="I27" s="481">
        <f>SUM(D27:H27)</f>
        <v>10314914600</v>
      </c>
      <c r="J27" s="481">
        <v>13243061700</v>
      </c>
      <c r="K27" s="480">
        <f>IF(J27=0,IF(I27=0,"-","皆増"),IF(I27=0,"皆減",I27/J27*100))</f>
        <v>77.88919838680506</v>
      </c>
      <c r="L27" s="469"/>
    </row>
    <row r="28" spans="1:12" ht="27.75" customHeight="1">
      <c r="A28" s="497"/>
      <c r="B28" s="500" t="s">
        <v>154</v>
      </c>
      <c r="C28" s="499" t="s">
        <v>153</v>
      </c>
      <c r="D28" s="476">
        <v>61292022400</v>
      </c>
      <c r="E28" s="476">
        <v>60185644200</v>
      </c>
      <c r="F28" s="476">
        <v>99631900</v>
      </c>
      <c r="G28" s="476">
        <v>1726227900</v>
      </c>
      <c r="H28" s="476">
        <v>-712100</v>
      </c>
      <c r="I28" s="476">
        <f>SUM(D28:H28)</f>
        <v>123302814300</v>
      </c>
      <c r="J28" s="476">
        <v>134442322400</v>
      </c>
      <c r="K28" s="475">
        <f>IF(J28=0,IF(I28=0,"-","皆増"),IF(I28=0,"皆減",I28/J28*100))</f>
        <v>91.7142846827228</v>
      </c>
      <c r="L28" s="469"/>
    </row>
    <row r="29" spans="1:12" ht="27.75" customHeight="1">
      <c r="A29" s="497"/>
      <c r="B29" s="496"/>
      <c r="C29" s="498"/>
      <c r="D29" s="481">
        <v>35530226400</v>
      </c>
      <c r="E29" s="481">
        <v>34680770000</v>
      </c>
      <c r="F29" s="481">
        <v>38883600</v>
      </c>
      <c r="G29" s="481">
        <v>0</v>
      </c>
      <c r="H29" s="481">
        <v>0</v>
      </c>
      <c r="I29" s="481">
        <f>SUM(D29:H29)</f>
        <v>70249880000</v>
      </c>
      <c r="J29" s="481">
        <v>78773057600</v>
      </c>
      <c r="K29" s="480">
        <f>IF(J29=0,IF(I29=0,"-","皆増"),IF(I29=0,"皆減",I29/J29*100))</f>
        <v>89.18008534938474</v>
      </c>
      <c r="L29" s="469"/>
    </row>
    <row r="30" spans="1:12" ht="27.75" customHeight="1">
      <c r="A30" s="497"/>
      <c r="B30" s="496"/>
      <c r="C30" s="495" t="s">
        <v>152</v>
      </c>
      <c r="D30" s="476">
        <v>70098797900</v>
      </c>
      <c r="E30" s="476">
        <v>75972049400</v>
      </c>
      <c r="F30" s="476">
        <v>35686600</v>
      </c>
      <c r="G30" s="476">
        <v>1288315400</v>
      </c>
      <c r="H30" s="476">
        <v>73900</v>
      </c>
      <c r="I30" s="476">
        <f>SUM(D30:H30)</f>
        <v>147394923200</v>
      </c>
      <c r="J30" s="476">
        <v>150751937850</v>
      </c>
      <c r="K30" s="475">
        <f>IF(J30=0,IF(I30=0,"-","皆増"),IF(I30=0,"皆減",I30/J30*100))</f>
        <v>97.77315323578775</v>
      </c>
      <c r="L30" s="469"/>
    </row>
    <row r="31" spans="1:13" ht="27.75" customHeight="1">
      <c r="A31" s="494"/>
      <c r="B31" s="493"/>
      <c r="C31" s="492"/>
      <c r="D31" s="481">
        <v>49452881000</v>
      </c>
      <c r="E31" s="481">
        <v>51561844700</v>
      </c>
      <c r="F31" s="481">
        <v>14695500</v>
      </c>
      <c r="G31" s="481">
        <v>0</v>
      </c>
      <c r="H31" s="481">
        <v>0</v>
      </c>
      <c r="I31" s="481">
        <f>SUM(D31:H31)</f>
        <v>101029421200</v>
      </c>
      <c r="J31" s="481">
        <v>97988787950</v>
      </c>
      <c r="K31" s="480">
        <f>IF(J31=0,IF(I31=0,"-","皆増"),IF(I31=0,"皆減",I31/J31*100))</f>
        <v>103.1030420047154</v>
      </c>
      <c r="L31" s="469"/>
      <c r="M31" s="491"/>
    </row>
    <row r="32" spans="1:12" ht="27.75" customHeight="1">
      <c r="A32" s="485" t="s">
        <v>11</v>
      </c>
      <c r="B32" s="490"/>
      <c r="C32" s="489"/>
      <c r="D32" s="476">
        <f>D26+D28+D30</f>
        <v>170471467400</v>
      </c>
      <c r="E32" s="476">
        <f>E26+E28+E30</f>
        <v>180710814600</v>
      </c>
      <c r="F32" s="476">
        <f>F26+F28+F30</f>
        <v>282167800</v>
      </c>
      <c r="G32" s="476">
        <f>G26+G28+G30</f>
        <v>6325776800</v>
      </c>
      <c r="H32" s="476">
        <f>H26+H28+H30</f>
        <v>-468600</v>
      </c>
      <c r="I32" s="476">
        <f>SUM(D32:H32)</f>
        <v>357789758000</v>
      </c>
      <c r="J32" s="476">
        <v>383289685350</v>
      </c>
      <c r="K32" s="475">
        <f>IF(J32=0,IF(I32=0,"-","皆増"),IF(I32=0,"皆減",I32/J32*100))</f>
        <v>93.34708750987785</v>
      </c>
      <c r="L32" s="469"/>
    </row>
    <row r="33" spans="1:12" ht="27.75" customHeight="1">
      <c r="A33" s="488"/>
      <c r="B33" s="487"/>
      <c r="C33" s="486"/>
      <c r="D33" s="481">
        <f>D27+D29+D31</f>
        <v>91043635300</v>
      </c>
      <c r="E33" s="481">
        <f>E27+E29+E31</f>
        <v>90487538500</v>
      </c>
      <c r="F33" s="481">
        <f>F27+F29+F31</f>
        <v>63042000</v>
      </c>
      <c r="G33" s="481">
        <f>G27+G29+G31</f>
        <v>0</v>
      </c>
      <c r="H33" s="481">
        <v>0</v>
      </c>
      <c r="I33" s="481">
        <f>I27+I29+I31</f>
        <v>181594215800</v>
      </c>
      <c r="J33" s="481">
        <v>190004907250</v>
      </c>
      <c r="K33" s="480">
        <f>IF(J33=0,IF(I33=0,"-","皆増"),IF(I33=0,"皆減",I33/J33*100))</f>
        <v>95.57343461717355</v>
      </c>
      <c r="L33" s="469"/>
    </row>
    <row r="34" spans="1:12" ht="27.75" customHeight="1">
      <c r="A34" s="485" t="s">
        <v>151</v>
      </c>
      <c r="B34" s="484"/>
      <c r="C34" s="483"/>
      <c r="D34" s="476">
        <v>226900</v>
      </c>
      <c r="E34" s="476">
        <v>363956150</v>
      </c>
      <c r="F34" s="476">
        <v>2049033500</v>
      </c>
      <c r="G34" s="476">
        <v>2579200</v>
      </c>
      <c r="H34" s="476">
        <v>9577500</v>
      </c>
      <c r="I34" s="476">
        <f>SUM(D34:H34)</f>
        <v>2425373250</v>
      </c>
      <c r="J34" s="476">
        <v>3499759100</v>
      </c>
      <c r="K34" s="475">
        <f>IF(J34=0,IF(I34=0,"-","皆増"),IF(I34=0,"皆減",I34/J34*100))</f>
        <v>69.30114847047615</v>
      </c>
      <c r="L34" s="469"/>
    </row>
    <row r="35" spans="1:12" ht="27.75" customHeight="1">
      <c r="A35" s="461"/>
      <c r="B35" s="482"/>
      <c r="C35" s="462"/>
      <c r="D35" s="481">
        <v>0</v>
      </c>
      <c r="E35" s="481">
        <v>178549650</v>
      </c>
      <c r="F35" s="481">
        <v>617317400</v>
      </c>
      <c r="G35" s="481">
        <v>0</v>
      </c>
      <c r="H35" s="481">
        <v>0</v>
      </c>
      <c r="I35" s="481">
        <f>SUM(D35:H35)</f>
        <v>795867050</v>
      </c>
      <c r="J35" s="481">
        <v>851032700</v>
      </c>
      <c r="K35" s="480">
        <f>IF(J35=0,IF(I35=0,"-","皆増"),IF(I35=0,"皆減",I35/J35*100))</f>
        <v>93.51779902229373</v>
      </c>
      <c r="L35" s="469"/>
    </row>
    <row r="36" spans="1:12" ht="27.75" customHeight="1">
      <c r="A36" s="479" t="s">
        <v>150</v>
      </c>
      <c r="B36" s="478"/>
      <c r="C36" s="477"/>
      <c r="D36" s="476">
        <f>D32+D34</f>
        <v>170471694300</v>
      </c>
      <c r="E36" s="476">
        <f>E32+E34</f>
        <v>181074770750</v>
      </c>
      <c r="F36" s="476">
        <f>F32+F34</f>
        <v>2331201300</v>
      </c>
      <c r="G36" s="476">
        <f>G32+G34</f>
        <v>6328356000</v>
      </c>
      <c r="H36" s="476">
        <f>H32+H34</f>
        <v>9108900</v>
      </c>
      <c r="I36" s="476">
        <f>SUM(D36:H36)</f>
        <v>360215131250</v>
      </c>
      <c r="J36" s="476">
        <v>386789444450</v>
      </c>
      <c r="K36" s="475">
        <f>IF(J36=0,IF(I36=0,"-","皆増"),IF(I36=0,"皆減",I36/J36*100))</f>
        <v>93.12951436981749</v>
      </c>
      <c r="L36" s="469"/>
    </row>
    <row r="37" spans="1:12" ht="27.75" customHeight="1">
      <c r="A37" s="474"/>
      <c r="B37" s="473"/>
      <c r="C37" s="472"/>
      <c r="D37" s="471">
        <f>D33+D35</f>
        <v>91043635300</v>
      </c>
      <c r="E37" s="471">
        <f>E33+E35</f>
        <v>90666088150</v>
      </c>
      <c r="F37" s="471">
        <f>F33+F35</f>
        <v>680359400</v>
      </c>
      <c r="G37" s="471">
        <f>G33+G35</f>
        <v>0</v>
      </c>
      <c r="H37" s="471">
        <v>0</v>
      </c>
      <c r="I37" s="471">
        <f>SUM(D37:H37)</f>
        <v>182390082850</v>
      </c>
      <c r="J37" s="471">
        <v>190855939950</v>
      </c>
      <c r="K37" s="470">
        <f>IF(J37=0,IF(I37=0,"-","皆増"),IF(I37=0,"皆減",I37/J37*100))</f>
        <v>95.56426847274554</v>
      </c>
      <c r="L37" s="469"/>
    </row>
    <row r="38" spans="1:6" ht="24.75" customHeight="1">
      <c r="A38" s="468" t="s">
        <v>149</v>
      </c>
      <c r="B38" s="447"/>
      <c r="C38" s="447"/>
      <c r="D38" s="447"/>
      <c r="E38" s="447"/>
      <c r="F38" s="467"/>
    </row>
    <row r="39" ht="27.75" customHeight="1"/>
  </sheetData>
  <sheetProtection/>
  <mergeCells count="36">
    <mergeCell ref="A3:C5"/>
    <mergeCell ref="D4:D5"/>
    <mergeCell ref="D3:F3"/>
    <mergeCell ref="I3:I5"/>
    <mergeCell ref="E4:F4"/>
    <mergeCell ref="A1:K1"/>
    <mergeCell ref="J3:J5"/>
    <mergeCell ref="G3:H3"/>
    <mergeCell ref="G4:H4"/>
    <mergeCell ref="A6:A11"/>
    <mergeCell ref="B6:C7"/>
    <mergeCell ref="B8:B11"/>
    <mergeCell ref="C8:C9"/>
    <mergeCell ref="C10:C11"/>
    <mergeCell ref="A38:F38"/>
    <mergeCell ref="A16:C17"/>
    <mergeCell ref="A18:E18"/>
    <mergeCell ref="A14:C15"/>
    <mergeCell ref="A12:C13"/>
    <mergeCell ref="A32:C33"/>
    <mergeCell ref="A36:C37"/>
    <mergeCell ref="A26:A31"/>
    <mergeCell ref="D23:F23"/>
    <mergeCell ref="E24:F24"/>
    <mergeCell ref="B26:C27"/>
    <mergeCell ref="A34:C35"/>
    <mergeCell ref="D24:D25"/>
    <mergeCell ref="A23:C25"/>
    <mergeCell ref="A21:K21"/>
    <mergeCell ref="C30:C31"/>
    <mergeCell ref="G23:H23"/>
    <mergeCell ref="G24:H24"/>
    <mergeCell ref="B28:B31"/>
    <mergeCell ref="C28:C29"/>
    <mergeCell ref="J23:J25"/>
    <mergeCell ref="I23:I25"/>
  </mergeCells>
  <printOptions horizontalCentered="1"/>
  <pageMargins left="1.3385826771653544" right="0.3937007874015748" top="0.5905511811023623" bottom="0.5905511811023623" header="0.5118110236220472" footer="0.5118110236220472"/>
  <pageSetup fitToWidth="2" fitToHeight="1" horizontalDpi="600" verticalDpi="600" orientation="portrait" paperSize="9" scale="78" r:id="rId2"/>
  <colBreaks count="1" manualBreakCount="1">
    <brk id="6" max="37" man="1"/>
  </colBreaks>
  <drawing r:id="rId1"/>
</worksheet>
</file>

<file path=xl/worksheets/sheet8.xml><?xml version="1.0" encoding="utf-8"?>
<worksheet xmlns="http://schemas.openxmlformats.org/spreadsheetml/2006/main" xmlns:r="http://schemas.openxmlformats.org/officeDocument/2006/relationships">
  <dimension ref="A1:H36"/>
  <sheetViews>
    <sheetView view="pageBreakPreview" zoomScaleNormal="70" zoomScaleSheetLayoutView="100" zoomScalePageLayoutView="0" workbookViewId="0" topLeftCell="A1">
      <selection activeCell="E16" sqref="E16:F16"/>
    </sheetView>
  </sheetViews>
  <sheetFormatPr defaultColWidth="9.00390625" defaultRowHeight="13.5"/>
  <cols>
    <col min="1" max="2" width="5.625" style="184" customWidth="1"/>
    <col min="3" max="3" width="9.00390625" style="184" customWidth="1"/>
    <col min="4" max="4" width="22.75390625" style="184" customWidth="1"/>
    <col min="5" max="6" width="13.125" style="184" customWidth="1"/>
    <col min="7" max="7" width="13.125" style="184" bestFit="1" customWidth="1"/>
    <col min="8" max="8" width="11.50390625" style="184" bestFit="1" customWidth="1"/>
    <col min="9" max="16384" width="9.00390625" style="184" customWidth="1"/>
  </cols>
  <sheetData>
    <row r="1" spans="1:8" ht="29.25" customHeight="1">
      <c r="A1" s="562" t="s">
        <v>187</v>
      </c>
      <c r="B1" s="562"/>
      <c r="C1" s="562"/>
      <c r="D1" s="562"/>
      <c r="E1" s="562"/>
      <c r="F1" s="562"/>
      <c r="G1" s="562"/>
      <c r="H1" s="562"/>
    </row>
    <row r="2" spans="1:6" ht="13.5">
      <c r="A2" s="561"/>
      <c r="B2" s="561"/>
      <c r="C2" s="561"/>
      <c r="D2" s="561"/>
      <c r="E2" s="561"/>
      <c r="F2" s="561"/>
    </row>
    <row r="3" spans="1:6" ht="20.25" customHeight="1">
      <c r="A3" s="560" t="s">
        <v>186</v>
      </c>
      <c r="B3" s="560"/>
      <c r="C3" s="560"/>
      <c r="D3" s="560"/>
      <c r="E3" s="73"/>
      <c r="F3" s="73"/>
    </row>
    <row r="4" spans="1:6" ht="14.25">
      <c r="A4" s="559"/>
      <c r="B4" s="559"/>
      <c r="C4" s="559"/>
      <c r="D4" s="559"/>
      <c r="E4" s="73"/>
      <c r="F4" s="73"/>
    </row>
    <row r="5" spans="1:8" ht="14.25" customHeight="1">
      <c r="A5" s="506" t="s">
        <v>185</v>
      </c>
      <c r="B5" s="506"/>
      <c r="C5" s="506"/>
      <c r="D5" s="506"/>
      <c r="E5" s="558" t="s">
        <v>184</v>
      </c>
      <c r="F5" s="558"/>
      <c r="G5" s="558"/>
      <c r="H5" s="558"/>
    </row>
    <row r="6" spans="1:8" s="546" customFormat="1" ht="34.5" customHeight="1">
      <c r="A6" s="506"/>
      <c r="B6" s="506"/>
      <c r="C6" s="506"/>
      <c r="D6" s="506"/>
      <c r="E6" s="506" t="s">
        <v>183</v>
      </c>
      <c r="F6" s="506"/>
      <c r="G6" s="506" t="s">
        <v>69</v>
      </c>
      <c r="H6" s="506"/>
    </row>
    <row r="7" spans="1:8" s="546" customFormat="1" ht="16.5" customHeight="1">
      <c r="A7" s="506"/>
      <c r="B7" s="506"/>
      <c r="C7" s="506"/>
      <c r="D7" s="506"/>
      <c r="E7" s="557" t="s">
        <v>182</v>
      </c>
      <c r="F7" s="557" t="s">
        <v>181</v>
      </c>
      <c r="G7" s="557" t="s">
        <v>182</v>
      </c>
      <c r="H7" s="557" t="s">
        <v>181</v>
      </c>
    </row>
    <row r="8" spans="1:8" s="222" customFormat="1" ht="24" customHeight="1">
      <c r="A8" s="556" t="s">
        <v>180</v>
      </c>
      <c r="B8" s="537" t="s">
        <v>179</v>
      </c>
      <c r="C8" s="536"/>
      <c r="D8" s="535"/>
      <c r="E8" s="552">
        <v>215117</v>
      </c>
      <c r="F8" s="552">
        <v>374</v>
      </c>
      <c r="G8" s="540">
        <v>208436</v>
      </c>
      <c r="H8" s="540">
        <v>395</v>
      </c>
    </row>
    <row r="9" spans="1:8" s="222" customFormat="1" ht="18.75" customHeight="1">
      <c r="A9" s="553"/>
      <c r="B9" s="534"/>
      <c r="C9" s="533"/>
      <c r="D9" s="532"/>
      <c r="E9" s="550"/>
      <c r="F9" s="550"/>
      <c r="G9" s="540"/>
      <c r="H9" s="540"/>
    </row>
    <row r="10" spans="1:8" s="546" customFormat="1" ht="24" customHeight="1">
      <c r="A10" s="553"/>
      <c r="B10" s="556" t="s">
        <v>154</v>
      </c>
      <c r="C10" s="485" t="s">
        <v>153</v>
      </c>
      <c r="D10" s="483"/>
      <c r="E10" s="552">
        <v>14885</v>
      </c>
      <c r="F10" s="552">
        <v>1252</v>
      </c>
      <c r="G10" s="540">
        <v>14549</v>
      </c>
      <c r="H10" s="540">
        <v>1288</v>
      </c>
    </row>
    <row r="11" spans="1:8" s="222" customFormat="1" ht="18.75" customHeight="1">
      <c r="A11" s="553"/>
      <c r="B11" s="553"/>
      <c r="C11" s="555"/>
      <c r="D11" s="554"/>
      <c r="E11" s="550"/>
      <c r="F11" s="550"/>
      <c r="G11" s="540"/>
      <c r="H11" s="540"/>
    </row>
    <row r="12" spans="1:8" s="546" customFormat="1" ht="24" customHeight="1">
      <c r="A12" s="553"/>
      <c r="B12" s="553"/>
      <c r="C12" s="485" t="s">
        <v>152</v>
      </c>
      <c r="D12" s="483"/>
      <c r="E12" s="552">
        <v>21597</v>
      </c>
      <c r="F12" s="552">
        <v>6168</v>
      </c>
      <c r="G12" s="540">
        <v>21305</v>
      </c>
      <c r="H12" s="540">
        <v>6325</v>
      </c>
    </row>
    <row r="13" spans="1:8" s="222" customFormat="1" ht="18.75" customHeight="1">
      <c r="A13" s="553"/>
      <c r="B13" s="551"/>
      <c r="C13" s="555"/>
      <c r="D13" s="554"/>
      <c r="E13" s="550"/>
      <c r="F13" s="550"/>
      <c r="G13" s="540"/>
      <c r="H13" s="540"/>
    </row>
    <row r="14" spans="1:8" s="546" customFormat="1" ht="23.25" customHeight="1">
      <c r="A14" s="553"/>
      <c r="B14" s="537" t="s">
        <v>178</v>
      </c>
      <c r="C14" s="536"/>
      <c r="D14" s="535"/>
      <c r="E14" s="552">
        <f>SUM(E8:E13)</f>
        <v>251599</v>
      </c>
      <c r="F14" s="552">
        <f>SUM(F8:F13)</f>
        <v>7794</v>
      </c>
      <c r="G14" s="540">
        <v>244290</v>
      </c>
      <c r="H14" s="540">
        <v>8008</v>
      </c>
    </row>
    <row r="15" spans="1:8" s="222" customFormat="1" ht="18.75" customHeight="1">
      <c r="A15" s="551"/>
      <c r="B15" s="412"/>
      <c r="C15" s="454"/>
      <c r="D15" s="413"/>
      <c r="E15" s="550"/>
      <c r="F15" s="550"/>
      <c r="G15" s="540"/>
      <c r="H15" s="540"/>
    </row>
    <row r="16" spans="1:8" s="546" customFormat="1" ht="34.5" customHeight="1">
      <c r="A16" s="548" t="s">
        <v>177</v>
      </c>
      <c r="B16" s="548"/>
      <c r="C16" s="548"/>
      <c r="D16" s="548"/>
      <c r="E16" s="542">
        <v>712</v>
      </c>
      <c r="F16" s="541"/>
      <c r="G16" s="542">
        <v>651</v>
      </c>
      <c r="H16" s="541"/>
    </row>
    <row r="17" spans="1:8" s="546" customFormat="1" ht="34.5" customHeight="1">
      <c r="A17" s="549" t="s">
        <v>176</v>
      </c>
      <c r="B17" s="549"/>
      <c r="C17" s="548"/>
      <c r="D17" s="549"/>
      <c r="E17" s="542">
        <f>E14+F14+E16</f>
        <v>260105</v>
      </c>
      <c r="F17" s="541"/>
      <c r="G17" s="540">
        <v>252949</v>
      </c>
      <c r="H17" s="540"/>
    </row>
    <row r="18" spans="1:8" s="546" customFormat="1" ht="34.5" customHeight="1">
      <c r="A18" s="548" t="s">
        <v>175</v>
      </c>
      <c r="B18" s="548"/>
      <c r="C18" s="548"/>
      <c r="D18" s="548"/>
      <c r="E18" s="542">
        <v>6546</v>
      </c>
      <c r="F18" s="541"/>
      <c r="G18" s="540">
        <v>6429</v>
      </c>
      <c r="H18" s="540"/>
    </row>
    <row r="19" spans="1:8" s="546" customFormat="1" ht="34.5" customHeight="1">
      <c r="A19" s="548" t="s">
        <v>174</v>
      </c>
      <c r="B19" s="548"/>
      <c r="C19" s="548"/>
      <c r="D19" s="548"/>
      <c r="E19" s="542">
        <v>3920</v>
      </c>
      <c r="F19" s="541"/>
      <c r="G19" s="540">
        <v>3819</v>
      </c>
      <c r="H19" s="540"/>
    </row>
    <row r="20" spans="1:8" s="546" customFormat="1" ht="34.5" customHeight="1">
      <c r="A20" s="548" t="s">
        <v>173</v>
      </c>
      <c r="B20" s="548"/>
      <c r="C20" s="548"/>
      <c r="D20" s="548"/>
      <c r="E20" s="542">
        <v>1510</v>
      </c>
      <c r="F20" s="541"/>
      <c r="G20" s="540">
        <v>1436</v>
      </c>
      <c r="H20" s="540"/>
    </row>
    <row r="21" spans="1:8" s="546" customFormat="1" ht="34.5" customHeight="1">
      <c r="A21" s="547" t="s">
        <v>172</v>
      </c>
      <c r="B21" s="547"/>
      <c r="C21" s="547"/>
      <c r="D21" s="547"/>
      <c r="E21" s="542">
        <v>4544</v>
      </c>
      <c r="F21" s="541"/>
      <c r="G21" s="540">
        <v>4498</v>
      </c>
      <c r="H21" s="540"/>
    </row>
    <row r="22" spans="1:8" ht="34.5" customHeight="1">
      <c r="A22" s="545" t="s">
        <v>30</v>
      </c>
      <c r="B22" s="544"/>
      <c r="C22" s="544"/>
      <c r="D22" s="543"/>
      <c r="E22" s="542">
        <f>SUM(E17:F21)</f>
        <v>276625</v>
      </c>
      <c r="F22" s="541"/>
      <c r="G22" s="540">
        <v>269131</v>
      </c>
      <c r="H22" s="540"/>
    </row>
    <row r="23" spans="1:6" ht="13.5">
      <c r="A23" s="468"/>
      <c r="B23" s="447"/>
      <c r="C23" s="447"/>
      <c r="D23" s="447"/>
      <c r="E23" s="539"/>
      <c r="F23" s="539"/>
    </row>
    <row r="35" ht="13.5">
      <c r="C35" s="538"/>
    </row>
    <row r="36" ht="13.5">
      <c r="C36" s="538"/>
    </row>
  </sheetData>
  <sheetProtection/>
  <mergeCells count="50">
    <mergeCell ref="G20:H20"/>
    <mergeCell ref="E21:F21"/>
    <mergeCell ref="G21:H21"/>
    <mergeCell ref="E22:F22"/>
    <mergeCell ref="G22:H22"/>
    <mergeCell ref="E14:E15"/>
    <mergeCell ref="F14:F15"/>
    <mergeCell ref="G14:G15"/>
    <mergeCell ref="H14:H15"/>
    <mergeCell ref="E20:F20"/>
    <mergeCell ref="E12:E13"/>
    <mergeCell ref="F12:F13"/>
    <mergeCell ref="G12:G13"/>
    <mergeCell ref="H12:H13"/>
    <mergeCell ref="F8:F9"/>
    <mergeCell ref="G8:G9"/>
    <mergeCell ref="H8:H9"/>
    <mergeCell ref="E10:E11"/>
    <mergeCell ref="F10:F11"/>
    <mergeCell ref="G10:G11"/>
    <mergeCell ref="G19:H19"/>
    <mergeCell ref="H10:H11"/>
    <mergeCell ref="A3:D3"/>
    <mergeCell ref="A18:D18"/>
    <mergeCell ref="A23:F23"/>
    <mergeCell ref="A5:D7"/>
    <mergeCell ref="B8:D9"/>
    <mergeCell ref="C10:D11"/>
    <mergeCell ref="A22:D22"/>
    <mergeCell ref="A19:D19"/>
    <mergeCell ref="E8:E9"/>
    <mergeCell ref="A20:D20"/>
    <mergeCell ref="A21:D21"/>
    <mergeCell ref="E16:F16"/>
    <mergeCell ref="G16:H16"/>
    <mergeCell ref="E17:F17"/>
    <mergeCell ref="G17:H17"/>
    <mergeCell ref="E18:F18"/>
    <mergeCell ref="G18:H18"/>
    <mergeCell ref="E19:F19"/>
    <mergeCell ref="A1:H1"/>
    <mergeCell ref="E5:H5"/>
    <mergeCell ref="E6:F6"/>
    <mergeCell ref="A8:A15"/>
    <mergeCell ref="A17:D17"/>
    <mergeCell ref="B14:D15"/>
    <mergeCell ref="C12:D13"/>
    <mergeCell ref="B10:B13"/>
    <mergeCell ref="A16:D16"/>
    <mergeCell ref="G6:H6"/>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G31"/>
  <sheetViews>
    <sheetView view="pageBreakPreview" zoomScale="75" zoomScaleNormal="60" zoomScaleSheetLayoutView="75" zoomScalePageLayoutView="0" workbookViewId="0" topLeftCell="A1">
      <pane xSplit="1" ySplit="2" topLeftCell="B3" activePane="bottomRight" state="frozen"/>
      <selection pane="topLeft" activeCell="A1" sqref="A1:K1"/>
      <selection pane="topRight" activeCell="A1" sqref="A1:K1"/>
      <selection pane="bottomLeft" activeCell="A1" sqref="A1:K1"/>
      <selection pane="bottomRight" activeCell="K13" sqref="K13"/>
    </sheetView>
  </sheetViews>
  <sheetFormatPr defaultColWidth="9.00390625" defaultRowHeight="13.5"/>
  <cols>
    <col min="1" max="1" width="17.75390625" style="73" customWidth="1"/>
    <col min="2" max="2" width="9.625" style="73" customWidth="1"/>
    <col min="3" max="8" width="9.625" style="563" customWidth="1"/>
    <col min="9" max="9" width="11.50390625" style="563" customWidth="1"/>
    <col min="10" max="16" width="9.625" style="563" customWidth="1"/>
    <col min="17" max="17" width="11.50390625" style="73" customWidth="1"/>
    <col min="18" max="24" width="9.625" style="73" customWidth="1"/>
    <col min="25" max="25" width="11.50390625" style="73" customWidth="1"/>
    <col min="26" max="32" width="9.625" style="73" customWidth="1"/>
    <col min="33" max="33" width="11.50390625" style="73" customWidth="1"/>
    <col min="34" max="16384" width="9.00390625" style="73" customWidth="1"/>
  </cols>
  <sheetData>
    <row r="1" spans="1:3" ht="27" customHeight="1">
      <c r="A1" s="560" t="s">
        <v>211</v>
      </c>
      <c r="B1" s="560"/>
      <c r="C1" s="560"/>
    </row>
    <row r="3" spans="1:33" s="573" customFormat="1" ht="19.5" customHeight="1">
      <c r="A3" s="506" t="s">
        <v>128</v>
      </c>
      <c r="B3" s="506" t="s">
        <v>155</v>
      </c>
      <c r="C3" s="506"/>
      <c r="D3" s="506"/>
      <c r="E3" s="506"/>
      <c r="F3" s="506"/>
      <c r="G3" s="506"/>
      <c r="H3" s="506"/>
      <c r="I3" s="506"/>
      <c r="J3" s="338" t="s">
        <v>154</v>
      </c>
      <c r="K3" s="585"/>
      <c r="L3" s="585"/>
      <c r="M3" s="585"/>
      <c r="N3" s="585"/>
      <c r="O3" s="585"/>
      <c r="P3" s="585"/>
      <c r="Q3" s="339"/>
      <c r="R3" s="506" t="s">
        <v>210</v>
      </c>
      <c r="S3" s="506"/>
      <c r="T3" s="506"/>
      <c r="U3" s="506"/>
      <c r="V3" s="506"/>
      <c r="W3" s="506"/>
      <c r="X3" s="506"/>
      <c r="Y3" s="506"/>
      <c r="Z3" s="506" t="s">
        <v>150</v>
      </c>
      <c r="AA3" s="506"/>
      <c r="AB3" s="506"/>
      <c r="AC3" s="506"/>
      <c r="AD3" s="506"/>
      <c r="AE3" s="506"/>
      <c r="AF3" s="506"/>
      <c r="AG3" s="506"/>
    </row>
    <row r="4" spans="1:33" s="573" customFormat="1" ht="19.5" customHeight="1">
      <c r="A4" s="506"/>
      <c r="B4" s="574" t="s">
        <v>199</v>
      </c>
      <c r="C4" s="574" t="s">
        <v>209</v>
      </c>
      <c r="D4" s="584" t="s">
        <v>206</v>
      </c>
      <c r="E4" s="584"/>
      <c r="F4" s="574" t="s">
        <v>205</v>
      </c>
      <c r="G4" s="574" t="s">
        <v>204</v>
      </c>
      <c r="H4" s="574" t="s">
        <v>199</v>
      </c>
      <c r="I4" s="577" t="s">
        <v>11</v>
      </c>
      <c r="J4" s="574" t="s">
        <v>199</v>
      </c>
      <c r="K4" s="574" t="s">
        <v>209</v>
      </c>
      <c r="L4" s="584" t="s">
        <v>206</v>
      </c>
      <c r="M4" s="584"/>
      <c r="N4" s="574" t="s">
        <v>205</v>
      </c>
      <c r="O4" s="574" t="s">
        <v>204</v>
      </c>
      <c r="P4" s="574" t="s">
        <v>199</v>
      </c>
      <c r="Q4" s="577" t="s">
        <v>11</v>
      </c>
      <c r="R4" s="574" t="s">
        <v>199</v>
      </c>
      <c r="S4" s="574" t="s">
        <v>209</v>
      </c>
      <c r="T4" s="584" t="s">
        <v>206</v>
      </c>
      <c r="U4" s="584"/>
      <c r="V4" s="574" t="s">
        <v>205</v>
      </c>
      <c r="W4" s="574" t="s">
        <v>204</v>
      </c>
      <c r="X4" s="574" t="s">
        <v>199</v>
      </c>
      <c r="Y4" s="577" t="s">
        <v>11</v>
      </c>
      <c r="Z4" s="574" t="s">
        <v>199</v>
      </c>
      <c r="AA4" s="574" t="s">
        <v>209</v>
      </c>
      <c r="AB4" s="584" t="s">
        <v>206</v>
      </c>
      <c r="AC4" s="584"/>
      <c r="AD4" s="574" t="s">
        <v>205</v>
      </c>
      <c r="AE4" s="574" t="s">
        <v>204</v>
      </c>
      <c r="AF4" s="574" t="s">
        <v>199</v>
      </c>
      <c r="AG4" s="577" t="s">
        <v>11</v>
      </c>
    </row>
    <row r="5" spans="1:33" s="573" customFormat="1" ht="19.5" customHeight="1">
      <c r="A5" s="506"/>
      <c r="B5" s="135" t="s">
        <v>209</v>
      </c>
      <c r="C5" s="135" t="s">
        <v>202</v>
      </c>
      <c r="D5" s="135" t="s">
        <v>202</v>
      </c>
      <c r="E5" s="581" t="s">
        <v>208</v>
      </c>
      <c r="F5" s="135" t="s">
        <v>207</v>
      </c>
      <c r="G5" s="135" t="s">
        <v>202</v>
      </c>
      <c r="H5" s="135" t="s">
        <v>203</v>
      </c>
      <c r="I5" s="577"/>
      <c r="J5" s="135" t="s">
        <v>209</v>
      </c>
      <c r="K5" s="135" t="s">
        <v>202</v>
      </c>
      <c r="L5" s="135" t="s">
        <v>202</v>
      </c>
      <c r="M5" s="581" t="s">
        <v>208</v>
      </c>
      <c r="N5" s="135" t="s">
        <v>207</v>
      </c>
      <c r="O5" s="135" t="s">
        <v>202</v>
      </c>
      <c r="P5" s="135" t="s">
        <v>203</v>
      </c>
      <c r="Q5" s="577"/>
      <c r="R5" s="135" t="s">
        <v>209</v>
      </c>
      <c r="S5" s="135" t="s">
        <v>202</v>
      </c>
      <c r="T5" s="135" t="s">
        <v>202</v>
      </c>
      <c r="U5" s="581" t="s">
        <v>208</v>
      </c>
      <c r="V5" s="135" t="s">
        <v>207</v>
      </c>
      <c r="W5" s="135" t="s">
        <v>202</v>
      </c>
      <c r="X5" s="135" t="s">
        <v>203</v>
      </c>
      <c r="Y5" s="577"/>
      <c r="Z5" s="135" t="s">
        <v>209</v>
      </c>
      <c r="AA5" s="135" t="s">
        <v>202</v>
      </c>
      <c r="AB5" s="135" t="s">
        <v>202</v>
      </c>
      <c r="AC5" s="581" t="s">
        <v>208</v>
      </c>
      <c r="AD5" s="135" t="s">
        <v>207</v>
      </c>
      <c r="AE5" s="135" t="s">
        <v>202</v>
      </c>
      <c r="AF5" s="135" t="s">
        <v>203</v>
      </c>
      <c r="AG5" s="577"/>
    </row>
    <row r="6" spans="1:33" s="573" customFormat="1" ht="19.5" customHeight="1">
      <c r="A6" s="506"/>
      <c r="B6" s="135" t="s">
        <v>201</v>
      </c>
      <c r="C6" s="583" t="s">
        <v>206</v>
      </c>
      <c r="D6" s="135" t="s">
        <v>205</v>
      </c>
      <c r="E6" s="581"/>
      <c r="F6" s="135" t="s">
        <v>204</v>
      </c>
      <c r="G6" s="135" t="s">
        <v>203</v>
      </c>
      <c r="H6" s="135" t="s">
        <v>202</v>
      </c>
      <c r="I6" s="577"/>
      <c r="J6" s="135" t="s">
        <v>201</v>
      </c>
      <c r="K6" s="583" t="s">
        <v>206</v>
      </c>
      <c r="L6" s="135" t="s">
        <v>205</v>
      </c>
      <c r="M6" s="581"/>
      <c r="N6" s="135" t="s">
        <v>204</v>
      </c>
      <c r="O6" s="135" t="s">
        <v>203</v>
      </c>
      <c r="P6" s="135" t="s">
        <v>202</v>
      </c>
      <c r="Q6" s="577"/>
      <c r="R6" s="135" t="s">
        <v>201</v>
      </c>
      <c r="S6" s="583" t="s">
        <v>206</v>
      </c>
      <c r="T6" s="135" t="s">
        <v>205</v>
      </c>
      <c r="U6" s="581"/>
      <c r="V6" s="135" t="s">
        <v>204</v>
      </c>
      <c r="W6" s="135" t="s">
        <v>203</v>
      </c>
      <c r="X6" s="135" t="s">
        <v>202</v>
      </c>
      <c r="Y6" s="577"/>
      <c r="Z6" s="135" t="s">
        <v>201</v>
      </c>
      <c r="AA6" s="582" t="s">
        <v>206</v>
      </c>
      <c r="AB6" s="135" t="s">
        <v>205</v>
      </c>
      <c r="AC6" s="581"/>
      <c r="AD6" s="135" t="s">
        <v>204</v>
      </c>
      <c r="AE6" s="135" t="s">
        <v>203</v>
      </c>
      <c r="AF6" s="135" t="s">
        <v>202</v>
      </c>
      <c r="AG6" s="577"/>
    </row>
    <row r="7" spans="1:33" s="573" customFormat="1" ht="19.5" customHeight="1">
      <c r="A7" s="580"/>
      <c r="B7" s="578"/>
      <c r="C7" s="578" t="s">
        <v>200</v>
      </c>
      <c r="D7" s="579" t="s">
        <v>201</v>
      </c>
      <c r="E7" s="578"/>
      <c r="F7" s="578" t="s">
        <v>200</v>
      </c>
      <c r="G7" s="578" t="s">
        <v>200</v>
      </c>
      <c r="H7" s="578" t="s">
        <v>199</v>
      </c>
      <c r="I7" s="577"/>
      <c r="J7" s="578"/>
      <c r="K7" s="578" t="s">
        <v>200</v>
      </c>
      <c r="L7" s="579" t="s">
        <v>201</v>
      </c>
      <c r="M7" s="578"/>
      <c r="N7" s="578" t="s">
        <v>200</v>
      </c>
      <c r="O7" s="578" t="s">
        <v>200</v>
      </c>
      <c r="P7" s="578" t="s">
        <v>199</v>
      </c>
      <c r="Q7" s="577"/>
      <c r="R7" s="578"/>
      <c r="S7" s="578" t="s">
        <v>200</v>
      </c>
      <c r="T7" s="579" t="s">
        <v>201</v>
      </c>
      <c r="U7" s="578"/>
      <c r="V7" s="578" t="s">
        <v>200</v>
      </c>
      <c r="W7" s="578" t="s">
        <v>200</v>
      </c>
      <c r="X7" s="578" t="s">
        <v>199</v>
      </c>
      <c r="Y7" s="577"/>
      <c r="Z7" s="578"/>
      <c r="AA7" s="578" t="s">
        <v>200</v>
      </c>
      <c r="AB7" s="579" t="s">
        <v>201</v>
      </c>
      <c r="AC7" s="578"/>
      <c r="AD7" s="578" t="s">
        <v>200</v>
      </c>
      <c r="AE7" s="578" t="s">
        <v>200</v>
      </c>
      <c r="AF7" s="578" t="s">
        <v>199</v>
      </c>
      <c r="AG7" s="577"/>
    </row>
    <row r="8" spans="1:33" s="573" customFormat="1" ht="15" customHeight="1">
      <c r="A8" s="576" t="s">
        <v>198</v>
      </c>
      <c r="B8" s="575"/>
      <c r="C8" s="575"/>
      <c r="D8" s="575"/>
      <c r="E8" s="575"/>
      <c r="F8" s="575"/>
      <c r="G8" s="575"/>
      <c r="H8" s="575"/>
      <c r="I8" s="574"/>
      <c r="J8" s="575"/>
      <c r="K8" s="575"/>
      <c r="L8" s="575"/>
      <c r="M8" s="575"/>
      <c r="N8" s="575"/>
      <c r="O8" s="575"/>
      <c r="P8" s="575"/>
      <c r="Q8" s="574"/>
      <c r="R8" s="575"/>
      <c r="S8" s="575"/>
      <c r="T8" s="575"/>
      <c r="U8" s="575"/>
      <c r="V8" s="575"/>
      <c r="W8" s="575"/>
      <c r="X8" s="575"/>
      <c r="Y8" s="574"/>
      <c r="Z8" s="575"/>
      <c r="AA8" s="575"/>
      <c r="AB8" s="575"/>
      <c r="AC8" s="575"/>
      <c r="AD8" s="575"/>
      <c r="AE8" s="575"/>
      <c r="AF8" s="575"/>
      <c r="AG8" s="574"/>
    </row>
    <row r="9" spans="1:33" ht="30" customHeight="1">
      <c r="A9" s="315"/>
      <c r="B9" s="565">
        <v>51</v>
      </c>
      <c r="C9" s="565">
        <v>29</v>
      </c>
      <c r="D9" s="565">
        <v>51</v>
      </c>
      <c r="E9" s="565">
        <v>0</v>
      </c>
      <c r="F9" s="565">
        <v>0</v>
      </c>
      <c r="G9" s="565">
        <v>0</v>
      </c>
      <c r="H9" s="565">
        <v>0</v>
      </c>
      <c r="I9" s="565">
        <f>SUM(B9:H9)</f>
        <v>131</v>
      </c>
      <c r="J9" s="565">
        <v>4</v>
      </c>
      <c r="K9" s="565">
        <v>1</v>
      </c>
      <c r="L9" s="565">
        <v>8</v>
      </c>
      <c r="M9" s="572">
        <v>2</v>
      </c>
      <c r="N9" s="565">
        <v>0</v>
      </c>
      <c r="O9" s="565">
        <v>0</v>
      </c>
      <c r="P9" s="565">
        <v>0</v>
      </c>
      <c r="Q9" s="565">
        <f>SUM(J9:P9)</f>
        <v>15</v>
      </c>
      <c r="R9" s="565">
        <v>2</v>
      </c>
      <c r="S9" s="565">
        <v>0</v>
      </c>
      <c r="T9" s="565">
        <v>9</v>
      </c>
      <c r="U9" s="565">
        <v>1</v>
      </c>
      <c r="V9" s="565">
        <v>2</v>
      </c>
      <c r="W9" s="565">
        <v>1</v>
      </c>
      <c r="X9" s="565">
        <v>4</v>
      </c>
      <c r="Y9" s="565">
        <f>SUM(R9:X9)</f>
        <v>19</v>
      </c>
      <c r="Z9" s="565">
        <f>B9+J9+R9</f>
        <v>57</v>
      </c>
      <c r="AA9" s="565">
        <f>C9+K9+S9</f>
        <v>30</v>
      </c>
      <c r="AB9" s="565">
        <f>D9+L9+T9</f>
        <v>68</v>
      </c>
      <c r="AC9" s="565">
        <f>E9+M9+U9</f>
        <v>3</v>
      </c>
      <c r="AD9" s="565">
        <f>F9+N9+V9</f>
        <v>2</v>
      </c>
      <c r="AE9" s="565">
        <f>G9+O9+W9</f>
        <v>1</v>
      </c>
      <c r="AF9" s="565">
        <f>H9+P9+X9</f>
        <v>4</v>
      </c>
      <c r="AG9" s="565">
        <f>SUM(Z9:AF9)</f>
        <v>165</v>
      </c>
    </row>
    <row r="10" spans="1:33" ht="45" customHeight="1">
      <c r="A10" s="567" t="s">
        <v>197</v>
      </c>
      <c r="B10" s="566">
        <v>2</v>
      </c>
      <c r="C10" s="566">
        <v>1</v>
      </c>
      <c r="D10" s="566">
        <v>4</v>
      </c>
      <c r="E10" s="566">
        <v>1</v>
      </c>
      <c r="F10" s="566">
        <v>0</v>
      </c>
      <c r="G10" s="566">
        <v>0</v>
      </c>
      <c r="H10" s="566">
        <v>0</v>
      </c>
      <c r="I10" s="565">
        <f>SUM(B10:H10)</f>
        <v>8</v>
      </c>
      <c r="J10" s="566">
        <v>0</v>
      </c>
      <c r="K10" s="566">
        <v>0</v>
      </c>
      <c r="L10" s="566">
        <v>4</v>
      </c>
      <c r="M10" s="566">
        <v>0</v>
      </c>
      <c r="N10" s="566">
        <v>0</v>
      </c>
      <c r="O10" s="566">
        <v>0</v>
      </c>
      <c r="P10" s="566">
        <v>0</v>
      </c>
      <c r="Q10" s="565">
        <f>SUM(J10:P10)</f>
        <v>4</v>
      </c>
      <c r="R10" s="566">
        <v>0</v>
      </c>
      <c r="S10" s="566">
        <v>0</v>
      </c>
      <c r="T10" s="566">
        <v>1</v>
      </c>
      <c r="U10" s="566">
        <v>1</v>
      </c>
      <c r="V10" s="566">
        <v>2</v>
      </c>
      <c r="W10" s="566">
        <v>1</v>
      </c>
      <c r="X10" s="566">
        <v>0</v>
      </c>
      <c r="Y10" s="565">
        <f>SUM(R10:X10)</f>
        <v>5</v>
      </c>
      <c r="Z10" s="565">
        <f>B10+J10+R10</f>
        <v>2</v>
      </c>
      <c r="AA10" s="565">
        <f>C10+K10+S10</f>
        <v>1</v>
      </c>
      <c r="AB10" s="565">
        <f>D10+L10+T10</f>
        <v>9</v>
      </c>
      <c r="AC10" s="565">
        <f>E10+M10+U10</f>
        <v>2</v>
      </c>
      <c r="AD10" s="565">
        <f>F10+N10+V10</f>
        <v>2</v>
      </c>
      <c r="AE10" s="565">
        <f>G10+O10+W10</f>
        <v>1</v>
      </c>
      <c r="AF10" s="565">
        <f>H10+P10+X10</f>
        <v>0</v>
      </c>
      <c r="AG10" s="565">
        <f>SUM(Z10:AF10)</f>
        <v>17</v>
      </c>
    </row>
    <row r="11" spans="1:33" ht="45" customHeight="1">
      <c r="A11" s="568" t="s">
        <v>196</v>
      </c>
      <c r="B11" s="566">
        <v>10597</v>
      </c>
      <c r="C11" s="571">
        <v>8519</v>
      </c>
      <c r="D11" s="566">
        <v>11429</v>
      </c>
      <c r="E11" s="566">
        <v>23</v>
      </c>
      <c r="F11" s="566">
        <v>12</v>
      </c>
      <c r="G11" s="566">
        <v>1</v>
      </c>
      <c r="H11" s="566">
        <v>0</v>
      </c>
      <c r="I11" s="565">
        <f>SUM(B11:H11)</f>
        <v>30581</v>
      </c>
      <c r="J11" s="566">
        <v>108</v>
      </c>
      <c r="K11" s="571">
        <v>94</v>
      </c>
      <c r="L11" s="566">
        <v>968</v>
      </c>
      <c r="M11" s="566">
        <v>58</v>
      </c>
      <c r="N11" s="566">
        <v>50</v>
      </c>
      <c r="O11" s="566">
        <v>24</v>
      </c>
      <c r="P11" s="566">
        <v>14</v>
      </c>
      <c r="Q11" s="565">
        <f>SUM(J11:P11)</f>
        <v>1316</v>
      </c>
      <c r="R11" s="566">
        <v>111</v>
      </c>
      <c r="S11" s="571">
        <v>101</v>
      </c>
      <c r="T11" s="566">
        <v>1106</v>
      </c>
      <c r="U11" s="566">
        <v>116</v>
      </c>
      <c r="V11" s="566">
        <v>211</v>
      </c>
      <c r="W11" s="566">
        <v>99</v>
      </c>
      <c r="X11" s="566">
        <v>71</v>
      </c>
      <c r="Y11" s="565">
        <f>SUM(R11:X11)</f>
        <v>1815</v>
      </c>
      <c r="Z11" s="565">
        <f>B11+J11+R11</f>
        <v>10816</v>
      </c>
      <c r="AA11" s="565">
        <f>C11+K11+S11</f>
        <v>8714</v>
      </c>
      <c r="AB11" s="565">
        <f>D11+L11+T11</f>
        <v>13503</v>
      </c>
      <c r="AC11" s="565">
        <f>E11+M11+U11</f>
        <v>197</v>
      </c>
      <c r="AD11" s="565">
        <f>F11+N11+V11</f>
        <v>273</v>
      </c>
      <c r="AE11" s="565">
        <f>G11+O11+W11</f>
        <v>124</v>
      </c>
      <c r="AF11" s="565">
        <f>H11+P11+X11</f>
        <v>85</v>
      </c>
      <c r="AG11" s="565">
        <f>SUM(Z11:AF11)</f>
        <v>33712</v>
      </c>
    </row>
    <row r="12" spans="1:33" ht="45" customHeight="1">
      <c r="A12" s="568" t="s">
        <v>195</v>
      </c>
      <c r="B12" s="566">
        <v>7867</v>
      </c>
      <c r="C12" s="571">
        <v>2542</v>
      </c>
      <c r="D12" s="566">
        <v>17269</v>
      </c>
      <c r="E12" s="566">
        <v>56</v>
      </c>
      <c r="F12" s="566">
        <v>52</v>
      </c>
      <c r="G12" s="566">
        <v>7</v>
      </c>
      <c r="H12" s="566">
        <v>1</v>
      </c>
      <c r="I12" s="565">
        <f>SUM(B12:H12)</f>
        <v>27794</v>
      </c>
      <c r="J12" s="566">
        <v>107</v>
      </c>
      <c r="K12" s="571">
        <v>58</v>
      </c>
      <c r="L12" s="566">
        <v>2670</v>
      </c>
      <c r="M12" s="566">
        <v>136</v>
      </c>
      <c r="N12" s="566">
        <v>255</v>
      </c>
      <c r="O12" s="566">
        <v>119</v>
      </c>
      <c r="P12" s="566">
        <v>92</v>
      </c>
      <c r="Q12" s="565">
        <f>SUM(J12:P12)</f>
        <v>3437</v>
      </c>
      <c r="R12" s="566">
        <v>97</v>
      </c>
      <c r="S12" s="571">
        <v>73</v>
      </c>
      <c r="T12" s="566">
        <v>2835</v>
      </c>
      <c r="U12" s="566">
        <v>544</v>
      </c>
      <c r="V12" s="566">
        <v>887</v>
      </c>
      <c r="W12" s="566">
        <v>502</v>
      </c>
      <c r="X12" s="566">
        <v>528</v>
      </c>
      <c r="Y12" s="565">
        <f>SUM(R12:X12)</f>
        <v>5466</v>
      </c>
      <c r="Z12" s="565">
        <f>B12+J12+R12</f>
        <v>8071</v>
      </c>
      <c r="AA12" s="565">
        <f>C12+K12+S12</f>
        <v>2673</v>
      </c>
      <c r="AB12" s="565">
        <f>D12+L12+T12</f>
        <v>22774</v>
      </c>
      <c r="AC12" s="565">
        <f>E12+M12+U12</f>
        <v>736</v>
      </c>
      <c r="AD12" s="565">
        <f>F12+N12+V12</f>
        <v>1194</v>
      </c>
      <c r="AE12" s="565">
        <f>G12+O12+W12</f>
        <v>628</v>
      </c>
      <c r="AF12" s="565">
        <f>H12+P12+X12</f>
        <v>621</v>
      </c>
      <c r="AG12" s="565">
        <f>SUM(Z12:AF12)</f>
        <v>36697</v>
      </c>
    </row>
    <row r="13" spans="1:33" ht="45" customHeight="1">
      <c r="A13" s="567" t="s">
        <v>194</v>
      </c>
      <c r="B13" s="566">
        <v>2201</v>
      </c>
      <c r="C13" s="571">
        <v>1259</v>
      </c>
      <c r="D13" s="566">
        <v>5513</v>
      </c>
      <c r="E13" s="566">
        <v>26</v>
      </c>
      <c r="F13" s="566">
        <v>25</v>
      </c>
      <c r="G13" s="566">
        <v>2</v>
      </c>
      <c r="H13" s="566">
        <v>1</v>
      </c>
      <c r="I13" s="565">
        <f>SUM(B13:H13)</f>
        <v>9027</v>
      </c>
      <c r="J13" s="566">
        <v>74</v>
      </c>
      <c r="K13" s="571">
        <v>36</v>
      </c>
      <c r="L13" s="566">
        <v>1389</v>
      </c>
      <c r="M13" s="566">
        <v>89</v>
      </c>
      <c r="N13" s="566">
        <v>154</v>
      </c>
      <c r="O13" s="566">
        <v>49</v>
      </c>
      <c r="P13" s="566">
        <v>23</v>
      </c>
      <c r="Q13" s="565">
        <f>SUM(J13:P13)</f>
        <v>1814</v>
      </c>
      <c r="R13" s="566">
        <v>74</v>
      </c>
      <c r="S13" s="571">
        <v>35</v>
      </c>
      <c r="T13" s="566">
        <v>1345</v>
      </c>
      <c r="U13" s="566">
        <v>243</v>
      </c>
      <c r="V13" s="566">
        <v>478</v>
      </c>
      <c r="W13" s="566">
        <v>160</v>
      </c>
      <c r="X13" s="566">
        <v>101</v>
      </c>
      <c r="Y13" s="565">
        <f>SUM(R13:X13)</f>
        <v>2436</v>
      </c>
      <c r="Z13" s="565">
        <f>B13+J13+R13</f>
        <v>2349</v>
      </c>
      <c r="AA13" s="565">
        <f>C13+K13+S13</f>
        <v>1330</v>
      </c>
      <c r="AB13" s="565">
        <f>D13+L13+T13</f>
        <v>8247</v>
      </c>
      <c r="AC13" s="565">
        <f>E13+M13+U13</f>
        <v>358</v>
      </c>
      <c r="AD13" s="565">
        <f>F13+N13+V13</f>
        <v>657</v>
      </c>
      <c r="AE13" s="565">
        <f>G13+O13+W13</f>
        <v>211</v>
      </c>
      <c r="AF13" s="565">
        <f>H13+P13+X13</f>
        <v>125</v>
      </c>
      <c r="AG13" s="565">
        <f>SUM(Z13:AF13)</f>
        <v>13277</v>
      </c>
    </row>
    <row r="14" spans="1:33" ht="45" customHeight="1">
      <c r="A14" s="567" t="s">
        <v>193</v>
      </c>
      <c r="B14" s="566">
        <v>18483</v>
      </c>
      <c r="C14" s="566">
        <v>6998</v>
      </c>
      <c r="D14" s="566">
        <v>15384</v>
      </c>
      <c r="E14" s="566">
        <v>61</v>
      </c>
      <c r="F14" s="566">
        <v>42</v>
      </c>
      <c r="G14" s="566">
        <v>6</v>
      </c>
      <c r="H14" s="566">
        <v>3</v>
      </c>
      <c r="I14" s="565">
        <f>SUM(B14:H14)</f>
        <v>40977</v>
      </c>
      <c r="J14" s="566">
        <v>485</v>
      </c>
      <c r="K14" s="566">
        <v>311</v>
      </c>
      <c r="L14" s="566">
        <v>2358</v>
      </c>
      <c r="M14" s="570">
        <v>101</v>
      </c>
      <c r="N14" s="566">
        <v>87</v>
      </c>
      <c r="O14" s="566">
        <v>19</v>
      </c>
      <c r="P14" s="566">
        <v>9</v>
      </c>
      <c r="Q14" s="565">
        <f>SUM(J14:P14)</f>
        <v>3370</v>
      </c>
      <c r="R14" s="566">
        <v>644</v>
      </c>
      <c r="S14" s="566">
        <v>342</v>
      </c>
      <c r="T14" s="566">
        <v>3876</v>
      </c>
      <c r="U14" s="566">
        <v>494</v>
      </c>
      <c r="V14" s="566">
        <v>564</v>
      </c>
      <c r="W14" s="566">
        <v>199</v>
      </c>
      <c r="X14" s="566">
        <v>98</v>
      </c>
      <c r="Y14" s="565">
        <f>SUM(R14:X14)</f>
        <v>6217</v>
      </c>
      <c r="Z14" s="565">
        <f>B14+J14+R14</f>
        <v>19612</v>
      </c>
      <c r="AA14" s="565">
        <f>C14+K14+S14</f>
        <v>7651</v>
      </c>
      <c r="AB14" s="565">
        <f>D14+L14+T14</f>
        <v>21618</v>
      </c>
      <c r="AC14" s="565">
        <f>E14+M14+U14</f>
        <v>656</v>
      </c>
      <c r="AD14" s="565">
        <f>F14+N14+V14</f>
        <v>693</v>
      </c>
      <c r="AE14" s="565">
        <f>G14+O14+W14</f>
        <v>224</v>
      </c>
      <c r="AF14" s="565">
        <f>H14+P14+X14</f>
        <v>110</v>
      </c>
      <c r="AG14" s="565">
        <f>SUM(Z14:AF14)</f>
        <v>50564</v>
      </c>
    </row>
    <row r="15" spans="1:33" ht="45" customHeight="1">
      <c r="A15" s="567" t="s">
        <v>192</v>
      </c>
      <c r="B15" s="566">
        <v>1134</v>
      </c>
      <c r="C15" s="566">
        <v>179</v>
      </c>
      <c r="D15" s="566">
        <v>714</v>
      </c>
      <c r="E15" s="566">
        <v>26</v>
      </c>
      <c r="F15" s="566">
        <v>13</v>
      </c>
      <c r="G15" s="566">
        <v>2</v>
      </c>
      <c r="H15" s="566">
        <v>3</v>
      </c>
      <c r="I15" s="565">
        <f>SUM(B15:H15)</f>
        <v>2071</v>
      </c>
      <c r="J15" s="566">
        <v>10</v>
      </c>
      <c r="K15" s="566">
        <v>4</v>
      </c>
      <c r="L15" s="566">
        <v>63</v>
      </c>
      <c r="M15" s="566">
        <v>3</v>
      </c>
      <c r="N15" s="566">
        <v>21</v>
      </c>
      <c r="O15" s="566">
        <v>10</v>
      </c>
      <c r="P15" s="566">
        <v>18</v>
      </c>
      <c r="Q15" s="565">
        <f>SUM(J15:P15)</f>
        <v>129</v>
      </c>
      <c r="R15" s="566">
        <v>16</v>
      </c>
      <c r="S15" s="566">
        <v>8</v>
      </c>
      <c r="T15" s="566">
        <v>141</v>
      </c>
      <c r="U15" s="566">
        <v>36</v>
      </c>
      <c r="V15" s="566">
        <v>62</v>
      </c>
      <c r="W15" s="566">
        <v>41</v>
      </c>
      <c r="X15" s="566">
        <v>197</v>
      </c>
      <c r="Y15" s="565">
        <f>SUM(R15:X15)</f>
        <v>501</v>
      </c>
      <c r="Z15" s="565">
        <f>B15+J15+R15</f>
        <v>1160</v>
      </c>
      <c r="AA15" s="565">
        <f>C15+K15+S15</f>
        <v>191</v>
      </c>
      <c r="AB15" s="565">
        <f>D15+L15+T15</f>
        <v>918</v>
      </c>
      <c r="AC15" s="565">
        <f>E15+M15+U15</f>
        <v>65</v>
      </c>
      <c r="AD15" s="565">
        <f>F15+N15+V15</f>
        <v>96</v>
      </c>
      <c r="AE15" s="565">
        <f>G15+O15+W15</f>
        <v>53</v>
      </c>
      <c r="AF15" s="565">
        <f>H15+P15+X15</f>
        <v>218</v>
      </c>
      <c r="AG15" s="565">
        <f>SUM(Z15:AF15)</f>
        <v>2701</v>
      </c>
    </row>
    <row r="16" spans="1:33" ht="45" customHeight="1">
      <c r="A16" s="567" t="s">
        <v>191</v>
      </c>
      <c r="B16" s="566">
        <v>16919</v>
      </c>
      <c r="C16" s="566">
        <v>4942</v>
      </c>
      <c r="D16" s="566">
        <v>11793</v>
      </c>
      <c r="E16" s="566">
        <v>118</v>
      </c>
      <c r="F16" s="566">
        <v>56</v>
      </c>
      <c r="G16" s="566">
        <v>6</v>
      </c>
      <c r="H16" s="566">
        <v>3</v>
      </c>
      <c r="I16" s="565">
        <f>SUM(B16:H16)</f>
        <v>33837</v>
      </c>
      <c r="J16" s="566">
        <v>151</v>
      </c>
      <c r="K16" s="566">
        <v>80</v>
      </c>
      <c r="L16" s="566">
        <v>460</v>
      </c>
      <c r="M16" s="566">
        <v>35</v>
      </c>
      <c r="N16" s="566">
        <v>20</v>
      </c>
      <c r="O16" s="566">
        <v>6</v>
      </c>
      <c r="P16" s="566">
        <v>5</v>
      </c>
      <c r="Q16" s="565">
        <f>SUM(J16:P16)</f>
        <v>757</v>
      </c>
      <c r="R16" s="566">
        <v>109</v>
      </c>
      <c r="S16" s="566">
        <v>65</v>
      </c>
      <c r="T16" s="566">
        <v>380</v>
      </c>
      <c r="U16" s="566">
        <v>96</v>
      </c>
      <c r="V16" s="566">
        <v>109</v>
      </c>
      <c r="W16" s="566">
        <v>47</v>
      </c>
      <c r="X16" s="566">
        <v>31</v>
      </c>
      <c r="Y16" s="565">
        <f>SUM(R16:X16)</f>
        <v>837</v>
      </c>
      <c r="Z16" s="565">
        <f>B16+J16+R16</f>
        <v>17179</v>
      </c>
      <c r="AA16" s="565">
        <f>C16+K16+S16</f>
        <v>5087</v>
      </c>
      <c r="AB16" s="565">
        <f>D16+L16+T16</f>
        <v>12633</v>
      </c>
      <c r="AC16" s="565">
        <f>E16+M16+U16</f>
        <v>249</v>
      </c>
      <c r="AD16" s="565">
        <f>F16+N16+V16</f>
        <v>185</v>
      </c>
      <c r="AE16" s="565">
        <f>G16+O16+W16</f>
        <v>59</v>
      </c>
      <c r="AF16" s="565">
        <f>H16+P16+X16</f>
        <v>39</v>
      </c>
      <c r="AG16" s="565">
        <f>SUM(Z16:AF16)</f>
        <v>35431</v>
      </c>
    </row>
    <row r="17" spans="1:33" ht="45" customHeight="1">
      <c r="A17" s="569" t="s">
        <v>190</v>
      </c>
      <c r="B17" s="566">
        <v>2012</v>
      </c>
      <c r="C17" s="566">
        <v>1199</v>
      </c>
      <c r="D17" s="566">
        <v>3270</v>
      </c>
      <c r="E17" s="566">
        <v>25</v>
      </c>
      <c r="F17" s="566">
        <v>16</v>
      </c>
      <c r="G17" s="566">
        <v>9</v>
      </c>
      <c r="H17" s="566">
        <v>6</v>
      </c>
      <c r="I17" s="565">
        <f>SUM(B17:H17)</f>
        <v>6537</v>
      </c>
      <c r="J17" s="566">
        <v>47</v>
      </c>
      <c r="K17" s="566">
        <v>57</v>
      </c>
      <c r="L17" s="566">
        <v>643</v>
      </c>
      <c r="M17" s="566">
        <v>45</v>
      </c>
      <c r="N17" s="566">
        <v>36</v>
      </c>
      <c r="O17" s="566">
        <v>10</v>
      </c>
      <c r="P17" s="566">
        <v>13</v>
      </c>
      <c r="Q17" s="565">
        <f>SUM(J17:P17)</f>
        <v>851</v>
      </c>
      <c r="R17" s="566">
        <v>42</v>
      </c>
      <c r="S17" s="566">
        <v>65</v>
      </c>
      <c r="T17" s="566">
        <v>886</v>
      </c>
      <c r="U17" s="566">
        <v>123</v>
      </c>
      <c r="V17" s="566">
        <v>160</v>
      </c>
      <c r="W17" s="566">
        <v>84</v>
      </c>
      <c r="X17" s="566">
        <v>65</v>
      </c>
      <c r="Y17" s="565">
        <f>SUM(R17:X17)</f>
        <v>1425</v>
      </c>
      <c r="Z17" s="565">
        <f>B17+J17+R17</f>
        <v>2101</v>
      </c>
      <c r="AA17" s="565">
        <f>C17+K17+S17</f>
        <v>1321</v>
      </c>
      <c r="AB17" s="565">
        <f>D17+L17+T17</f>
        <v>4799</v>
      </c>
      <c r="AC17" s="565">
        <f>E17+M17+U17</f>
        <v>193</v>
      </c>
      <c r="AD17" s="565">
        <f>F17+N17+V17</f>
        <v>212</v>
      </c>
      <c r="AE17" s="565">
        <f>G17+O17+W17</f>
        <v>103</v>
      </c>
      <c r="AF17" s="565">
        <f>H17+P17+X17</f>
        <v>84</v>
      </c>
      <c r="AG17" s="565">
        <f>SUM(Z17:AF17)</f>
        <v>8813</v>
      </c>
    </row>
    <row r="18" spans="1:33" ht="45" customHeight="1">
      <c r="A18" s="568" t="s">
        <v>189</v>
      </c>
      <c r="B18" s="566">
        <v>39751</v>
      </c>
      <c r="C18" s="566">
        <v>9669</v>
      </c>
      <c r="D18" s="566">
        <v>15333</v>
      </c>
      <c r="E18" s="566">
        <v>130</v>
      </c>
      <c r="F18" s="566">
        <v>99</v>
      </c>
      <c r="G18" s="566">
        <v>8</v>
      </c>
      <c r="H18" s="566">
        <v>12</v>
      </c>
      <c r="I18" s="565">
        <f>SUM(B18:H18)</f>
        <v>65002</v>
      </c>
      <c r="J18" s="566">
        <v>966</v>
      </c>
      <c r="K18" s="566">
        <v>450</v>
      </c>
      <c r="L18" s="566">
        <v>2683</v>
      </c>
      <c r="M18" s="566">
        <v>149</v>
      </c>
      <c r="N18" s="566">
        <v>167</v>
      </c>
      <c r="O18" s="566">
        <v>46</v>
      </c>
      <c r="P18" s="566">
        <v>22</v>
      </c>
      <c r="Q18" s="565">
        <f>SUM(J18:P18)</f>
        <v>4483</v>
      </c>
      <c r="R18" s="566">
        <v>999</v>
      </c>
      <c r="S18" s="566">
        <v>541</v>
      </c>
      <c r="T18" s="566">
        <v>5263</v>
      </c>
      <c r="U18" s="566">
        <v>838</v>
      </c>
      <c r="V18" s="566">
        <v>1089</v>
      </c>
      <c r="W18" s="566">
        <v>334</v>
      </c>
      <c r="X18" s="566">
        <v>179</v>
      </c>
      <c r="Y18" s="565">
        <f>SUM(R18:X18)</f>
        <v>9243</v>
      </c>
      <c r="Z18" s="565">
        <f>B18+J18+R18</f>
        <v>41716</v>
      </c>
      <c r="AA18" s="565">
        <f>C18+K18+S18</f>
        <v>10660</v>
      </c>
      <c r="AB18" s="565">
        <f>D18+L18+T18</f>
        <v>23279</v>
      </c>
      <c r="AC18" s="565">
        <f>E18+M18+U18</f>
        <v>1117</v>
      </c>
      <c r="AD18" s="565">
        <f>F18+N18+V18</f>
        <v>1355</v>
      </c>
      <c r="AE18" s="565">
        <f>G18+O18+W18</f>
        <v>388</v>
      </c>
      <c r="AF18" s="565">
        <f>H18+P18+X18</f>
        <v>213</v>
      </c>
      <c r="AG18" s="565">
        <f>SUM(Z18:AF18)</f>
        <v>78728</v>
      </c>
    </row>
    <row r="19" spans="1:33" ht="45" customHeight="1">
      <c r="A19" s="567" t="s">
        <v>188</v>
      </c>
      <c r="B19" s="566">
        <f>SUM(B9:B18)</f>
        <v>99017</v>
      </c>
      <c r="C19" s="566">
        <f>SUM(C9:C18)</f>
        <v>35337</v>
      </c>
      <c r="D19" s="566">
        <f>SUM(D9:D18)</f>
        <v>80760</v>
      </c>
      <c r="E19" s="566">
        <f>SUM(E9:E18)</f>
        <v>466</v>
      </c>
      <c r="F19" s="566">
        <f>SUM(F9:F18)</f>
        <v>315</v>
      </c>
      <c r="G19" s="566">
        <f>SUM(G9:G18)</f>
        <v>41</v>
      </c>
      <c r="H19" s="566">
        <f>SUM(H9:H18)</f>
        <v>29</v>
      </c>
      <c r="I19" s="566">
        <f>SUM(I9:I18)</f>
        <v>215965</v>
      </c>
      <c r="J19" s="566">
        <f>SUM(J9:J18)</f>
        <v>1952</v>
      </c>
      <c r="K19" s="566">
        <f>SUM(K9:K18)</f>
        <v>1091</v>
      </c>
      <c r="L19" s="566">
        <f>SUM(L9:L18)</f>
        <v>11246</v>
      </c>
      <c r="M19" s="566">
        <f>SUM(M9:M18)</f>
        <v>618</v>
      </c>
      <c r="N19" s="566">
        <f>SUM(N9:N18)</f>
        <v>790</v>
      </c>
      <c r="O19" s="566">
        <f>SUM(O9:O18)</f>
        <v>283</v>
      </c>
      <c r="P19" s="566">
        <f>SUM(P9:P18)</f>
        <v>196</v>
      </c>
      <c r="Q19" s="565">
        <f>SUM(J19:P19)</f>
        <v>16176</v>
      </c>
      <c r="R19" s="566">
        <f>SUM(R9:R18)</f>
        <v>2094</v>
      </c>
      <c r="S19" s="566">
        <f>SUM(S9:S18)</f>
        <v>1230</v>
      </c>
      <c r="T19" s="566">
        <f>SUM(T9:T18)</f>
        <v>15842</v>
      </c>
      <c r="U19" s="566">
        <f>SUM(U9:U18)</f>
        <v>2492</v>
      </c>
      <c r="V19" s="566">
        <f>SUM(V9:V18)</f>
        <v>3564</v>
      </c>
      <c r="W19" s="566">
        <f>SUM(W9:W18)</f>
        <v>1468</v>
      </c>
      <c r="X19" s="566">
        <f>SUM(X9:X18)</f>
        <v>1274</v>
      </c>
      <c r="Y19" s="565">
        <f>SUM(R19:X19)</f>
        <v>27964</v>
      </c>
      <c r="Z19" s="566">
        <f>SUM(Z9:Z18)</f>
        <v>103063</v>
      </c>
      <c r="AA19" s="566">
        <f>SUM(AA9:AA18)</f>
        <v>37658</v>
      </c>
      <c r="AB19" s="566">
        <f>SUM(AB9:AB18)</f>
        <v>107848</v>
      </c>
      <c r="AC19" s="566">
        <f>SUM(AC9:AC18)</f>
        <v>3576</v>
      </c>
      <c r="AD19" s="566">
        <f>SUM(AD9:AD18)</f>
        <v>4669</v>
      </c>
      <c r="AE19" s="566">
        <f>SUM(AE9:AE18)</f>
        <v>1792</v>
      </c>
      <c r="AF19" s="566">
        <f>SUM(AF9:AF18)</f>
        <v>1499</v>
      </c>
      <c r="AG19" s="565">
        <f>SUM(Z19:AF19)</f>
        <v>260105</v>
      </c>
    </row>
    <row r="20" spans="10:33" ht="14.25">
      <c r="J20" s="73"/>
      <c r="Q20" s="563"/>
      <c r="S20" s="563"/>
      <c r="T20" s="563"/>
      <c r="U20" s="563"/>
      <c r="V20" s="563"/>
      <c r="W20" s="563"/>
      <c r="X20" s="563"/>
      <c r="Y20" s="563"/>
      <c r="AA20" s="563"/>
      <c r="AB20" s="563"/>
      <c r="AC20" s="563"/>
      <c r="AD20" s="563"/>
      <c r="AE20" s="563"/>
      <c r="AF20" s="563"/>
      <c r="AG20" s="563"/>
    </row>
    <row r="30" ht="14.25">
      <c r="C30" s="564"/>
    </row>
    <row r="31" ht="14.25">
      <c r="C31" s="564"/>
    </row>
  </sheetData>
  <sheetProtection/>
  <mergeCells count="15">
    <mergeCell ref="M5:M6"/>
    <mergeCell ref="A1:C1"/>
    <mergeCell ref="A3:A7"/>
    <mergeCell ref="B3:I3"/>
    <mergeCell ref="E5:E6"/>
    <mergeCell ref="A8:A9"/>
    <mergeCell ref="I4:I7"/>
    <mergeCell ref="J3:Q3"/>
    <mergeCell ref="Q4:Q7"/>
    <mergeCell ref="Z3:AG3"/>
    <mergeCell ref="AG4:AG7"/>
    <mergeCell ref="AC5:AC6"/>
    <mergeCell ref="R3:Y3"/>
    <mergeCell ref="Y4:Y7"/>
    <mergeCell ref="U5:U6"/>
  </mergeCells>
  <printOptions horizontalCentered="1"/>
  <pageMargins left="0.984251968503937" right="0.3937007874015748" top="0.984251968503937" bottom="0.984251968503937" header="0.5118110236220472" footer="0.5118110236220472"/>
  <pageSetup fitToWidth="4" horizontalDpi="600" verticalDpi="600" orientation="portrait" paperSize="9" scale="92" r:id="rId1"/>
  <colBreaks count="3" manualBreakCount="3">
    <brk id="9" max="19" man="1"/>
    <brk id="17" max="19" man="1"/>
    <brk id="25"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税務室 税政課</dc:creator>
  <cp:keywords/>
  <dc:description/>
  <cp:lastModifiedBy>職員端末機30年度3月調達</cp:lastModifiedBy>
  <cp:lastPrinted>2021-07-28T05:09:29Z</cp:lastPrinted>
  <dcterms:created xsi:type="dcterms:W3CDTF">2002-05-28T01:08:09Z</dcterms:created>
  <dcterms:modified xsi:type="dcterms:W3CDTF">2021-11-11T04:11:33Z</dcterms:modified>
  <cp:category/>
  <cp:version/>
  <cp:contentType/>
  <cp:contentStatus/>
</cp:coreProperties>
</file>