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25" activeTab="0"/>
  </bookViews>
  <sheets>
    <sheet name="事務概要書 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<sst xmlns="http://schemas.openxmlformats.org/spreadsheetml/2006/main" count="54" uniqueCount="47">
  <si>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増減差額</t>
  </si>
  <si>
    <t>対比</t>
  </si>
  <si>
    <t>当初予算額</t>
  </si>
  <si>
    <t>最終予算額</t>
  </si>
  <si>
    <t>決算見込額</t>
  </si>
  <si>
    <t>Ｃ－Ｂ</t>
  </si>
  <si>
    <t>円</t>
  </si>
  <si>
    <t>狩猟税</t>
  </si>
  <si>
    <t>区　分</t>
  </si>
  <si>
    <t>税　目</t>
  </si>
  <si>
    <t>個人府民税</t>
  </si>
  <si>
    <t>法人府民税</t>
  </si>
  <si>
    <t>府民税利子割</t>
  </si>
  <si>
    <t>個人事業税</t>
  </si>
  <si>
    <t>法人事業税</t>
  </si>
  <si>
    <t>不動産取得税</t>
  </si>
  <si>
    <t>府たばこ税</t>
  </si>
  <si>
    <t>ゴルフ場利用税</t>
  </si>
  <si>
    <t>自動車取得税</t>
  </si>
  <si>
    <t>自動車税</t>
  </si>
  <si>
    <t>特別地方消費税</t>
  </si>
  <si>
    <t>地方法人特別譲与税</t>
  </si>
  <si>
    <t>地方揮発油譲与税</t>
  </si>
  <si>
    <t>地方道路譲与税</t>
  </si>
  <si>
    <t>旧法による税</t>
  </si>
  <si>
    <t>軽油引取税</t>
  </si>
  <si>
    <t>鉱区税</t>
  </si>
  <si>
    <t>合計</t>
  </si>
  <si>
    <t>石油ガス譲与税</t>
  </si>
  <si>
    <t>航空機燃料譲与税</t>
  </si>
  <si>
    <t>合計</t>
  </si>
  <si>
    <t>総計</t>
  </si>
  <si>
    <t>Ａ</t>
  </si>
  <si>
    <t>Ｂ</t>
  </si>
  <si>
    <t>Ｃ</t>
  </si>
  <si>
    <t>Ｃ／Ｂ</t>
  </si>
  <si>
    <t>％</t>
  </si>
  <si>
    <t>宿泊税</t>
  </si>
  <si>
    <t>地方消費税　(清算後）</t>
  </si>
  <si>
    <t>固定資産税</t>
  </si>
  <si>
    <t>森林環境譲与税</t>
  </si>
  <si>
    <t>自動車重量譲与税</t>
  </si>
  <si>
    <t>（自動車税）</t>
  </si>
  <si>
    <t>（環境性能割）</t>
  </si>
  <si>
    <t>（種別割）</t>
  </si>
  <si>
    <t xml:space="preserve">2　令和元年度府税収入予算額調  </t>
  </si>
  <si>
    <t>令和元年度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</si>
</sst>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_ ;[Red]\-0\ "/>
    <numFmt numFmtId="184" formatCode="#,##0_ ;[Red]\-#,##0\ "/>
  </numFmts>
  <fonts count="48"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2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3" fillId="0" borderId="10" xfId="0" applyFont="1" applyFill="1" applyBorder="1" applyAlignment="1">
      <alignment horizontal="distributed" vertical="center"/>
    </xf>
    <xf numFmtId="0" fontId="44" fillId="0" borderId="10" xfId="0" applyFont="1" applyBorder="1" applyAlignment="1">
      <alignment horizontal="distributed" vertical="center"/>
    </xf>
    <xf numFmtId="0" fontId="45" fillId="0" borderId="0" xfId="0" applyFont="1" applyFill="1" applyAlignment="1">
      <alignment horizontal="left" vertical="center"/>
    </xf>
    <xf numFmtId="0" fontId="44" fillId="0" borderId="0" xfId="0" applyFont="1" applyAlignment="1">
      <alignment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44" fillId="0" borderId="0" xfId="0" applyFont="1" applyFill="1" applyAlignment="1">
      <alignment horizontal="distributed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right" vertical="center"/>
    </xf>
    <xf numFmtId="0" fontId="43" fillId="0" borderId="14" xfId="0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horizontal="distributed" vertical="center"/>
    </xf>
    <xf numFmtId="0" fontId="43" fillId="0" borderId="14" xfId="0" applyFont="1" applyFill="1" applyBorder="1" applyAlignment="1">
      <alignment horizontal="distributed" vertical="center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distributed" vertical="center"/>
    </xf>
    <xf numFmtId="0" fontId="43" fillId="0" borderId="16" xfId="0" applyFont="1" applyFill="1" applyBorder="1" applyAlignment="1">
      <alignment horizontal="distributed" vertical="center"/>
    </xf>
    <xf numFmtId="0" fontId="43" fillId="0" borderId="17" xfId="0" applyFont="1" applyFill="1" applyBorder="1" applyAlignment="1">
      <alignment horizontal="distributed" vertical="center"/>
    </xf>
    <xf numFmtId="0" fontId="43" fillId="0" borderId="15" xfId="0" applyFont="1" applyFill="1" applyBorder="1" applyAlignment="1">
      <alignment horizontal="distributed" vertical="center"/>
    </xf>
    <xf numFmtId="0" fontId="43" fillId="0" borderId="17" xfId="0" applyFont="1" applyFill="1" applyBorder="1" applyAlignment="1">
      <alignment horizontal="distributed" vertical="center"/>
    </xf>
    <xf numFmtId="0" fontId="43" fillId="0" borderId="18" xfId="0" applyFont="1" applyFill="1" applyBorder="1" applyAlignment="1">
      <alignment vertical="center"/>
    </xf>
    <xf numFmtId="0" fontId="43" fillId="0" borderId="19" xfId="0" applyFont="1" applyFill="1" applyBorder="1" applyAlignment="1">
      <alignment horizontal="distributed" vertical="center"/>
    </xf>
    <xf numFmtId="0" fontId="44" fillId="0" borderId="19" xfId="0" applyFont="1" applyBorder="1" applyAlignment="1">
      <alignment horizontal="distributed" vertical="center"/>
    </xf>
    <xf numFmtId="0" fontId="43" fillId="0" borderId="20" xfId="0" applyFont="1" applyFill="1" applyBorder="1" applyAlignment="1">
      <alignment horizontal="distributed" vertical="center"/>
    </xf>
    <xf numFmtId="184" fontId="43" fillId="0" borderId="21" xfId="0" applyNumberFormat="1" applyFont="1" applyFill="1" applyBorder="1" applyAlignment="1">
      <alignment horizontal="right" vertical="center"/>
    </xf>
    <xf numFmtId="38" fontId="43" fillId="0" borderId="19" xfId="49" applyFont="1" applyFill="1" applyBorder="1" applyAlignment="1">
      <alignment horizontal="center" vertical="top"/>
    </xf>
    <xf numFmtId="182" fontId="43" fillId="0" borderId="21" xfId="0" applyNumberFormat="1" applyFont="1" applyFill="1" applyBorder="1" applyAlignment="1">
      <alignment vertical="center"/>
    </xf>
    <xf numFmtId="38" fontId="43" fillId="0" borderId="22" xfId="49" applyFont="1" applyFill="1" applyBorder="1" applyAlignment="1">
      <alignment horizontal="center" vertical="top"/>
    </xf>
    <xf numFmtId="38" fontId="43" fillId="0" borderId="21" xfId="49" applyFont="1" applyFill="1" applyBorder="1" applyAlignment="1">
      <alignment horizontal="right" vertical="center"/>
    </xf>
    <xf numFmtId="176" fontId="43" fillId="0" borderId="21" xfId="49" applyNumberFormat="1" applyFont="1" applyFill="1" applyBorder="1" applyAlignment="1">
      <alignment horizontal="right" vertical="center"/>
    </xf>
    <xf numFmtId="177" fontId="43" fillId="0" borderId="21" xfId="0" applyNumberFormat="1" applyFont="1" applyFill="1" applyBorder="1" applyAlignment="1">
      <alignment horizontal="right" vertical="center"/>
    </xf>
    <xf numFmtId="0" fontId="43" fillId="0" borderId="23" xfId="0" applyFont="1" applyFill="1" applyBorder="1" applyAlignment="1">
      <alignment horizontal="center" vertical="top"/>
    </xf>
    <xf numFmtId="182" fontId="43" fillId="0" borderId="0" xfId="0" applyNumberFormat="1" applyFont="1" applyFill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25" xfId="0" applyFont="1" applyFill="1" applyBorder="1" applyAlignment="1">
      <alignment horizontal="distributed" vertical="center"/>
    </xf>
    <xf numFmtId="184" fontId="43" fillId="0" borderId="24" xfId="0" applyNumberFormat="1" applyFont="1" applyFill="1" applyBorder="1" applyAlignment="1">
      <alignment horizontal="right" vertical="center"/>
    </xf>
    <xf numFmtId="38" fontId="43" fillId="0" borderId="10" xfId="49" applyFont="1" applyFill="1" applyBorder="1" applyAlignment="1">
      <alignment horizontal="right" vertical="center"/>
    </xf>
    <xf numFmtId="182" fontId="43" fillId="0" borderId="24" xfId="0" applyNumberFormat="1" applyFont="1" applyFill="1" applyBorder="1" applyAlignment="1">
      <alignment vertical="center"/>
    </xf>
    <xf numFmtId="38" fontId="43" fillId="0" borderId="25" xfId="49" applyFont="1" applyFill="1" applyBorder="1" applyAlignment="1">
      <alignment horizontal="right" vertical="center"/>
    </xf>
    <xf numFmtId="38" fontId="43" fillId="0" borderId="24" xfId="49" applyFont="1" applyFill="1" applyBorder="1" applyAlignment="1">
      <alignment horizontal="right" vertical="center"/>
    </xf>
    <xf numFmtId="176" fontId="43" fillId="0" borderId="24" xfId="49" applyNumberFormat="1" applyFont="1" applyFill="1" applyBorder="1" applyAlignment="1">
      <alignment horizontal="right" vertical="center"/>
    </xf>
    <xf numFmtId="177" fontId="43" fillId="0" borderId="18" xfId="0" applyNumberFormat="1" applyFont="1" applyFill="1" applyBorder="1" applyAlignment="1">
      <alignment horizontal="right" vertical="center"/>
    </xf>
    <xf numFmtId="177" fontId="43" fillId="0" borderId="24" xfId="0" applyNumberFormat="1" applyFont="1" applyFill="1" applyBorder="1" applyAlignment="1">
      <alignment horizontal="right" vertical="center"/>
    </xf>
    <xf numFmtId="0" fontId="43" fillId="0" borderId="25" xfId="0" applyFont="1" applyFill="1" applyBorder="1" applyAlignment="1">
      <alignment horizontal="right" vertical="center"/>
    </xf>
    <xf numFmtId="177" fontId="43" fillId="0" borderId="26" xfId="0" applyNumberFormat="1" applyFont="1" applyFill="1" applyBorder="1" applyAlignment="1">
      <alignment horizontal="right" vertical="center"/>
    </xf>
    <xf numFmtId="184" fontId="43" fillId="0" borderId="0" xfId="0" applyNumberFormat="1" applyFont="1" applyFill="1" applyAlignment="1">
      <alignment horizontal="right" vertical="center"/>
    </xf>
    <xf numFmtId="0" fontId="43" fillId="0" borderId="20" xfId="0" applyFont="1" applyFill="1" applyBorder="1" applyAlignment="1">
      <alignment horizontal="right" vertical="center"/>
    </xf>
    <xf numFmtId="38" fontId="43" fillId="0" borderId="11" xfId="49" applyFont="1" applyFill="1" applyBorder="1" applyAlignment="1">
      <alignment horizontal="right" vertical="center"/>
    </xf>
    <xf numFmtId="38" fontId="43" fillId="0" borderId="20" xfId="49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center" vertical="center" textRotation="255" shrinkToFit="1"/>
    </xf>
    <xf numFmtId="0" fontId="47" fillId="0" borderId="14" xfId="0" applyFont="1" applyFill="1" applyBorder="1" applyAlignment="1">
      <alignment horizontal="center" vertical="center" textRotation="255" shrinkToFit="1"/>
    </xf>
    <xf numFmtId="0" fontId="43" fillId="0" borderId="24" xfId="0" applyFont="1" applyFill="1" applyBorder="1" applyAlignment="1">
      <alignment horizontal="center" vertical="center" textRotation="255" shrinkToFit="1"/>
    </xf>
    <xf numFmtId="0" fontId="43" fillId="0" borderId="13" xfId="0" applyFont="1" applyFill="1" applyBorder="1" applyAlignment="1">
      <alignment horizontal="distributed" vertical="center"/>
    </xf>
    <xf numFmtId="0" fontId="43" fillId="0" borderId="14" xfId="0" applyFont="1" applyFill="1" applyBorder="1" applyAlignment="1">
      <alignment horizontal="distributed" vertical="center"/>
    </xf>
    <xf numFmtId="38" fontId="43" fillId="0" borderId="12" xfId="49" applyFont="1" applyFill="1" applyBorder="1" applyAlignment="1">
      <alignment horizontal="right" vertical="center"/>
    </xf>
    <xf numFmtId="0" fontId="47" fillId="0" borderId="26" xfId="0" applyFont="1" applyFill="1" applyBorder="1" applyAlignment="1">
      <alignment horizontal="center" vertical="center" textRotation="255" shrinkToFit="1"/>
    </xf>
    <xf numFmtId="0" fontId="47" fillId="0" borderId="23" xfId="0" applyFont="1" applyFill="1" applyBorder="1" applyAlignment="1">
      <alignment horizontal="center" vertical="center" textRotation="255" shrinkToFit="1"/>
    </xf>
    <xf numFmtId="0" fontId="47" fillId="0" borderId="27" xfId="0" applyFont="1" applyFill="1" applyBorder="1" applyAlignment="1">
      <alignment horizontal="center" vertical="center" textRotation="255" shrinkToFit="1"/>
    </xf>
    <xf numFmtId="0" fontId="47" fillId="0" borderId="28" xfId="0" applyFont="1" applyFill="1" applyBorder="1" applyAlignment="1">
      <alignment horizontal="center" vertical="center" textRotation="255" shrinkToFit="1"/>
    </xf>
    <xf numFmtId="0" fontId="43" fillId="0" borderId="0" xfId="0" applyFont="1" applyFill="1" applyBorder="1" applyAlignment="1">
      <alignment horizontal="center" vertical="center" textRotation="255" shrinkToFit="1"/>
    </xf>
    <xf numFmtId="0" fontId="43" fillId="0" borderId="29" xfId="0" applyFont="1" applyFill="1" applyBorder="1" applyAlignment="1">
      <alignment horizontal="distributed" vertical="center"/>
    </xf>
    <xf numFmtId="184" fontId="43" fillId="0" borderId="30" xfId="0" applyNumberFormat="1" applyFont="1" applyFill="1" applyBorder="1" applyAlignment="1">
      <alignment horizontal="right" vertical="center"/>
    </xf>
    <xf numFmtId="38" fontId="43" fillId="0" borderId="0" xfId="49" applyFont="1" applyFill="1" applyBorder="1" applyAlignment="1">
      <alignment horizontal="right" vertical="center"/>
    </xf>
    <xf numFmtId="182" fontId="43" fillId="0" borderId="30" xfId="0" applyNumberFormat="1" applyFont="1" applyFill="1" applyBorder="1" applyAlignment="1">
      <alignment vertical="center"/>
    </xf>
    <xf numFmtId="38" fontId="43" fillId="0" borderId="23" xfId="49" applyFont="1" applyFill="1" applyBorder="1" applyAlignment="1">
      <alignment horizontal="right" vertical="center"/>
    </xf>
    <xf numFmtId="176" fontId="43" fillId="0" borderId="26" xfId="49" applyNumberFormat="1" applyFont="1" applyFill="1" applyBorder="1" applyAlignment="1">
      <alignment horizontal="right" vertical="center"/>
    </xf>
    <xf numFmtId="0" fontId="43" fillId="0" borderId="23" xfId="0" applyFont="1" applyFill="1" applyBorder="1" applyAlignment="1">
      <alignment horizontal="right" vertical="center"/>
    </xf>
    <xf numFmtId="0" fontId="43" fillId="0" borderId="27" xfId="0" applyFont="1" applyFill="1" applyBorder="1" applyAlignment="1">
      <alignment vertical="center"/>
    </xf>
    <xf numFmtId="0" fontId="45" fillId="0" borderId="31" xfId="0" applyFont="1" applyFill="1" applyBorder="1" applyAlignment="1">
      <alignment horizontal="distributed" vertical="center"/>
    </xf>
    <xf numFmtId="0" fontId="44" fillId="0" borderId="31" xfId="0" applyFont="1" applyBorder="1" applyAlignment="1">
      <alignment horizontal="distributed" vertical="center"/>
    </xf>
    <xf numFmtId="0" fontId="45" fillId="0" borderId="0" xfId="0" applyFont="1" applyFill="1" applyBorder="1" applyAlignment="1">
      <alignment horizontal="distributed" vertical="center"/>
    </xf>
    <xf numFmtId="184" fontId="43" fillId="0" borderId="32" xfId="49" applyNumberFormat="1" applyFont="1" applyFill="1" applyBorder="1" applyAlignment="1">
      <alignment horizontal="right" vertical="center"/>
    </xf>
    <xf numFmtId="38" fontId="43" fillId="0" borderId="31" xfId="49" applyFont="1" applyFill="1" applyBorder="1" applyAlignment="1">
      <alignment horizontal="right" vertical="center"/>
    </xf>
    <xf numFmtId="38" fontId="43" fillId="0" borderId="32" xfId="49" applyFont="1" applyFill="1" applyBorder="1" applyAlignment="1">
      <alignment horizontal="right" vertical="center"/>
    </xf>
    <xf numFmtId="38" fontId="43" fillId="0" borderId="33" xfId="49" applyFont="1" applyFill="1" applyBorder="1" applyAlignment="1">
      <alignment horizontal="right" vertical="center"/>
    </xf>
    <xf numFmtId="176" fontId="43" fillId="0" borderId="32" xfId="49" applyNumberFormat="1" applyFont="1" applyFill="1" applyBorder="1" applyAlignment="1">
      <alignment horizontal="right" vertical="center"/>
    </xf>
    <xf numFmtId="177" fontId="43" fillId="0" borderId="32" xfId="0" applyNumberFormat="1" applyFont="1" applyFill="1" applyBorder="1" applyAlignment="1">
      <alignment horizontal="right" vertical="center"/>
    </xf>
    <xf numFmtId="0" fontId="43" fillId="0" borderId="33" xfId="0" applyFont="1" applyFill="1" applyBorder="1" applyAlignment="1">
      <alignment horizontal="right" vertical="center"/>
    </xf>
    <xf numFmtId="0" fontId="43" fillId="0" borderId="34" xfId="0" applyFont="1" applyFill="1" applyBorder="1" applyAlignment="1">
      <alignment vertical="center"/>
    </xf>
    <xf numFmtId="0" fontId="43" fillId="0" borderId="35" xfId="0" applyFont="1" applyFill="1" applyBorder="1" applyAlignment="1">
      <alignment horizontal="distributed" vertical="center"/>
    </xf>
    <xf numFmtId="0" fontId="44" fillId="0" borderId="35" xfId="0" applyFont="1" applyBorder="1" applyAlignment="1">
      <alignment horizontal="distributed" vertical="center"/>
    </xf>
    <xf numFmtId="0" fontId="43" fillId="0" borderId="36" xfId="0" applyFont="1" applyFill="1" applyBorder="1" applyAlignment="1">
      <alignment horizontal="distributed" vertical="center"/>
    </xf>
    <xf numFmtId="184" fontId="43" fillId="0" borderId="24" xfId="49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184" fontId="43" fillId="0" borderId="12" xfId="49" applyNumberFormat="1" applyFont="1" applyFill="1" applyBorder="1" applyAlignment="1">
      <alignment horizontal="right" vertical="center"/>
    </xf>
    <xf numFmtId="38" fontId="43" fillId="0" borderId="13" xfId="49" applyFont="1" applyFill="1" applyBorder="1" applyAlignment="1">
      <alignment horizontal="right" vertical="center"/>
    </xf>
    <xf numFmtId="38" fontId="43" fillId="0" borderId="14" xfId="49" applyFont="1" applyFill="1" applyBorder="1" applyAlignment="1">
      <alignment horizontal="right" vertical="center"/>
    </xf>
    <xf numFmtId="176" fontId="43" fillId="0" borderId="12" xfId="49" applyNumberFormat="1" applyFont="1" applyFill="1" applyBorder="1" applyAlignment="1">
      <alignment horizontal="right" vertical="center"/>
    </xf>
    <xf numFmtId="177" fontId="43" fillId="0" borderId="12" xfId="0" applyNumberFormat="1" applyFont="1" applyFill="1" applyBorder="1" applyAlignment="1">
      <alignment horizontal="right" vertical="center"/>
    </xf>
    <xf numFmtId="0" fontId="43" fillId="0" borderId="37" xfId="0" applyFont="1" applyFill="1" applyBorder="1" applyAlignment="1">
      <alignment horizontal="distributed" vertical="center"/>
    </xf>
    <xf numFmtId="0" fontId="44" fillId="0" borderId="37" xfId="0" applyFont="1" applyBorder="1" applyAlignment="1">
      <alignment horizontal="distributed" vertical="center"/>
    </xf>
    <xf numFmtId="0" fontId="43" fillId="0" borderId="32" xfId="0" applyFont="1" applyFill="1" applyBorder="1" applyAlignment="1">
      <alignment vertical="center"/>
    </xf>
    <xf numFmtId="0" fontId="45" fillId="0" borderId="33" xfId="0" applyFont="1" applyFill="1" applyBorder="1" applyAlignment="1">
      <alignment horizontal="distributed" vertical="center"/>
    </xf>
    <xf numFmtId="0" fontId="45" fillId="0" borderId="35" xfId="0" applyFont="1" applyFill="1" applyBorder="1" applyAlignment="1">
      <alignment horizontal="distributed" vertical="center"/>
    </xf>
    <xf numFmtId="0" fontId="45" fillId="0" borderId="36" xfId="0" applyFont="1" applyFill="1" applyBorder="1" applyAlignment="1">
      <alignment horizontal="distributed" vertical="center"/>
    </xf>
    <xf numFmtId="184" fontId="43" fillId="0" borderId="34" xfId="49" applyNumberFormat="1" applyFont="1" applyFill="1" applyBorder="1" applyAlignment="1">
      <alignment horizontal="right" vertical="center"/>
    </xf>
    <xf numFmtId="38" fontId="43" fillId="0" borderId="35" xfId="49" applyFont="1" applyFill="1" applyBorder="1" applyAlignment="1">
      <alignment horizontal="right" vertical="center"/>
    </xf>
    <xf numFmtId="38" fontId="43" fillId="0" borderId="34" xfId="49" applyFont="1" applyFill="1" applyBorder="1" applyAlignment="1">
      <alignment horizontal="right" vertical="center"/>
    </xf>
    <xf numFmtId="38" fontId="43" fillId="0" borderId="36" xfId="49" applyFont="1" applyFill="1" applyBorder="1" applyAlignment="1">
      <alignment horizontal="right" vertical="center"/>
    </xf>
    <xf numFmtId="176" fontId="43" fillId="0" borderId="34" xfId="49" applyNumberFormat="1" applyFont="1" applyFill="1" applyBorder="1" applyAlignment="1">
      <alignment horizontal="right" vertical="center"/>
    </xf>
    <xf numFmtId="0" fontId="43" fillId="0" borderId="36" xfId="0" applyFont="1" applyFill="1" applyBorder="1" applyAlignment="1">
      <alignment horizontal="right" vertical="center"/>
    </xf>
    <xf numFmtId="38" fontId="43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view="pageBreakPreview" zoomScale="60" zoomScaleNormal="80" zoomScalePageLayoutView="0" workbookViewId="0" topLeftCell="A1">
      <pane xSplit="5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9" sqref="P9"/>
    </sheetView>
  </sheetViews>
  <sheetFormatPr defaultColWidth="8.796875" defaultRowHeight="18" customHeight="1"/>
  <cols>
    <col min="1" max="1" width="1.59765625" style="9" customWidth="1"/>
    <col min="2" max="2" width="3.5" style="9" customWidth="1"/>
    <col min="3" max="3" width="1.59765625" style="9" customWidth="1"/>
    <col min="4" max="4" width="25.09765625" style="9" customWidth="1"/>
    <col min="5" max="5" width="1.59765625" style="9" customWidth="1"/>
    <col min="6" max="6" width="23.59765625" style="9" customWidth="1"/>
    <col min="7" max="7" width="4.19921875" style="9" customWidth="1"/>
    <col min="8" max="8" width="23.69921875" style="9" customWidth="1"/>
    <col min="9" max="9" width="4.09765625" style="9" customWidth="1"/>
    <col min="10" max="10" width="23.69921875" style="9" customWidth="1"/>
    <col min="11" max="11" width="4.09765625" style="9" customWidth="1"/>
    <col min="12" max="12" width="23.59765625" style="9" customWidth="1"/>
    <col min="13" max="13" width="3.59765625" style="9" customWidth="1"/>
    <col min="14" max="14" width="20.69921875" style="9" customWidth="1"/>
    <col min="15" max="15" width="4.09765625" style="9" customWidth="1"/>
    <col min="16" max="16" width="27.69921875" style="9" customWidth="1"/>
    <col min="17" max="16384" width="9" style="9" customWidth="1"/>
  </cols>
  <sheetData>
    <row r="1" spans="1:14" ht="26.25" customHeight="1">
      <c r="A1" s="3"/>
      <c r="B1" s="3"/>
      <c r="C1" s="3"/>
      <c r="D1" s="4"/>
      <c r="E1" s="5"/>
      <c r="F1" s="6"/>
      <c r="G1" s="7" t="s">
        <v>45</v>
      </c>
      <c r="H1" s="8"/>
      <c r="I1" s="8"/>
      <c r="J1" s="8"/>
      <c r="K1" s="8"/>
      <c r="L1" s="8"/>
      <c r="M1" s="6"/>
      <c r="N1" s="6"/>
    </row>
    <row r="2" spans="4:15" ht="26.25" customHeight="1"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6.25" customHeight="1">
      <c r="A3" s="12"/>
      <c r="B3" s="13"/>
      <c r="C3" s="13"/>
      <c r="D3" s="14" t="s">
        <v>8</v>
      </c>
      <c r="E3" s="15"/>
      <c r="F3" s="16" t="s">
        <v>46</v>
      </c>
      <c r="G3" s="17"/>
      <c r="H3" s="16" t="s">
        <v>46</v>
      </c>
      <c r="I3" s="17"/>
      <c r="J3" s="16" t="s">
        <v>46</v>
      </c>
      <c r="K3" s="17"/>
      <c r="L3" s="16" t="s">
        <v>0</v>
      </c>
      <c r="M3" s="17"/>
      <c r="N3" s="16" t="s">
        <v>1</v>
      </c>
      <c r="O3" s="17"/>
    </row>
    <row r="4" spans="1:15" ht="26.25" customHeight="1" thickBot="1">
      <c r="A4" s="18"/>
      <c r="B4" s="19"/>
      <c r="C4" s="19"/>
      <c r="D4" s="19" t="s">
        <v>9</v>
      </c>
      <c r="E4" s="20"/>
      <c r="F4" s="21" t="s">
        <v>2</v>
      </c>
      <c r="G4" s="22" t="s">
        <v>32</v>
      </c>
      <c r="H4" s="21" t="s">
        <v>3</v>
      </c>
      <c r="I4" s="23" t="s">
        <v>33</v>
      </c>
      <c r="J4" s="21" t="s">
        <v>4</v>
      </c>
      <c r="K4" s="23" t="s">
        <v>34</v>
      </c>
      <c r="L4" s="24" t="s">
        <v>5</v>
      </c>
      <c r="M4" s="25"/>
      <c r="N4" s="24" t="s">
        <v>35</v>
      </c>
      <c r="O4" s="25"/>
    </row>
    <row r="5" spans="1:16" ht="26.25" customHeight="1">
      <c r="A5" s="26"/>
      <c r="B5" s="27" t="s">
        <v>10</v>
      </c>
      <c r="C5" s="28"/>
      <c r="D5" s="28"/>
      <c r="E5" s="29"/>
      <c r="F5" s="30">
        <v>287649000000</v>
      </c>
      <c r="G5" s="31" t="s">
        <v>6</v>
      </c>
      <c r="H5" s="32">
        <v>294723000000</v>
      </c>
      <c r="I5" s="33" t="s">
        <v>6</v>
      </c>
      <c r="J5" s="34">
        <v>295024488797</v>
      </c>
      <c r="K5" s="33" t="s">
        <v>6</v>
      </c>
      <c r="L5" s="35">
        <f>J5-H5</f>
        <v>301488797</v>
      </c>
      <c r="M5" s="31" t="s">
        <v>6</v>
      </c>
      <c r="N5" s="36">
        <f>ROUND(J5/H5*100,1)</f>
        <v>100.1</v>
      </c>
      <c r="O5" s="37" t="s">
        <v>36</v>
      </c>
      <c r="P5" s="38"/>
    </row>
    <row r="6" spans="1:15" ht="26.25" customHeight="1">
      <c r="A6" s="39"/>
      <c r="B6" s="1" t="s">
        <v>11</v>
      </c>
      <c r="C6" s="2"/>
      <c r="D6" s="2"/>
      <c r="E6" s="40"/>
      <c r="F6" s="41">
        <v>78671000000</v>
      </c>
      <c r="G6" s="42"/>
      <c r="H6" s="43">
        <v>81498000000</v>
      </c>
      <c r="I6" s="44"/>
      <c r="J6" s="45">
        <v>81772276832</v>
      </c>
      <c r="K6" s="44"/>
      <c r="L6" s="46">
        <f aca="true" t="shared" si="0" ref="L6:L36">J6-H6</f>
        <v>274276832</v>
      </c>
      <c r="M6" s="42"/>
      <c r="N6" s="47">
        <f aca="true" t="shared" si="1" ref="N6:N35">ROUND(J6/H6*100,1)</f>
        <v>100.3</v>
      </c>
      <c r="O6" s="15"/>
    </row>
    <row r="7" spans="1:15" ht="26.25" customHeight="1">
      <c r="A7" s="39"/>
      <c r="B7" s="1" t="s">
        <v>12</v>
      </c>
      <c r="C7" s="2"/>
      <c r="D7" s="2"/>
      <c r="E7" s="40"/>
      <c r="F7" s="41">
        <v>4081000000</v>
      </c>
      <c r="G7" s="42"/>
      <c r="H7" s="43">
        <v>3082000000</v>
      </c>
      <c r="I7" s="44"/>
      <c r="J7" s="45">
        <v>2991093809</v>
      </c>
      <c r="K7" s="44"/>
      <c r="L7" s="46">
        <f t="shared" si="0"/>
        <v>-90906191</v>
      </c>
      <c r="M7" s="42"/>
      <c r="N7" s="48">
        <f t="shared" si="1"/>
        <v>97.1</v>
      </c>
      <c r="O7" s="49"/>
    </row>
    <row r="8" spans="1:15" ht="26.25" customHeight="1">
      <c r="A8" s="39"/>
      <c r="B8" s="1" t="s">
        <v>13</v>
      </c>
      <c r="C8" s="2"/>
      <c r="D8" s="2"/>
      <c r="E8" s="40"/>
      <c r="F8" s="41">
        <v>15780000000</v>
      </c>
      <c r="G8" s="42"/>
      <c r="H8" s="43">
        <v>15872000000</v>
      </c>
      <c r="I8" s="44"/>
      <c r="J8" s="45">
        <v>15854321311</v>
      </c>
      <c r="K8" s="44"/>
      <c r="L8" s="46">
        <f t="shared" si="0"/>
        <v>-17678689</v>
      </c>
      <c r="M8" s="42"/>
      <c r="N8" s="50">
        <f t="shared" si="1"/>
        <v>99.9</v>
      </c>
      <c r="O8" s="49"/>
    </row>
    <row r="9" spans="1:15" ht="26.25" customHeight="1">
      <c r="A9" s="39"/>
      <c r="B9" s="1" t="s">
        <v>14</v>
      </c>
      <c r="C9" s="2"/>
      <c r="D9" s="2"/>
      <c r="E9" s="40"/>
      <c r="F9" s="41">
        <v>360302000000</v>
      </c>
      <c r="G9" s="42"/>
      <c r="H9" s="43">
        <v>384592000000</v>
      </c>
      <c r="I9" s="44"/>
      <c r="J9" s="45">
        <v>388393944895</v>
      </c>
      <c r="K9" s="44"/>
      <c r="L9" s="46">
        <f t="shared" si="0"/>
        <v>3801944895</v>
      </c>
      <c r="M9" s="42"/>
      <c r="N9" s="48">
        <f t="shared" si="1"/>
        <v>101</v>
      </c>
      <c r="O9" s="49"/>
    </row>
    <row r="10" spans="1:15" ht="26.25" customHeight="1">
      <c r="A10" s="39"/>
      <c r="B10" s="1" t="s">
        <v>38</v>
      </c>
      <c r="C10" s="2"/>
      <c r="D10" s="2"/>
      <c r="E10" s="40"/>
      <c r="F10" s="51">
        <v>350125000000</v>
      </c>
      <c r="G10" s="42"/>
      <c r="H10" s="43">
        <v>330050000000</v>
      </c>
      <c r="I10" s="44"/>
      <c r="J10" s="45">
        <v>330050000000</v>
      </c>
      <c r="K10" s="44"/>
      <c r="L10" s="46">
        <f t="shared" si="0"/>
        <v>0</v>
      </c>
      <c r="M10" s="42"/>
      <c r="N10" s="50">
        <f t="shared" si="1"/>
        <v>100</v>
      </c>
      <c r="O10" s="52"/>
    </row>
    <row r="11" spans="1:15" ht="26.25" customHeight="1">
      <c r="A11" s="39"/>
      <c r="B11" s="1" t="s">
        <v>15</v>
      </c>
      <c r="C11" s="2"/>
      <c r="D11" s="2"/>
      <c r="E11" s="40"/>
      <c r="F11" s="41">
        <v>36635000000</v>
      </c>
      <c r="G11" s="42"/>
      <c r="H11" s="43">
        <v>41259000000</v>
      </c>
      <c r="I11" s="44"/>
      <c r="J11" s="45">
        <v>41327140339</v>
      </c>
      <c r="K11" s="44"/>
      <c r="L11" s="46">
        <f t="shared" si="0"/>
        <v>68140339</v>
      </c>
      <c r="M11" s="42"/>
      <c r="N11" s="48">
        <f t="shared" si="1"/>
        <v>100.2</v>
      </c>
      <c r="O11" s="49"/>
    </row>
    <row r="12" spans="1:15" ht="26.25" customHeight="1">
      <c r="A12" s="39"/>
      <c r="B12" s="1" t="s">
        <v>16</v>
      </c>
      <c r="C12" s="2"/>
      <c r="D12" s="2"/>
      <c r="E12" s="40"/>
      <c r="F12" s="41">
        <v>11196000000</v>
      </c>
      <c r="G12" s="42"/>
      <c r="H12" s="43">
        <v>10874000000</v>
      </c>
      <c r="I12" s="44"/>
      <c r="J12" s="45">
        <v>11064017626</v>
      </c>
      <c r="K12" s="44"/>
      <c r="L12" s="46">
        <f t="shared" si="0"/>
        <v>190017626</v>
      </c>
      <c r="M12" s="42"/>
      <c r="N12" s="48">
        <f t="shared" si="1"/>
        <v>101.7</v>
      </c>
      <c r="O12" s="49"/>
    </row>
    <row r="13" spans="1:15" ht="26.25" customHeight="1">
      <c r="A13" s="39"/>
      <c r="B13" s="1" t="s">
        <v>17</v>
      </c>
      <c r="C13" s="2"/>
      <c r="D13" s="2"/>
      <c r="E13" s="40"/>
      <c r="F13" s="41">
        <v>1353000000</v>
      </c>
      <c r="G13" s="42"/>
      <c r="H13" s="43">
        <v>1372000000</v>
      </c>
      <c r="I13" s="44"/>
      <c r="J13" s="45">
        <v>1359178771</v>
      </c>
      <c r="K13" s="44"/>
      <c r="L13" s="46">
        <f t="shared" si="0"/>
        <v>-12821229</v>
      </c>
      <c r="M13" s="42"/>
      <c r="N13" s="48">
        <f t="shared" si="1"/>
        <v>99.1</v>
      </c>
      <c r="O13" s="49"/>
    </row>
    <row r="14" spans="1:15" ht="26.25" customHeight="1">
      <c r="A14" s="39"/>
      <c r="B14" s="1" t="s">
        <v>18</v>
      </c>
      <c r="C14" s="2"/>
      <c r="D14" s="2"/>
      <c r="E14" s="40"/>
      <c r="F14" s="41">
        <v>5734200000</v>
      </c>
      <c r="G14" s="42"/>
      <c r="H14" s="43">
        <v>6294200000</v>
      </c>
      <c r="I14" s="44"/>
      <c r="J14" s="45">
        <v>6292909500</v>
      </c>
      <c r="K14" s="44"/>
      <c r="L14" s="46">
        <f t="shared" si="0"/>
        <v>-1290500</v>
      </c>
      <c r="M14" s="42"/>
      <c r="N14" s="48">
        <f t="shared" si="1"/>
        <v>100</v>
      </c>
      <c r="O14" s="49"/>
    </row>
    <row r="15" spans="1:15" ht="26.25" customHeight="1">
      <c r="A15" s="39"/>
      <c r="B15" s="1" t="s">
        <v>25</v>
      </c>
      <c r="C15" s="2"/>
      <c r="D15" s="2"/>
      <c r="E15" s="40"/>
      <c r="F15" s="41">
        <v>48791600000</v>
      </c>
      <c r="G15" s="42"/>
      <c r="H15" s="43">
        <v>47646800000</v>
      </c>
      <c r="I15" s="44"/>
      <c r="J15" s="45">
        <v>47346866126</v>
      </c>
      <c r="K15" s="44"/>
      <c r="L15" s="46">
        <f t="shared" si="0"/>
        <v>-299933874</v>
      </c>
      <c r="M15" s="42"/>
      <c r="N15" s="48">
        <f t="shared" si="1"/>
        <v>99.4</v>
      </c>
      <c r="O15" s="49"/>
    </row>
    <row r="16" spans="1:15" ht="26.25" customHeight="1">
      <c r="A16" s="39"/>
      <c r="B16" s="1" t="s">
        <v>19</v>
      </c>
      <c r="C16" s="2"/>
      <c r="D16" s="2"/>
      <c r="E16" s="40"/>
      <c r="F16" s="41">
        <v>82188000000</v>
      </c>
      <c r="G16" s="53"/>
      <c r="H16" s="43">
        <v>81228000000</v>
      </c>
      <c r="I16" s="54"/>
      <c r="J16" s="45">
        <v>81138834182</v>
      </c>
      <c r="K16" s="54"/>
      <c r="L16" s="46">
        <f t="shared" si="0"/>
        <v>-89165818</v>
      </c>
      <c r="M16" s="53"/>
      <c r="N16" s="48">
        <f t="shared" si="1"/>
        <v>99.9</v>
      </c>
      <c r="O16" s="52"/>
    </row>
    <row r="17" spans="1:15" ht="26.25" customHeight="1">
      <c r="A17" s="39"/>
      <c r="B17" s="1" t="s">
        <v>42</v>
      </c>
      <c r="C17" s="2"/>
      <c r="D17" s="2"/>
      <c r="E17" s="40"/>
      <c r="F17" s="41">
        <v>77727000000</v>
      </c>
      <c r="G17" s="53"/>
      <c r="H17" s="43">
        <v>77519000000</v>
      </c>
      <c r="I17" s="54"/>
      <c r="J17" s="45">
        <v>77436487382</v>
      </c>
      <c r="K17" s="54"/>
      <c r="L17" s="46">
        <f>J17-H17</f>
        <v>-82512618</v>
      </c>
      <c r="M17" s="53"/>
      <c r="N17" s="48">
        <f>ROUND(J17/H17*100,1)</f>
        <v>99.9</v>
      </c>
      <c r="O17" s="52"/>
    </row>
    <row r="18" spans="1:15" ht="26.25" customHeight="1">
      <c r="A18" s="39"/>
      <c r="B18" s="1" t="s">
        <v>43</v>
      </c>
      <c r="C18" s="2"/>
      <c r="D18" s="2"/>
      <c r="E18" s="40"/>
      <c r="F18" s="41">
        <v>3653000000</v>
      </c>
      <c r="G18" s="53"/>
      <c r="H18" s="43">
        <v>2980000000</v>
      </c>
      <c r="I18" s="54"/>
      <c r="J18" s="45">
        <v>2996558800</v>
      </c>
      <c r="K18" s="54"/>
      <c r="L18" s="46">
        <f>J18-H18</f>
        <v>16558800</v>
      </c>
      <c r="M18" s="53"/>
      <c r="N18" s="48">
        <f>ROUND(J18/H18*100,1)</f>
        <v>100.6</v>
      </c>
      <c r="O18" s="52"/>
    </row>
    <row r="19" spans="1:15" ht="26.25" customHeight="1">
      <c r="A19" s="39"/>
      <c r="B19" s="1" t="s">
        <v>44</v>
      </c>
      <c r="C19" s="2"/>
      <c r="D19" s="2"/>
      <c r="E19" s="40"/>
      <c r="F19" s="41">
        <v>808000000</v>
      </c>
      <c r="G19" s="53"/>
      <c r="H19" s="43">
        <v>729000000</v>
      </c>
      <c r="I19" s="54"/>
      <c r="J19" s="45">
        <v>705788000</v>
      </c>
      <c r="K19" s="54"/>
      <c r="L19" s="46">
        <f>J19-H19</f>
        <v>-23212000</v>
      </c>
      <c r="M19" s="53"/>
      <c r="N19" s="48">
        <f>ROUND(J19/H19*100,1)</f>
        <v>96.8</v>
      </c>
      <c r="O19" s="52"/>
    </row>
    <row r="20" spans="1:15" ht="26.25" customHeight="1">
      <c r="A20" s="39"/>
      <c r="B20" s="1" t="s">
        <v>26</v>
      </c>
      <c r="C20" s="2"/>
      <c r="D20" s="2"/>
      <c r="E20" s="40"/>
      <c r="F20" s="41">
        <v>40000</v>
      </c>
      <c r="G20" s="53"/>
      <c r="H20" s="43">
        <v>40000</v>
      </c>
      <c r="I20" s="54"/>
      <c r="J20" s="45">
        <v>40400</v>
      </c>
      <c r="K20" s="54"/>
      <c r="L20" s="46">
        <f t="shared" si="0"/>
        <v>400</v>
      </c>
      <c r="M20" s="53"/>
      <c r="N20" s="48">
        <f t="shared" si="1"/>
        <v>101</v>
      </c>
      <c r="O20" s="52"/>
    </row>
    <row r="21" spans="1:15" ht="26.25" customHeight="1">
      <c r="A21" s="39"/>
      <c r="B21" s="1" t="s">
        <v>39</v>
      </c>
      <c r="C21" s="2"/>
      <c r="D21" s="2"/>
      <c r="E21" s="40"/>
      <c r="F21" s="41">
        <v>0</v>
      </c>
      <c r="G21" s="53"/>
      <c r="H21" s="43">
        <v>40000</v>
      </c>
      <c r="I21" s="54"/>
      <c r="J21" s="45">
        <v>43200</v>
      </c>
      <c r="K21" s="54"/>
      <c r="L21" s="46">
        <f t="shared" si="0"/>
        <v>3200</v>
      </c>
      <c r="M21" s="53"/>
      <c r="N21" s="48">
        <f t="shared" si="1"/>
        <v>108</v>
      </c>
      <c r="O21" s="52"/>
    </row>
    <row r="22" spans="1:15" ht="26.25" customHeight="1">
      <c r="A22" s="39"/>
      <c r="B22" s="1" t="s">
        <v>7</v>
      </c>
      <c r="C22" s="1"/>
      <c r="D22" s="1"/>
      <c r="E22" s="40"/>
      <c r="F22" s="41">
        <v>7960000</v>
      </c>
      <c r="G22" s="42"/>
      <c r="H22" s="43">
        <v>7920000</v>
      </c>
      <c r="I22" s="44"/>
      <c r="J22" s="45">
        <v>8274700</v>
      </c>
      <c r="K22" s="44"/>
      <c r="L22" s="46">
        <f>J22-H22</f>
        <v>354700</v>
      </c>
      <c r="M22" s="42"/>
      <c r="N22" s="48">
        <f>ROUND(J22/H22*100,1)</f>
        <v>104.5</v>
      </c>
      <c r="O22" s="49"/>
    </row>
    <row r="23" spans="1:15" ht="26.25" customHeight="1">
      <c r="A23" s="39"/>
      <c r="B23" s="1" t="s">
        <v>37</v>
      </c>
      <c r="C23" s="1"/>
      <c r="D23" s="1"/>
      <c r="E23" s="40"/>
      <c r="F23" s="41">
        <v>1873200000</v>
      </c>
      <c r="G23" s="42"/>
      <c r="H23" s="43">
        <v>1304000000</v>
      </c>
      <c r="I23" s="44"/>
      <c r="J23" s="45">
        <v>1237344000</v>
      </c>
      <c r="K23" s="44"/>
      <c r="L23" s="46">
        <f t="shared" si="0"/>
        <v>-66656000</v>
      </c>
      <c r="M23" s="42"/>
      <c r="N23" s="48">
        <f t="shared" si="1"/>
        <v>94.9</v>
      </c>
      <c r="O23" s="49"/>
    </row>
    <row r="24" spans="1:15" ht="26.25" customHeight="1">
      <c r="A24" s="55" t="s">
        <v>24</v>
      </c>
      <c r="B24" s="56"/>
      <c r="C24" s="57"/>
      <c r="D24" s="58" t="s">
        <v>20</v>
      </c>
      <c r="E24" s="59"/>
      <c r="F24" s="41">
        <v>0</v>
      </c>
      <c r="G24" s="53"/>
      <c r="H24" s="43">
        <v>0</v>
      </c>
      <c r="I24" s="54"/>
      <c r="J24" s="60">
        <v>0</v>
      </c>
      <c r="K24" s="54"/>
      <c r="L24" s="46">
        <f t="shared" si="0"/>
        <v>0</v>
      </c>
      <c r="M24" s="53"/>
      <c r="N24" s="48">
        <v>0</v>
      </c>
      <c r="O24" s="52"/>
    </row>
    <row r="25" spans="1:15" ht="26.25" customHeight="1">
      <c r="A25" s="61"/>
      <c r="B25" s="62"/>
      <c r="C25" s="57"/>
      <c r="D25" s="58" t="s">
        <v>18</v>
      </c>
      <c r="E25" s="59"/>
      <c r="F25" s="41">
        <v>0</v>
      </c>
      <c r="G25" s="53"/>
      <c r="H25" s="43">
        <v>0</v>
      </c>
      <c r="I25" s="54"/>
      <c r="J25" s="60">
        <v>0</v>
      </c>
      <c r="K25" s="54"/>
      <c r="L25" s="46">
        <f t="shared" si="0"/>
        <v>0</v>
      </c>
      <c r="M25" s="53"/>
      <c r="N25" s="48">
        <v>0</v>
      </c>
      <c r="O25" s="52"/>
    </row>
    <row r="26" spans="1:15" ht="26.25" customHeight="1" thickBot="1">
      <c r="A26" s="63"/>
      <c r="B26" s="64"/>
      <c r="C26" s="65"/>
      <c r="D26" s="58" t="s">
        <v>25</v>
      </c>
      <c r="E26" s="66"/>
      <c r="F26" s="67">
        <v>24000000</v>
      </c>
      <c r="G26" s="68"/>
      <c r="H26" s="69">
        <v>24000000</v>
      </c>
      <c r="I26" s="70"/>
      <c r="J26" s="60">
        <v>30821446</v>
      </c>
      <c r="K26" s="70"/>
      <c r="L26" s="71">
        <f t="shared" si="0"/>
        <v>6821446</v>
      </c>
      <c r="M26" s="68"/>
      <c r="N26" s="50">
        <f t="shared" si="1"/>
        <v>128.4</v>
      </c>
      <c r="O26" s="72"/>
    </row>
    <row r="27" spans="1:15" ht="28.5" customHeight="1" thickBot="1" thickTop="1">
      <c r="A27" s="73"/>
      <c r="B27" s="74" t="s">
        <v>27</v>
      </c>
      <c r="C27" s="75"/>
      <c r="D27" s="75"/>
      <c r="E27" s="76"/>
      <c r="F27" s="77">
        <f>SUM(F5:F16,F20:F26)</f>
        <v>1284411000000</v>
      </c>
      <c r="G27" s="78"/>
      <c r="H27" s="79">
        <f>SUM(H5:H16,H20:H26)</f>
        <v>1299827000000</v>
      </c>
      <c r="I27" s="80"/>
      <c r="J27" s="79">
        <f>SUM(J5:J16,J20:J26)</f>
        <v>1303891595934</v>
      </c>
      <c r="K27" s="80"/>
      <c r="L27" s="81">
        <f t="shared" si="0"/>
        <v>4064595934</v>
      </c>
      <c r="M27" s="78"/>
      <c r="N27" s="82">
        <f>ROUND(J27/H27*100,1)</f>
        <v>100.3</v>
      </c>
      <c r="O27" s="83"/>
    </row>
    <row r="28" spans="1:15" ht="26.25" customHeight="1" thickTop="1">
      <c r="A28" s="84"/>
      <c r="B28" s="85" t="s">
        <v>21</v>
      </c>
      <c r="C28" s="86"/>
      <c r="D28" s="86"/>
      <c r="E28" s="87"/>
      <c r="F28" s="88">
        <v>154521000000</v>
      </c>
      <c r="G28" s="42"/>
      <c r="H28" s="45">
        <v>149130000000</v>
      </c>
      <c r="I28" s="44"/>
      <c r="J28" s="45">
        <v>149208140000</v>
      </c>
      <c r="K28" s="44"/>
      <c r="L28" s="46">
        <f t="shared" si="0"/>
        <v>78140000</v>
      </c>
      <c r="M28" s="42"/>
      <c r="N28" s="48">
        <f t="shared" si="1"/>
        <v>100.1</v>
      </c>
      <c r="O28" s="49"/>
    </row>
    <row r="29" spans="1:15" ht="26.25" customHeight="1">
      <c r="A29" s="26"/>
      <c r="B29" s="1" t="s">
        <v>22</v>
      </c>
      <c r="C29" s="2"/>
      <c r="D29" s="2"/>
      <c r="E29" s="29"/>
      <c r="F29" s="88">
        <v>2993999000</v>
      </c>
      <c r="G29" s="42"/>
      <c r="H29" s="45">
        <v>2791999000</v>
      </c>
      <c r="I29" s="44"/>
      <c r="J29" s="45">
        <v>2747648000</v>
      </c>
      <c r="K29" s="44"/>
      <c r="L29" s="46">
        <f t="shared" si="0"/>
        <v>-44351000</v>
      </c>
      <c r="M29" s="42"/>
      <c r="N29" s="48">
        <f t="shared" si="1"/>
        <v>98.4</v>
      </c>
      <c r="O29" s="49"/>
    </row>
    <row r="30" spans="1:15" ht="26.25" customHeight="1">
      <c r="A30" s="26"/>
      <c r="B30" s="1" t="s">
        <v>28</v>
      </c>
      <c r="C30" s="2"/>
      <c r="D30" s="2"/>
      <c r="E30" s="29"/>
      <c r="F30" s="88">
        <v>118000000</v>
      </c>
      <c r="G30" s="42"/>
      <c r="H30" s="45">
        <v>104000000</v>
      </c>
      <c r="I30" s="44"/>
      <c r="J30" s="45">
        <v>101586000</v>
      </c>
      <c r="K30" s="44"/>
      <c r="L30" s="46">
        <f t="shared" si="0"/>
        <v>-2414000</v>
      </c>
      <c r="M30" s="42"/>
      <c r="N30" s="48">
        <f t="shared" si="1"/>
        <v>97.7</v>
      </c>
      <c r="O30" s="49"/>
    </row>
    <row r="31" spans="1:15" ht="26.25" customHeight="1">
      <c r="A31" s="39"/>
      <c r="B31" s="1" t="s">
        <v>23</v>
      </c>
      <c r="C31" s="2"/>
      <c r="D31" s="2"/>
      <c r="E31" s="40"/>
      <c r="F31" s="88">
        <v>1000</v>
      </c>
      <c r="G31" s="42"/>
      <c r="H31" s="45">
        <v>1000</v>
      </c>
      <c r="I31" s="44"/>
      <c r="J31" s="45">
        <v>1080</v>
      </c>
      <c r="K31" s="44"/>
      <c r="L31" s="46">
        <f t="shared" si="0"/>
        <v>80</v>
      </c>
      <c r="M31" s="42"/>
      <c r="N31" s="48">
        <f t="shared" si="1"/>
        <v>108</v>
      </c>
      <c r="O31" s="49"/>
    </row>
    <row r="32" spans="1:15" ht="26.25" customHeight="1">
      <c r="A32" s="12"/>
      <c r="B32" s="89" t="s">
        <v>29</v>
      </c>
      <c r="C32" s="90"/>
      <c r="D32" s="90"/>
      <c r="E32" s="59"/>
      <c r="F32" s="91">
        <v>448000000</v>
      </c>
      <c r="G32" s="92"/>
      <c r="H32" s="60">
        <v>392000000</v>
      </c>
      <c r="I32" s="93"/>
      <c r="J32" s="60">
        <v>421215000</v>
      </c>
      <c r="K32" s="93"/>
      <c r="L32" s="94">
        <f t="shared" si="0"/>
        <v>29215000</v>
      </c>
      <c r="M32" s="92"/>
      <c r="N32" s="95">
        <f t="shared" si="1"/>
        <v>107.5</v>
      </c>
      <c r="O32" s="15"/>
    </row>
    <row r="33" spans="1:15" ht="26.25" customHeight="1">
      <c r="A33" s="12"/>
      <c r="B33" s="1" t="s">
        <v>40</v>
      </c>
      <c r="C33" s="2"/>
      <c r="D33" s="2"/>
      <c r="E33" s="59"/>
      <c r="F33" s="91">
        <v>94000000</v>
      </c>
      <c r="G33" s="92"/>
      <c r="H33" s="60">
        <v>94000000</v>
      </c>
      <c r="I33" s="93"/>
      <c r="J33" s="60">
        <v>95523000</v>
      </c>
      <c r="K33" s="93"/>
      <c r="L33" s="94">
        <f>J33-H33</f>
        <v>1523000</v>
      </c>
      <c r="M33" s="92"/>
      <c r="N33" s="95">
        <f>ROUND(J33/H33*100,1)</f>
        <v>101.6</v>
      </c>
      <c r="O33" s="15"/>
    </row>
    <row r="34" spans="1:15" ht="26.25" customHeight="1" thickBot="1">
      <c r="A34" s="12"/>
      <c r="B34" s="96" t="s">
        <v>41</v>
      </c>
      <c r="C34" s="97"/>
      <c r="D34" s="97"/>
      <c r="E34" s="59"/>
      <c r="F34" s="91">
        <v>398000000</v>
      </c>
      <c r="G34" s="92"/>
      <c r="H34" s="60">
        <v>398000000</v>
      </c>
      <c r="I34" s="93"/>
      <c r="J34" s="60">
        <v>415350000</v>
      </c>
      <c r="K34" s="93"/>
      <c r="L34" s="94">
        <f>J34-H34</f>
        <v>17350000</v>
      </c>
      <c r="M34" s="92"/>
      <c r="N34" s="95">
        <f>ROUND(J34/H34*100,1)</f>
        <v>104.4</v>
      </c>
      <c r="O34" s="15"/>
    </row>
    <row r="35" spans="1:15" ht="28.5" customHeight="1" thickBot="1" thickTop="1">
      <c r="A35" s="98"/>
      <c r="B35" s="74" t="s">
        <v>30</v>
      </c>
      <c r="C35" s="75"/>
      <c r="D35" s="75"/>
      <c r="E35" s="99"/>
      <c r="F35" s="77">
        <f>SUM(F28:F34)</f>
        <v>158573000000</v>
      </c>
      <c r="G35" s="78"/>
      <c r="H35" s="79">
        <f>SUM(H28:H34)</f>
        <v>152910000000</v>
      </c>
      <c r="I35" s="80"/>
      <c r="J35" s="79">
        <f>SUM(J28:J34)</f>
        <v>152989463080</v>
      </c>
      <c r="K35" s="80"/>
      <c r="L35" s="81">
        <f t="shared" si="0"/>
        <v>79463080</v>
      </c>
      <c r="M35" s="78"/>
      <c r="N35" s="82">
        <f t="shared" si="1"/>
        <v>100.1</v>
      </c>
      <c r="O35" s="83"/>
    </row>
    <row r="36" spans="1:15" ht="31.5" customHeight="1" thickTop="1">
      <c r="A36" s="84"/>
      <c r="B36" s="100" t="s">
        <v>31</v>
      </c>
      <c r="C36" s="86"/>
      <c r="D36" s="86"/>
      <c r="E36" s="101"/>
      <c r="F36" s="102">
        <f>SUM(F35,F27)</f>
        <v>1442984000000</v>
      </c>
      <c r="G36" s="103"/>
      <c r="H36" s="104">
        <f>SUM(H35,H27)</f>
        <v>1452737000000</v>
      </c>
      <c r="I36" s="105"/>
      <c r="J36" s="104">
        <f>SUM(J35,J27)</f>
        <v>1456881059014</v>
      </c>
      <c r="K36" s="105"/>
      <c r="L36" s="106">
        <f t="shared" si="0"/>
        <v>4144059014</v>
      </c>
      <c r="M36" s="103"/>
      <c r="N36" s="47">
        <f>ROUND(J36/H36*100,1)</f>
        <v>100.3</v>
      </c>
      <c r="O36" s="107"/>
    </row>
    <row r="37" ht="18" customHeight="1">
      <c r="J37" s="108"/>
    </row>
  </sheetData>
  <sheetProtection/>
  <mergeCells count="38">
    <mergeCell ref="B14:D14"/>
    <mergeCell ref="B13:D13"/>
    <mergeCell ref="B19:D19"/>
    <mergeCell ref="N3:O3"/>
    <mergeCell ref="L4:M4"/>
    <mergeCell ref="N4:O4"/>
    <mergeCell ref="F3:G3"/>
    <mergeCell ref="H3:I3"/>
    <mergeCell ref="J3:K3"/>
    <mergeCell ref="L3:M3"/>
    <mergeCell ref="B5:D5"/>
    <mergeCell ref="G1:L1"/>
    <mergeCell ref="B12:D12"/>
    <mergeCell ref="B6:D6"/>
    <mergeCell ref="B7:D7"/>
    <mergeCell ref="B8:D8"/>
    <mergeCell ref="B10:D10"/>
    <mergeCell ref="B11:D11"/>
    <mergeCell ref="B9:D9"/>
    <mergeCell ref="B15:D15"/>
    <mergeCell ref="B16:D16"/>
    <mergeCell ref="A24:B26"/>
    <mergeCell ref="B20:D20"/>
    <mergeCell ref="B22:D22"/>
    <mergeCell ref="B21:D21"/>
    <mergeCell ref="B17:D17"/>
    <mergeCell ref="B18:D18"/>
    <mergeCell ref="B23:D23"/>
    <mergeCell ref="B28:D28"/>
    <mergeCell ref="B27:D27"/>
    <mergeCell ref="B35:D35"/>
    <mergeCell ref="B36:D36"/>
    <mergeCell ref="B29:D29"/>
    <mergeCell ref="B30:D30"/>
    <mergeCell ref="B31:D31"/>
    <mergeCell ref="B32:D32"/>
    <mergeCell ref="B33:D33"/>
    <mergeCell ref="B34:D34"/>
  </mergeCells>
  <printOptions horizontalCentered="1"/>
  <pageMargins left="0.31496062992125984" right="0.3937007874015748" top="0.5905511811023623" bottom="0.5905511811023623" header="0.2362204724409449" footer="0.1968503937007874"/>
  <pageSetup firstPageNumber="168" useFirstPageNumber="1" fitToWidth="0" fitToHeight="1" horizontalDpi="600" verticalDpi="600" orientation="portrait" paperSize="9" scale="8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大阪府庁税政課</dc:creator>
  <cp:keywords/>
  <dc:description/>
  <cp:lastModifiedBy>職員端末機30年度3月調達</cp:lastModifiedBy>
  <cp:lastPrinted>2020-09-17T08:36:24Z</cp:lastPrinted>
  <dcterms:created xsi:type="dcterms:W3CDTF">1999-06-23T04:13:10Z</dcterms:created>
  <dcterms:modified xsi:type="dcterms:W3CDTF">2020-09-17T08:36:27Z</dcterms:modified>
  <cp:category/>
  <cp:version/>
  <cp:contentType/>
  <cp:contentStatus/>
</cp:coreProperties>
</file>