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0184$\doc\00＿共有フォルダ\【け_経営戦略2022】\02_進捗管理\06_webページ用\"/>
    </mc:Choice>
  </mc:AlternateContent>
  <xr:revisionPtr revIDLastSave="0" documentId="13_ncr:1_{5AF8E1E2-F04E-4A66-B2BC-1C52242C3CD2}" xr6:coauthVersionLast="47" xr6:coauthVersionMax="47" xr10:uidLastSave="{00000000-0000-0000-0000-000000000000}"/>
  <bookViews>
    <workbookView xWindow="-108" yWindow="-108" windowWidth="23256" windowHeight="14160" xr2:uid="{00000000-000D-0000-FFFF-FFFF00000000}"/>
  </bookViews>
  <sheets>
    <sheet name="1_収支状況" sheetId="9" r:id="rId1"/>
    <sheet name="2_経営指標 "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9" l="1"/>
  <c r="J10" i="9"/>
  <c r="I10" i="9"/>
  <c r="I17" i="9" l="1"/>
  <c r="H17" i="9"/>
  <c r="G17" i="9"/>
  <c r="F17" i="9"/>
  <c r="J17" i="9" l="1"/>
  <c r="K17" i="9" l="1"/>
  <c r="H26" i="9" l="1"/>
  <c r="G26" i="9"/>
  <c r="F26" i="9"/>
  <c r="K23" i="9"/>
  <c r="J23" i="9"/>
  <c r="J18" i="9" s="1"/>
  <c r="I23" i="9"/>
  <c r="I21" i="9"/>
  <c r="I19" i="9" s="1"/>
  <c r="H21" i="9"/>
  <c r="G21" i="9"/>
  <c r="F21" i="9"/>
  <c r="K19" i="9"/>
  <c r="K18" i="9" s="1"/>
  <c r="J19" i="9"/>
  <c r="K11" i="9"/>
  <c r="J11" i="9"/>
  <c r="I11" i="9"/>
  <c r="J26" i="9" l="1"/>
  <c r="I18" i="9"/>
  <c r="I26" i="9" s="1"/>
  <c r="K26" i="9"/>
</calcChain>
</file>

<file path=xl/sharedStrings.xml><?xml version="1.0" encoding="utf-8"?>
<sst xmlns="http://schemas.openxmlformats.org/spreadsheetml/2006/main" count="76" uniqueCount="67">
  <si>
    <t>年度</t>
    <rPh sb="0" eb="2">
      <t>ネンド</t>
    </rPh>
    <phoneticPr fontId="3"/>
  </si>
  <si>
    <t>科目</t>
    <rPh sb="0" eb="2">
      <t>カモク</t>
    </rPh>
    <phoneticPr fontId="3"/>
  </si>
  <si>
    <t>市場事業収益</t>
    <rPh sb="0" eb="2">
      <t>シジョウ</t>
    </rPh>
    <rPh sb="2" eb="4">
      <t>ジギョウ</t>
    </rPh>
    <rPh sb="4" eb="6">
      <t>シュウエキ</t>
    </rPh>
    <phoneticPr fontId="5"/>
  </si>
  <si>
    <t>雑収益</t>
    <rPh sb="0" eb="1">
      <t>ザツ</t>
    </rPh>
    <rPh sb="1" eb="3">
      <t>シュウエキ</t>
    </rPh>
    <phoneticPr fontId="6"/>
  </si>
  <si>
    <t>営業外収益</t>
    <rPh sb="0" eb="2">
      <t>エイギョウ</t>
    </rPh>
    <rPh sb="2" eb="3">
      <t>ソト</t>
    </rPh>
    <rPh sb="3" eb="5">
      <t>シュウエキ</t>
    </rPh>
    <phoneticPr fontId="6"/>
  </si>
  <si>
    <t>受取利息及び配当金</t>
    <rPh sb="0" eb="2">
      <t>ウケト</t>
    </rPh>
    <rPh sb="2" eb="4">
      <t>リソク</t>
    </rPh>
    <rPh sb="4" eb="5">
      <t>オヨ</t>
    </rPh>
    <rPh sb="6" eb="9">
      <t>ハイトウキン</t>
    </rPh>
    <phoneticPr fontId="6"/>
  </si>
  <si>
    <t>他会計補助金</t>
    <rPh sb="0" eb="1">
      <t>タ</t>
    </rPh>
    <rPh sb="1" eb="3">
      <t>カイケイ</t>
    </rPh>
    <rPh sb="3" eb="5">
      <t>ホジョ</t>
    </rPh>
    <rPh sb="5" eb="6">
      <t>キン</t>
    </rPh>
    <phoneticPr fontId="6"/>
  </si>
  <si>
    <t>長期前受金戻入</t>
    <rPh sb="0" eb="2">
      <t>チョウキ</t>
    </rPh>
    <rPh sb="2" eb="5">
      <t>マエウケキン</t>
    </rPh>
    <rPh sb="5" eb="7">
      <t>レイニュウ</t>
    </rPh>
    <phoneticPr fontId="6"/>
  </si>
  <si>
    <t>市場事業費用</t>
    <rPh sb="0" eb="2">
      <t>シジョウ</t>
    </rPh>
    <rPh sb="2" eb="4">
      <t>ジギョウ</t>
    </rPh>
    <rPh sb="4" eb="6">
      <t>ヒヨウ</t>
    </rPh>
    <phoneticPr fontId="5"/>
  </si>
  <si>
    <t>営業費用</t>
    <rPh sb="0" eb="2">
      <t>エイギョウ</t>
    </rPh>
    <rPh sb="2" eb="4">
      <t>ヒヨウ</t>
    </rPh>
    <phoneticPr fontId="6"/>
  </si>
  <si>
    <t>市場管理費</t>
    <rPh sb="0" eb="2">
      <t>シジョウ</t>
    </rPh>
    <rPh sb="2" eb="4">
      <t>カンリ</t>
    </rPh>
    <rPh sb="4" eb="5">
      <t>ヒ</t>
    </rPh>
    <phoneticPr fontId="6"/>
  </si>
  <si>
    <t>減価償却費</t>
    <rPh sb="0" eb="2">
      <t>ゲンカ</t>
    </rPh>
    <rPh sb="2" eb="4">
      <t>ショウキャク</t>
    </rPh>
    <rPh sb="4" eb="5">
      <t>ヒ</t>
    </rPh>
    <phoneticPr fontId="6"/>
  </si>
  <si>
    <t>資産減耗費</t>
    <rPh sb="0" eb="2">
      <t>シサン</t>
    </rPh>
    <rPh sb="2" eb="4">
      <t>ゲンモウ</t>
    </rPh>
    <rPh sb="4" eb="5">
      <t>ヒ</t>
    </rPh>
    <phoneticPr fontId="6"/>
  </si>
  <si>
    <t>営業外費用</t>
    <rPh sb="0" eb="2">
      <t>エイギョウ</t>
    </rPh>
    <rPh sb="2" eb="3">
      <t>ソト</t>
    </rPh>
    <rPh sb="3" eb="5">
      <t>ヒヨウ</t>
    </rPh>
    <phoneticPr fontId="6"/>
  </si>
  <si>
    <t>支払利息及び企業債取扱諸費</t>
    <rPh sb="0" eb="2">
      <t>シハライ</t>
    </rPh>
    <rPh sb="2" eb="4">
      <t>リソク</t>
    </rPh>
    <rPh sb="4" eb="5">
      <t>オヨ</t>
    </rPh>
    <rPh sb="6" eb="8">
      <t>キギョウ</t>
    </rPh>
    <rPh sb="8" eb="9">
      <t>サイ</t>
    </rPh>
    <rPh sb="9" eb="11">
      <t>トリアツカイ</t>
    </rPh>
    <rPh sb="11" eb="12">
      <t>ショ</t>
    </rPh>
    <rPh sb="12" eb="13">
      <t>ヒ</t>
    </rPh>
    <phoneticPr fontId="6"/>
  </si>
  <si>
    <t>雑支出</t>
    <rPh sb="0" eb="1">
      <t>ザツ</t>
    </rPh>
    <rPh sb="1" eb="3">
      <t>シシュツ</t>
    </rPh>
    <phoneticPr fontId="6"/>
  </si>
  <si>
    <t>当期純利益</t>
    <rPh sb="0" eb="2">
      <t>トウキ</t>
    </rPh>
    <rPh sb="2" eb="5">
      <t>ジュンリエキ</t>
    </rPh>
    <phoneticPr fontId="5"/>
  </si>
  <si>
    <t>2017
年度</t>
    <rPh sb="5" eb="6">
      <t>ネン</t>
    </rPh>
    <rPh sb="6" eb="7">
      <t>ド</t>
    </rPh>
    <phoneticPr fontId="5"/>
  </si>
  <si>
    <t>2018
年度</t>
    <rPh sb="5" eb="7">
      <t>ネンド</t>
    </rPh>
    <phoneticPr fontId="5"/>
  </si>
  <si>
    <t>2019
年度</t>
    <rPh sb="5" eb="6">
      <t>ネン</t>
    </rPh>
    <rPh sb="6" eb="7">
      <t>ド</t>
    </rPh>
    <phoneticPr fontId="5"/>
  </si>
  <si>
    <t>2020
年度</t>
    <rPh sb="5" eb="7">
      <t>ネンド</t>
    </rPh>
    <rPh sb="6" eb="7">
      <t>ド</t>
    </rPh>
    <phoneticPr fontId="5"/>
  </si>
  <si>
    <t>2021
年度</t>
    <rPh sb="5" eb="7">
      <t>ネンド</t>
    </rPh>
    <rPh sb="6" eb="7">
      <t>ド</t>
    </rPh>
    <phoneticPr fontId="5"/>
  </si>
  <si>
    <t>2022
年度</t>
    <rPh sb="5" eb="7">
      <t>ネンド</t>
    </rPh>
    <rPh sb="6" eb="7">
      <t>ド</t>
    </rPh>
    <phoneticPr fontId="5"/>
  </si>
  <si>
    <t>経常収支比率</t>
  </si>
  <si>
    <t>経費回収率</t>
  </si>
  <si>
    <t>他会計補助金比率</t>
  </si>
  <si>
    <t>自己資本比率</t>
  </si>
  <si>
    <t>有形固定資産減価償却率</t>
  </si>
  <si>
    <t>企業債残高対料金収入比率</t>
  </si>
  <si>
    <t>指標名</t>
    <rPh sb="0" eb="2">
      <t>シヒョウ</t>
    </rPh>
    <rPh sb="2" eb="3">
      <t>メイ</t>
    </rPh>
    <phoneticPr fontId="3"/>
  </si>
  <si>
    <t>算定式</t>
    <rPh sb="0" eb="2">
      <t>サンテイ</t>
    </rPh>
    <rPh sb="2" eb="3">
      <t>シキ</t>
    </rPh>
    <phoneticPr fontId="3"/>
  </si>
  <si>
    <t>評価基準</t>
    <rPh sb="0" eb="2">
      <t>ヒョウカ</t>
    </rPh>
    <rPh sb="2" eb="4">
      <t>キジュン</t>
    </rPh>
    <phoneticPr fontId="3"/>
  </si>
  <si>
    <t>経常収支比率</t>
    <rPh sb="0" eb="2">
      <t>ケイジョウ</t>
    </rPh>
    <rPh sb="2" eb="4">
      <t>シュウシ</t>
    </rPh>
    <rPh sb="4" eb="6">
      <t>ヒリツ</t>
    </rPh>
    <phoneticPr fontId="3"/>
  </si>
  <si>
    <t>経常収益/経常費用</t>
    <rPh sb="0" eb="2">
      <t>ケイジョウ</t>
    </rPh>
    <rPh sb="2" eb="4">
      <t>シュウエキ</t>
    </rPh>
    <rPh sb="5" eb="7">
      <t>ケイジョウ</t>
    </rPh>
    <rPh sb="7" eb="9">
      <t>ヒヨウ</t>
    </rPh>
    <phoneticPr fontId="3"/>
  </si>
  <si>
    <t>経費回収率</t>
    <rPh sb="0" eb="2">
      <t>ケイヒ</t>
    </rPh>
    <rPh sb="2" eb="4">
      <t>カイシュウ</t>
    </rPh>
    <rPh sb="4" eb="5">
      <t>リツ</t>
    </rPh>
    <phoneticPr fontId="3"/>
  </si>
  <si>
    <t>納付金等収益/経常費用</t>
    <rPh sb="0" eb="3">
      <t>ノウフキン</t>
    </rPh>
    <rPh sb="3" eb="4">
      <t>トウ</t>
    </rPh>
    <rPh sb="4" eb="6">
      <t>シュウエキ</t>
    </rPh>
    <rPh sb="7" eb="9">
      <t>ケイジョウ</t>
    </rPh>
    <rPh sb="9" eb="11">
      <t>ヒヨウ</t>
    </rPh>
    <phoneticPr fontId="3"/>
  </si>
  <si>
    <t>他会計補助金比率</t>
    <rPh sb="0" eb="1">
      <t>タ</t>
    </rPh>
    <rPh sb="1" eb="3">
      <t>カイケイ</t>
    </rPh>
    <rPh sb="3" eb="6">
      <t>ホジョキン</t>
    </rPh>
    <rPh sb="6" eb="8">
      <t>ヒリツ</t>
    </rPh>
    <phoneticPr fontId="3"/>
  </si>
  <si>
    <t>他会計補助金/経常費用</t>
    <rPh sb="0" eb="1">
      <t>タ</t>
    </rPh>
    <rPh sb="1" eb="3">
      <t>カイケイ</t>
    </rPh>
    <rPh sb="3" eb="6">
      <t>ホジョキン</t>
    </rPh>
    <rPh sb="7" eb="9">
      <t>ケイジョウ</t>
    </rPh>
    <rPh sb="9" eb="11">
      <t>ヒヨウ</t>
    </rPh>
    <phoneticPr fontId="3"/>
  </si>
  <si>
    <t>自己資本比率</t>
    <rPh sb="0" eb="2">
      <t>ジコ</t>
    </rPh>
    <rPh sb="2" eb="4">
      <t>シホン</t>
    </rPh>
    <rPh sb="4" eb="6">
      <t>ヒリツ</t>
    </rPh>
    <phoneticPr fontId="3"/>
  </si>
  <si>
    <t>有形固定資産の老朽化の程度を示すもので、高いほど老朽化が進んでいるとされている</t>
    <rPh sb="0" eb="2">
      <t>ユウケイ</t>
    </rPh>
    <rPh sb="2" eb="4">
      <t>コテイ</t>
    </rPh>
    <rPh sb="4" eb="6">
      <t>シサン</t>
    </rPh>
    <rPh sb="7" eb="10">
      <t>ロウキュウカ</t>
    </rPh>
    <rPh sb="11" eb="13">
      <t>テイド</t>
    </rPh>
    <rPh sb="14" eb="15">
      <t>シメ</t>
    </rPh>
    <rPh sb="20" eb="21">
      <t>タカ</t>
    </rPh>
    <rPh sb="24" eb="27">
      <t>ロウキュウカ</t>
    </rPh>
    <rPh sb="28" eb="29">
      <t>スス</t>
    </rPh>
    <phoneticPr fontId="3"/>
  </si>
  <si>
    <t>2022年度の評価</t>
    <rPh sb="4" eb="6">
      <t>ネンド</t>
    </rPh>
    <rPh sb="7" eb="9">
      <t>ヒョウカ</t>
    </rPh>
    <phoneticPr fontId="3"/>
  </si>
  <si>
    <t>100%に近い数字となっているため、良好と考えられる</t>
    <rPh sb="5" eb="6">
      <t>チカ</t>
    </rPh>
    <rPh sb="7" eb="9">
      <t>スウジ</t>
    </rPh>
    <rPh sb="18" eb="20">
      <t>リョウコウ</t>
    </rPh>
    <rPh sb="21" eb="22">
      <t>カンガ</t>
    </rPh>
    <phoneticPr fontId="3"/>
  </si>
  <si>
    <t>100％を超えており、良好と考えられる</t>
    <rPh sb="5" eb="6">
      <t>コ</t>
    </rPh>
    <rPh sb="11" eb="13">
      <t>リョウコウ</t>
    </rPh>
    <rPh sb="14" eb="15">
      <t>カンガ</t>
    </rPh>
    <phoneticPr fontId="3"/>
  </si>
  <si>
    <t>90%近くになっており、良好と考えられる</t>
    <rPh sb="3" eb="4">
      <t>チカ</t>
    </rPh>
    <rPh sb="12" eb="14">
      <t>リョウコウ</t>
    </rPh>
    <rPh sb="15" eb="16">
      <t>カンガ</t>
    </rPh>
    <phoneticPr fontId="3"/>
  </si>
  <si>
    <t>10％以下となっており、他会計補助金への依存度が低く、良好と考えられる</t>
    <rPh sb="3" eb="5">
      <t>イカ</t>
    </rPh>
    <rPh sb="12" eb="13">
      <t>タ</t>
    </rPh>
    <rPh sb="13" eb="15">
      <t>カイケイ</t>
    </rPh>
    <rPh sb="15" eb="18">
      <t>ホジョキン</t>
    </rPh>
    <rPh sb="20" eb="23">
      <t>イゾンド</t>
    </rPh>
    <rPh sb="24" eb="25">
      <t>ヒク</t>
    </rPh>
    <rPh sb="27" eb="29">
      <t>リョウコウ</t>
    </rPh>
    <rPh sb="30" eb="31">
      <t>カンガ</t>
    </rPh>
    <phoneticPr fontId="3"/>
  </si>
  <si>
    <t>企業債残高対料金収入比率</t>
    <rPh sb="0" eb="2">
      <t>キギョウ</t>
    </rPh>
    <rPh sb="2" eb="3">
      <t>サイ</t>
    </rPh>
    <rPh sb="3" eb="4">
      <t>ザン</t>
    </rPh>
    <rPh sb="4" eb="5">
      <t>タカ</t>
    </rPh>
    <rPh sb="5" eb="6">
      <t>タイ</t>
    </rPh>
    <rPh sb="6" eb="8">
      <t>リョウキン</t>
    </rPh>
    <rPh sb="8" eb="10">
      <t>シュウニュウ</t>
    </rPh>
    <rPh sb="10" eb="12">
      <t>ヒリツ</t>
    </rPh>
    <phoneticPr fontId="3"/>
  </si>
  <si>
    <t>（自己資本金＋剰余金＋繰延収益）
/負債・資本合計</t>
    <phoneticPr fontId="3"/>
  </si>
  <si>
    <t>（単位：千円）</t>
    <rPh sb="1" eb="3">
      <t>タンイ</t>
    </rPh>
    <rPh sb="4" eb="6">
      <t>センエン</t>
    </rPh>
    <phoneticPr fontId="5"/>
  </si>
  <si>
    <t>大阪府中央卸売市場経営戦略の進捗状況</t>
    <rPh sb="0" eb="3">
      <t>オオサカフ</t>
    </rPh>
    <rPh sb="3" eb="9">
      <t>チュウオウオロシウリシジョウ</t>
    </rPh>
    <rPh sb="9" eb="11">
      <t>ケイエイ</t>
    </rPh>
    <rPh sb="11" eb="13">
      <t>センリャク</t>
    </rPh>
    <rPh sb="14" eb="16">
      <t>シンチョク</t>
    </rPh>
    <rPh sb="16" eb="18">
      <t>ジョウキョウ</t>
    </rPh>
    <phoneticPr fontId="3"/>
  </si>
  <si>
    <t>項目①　経営状況及び各種経営指標</t>
    <rPh sb="0" eb="2">
      <t>コウモク</t>
    </rPh>
    <rPh sb="4" eb="6">
      <t>ケイエイ</t>
    </rPh>
    <rPh sb="6" eb="8">
      <t>ジョウキョウ</t>
    </rPh>
    <rPh sb="8" eb="9">
      <t>オヨ</t>
    </rPh>
    <rPh sb="10" eb="12">
      <t>カクシュ</t>
    </rPh>
    <rPh sb="12" eb="14">
      <t>ケイエイ</t>
    </rPh>
    <rPh sb="14" eb="16">
      <t>シヒョウ</t>
    </rPh>
    <phoneticPr fontId="3"/>
  </si>
  <si>
    <t>(１) 収支状況</t>
    <phoneticPr fontId="5"/>
  </si>
  <si>
    <t>(２) 各種経営指標</t>
    <rPh sb="4" eb="6">
      <t>カクシュ</t>
    </rPh>
    <rPh sb="6" eb="10">
      <t>ケイエイシヒョウ</t>
    </rPh>
    <phoneticPr fontId="5"/>
  </si>
  <si>
    <t>その他</t>
    <rPh sb="2" eb="3">
      <t>タ</t>
    </rPh>
    <phoneticPr fontId="5"/>
  </si>
  <si>
    <t>納付金</t>
    <rPh sb="0" eb="3">
      <t>ノウフキン</t>
    </rPh>
    <phoneticPr fontId="5"/>
  </si>
  <si>
    <t>80％台と高い数値となっており、施設や設備の老朽化が進み、耐用年数が近づいている</t>
    <rPh sb="16" eb="18">
      <t>シセツ</t>
    </rPh>
    <rPh sb="19" eb="21">
      <t>セツビ</t>
    </rPh>
    <rPh sb="22" eb="25">
      <t>ロウキュウカ</t>
    </rPh>
    <rPh sb="26" eb="27">
      <t>スス</t>
    </rPh>
    <rPh sb="29" eb="31">
      <t>タイヨウ</t>
    </rPh>
    <rPh sb="31" eb="33">
      <t>ネンスウ</t>
    </rPh>
    <rPh sb="34" eb="35">
      <t>チカ</t>
    </rPh>
    <phoneticPr fontId="3"/>
  </si>
  <si>
    <t>有形固定資産減価償却率（注）</t>
    <rPh sb="0" eb="2">
      <t>ユウケイ</t>
    </rPh>
    <rPh sb="2" eb="4">
      <t>コテイ</t>
    </rPh>
    <rPh sb="4" eb="6">
      <t>シサン</t>
    </rPh>
    <rPh sb="6" eb="8">
      <t>ゲンカ</t>
    </rPh>
    <rPh sb="8" eb="10">
      <t>ショウキャク</t>
    </rPh>
    <rPh sb="10" eb="11">
      <t>リツ</t>
    </rPh>
    <rPh sb="12" eb="13">
      <t>チュウ</t>
    </rPh>
    <phoneticPr fontId="3"/>
  </si>
  <si>
    <t>有形固定資産減価償却累計額
/有形固定資産帳簿価格
（非償却資産を除く）</t>
    <rPh sb="0" eb="2">
      <t>ユウケイ</t>
    </rPh>
    <rPh sb="2" eb="4">
      <t>コテイ</t>
    </rPh>
    <rPh sb="4" eb="6">
      <t>シサン</t>
    </rPh>
    <rPh sb="6" eb="8">
      <t>ゲンカ</t>
    </rPh>
    <rPh sb="8" eb="10">
      <t>ショウキャク</t>
    </rPh>
    <rPh sb="10" eb="12">
      <t>ルイケイ</t>
    </rPh>
    <rPh sb="12" eb="13">
      <t>ガク</t>
    </rPh>
    <rPh sb="15" eb="17">
      <t>ユウケイ</t>
    </rPh>
    <rPh sb="17" eb="19">
      <t>コテイ</t>
    </rPh>
    <rPh sb="19" eb="21">
      <t>シサン</t>
    </rPh>
    <rPh sb="21" eb="23">
      <t>チョウボ</t>
    </rPh>
    <rPh sb="23" eb="25">
      <t>カカク</t>
    </rPh>
    <rPh sb="27" eb="28">
      <t>ヒ</t>
    </rPh>
    <rPh sb="28" eb="32">
      <t>ショウキャクシサン</t>
    </rPh>
    <rPh sb="33" eb="34">
      <t>ノゾ</t>
    </rPh>
    <phoneticPr fontId="3"/>
  </si>
  <si>
    <t>（注）経営戦略Ｐ15で示している「有形固定資産減価償却率」は非償却資産（土地等）を含んだ額で算出しているため、非償却資産を除いた額で算出した。</t>
    <rPh sb="1" eb="2">
      <t>チュウ</t>
    </rPh>
    <rPh sb="3" eb="7">
      <t>ケイエイセンリャク</t>
    </rPh>
    <rPh sb="11" eb="12">
      <t>シメ</t>
    </rPh>
    <rPh sb="17" eb="28">
      <t>ユウケイコテイシサンゲンカショウキャクリツ</t>
    </rPh>
    <rPh sb="30" eb="31">
      <t>ヒ</t>
    </rPh>
    <rPh sb="31" eb="33">
      <t>ショウキャク</t>
    </rPh>
    <rPh sb="33" eb="35">
      <t>シサン</t>
    </rPh>
    <rPh sb="36" eb="38">
      <t>トチ</t>
    </rPh>
    <rPh sb="38" eb="39">
      <t>トウ</t>
    </rPh>
    <rPh sb="41" eb="42">
      <t>フク</t>
    </rPh>
    <rPh sb="44" eb="45">
      <t>ガク</t>
    </rPh>
    <rPh sb="46" eb="48">
      <t>サンシュツ</t>
    </rPh>
    <rPh sb="55" eb="60">
      <t>ヒショウキャクシサン</t>
    </rPh>
    <rPh sb="61" eb="62">
      <t>ノゾ</t>
    </rPh>
    <rPh sb="64" eb="65">
      <t>ガク</t>
    </rPh>
    <rPh sb="66" eb="68">
      <t>サンシュツ</t>
    </rPh>
    <phoneticPr fontId="5"/>
  </si>
  <si>
    <t>経営指標の説明及び評価</t>
    <rPh sb="0" eb="4">
      <t>ケイエイシヒョウ</t>
    </rPh>
    <rPh sb="5" eb="7">
      <t>セツメイ</t>
    </rPh>
    <rPh sb="7" eb="8">
      <t>オヨ</t>
    </rPh>
    <rPh sb="9" eb="11">
      <t>ヒョウカ</t>
    </rPh>
    <phoneticPr fontId="5"/>
  </si>
  <si>
    <t>必要な経費が一般会計からの繰入金等によってどの程度賄われているかを示す数値で、低い方が望ましい</t>
    <rPh sb="0" eb="2">
      <t>ヒツヨウ</t>
    </rPh>
    <rPh sb="3" eb="5">
      <t>ケイヒ</t>
    </rPh>
    <rPh sb="6" eb="8">
      <t>イッパン</t>
    </rPh>
    <rPh sb="8" eb="10">
      <t>カイケイ</t>
    </rPh>
    <rPh sb="13" eb="15">
      <t>クリイレ</t>
    </rPh>
    <rPh sb="15" eb="16">
      <t>キン</t>
    </rPh>
    <rPh sb="16" eb="17">
      <t>トウ</t>
    </rPh>
    <rPh sb="23" eb="25">
      <t>テイド</t>
    </rPh>
    <rPh sb="25" eb="26">
      <t>マカナ</t>
    </rPh>
    <rPh sb="33" eb="34">
      <t>シメ</t>
    </rPh>
    <rPh sb="35" eb="37">
      <t>スウチ</t>
    </rPh>
    <rPh sb="39" eb="40">
      <t>ヒク</t>
    </rPh>
    <rPh sb="41" eb="42">
      <t>ホウ</t>
    </rPh>
    <rPh sb="43" eb="44">
      <t>ノゾ</t>
    </rPh>
    <phoneticPr fontId="3"/>
  </si>
  <si>
    <t>納付金等収益に対する企業債残高(一般会計負担分を除く)の割合を示す数値で、低いほど望ましい</t>
    <rPh sb="0" eb="3">
      <t>ノウフキン</t>
    </rPh>
    <rPh sb="3" eb="4">
      <t>トウ</t>
    </rPh>
    <rPh sb="4" eb="6">
      <t>シュウエキ</t>
    </rPh>
    <rPh sb="7" eb="8">
      <t>タイ</t>
    </rPh>
    <rPh sb="10" eb="12">
      <t>キギョウ</t>
    </rPh>
    <rPh sb="12" eb="13">
      <t>サイ</t>
    </rPh>
    <rPh sb="13" eb="15">
      <t>ザンダカ</t>
    </rPh>
    <rPh sb="16" eb="18">
      <t>イッパン</t>
    </rPh>
    <rPh sb="18" eb="20">
      <t>カイケイ</t>
    </rPh>
    <rPh sb="20" eb="22">
      <t>フタン</t>
    </rPh>
    <rPh sb="22" eb="23">
      <t>ブン</t>
    </rPh>
    <rPh sb="24" eb="25">
      <t>ノゾ</t>
    </rPh>
    <rPh sb="28" eb="30">
      <t>ワリアイ</t>
    </rPh>
    <rPh sb="31" eb="32">
      <t>シメ</t>
    </rPh>
    <rPh sb="33" eb="35">
      <t>スウチ</t>
    </rPh>
    <rPh sb="37" eb="38">
      <t>ヒク</t>
    </rPh>
    <rPh sb="41" eb="42">
      <t>ノゾ</t>
    </rPh>
    <phoneticPr fontId="3"/>
  </si>
  <si>
    <t>（企業債残高ー一般会計負担金）
/納付金等収入</t>
    <rPh sb="1" eb="3">
      <t>キギョウ</t>
    </rPh>
    <rPh sb="3" eb="4">
      <t>サイ</t>
    </rPh>
    <rPh sb="4" eb="6">
      <t>ザンダカ</t>
    </rPh>
    <rPh sb="7" eb="9">
      <t>イッパン</t>
    </rPh>
    <rPh sb="9" eb="11">
      <t>カイケイ</t>
    </rPh>
    <rPh sb="11" eb="13">
      <t>フタン</t>
    </rPh>
    <rPh sb="13" eb="14">
      <t>キン</t>
    </rPh>
    <rPh sb="17" eb="20">
      <t>ノウフキン</t>
    </rPh>
    <rPh sb="20" eb="21">
      <t>トウ</t>
    </rPh>
    <rPh sb="21" eb="23">
      <t>シュウニュウ</t>
    </rPh>
    <phoneticPr fontId="3"/>
  </si>
  <si>
    <t>経常費用を経常収益でどの程度賄えているかを示す数値で、100％以上が望ましい</t>
    <rPh sb="0" eb="2">
      <t>ケイジョウ</t>
    </rPh>
    <rPh sb="2" eb="4">
      <t>ヒヨウ</t>
    </rPh>
    <rPh sb="5" eb="7">
      <t>ケイジョウ</t>
    </rPh>
    <rPh sb="7" eb="9">
      <t>シュウエキ</t>
    </rPh>
    <rPh sb="12" eb="14">
      <t>テイド</t>
    </rPh>
    <rPh sb="14" eb="15">
      <t>マカナ</t>
    </rPh>
    <rPh sb="21" eb="22">
      <t>シメ</t>
    </rPh>
    <rPh sb="23" eb="25">
      <t>スウチ</t>
    </rPh>
    <rPh sb="31" eb="33">
      <t>イジョウ</t>
    </rPh>
    <rPh sb="34" eb="35">
      <t>ノゾ</t>
    </rPh>
    <phoneticPr fontId="3"/>
  </si>
  <si>
    <t>納付金等収益で必要な費用を回収できているかを示す数値で高い方が望ましい</t>
    <rPh sb="0" eb="3">
      <t>ノウフキン</t>
    </rPh>
    <rPh sb="3" eb="4">
      <t>トウ</t>
    </rPh>
    <rPh sb="4" eb="6">
      <t>シュウエキ</t>
    </rPh>
    <rPh sb="7" eb="9">
      <t>ヒツヨウ</t>
    </rPh>
    <rPh sb="10" eb="12">
      <t>ヒヨウ</t>
    </rPh>
    <rPh sb="13" eb="15">
      <t>カイシュウ</t>
    </rPh>
    <rPh sb="22" eb="23">
      <t>シメ</t>
    </rPh>
    <rPh sb="24" eb="26">
      <t>スウチ</t>
    </rPh>
    <rPh sb="27" eb="28">
      <t>タカ</t>
    </rPh>
    <rPh sb="29" eb="30">
      <t>ホウ</t>
    </rPh>
    <rPh sb="31" eb="32">
      <t>ノゾ</t>
    </rPh>
    <phoneticPr fontId="3"/>
  </si>
  <si>
    <t>負債及び純資産の合計額にどの程度純資産が占めているかを示す数値で、高い方が望ましい</t>
    <rPh sb="2" eb="3">
      <t>オヨ</t>
    </rPh>
    <rPh sb="14" eb="16">
      <t>テイド</t>
    </rPh>
    <rPh sb="16" eb="19">
      <t>ジュンシサン</t>
    </rPh>
    <rPh sb="27" eb="28">
      <t>シメ</t>
    </rPh>
    <rPh sb="29" eb="31">
      <t>スウチ</t>
    </rPh>
    <rPh sb="33" eb="34">
      <t>タカ</t>
    </rPh>
    <rPh sb="35" eb="36">
      <t>ホウ</t>
    </rPh>
    <rPh sb="37" eb="38">
      <t>ノゾ</t>
    </rPh>
    <phoneticPr fontId="3"/>
  </si>
  <si>
    <t>年々減少しており、良い傾向にあると考えられる。</t>
    <rPh sb="0" eb="2">
      <t>ネンネン</t>
    </rPh>
    <rPh sb="2" eb="4">
      <t>ゲンショウ</t>
    </rPh>
    <rPh sb="9" eb="10">
      <t>ヨ</t>
    </rPh>
    <rPh sb="11" eb="13">
      <t>ケイコウ</t>
    </rPh>
    <rPh sb="17" eb="18">
      <t>カンガ</t>
    </rPh>
    <phoneticPr fontId="3"/>
  </si>
  <si>
    <t>　新型コロナウイルス感染症やロシアのウクライナ侵攻による物価高騰などの影響により厳しい経営環境にあったものの、指定管理者納付金の増や減価償却費の減等により、当期は62百万円の黒字となった。
　初の単年度黒字となった2019年度決算以降、４期連続黒字を達成しており、累積欠損金（137億円）はあるが、累積欠損金以上の資本金（220億円）を有しているため、会計上の資本不足（債務超過）に陥っておらず、資金状況も含め経営状況に特段の問題はない。また、経営状況の参考となる各種経営指標も次のとおりであり、良好又は良い傾向にある。</t>
    <rPh sb="23" eb="25">
      <t>シンコウ</t>
    </rPh>
    <rPh sb="96" eb="97">
      <t>ハツ</t>
    </rPh>
    <rPh sb="98" eb="101">
      <t>タンネンド</t>
    </rPh>
    <rPh sb="101" eb="103">
      <t>クロジ</t>
    </rPh>
    <rPh sb="115" eb="117">
      <t>イコウ</t>
    </rPh>
    <rPh sb="125" eb="127">
      <t>タッセイ</t>
    </rPh>
    <rPh sb="132" eb="137">
      <t>ルイセキケッソンキン</t>
    </rPh>
    <rPh sb="141" eb="142">
      <t>オク</t>
    </rPh>
    <rPh sb="142" eb="143">
      <t>エン</t>
    </rPh>
    <rPh sb="149" eb="154">
      <t>ルイセキケッソンキン</t>
    </rPh>
    <rPh sb="154" eb="156">
      <t>イジョウ</t>
    </rPh>
    <rPh sb="157" eb="160">
      <t>シホンキン</t>
    </rPh>
    <rPh sb="164" eb="165">
      <t>オク</t>
    </rPh>
    <rPh sb="165" eb="166">
      <t>エン</t>
    </rPh>
    <rPh sb="168" eb="169">
      <t>ユウ</t>
    </rPh>
    <rPh sb="176" eb="179">
      <t>カイケイジョウ</t>
    </rPh>
    <rPh sb="180" eb="184">
      <t>シホンブソク</t>
    </rPh>
    <rPh sb="185" eb="189">
      <t>サイムチョウカ</t>
    </rPh>
    <rPh sb="191" eb="192">
      <t>オチイ</t>
    </rPh>
    <rPh sb="252" eb="253">
      <t>ヨ</t>
    </rPh>
    <rPh sb="256" eb="257">
      <t>ツギ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</si>
</sst>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0%"/>
  </numFmts>
  <fonts count="17">
    <font>
      <sz val="10.5"/>
      <name val="明朝体"/>
      <family val="3"/>
      <charset val="128"/>
    </font>
    <font>
      <sz val="11"/>
      <color theme="1"/>
      <name val="游ゴシック"/>
      <family val="2"/>
      <charset val="128"/>
      <scheme val="minor"/>
    </font>
    <font>
      <sz val="11"/>
      <name val="Meiryo UI"/>
      <family val="3"/>
      <charset val="128"/>
    </font>
    <font>
      <sz val="6"/>
      <name val="游ゴシック"/>
      <family val="2"/>
      <charset val="128"/>
      <scheme val="minor"/>
    </font>
    <font>
      <sz val="12"/>
      <name val="Meiryo UI"/>
      <family val="3"/>
      <charset val="128"/>
    </font>
    <font>
      <sz val="6"/>
      <name val="明朝体"/>
      <family val="3"/>
      <charset val="128"/>
    </font>
    <font>
      <sz val="6"/>
      <name val="ＭＳ Ｐゴシック"/>
      <family val="3"/>
      <charset val="128"/>
    </font>
    <font>
      <sz val="10.5"/>
      <name val="Meiryo UI"/>
      <family val="3"/>
      <charset val="128"/>
    </font>
    <font>
      <sz val="10.5"/>
      <name val="明朝体"/>
      <family val="3"/>
      <charset val="128"/>
    </font>
    <font>
      <sz val="11"/>
      <color theme="1"/>
      <name val="Meiryo UI"/>
      <family val="3"/>
      <charset val="128"/>
    </font>
    <font>
      <sz val="9"/>
      <color theme="1"/>
      <name val="Meiryo UI"/>
      <family val="3"/>
      <charset val="128"/>
    </font>
    <font>
      <sz val="16"/>
      <color theme="1"/>
      <name val="Meiryo UI"/>
      <family val="3"/>
      <charset val="128"/>
    </font>
    <font>
      <sz val="11"/>
      <color rgb="FFFF0000"/>
      <name val="Meiryo UI"/>
      <family val="3"/>
      <charset val="128"/>
    </font>
    <font>
      <sz val="13"/>
      <color theme="1"/>
      <name val="Meiryo UI"/>
      <family val="3"/>
      <charset val="128"/>
    </font>
    <font>
      <sz val="10"/>
      <name val="明朝体"/>
      <family val="3"/>
      <charset val="128"/>
    </font>
    <font>
      <sz val="10"/>
      <name val="Meiryo UI"/>
      <family val="3"/>
      <charset val="128"/>
    </font>
    <font>
      <sz val="10"/>
      <color theme="1"/>
      <name val="Meiryo UI"/>
      <family val="3"/>
      <charset val="128"/>
    </font>
  </fonts>
  <fills count="3">
    <fill>
      <patternFill patternType="none"/>
    </fill>
    <fill>
      <patternFill patternType="gray125"/>
    </fill>
    <fill>
      <patternFill patternType="solid">
        <fgColor theme="0"/>
        <bgColor indexed="64"/>
      </patternFill>
    </fill>
  </fills>
  <borders count="85">
    <border>
      <left/>
      <right/>
      <top/>
      <bottom/>
      <diagonal/>
    </border>
    <border diagonalDown="1">
      <left style="medium">
        <color auto="1"/>
      </left>
      <right/>
      <top style="medium">
        <color auto="1"/>
      </top>
      <bottom/>
      <diagonal style="thin">
        <color auto="1"/>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auto="1"/>
      </left>
      <right/>
      <top style="thin">
        <color indexed="64"/>
      </top>
      <bottom/>
      <diagonal/>
    </border>
    <border>
      <left/>
      <right/>
      <top style="thin">
        <color indexed="64"/>
      </top>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auto="1"/>
      </top>
      <bottom/>
      <diagonal/>
    </border>
    <border>
      <left/>
      <right/>
      <top style="medium">
        <color auto="1"/>
      </top>
      <bottom/>
      <diagonal/>
    </border>
    <border>
      <left/>
      <right/>
      <top style="medium">
        <color auto="1"/>
      </top>
      <bottom style="hair">
        <color indexed="64"/>
      </bottom>
      <diagonal/>
    </border>
    <border>
      <left style="thin">
        <color indexed="64"/>
      </left>
      <right style="thin">
        <color indexed="64"/>
      </right>
      <top style="medium">
        <color auto="1"/>
      </top>
      <bottom style="hair">
        <color indexed="64"/>
      </bottom>
      <diagonal/>
    </border>
    <border>
      <left style="medium">
        <color auto="1"/>
      </left>
      <right style="hair">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diagonalDown="1">
      <left/>
      <right/>
      <top/>
      <bottom style="medium">
        <color auto="1"/>
      </bottom>
      <diagonal style="thin">
        <color auto="1"/>
      </diagonal>
    </border>
    <border>
      <left style="thin">
        <color indexed="64"/>
      </left>
      <right/>
      <top style="hair">
        <color indexed="64"/>
      </top>
      <bottom style="hair">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auto="1"/>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medium">
        <color auto="1"/>
      </bottom>
      <diagonal/>
    </border>
    <border>
      <left style="hair">
        <color auto="1"/>
      </left>
      <right/>
      <top/>
      <bottom/>
      <diagonal/>
    </border>
    <border>
      <left style="hair">
        <color auto="1"/>
      </left>
      <right style="hair">
        <color auto="1"/>
      </right>
      <top/>
      <bottom style="medium">
        <color auto="1"/>
      </bottom>
      <diagonal/>
    </border>
    <border>
      <left style="hair">
        <color auto="1"/>
      </left>
      <right/>
      <top style="hair">
        <color auto="1"/>
      </top>
      <bottom style="medium">
        <color auto="1"/>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auto="1"/>
      </left>
      <right style="thin">
        <color auto="1"/>
      </right>
      <top style="hair">
        <color indexed="64"/>
      </top>
      <bottom/>
      <diagonal/>
    </border>
    <border>
      <left style="medium">
        <color auto="1"/>
      </left>
      <right style="thin">
        <color auto="1"/>
      </right>
      <top style="hair">
        <color indexed="64"/>
      </top>
      <bottom style="hair">
        <color indexed="64"/>
      </bottom>
      <diagonal/>
    </border>
    <border>
      <left style="medium">
        <color auto="1"/>
      </left>
      <right style="thin">
        <color auto="1"/>
      </right>
      <top style="hair">
        <color indexed="64"/>
      </top>
      <bottom style="medium">
        <color indexed="64"/>
      </bottom>
      <diagonal/>
    </border>
    <border>
      <left style="medium">
        <color auto="1"/>
      </left>
      <right style="thin">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indexed="64"/>
      </left>
      <right/>
      <top style="double">
        <color auto="1"/>
      </top>
      <bottom style="medium">
        <color auto="1"/>
      </bottom>
      <diagonal/>
    </border>
    <border>
      <left style="thin">
        <color indexed="64"/>
      </left>
      <right/>
      <top style="medium">
        <color indexed="64"/>
      </top>
      <bottom/>
      <diagonal/>
    </border>
    <border>
      <left style="thin">
        <color indexed="64"/>
      </left>
      <right/>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style="hair">
        <color indexed="64"/>
      </top>
      <bottom style="hair">
        <color indexed="64"/>
      </bottom>
      <diagonal/>
    </border>
    <border>
      <left style="medium">
        <color indexed="64"/>
      </left>
      <right style="medium">
        <color auto="1"/>
      </right>
      <top style="hair">
        <color indexed="64"/>
      </top>
      <bottom/>
      <diagonal/>
    </border>
    <border>
      <left style="medium">
        <color indexed="64"/>
      </left>
      <right style="medium">
        <color auto="1"/>
      </right>
      <top style="hair">
        <color indexed="64"/>
      </top>
      <bottom style="medium">
        <color indexed="64"/>
      </bottom>
      <diagonal/>
    </border>
    <border>
      <left style="medium">
        <color indexed="64"/>
      </left>
      <right style="medium">
        <color auto="1"/>
      </right>
      <top style="double">
        <color auto="1"/>
      </top>
      <bottom style="medium">
        <color auto="1"/>
      </bottom>
      <diagonal/>
    </border>
  </borders>
  <cellStyleXfs count="3">
    <xf numFmtId="0" fontId="0" fillId="0" borderId="0"/>
    <xf numFmtId="0" fontId="1" fillId="0" borderId="0">
      <alignment vertical="center"/>
    </xf>
    <xf numFmtId="9" fontId="8" fillId="0" borderId="0" applyFont="0" applyFill="0" applyBorder="0" applyAlignment="0" applyProtection="0">
      <alignment vertical="center"/>
    </xf>
  </cellStyleXfs>
  <cellXfs count="137">
    <xf numFmtId="0" fontId="0" fillId="0" borderId="0" xfId="0"/>
    <xf numFmtId="0" fontId="7" fillId="0" borderId="0" xfId="0" applyFont="1"/>
    <xf numFmtId="177" fontId="7" fillId="0" borderId="0" xfId="0" applyNumberFormat="1" applyFont="1"/>
    <xf numFmtId="177" fontId="0" fillId="0" borderId="0" xfId="0" applyNumberFormat="1"/>
    <xf numFmtId="0" fontId="2" fillId="0" borderId="34" xfId="0" applyFont="1" applyBorder="1" applyAlignment="1">
      <alignment horizontal="justify" vertical="center" wrapText="1"/>
    </xf>
    <xf numFmtId="0" fontId="2" fillId="0" borderId="37" xfId="0" applyFont="1" applyBorder="1" applyAlignment="1">
      <alignment horizontal="justify" vertical="center" wrapText="1"/>
    </xf>
    <xf numFmtId="178" fontId="2" fillId="0" borderId="35" xfId="0" applyNumberFormat="1" applyFont="1" applyBorder="1" applyAlignment="1">
      <alignment horizontal="right" vertical="center" wrapText="1"/>
    </xf>
    <xf numFmtId="178" fontId="2" fillId="0" borderId="27" xfId="0" applyNumberFormat="1" applyFont="1" applyBorder="1" applyAlignment="1">
      <alignment horizontal="right" vertical="center" wrapText="1"/>
    </xf>
    <xf numFmtId="178" fontId="2" fillId="0" borderId="40" xfId="0" applyNumberFormat="1" applyFont="1" applyBorder="1" applyAlignment="1">
      <alignment horizontal="right" vertical="center" wrapText="1"/>
    </xf>
    <xf numFmtId="178" fontId="2" fillId="0" borderId="41" xfId="0" applyNumberFormat="1" applyFont="1" applyBorder="1" applyAlignment="1">
      <alignment horizontal="right" vertical="center" wrapText="1"/>
    </xf>
    <xf numFmtId="178" fontId="2" fillId="0" borderId="36" xfId="2" applyNumberFormat="1" applyFont="1" applyFill="1" applyBorder="1" applyAlignment="1">
      <alignment vertical="center"/>
    </xf>
    <xf numFmtId="178" fontId="2" fillId="0" borderId="39" xfId="2" applyNumberFormat="1" applyFont="1" applyFill="1" applyBorder="1" applyAlignment="1">
      <alignment vertical="center"/>
    </xf>
    <xf numFmtId="0" fontId="2" fillId="0" borderId="42" xfId="0" applyFont="1" applyBorder="1" applyAlignment="1">
      <alignment horizontal="justify" vertical="center" wrapText="1"/>
    </xf>
    <xf numFmtId="178" fontId="2" fillId="0" borderId="43" xfId="0" applyNumberFormat="1" applyFont="1" applyBorder="1" applyAlignment="1">
      <alignment horizontal="right" vertical="center" wrapText="1"/>
    </xf>
    <xf numFmtId="178" fontId="2" fillId="0" borderId="44" xfId="0" applyNumberFormat="1" applyFont="1" applyBorder="1" applyAlignment="1">
      <alignment horizontal="right" vertical="center" wrapText="1"/>
    </xf>
    <xf numFmtId="178" fontId="2" fillId="0" borderId="45" xfId="2" applyNumberFormat="1" applyFont="1" applyFill="1" applyBorder="1" applyAlignment="1">
      <alignment vertical="center"/>
    </xf>
    <xf numFmtId="178" fontId="2" fillId="0" borderId="46" xfId="2" applyNumberFormat="1" applyFont="1" applyFill="1" applyBorder="1" applyAlignment="1">
      <alignment vertical="center"/>
    </xf>
    <xf numFmtId="0" fontId="10" fillId="0" borderId="44" xfId="1" applyFont="1" applyBorder="1" applyAlignment="1">
      <alignment horizontal="center" vertical="center"/>
    </xf>
    <xf numFmtId="0" fontId="10" fillId="0" borderId="27" xfId="1" applyFont="1" applyBorder="1" applyAlignment="1">
      <alignment horizontal="center" vertical="center"/>
    </xf>
    <xf numFmtId="0" fontId="10" fillId="0" borderId="27" xfId="1" applyFont="1" applyBorder="1" applyAlignment="1">
      <alignment horizontal="center" vertical="center" wrapText="1"/>
    </xf>
    <xf numFmtId="0" fontId="10" fillId="0" borderId="27" xfId="1" applyFont="1" applyFill="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5" fillId="2" borderId="1" xfId="1" applyFont="1" applyFill="1" applyBorder="1" applyAlignment="1">
      <alignment vertical="center"/>
    </xf>
    <xf numFmtId="0" fontId="15" fillId="2" borderId="17" xfId="1" applyFont="1" applyFill="1" applyBorder="1" applyAlignment="1">
      <alignment vertical="center"/>
    </xf>
    <xf numFmtId="0" fontId="15" fillId="2" borderId="4" xfId="1" applyFont="1" applyFill="1" applyBorder="1" applyAlignment="1">
      <alignment vertical="center"/>
    </xf>
    <xf numFmtId="176" fontId="15" fillId="0" borderId="3" xfId="0" applyNumberFormat="1" applyFont="1" applyBorder="1" applyAlignment="1">
      <alignment horizontal="right" vertical="center" wrapText="1"/>
    </xf>
    <xf numFmtId="176" fontId="15" fillId="0" borderId="12" xfId="0" applyNumberFormat="1" applyFont="1" applyBorder="1" applyAlignment="1">
      <alignment vertical="center"/>
    </xf>
    <xf numFmtId="176" fontId="15" fillId="0" borderId="15" xfId="0" applyNumberFormat="1" applyFont="1" applyBorder="1" applyAlignment="1">
      <alignment vertical="center"/>
    </xf>
    <xf numFmtId="0" fontId="15" fillId="2" borderId="9" xfId="0" applyFont="1" applyFill="1" applyBorder="1" applyAlignment="1">
      <alignment vertical="center"/>
    </xf>
    <xf numFmtId="0" fontId="15" fillId="2" borderId="13" xfId="0" applyFont="1" applyFill="1" applyBorder="1" applyAlignment="1">
      <alignment vertical="center"/>
    </xf>
    <xf numFmtId="0" fontId="15" fillId="2" borderId="18" xfId="0" applyFont="1" applyFill="1" applyBorder="1" applyAlignment="1">
      <alignment vertical="center"/>
    </xf>
    <xf numFmtId="176" fontId="15" fillId="0" borderId="19" xfId="0" applyNumberFormat="1" applyFont="1" applyBorder="1" applyAlignment="1">
      <alignment horizontal="right" vertical="center" wrapText="1"/>
    </xf>
    <xf numFmtId="0" fontId="15" fillId="2" borderId="20" xfId="0" applyFont="1" applyFill="1" applyBorder="1" applyAlignment="1">
      <alignment vertical="center"/>
    </xf>
    <xf numFmtId="176" fontId="15" fillId="0" borderId="21" xfId="0" applyNumberFormat="1" applyFont="1" applyBorder="1" applyAlignment="1">
      <alignment vertical="center"/>
    </xf>
    <xf numFmtId="0" fontId="15" fillId="2" borderId="22" xfId="0" applyFont="1" applyFill="1" applyBorder="1" applyAlignment="1">
      <alignment vertical="center"/>
    </xf>
    <xf numFmtId="0" fontId="15" fillId="2" borderId="24" xfId="0" applyFont="1" applyFill="1" applyBorder="1" applyAlignment="1">
      <alignment vertical="center"/>
    </xf>
    <xf numFmtId="0" fontId="15" fillId="2" borderId="14" xfId="0" applyFont="1" applyFill="1" applyBorder="1" applyAlignment="1">
      <alignment vertical="center"/>
    </xf>
    <xf numFmtId="0" fontId="4" fillId="0" borderId="0" xfId="0" applyFont="1"/>
    <xf numFmtId="0" fontId="15" fillId="0" borderId="10" xfId="0" applyFont="1" applyBorder="1" applyAlignment="1">
      <alignment horizontal="distributed" vertical="center"/>
    </xf>
    <xf numFmtId="0" fontId="15" fillId="2" borderId="0" xfId="0" applyFont="1" applyFill="1" applyBorder="1" applyAlignment="1">
      <alignment vertical="center"/>
    </xf>
    <xf numFmtId="0" fontId="15" fillId="0" borderId="61" xfId="0" applyFont="1" applyBorder="1" applyAlignment="1">
      <alignment horizontal="distributed" vertical="center"/>
    </xf>
    <xf numFmtId="0" fontId="15" fillId="0" borderId="60" xfId="0" applyFont="1" applyBorder="1" applyAlignment="1">
      <alignment horizontal="distributed" vertical="center"/>
    </xf>
    <xf numFmtId="0" fontId="15" fillId="2" borderId="62" xfId="0" applyFont="1" applyFill="1" applyBorder="1" applyAlignment="1">
      <alignment vertical="center"/>
    </xf>
    <xf numFmtId="0" fontId="15" fillId="0" borderId="63" xfId="0" applyFont="1" applyBorder="1" applyAlignment="1">
      <alignment horizontal="distributed" vertical="center"/>
    </xf>
    <xf numFmtId="176" fontId="15" fillId="0" borderId="65" xfId="0" applyNumberFormat="1" applyFont="1" applyBorder="1" applyAlignment="1">
      <alignment vertical="center"/>
    </xf>
    <xf numFmtId="177" fontId="15" fillId="0" borderId="11" xfId="0" applyNumberFormat="1" applyFont="1" applyFill="1" applyBorder="1" applyAlignment="1">
      <alignment vertical="center"/>
    </xf>
    <xf numFmtId="177" fontId="15" fillId="0" borderId="64" xfId="0" applyNumberFormat="1" applyFont="1" applyFill="1" applyBorder="1" applyAlignment="1">
      <alignment vertical="center"/>
    </xf>
    <xf numFmtId="177" fontId="15" fillId="0" borderId="17" xfId="0" applyNumberFormat="1" applyFont="1" applyFill="1" applyBorder="1" applyAlignment="1">
      <alignment vertical="center"/>
    </xf>
    <xf numFmtId="177" fontId="15" fillId="0" borderId="26" xfId="0" applyNumberFormat="1" applyFont="1" applyFill="1" applyBorder="1" applyAlignment="1">
      <alignment vertical="center"/>
    </xf>
    <xf numFmtId="177" fontId="15" fillId="0" borderId="0" xfId="0" applyNumberFormat="1" applyFont="1" applyFill="1" applyBorder="1" applyAlignment="1">
      <alignment vertical="center"/>
    </xf>
    <xf numFmtId="0" fontId="15" fillId="2" borderId="17" xfId="1" applyFont="1" applyFill="1" applyBorder="1" applyAlignment="1">
      <alignment horizontal="right" vertical="center"/>
    </xf>
    <xf numFmtId="0" fontId="15" fillId="2" borderId="8" xfId="0" applyFont="1" applyFill="1" applyBorder="1" applyAlignment="1">
      <alignment horizontal="left" vertical="center"/>
    </xf>
    <xf numFmtId="3" fontId="15" fillId="0" borderId="2" xfId="0" applyNumberFormat="1" applyFont="1" applyBorder="1" applyAlignment="1">
      <alignment horizontal="right" vertical="center"/>
    </xf>
    <xf numFmtId="3" fontId="15" fillId="0" borderId="66" xfId="0" applyNumberFormat="1" applyFont="1" applyBorder="1" applyAlignment="1">
      <alignment horizontal="right" vertical="center"/>
    </xf>
    <xf numFmtId="3" fontId="15" fillId="0" borderId="67" xfId="0" applyNumberFormat="1" applyFont="1" applyBorder="1" applyAlignment="1">
      <alignment horizontal="right" vertical="center"/>
    </xf>
    <xf numFmtId="3" fontId="15" fillId="0" borderId="68" xfId="0" applyNumberFormat="1" applyFont="1" applyBorder="1" applyAlignment="1">
      <alignment horizontal="right" vertical="center"/>
    </xf>
    <xf numFmtId="3" fontId="15" fillId="0" borderId="2" xfId="0" applyNumberFormat="1" applyFont="1" applyBorder="1" applyAlignment="1">
      <alignment vertical="center"/>
    </xf>
    <xf numFmtId="3" fontId="15" fillId="0" borderId="67" xfId="0" applyNumberFormat="1" applyFont="1" applyBorder="1" applyAlignment="1">
      <alignment vertical="center"/>
    </xf>
    <xf numFmtId="3" fontId="15" fillId="0" borderId="69" xfId="0" applyNumberFormat="1" applyFont="1" applyBorder="1" applyAlignment="1">
      <alignment vertical="center"/>
    </xf>
    <xf numFmtId="176" fontId="15" fillId="0" borderId="72" xfId="0" applyNumberFormat="1" applyFont="1" applyBorder="1" applyAlignment="1">
      <alignment vertical="center"/>
    </xf>
    <xf numFmtId="176" fontId="15" fillId="0" borderId="73" xfId="0" applyNumberFormat="1" applyFont="1" applyBorder="1" applyAlignment="1">
      <alignment vertical="center"/>
    </xf>
    <xf numFmtId="176" fontId="15" fillId="0" borderId="74" xfId="0" applyNumberFormat="1" applyFont="1" applyBorder="1" applyAlignment="1">
      <alignment vertical="center"/>
    </xf>
    <xf numFmtId="177" fontId="15" fillId="0" borderId="74" xfId="0" applyNumberFormat="1" applyFont="1" applyFill="1" applyBorder="1" applyAlignment="1">
      <alignment vertical="center"/>
    </xf>
    <xf numFmtId="177" fontId="15" fillId="0" borderId="75" xfId="0" applyNumberFormat="1" applyFont="1" applyFill="1" applyBorder="1" applyAlignment="1">
      <alignment vertical="center"/>
    </xf>
    <xf numFmtId="177" fontId="15" fillId="0" borderId="76" xfId="0" applyNumberFormat="1" applyFont="1" applyFill="1" applyBorder="1" applyAlignment="1">
      <alignment vertical="center"/>
    </xf>
    <xf numFmtId="177" fontId="15" fillId="0" borderId="77" xfId="0" applyNumberFormat="1" applyFont="1" applyFill="1" applyBorder="1" applyAlignment="1">
      <alignment vertical="center"/>
    </xf>
    <xf numFmtId="177" fontId="15" fillId="0" borderId="78" xfId="0" applyNumberFormat="1" applyFont="1" applyFill="1" applyBorder="1" applyAlignment="1">
      <alignment vertical="center"/>
    </xf>
    <xf numFmtId="177" fontId="15" fillId="0" borderId="79" xfId="0" applyNumberFormat="1" applyFont="1" applyFill="1" applyBorder="1" applyAlignment="1">
      <alignment vertical="center"/>
    </xf>
    <xf numFmtId="177" fontId="15" fillId="0" borderId="81" xfId="0" applyNumberFormat="1" applyFont="1" applyFill="1" applyBorder="1" applyAlignment="1">
      <alignment vertical="center"/>
    </xf>
    <xf numFmtId="177" fontId="15" fillId="0" borderId="80" xfId="0" applyNumberFormat="1" applyFont="1" applyFill="1" applyBorder="1" applyAlignment="1">
      <alignment vertical="center"/>
    </xf>
    <xf numFmtId="177" fontId="15" fillId="0" borderId="82" xfId="0" applyNumberFormat="1" applyFont="1" applyFill="1" applyBorder="1" applyAlignment="1">
      <alignment vertical="center"/>
    </xf>
    <xf numFmtId="177" fontId="15" fillId="0" borderId="83" xfId="0" applyNumberFormat="1" applyFont="1" applyFill="1" applyBorder="1" applyAlignment="1">
      <alignment vertical="center"/>
    </xf>
    <xf numFmtId="177" fontId="15" fillId="0" borderId="84" xfId="0" applyNumberFormat="1" applyFont="1" applyFill="1" applyBorder="1" applyAlignment="1">
      <alignment vertical="center"/>
    </xf>
    <xf numFmtId="178" fontId="2" fillId="0" borderId="35" xfId="0" applyNumberFormat="1" applyFont="1" applyFill="1" applyBorder="1" applyAlignment="1">
      <alignment horizontal="right" vertical="center" wrapText="1"/>
    </xf>
    <xf numFmtId="178" fontId="2" fillId="0" borderId="27" xfId="0" applyNumberFormat="1" applyFont="1" applyFill="1" applyBorder="1" applyAlignment="1">
      <alignment horizontal="right" vertical="center" wrapText="1"/>
    </xf>
    <xf numFmtId="0" fontId="16" fillId="0" borderId="48" xfId="1" applyFont="1" applyFill="1" applyBorder="1" applyAlignment="1">
      <alignment horizontal="center" vertical="center"/>
    </xf>
    <xf numFmtId="0" fontId="4" fillId="0" borderId="0" xfId="0" applyFont="1" applyAlignment="1">
      <alignment vertical="center"/>
    </xf>
    <xf numFmtId="0" fontId="15" fillId="0" borderId="10" xfId="0" applyFont="1" applyBorder="1" applyAlignment="1">
      <alignment horizontal="distributed" vertical="center"/>
    </xf>
    <xf numFmtId="0" fontId="15" fillId="0" borderId="11" xfId="0" applyFont="1" applyBorder="1" applyAlignment="1">
      <alignment horizontal="distributed" vertical="center"/>
    </xf>
    <xf numFmtId="0" fontId="15" fillId="0" borderId="70" xfId="0" applyFont="1" applyBorder="1" applyAlignment="1">
      <alignment horizontal="distributed" vertical="center" indent="3"/>
    </xf>
    <xf numFmtId="0" fontId="15" fillId="0" borderId="71" xfId="0" applyFont="1" applyBorder="1" applyAlignment="1">
      <alignment horizontal="distributed" vertical="center" indent="3"/>
    </xf>
    <xf numFmtId="0" fontId="7" fillId="0" borderId="57" xfId="0" applyFont="1" applyBorder="1" applyAlignment="1">
      <alignment horizontal="left" vertical="top" wrapText="1"/>
    </xf>
    <xf numFmtId="0" fontId="7" fillId="0" borderId="58" xfId="0" applyFont="1" applyBorder="1" applyAlignment="1">
      <alignment horizontal="left" vertical="top"/>
    </xf>
    <xf numFmtId="0" fontId="7" fillId="0" borderId="59" xfId="0" applyFont="1" applyBorder="1" applyAlignment="1">
      <alignment horizontal="left" vertical="top"/>
    </xf>
    <xf numFmtId="0" fontId="15" fillId="0" borderId="23" xfId="0" applyFont="1" applyBorder="1" applyAlignment="1">
      <alignment horizontal="distributed" vertical="center"/>
    </xf>
    <xf numFmtId="0" fontId="15" fillId="0" borderId="14" xfId="0" applyFont="1" applyBorder="1" applyAlignment="1">
      <alignment horizontal="distributed" vertical="center"/>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0" fontId="15" fillId="2" borderId="25" xfId="1" applyFont="1" applyFill="1" applyBorder="1" applyAlignment="1">
      <alignment horizontal="center" vertical="center"/>
    </xf>
    <xf numFmtId="0" fontId="15" fillId="0" borderId="7" xfId="0" applyFont="1" applyBorder="1" applyAlignment="1">
      <alignment horizontal="distributed" vertical="center"/>
    </xf>
    <xf numFmtId="0" fontId="15" fillId="0" borderId="8" xfId="0" applyFont="1" applyBorder="1" applyAlignment="1">
      <alignment horizontal="distributed" vertical="center"/>
    </xf>
    <xf numFmtId="177" fontId="15" fillId="0" borderId="79" xfId="0" applyNumberFormat="1" applyFont="1" applyBorder="1" applyAlignment="1">
      <alignment horizontal="center" vertical="center" wrapText="1" justifyLastLine="1"/>
    </xf>
    <xf numFmtId="177" fontId="15" fillId="0" borderId="80" xfId="0" applyNumberFormat="1" applyFont="1" applyBorder="1" applyAlignment="1">
      <alignment horizontal="center" vertical="center" wrapText="1" justifyLastLine="1"/>
    </xf>
    <xf numFmtId="0" fontId="15" fillId="0" borderId="2" xfId="0" applyFont="1" applyBorder="1" applyAlignment="1">
      <alignment horizontal="center" vertical="center" wrapText="1" justifyLastLine="1"/>
    </xf>
    <xf numFmtId="0" fontId="15" fillId="0" borderId="5" xfId="0" applyFont="1" applyBorder="1" applyAlignment="1">
      <alignment horizontal="center" vertical="center" wrapText="1" justifyLastLine="1"/>
    </xf>
    <xf numFmtId="0" fontId="15" fillId="0" borderId="3" xfId="0" applyFont="1" applyBorder="1" applyAlignment="1">
      <alignment horizontal="center" vertical="center" wrapText="1" justifyLastLine="1"/>
    </xf>
    <xf numFmtId="0" fontId="15" fillId="0" borderId="6" xfId="0" applyFont="1" applyBorder="1" applyAlignment="1">
      <alignment horizontal="center" vertical="center" wrapText="1" justifyLastLine="1"/>
    </xf>
    <xf numFmtId="177" fontId="15" fillId="0" borderId="17" xfId="0" applyNumberFormat="1" applyFont="1" applyBorder="1" applyAlignment="1">
      <alignment horizontal="center" vertical="center" wrapText="1" justifyLastLine="1"/>
    </xf>
    <xf numFmtId="177" fontId="15" fillId="0" borderId="0" xfId="0" applyNumberFormat="1" applyFont="1" applyBorder="1" applyAlignment="1">
      <alignment horizontal="center" vertical="center" wrapText="1" justifyLastLine="1"/>
    </xf>
    <xf numFmtId="177" fontId="15" fillId="0" borderId="75" xfId="0" applyNumberFormat="1" applyFont="1" applyBorder="1" applyAlignment="1">
      <alignment horizontal="center" vertical="center" wrapText="1" justifyLastLine="1"/>
    </xf>
    <xf numFmtId="177" fontId="15" fillId="0" borderId="76" xfId="0" applyNumberFormat="1" applyFont="1" applyBorder="1" applyAlignment="1">
      <alignment horizontal="center" vertical="center" wrapText="1" justifyLastLine="1"/>
    </xf>
    <xf numFmtId="0" fontId="2" fillId="2" borderId="28" xfId="1" applyFont="1" applyFill="1" applyBorder="1" applyAlignment="1">
      <alignment horizontal="center" vertical="center"/>
    </xf>
    <xf numFmtId="0" fontId="2" fillId="2" borderId="37" xfId="1" applyFont="1" applyFill="1" applyBorder="1" applyAlignment="1">
      <alignment horizontal="center" vertical="center"/>
    </xf>
    <xf numFmtId="0" fontId="4" fillId="0" borderId="29" xfId="0" applyFont="1" applyBorder="1" applyAlignment="1">
      <alignment horizontal="center" vertical="center" wrapText="1" justifyLastLine="1"/>
    </xf>
    <xf numFmtId="0" fontId="4" fillId="0" borderId="40" xfId="0" applyFont="1" applyBorder="1" applyAlignment="1">
      <alignment horizontal="center" vertical="center" wrapText="1" justifyLastLine="1"/>
    </xf>
    <xf numFmtId="0" fontId="4" fillId="0" borderId="30" xfId="0" applyFont="1" applyBorder="1" applyAlignment="1">
      <alignment horizontal="center" vertical="center" wrapText="1" justifyLastLine="1"/>
    </xf>
    <xf numFmtId="0" fontId="4" fillId="0" borderId="41" xfId="0" applyFont="1" applyBorder="1" applyAlignment="1">
      <alignment horizontal="center" vertical="center" wrapText="1" justifyLastLine="1"/>
    </xf>
    <xf numFmtId="177" fontId="4" fillId="0" borderId="31" xfId="0" applyNumberFormat="1" applyFont="1" applyBorder="1" applyAlignment="1">
      <alignment horizontal="center" vertical="center" wrapText="1" justifyLastLine="1"/>
    </xf>
    <xf numFmtId="177" fontId="4" fillId="0" borderId="47" xfId="0" applyNumberFormat="1" applyFont="1" applyBorder="1" applyAlignment="1">
      <alignment horizontal="center" vertical="center" wrapText="1" justifyLastLine="1"/>
    </xf>
    <xf numFmtId="177" fontId="4" fillId="0" borderId="33" xfId="0" applyNumberFormat="1" applyFont="1" applyBorder="1" applyAlignment="1">
      <alignment horizontal="center" vertical="center" wrapText="1" justifyLastLine="1"/>
    </xf>
    <xf numFmtId="177" fontId="4" fillId="0" borderId="38" xfId="0" applyNumberFormat="1" applyFont="1" applyBorder="1" applyAlignment="1">
      <alignment horizontal="center" vertical="center" wrapText="1" justifyLastLine="1"/>
    </xf>
    <xf numFmtId="0" fontId="16" fillId="0" borderId="49" xfId="1" applyFont="1" applyFill="1" applyBorder="1" applyAlignment="1">
      <alignment horizontal="center" vertical="center"/>
    </xf>
    <xf numFmtId="0" fontId="16" fillId="0" borderId="50" xfId="1" applyFont="1" applyFill="1" applyBorder="1" applyAlignment="1">
      <alignment horizontal="center" vertical="center"/>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10" fillId="0" borderId="51" xfId="1" applyFont="1" applyBorder="1" applyAlignment="1">
      <alignment vertical="center" wrapText="1"/>
    </xf>
    <xf numFmtId="0" fontId="10" fillId="0" borderId="52" xfId="1" applyFont="1" applyBorder="1" applyAlignment="1">
      <alignment vertical="center" wrapText="1"/>
    </xf>
    <xf numFmtId="0" fontId="10" fillId="0" borderId="55" xfId="1" applyFont="1" applyBorder="1" applyAlignment="1">
      <alignment vertical="center" wrapText="1"/>
    </xf>
    <xf numFmtId="0" fontId="10" fillId="0" borderId="56" xfId="1" applyFont="1" applyBorder="1" applyAlignment="1">
      <alignment vertical="center" wrapText="1"/>
    </xf>
    <xf numFmtId="177" fontId="4" fillId="0" borderId="32" xfId="0" applyNumberFormat="1" applyFont="1" applyBorder="1" applyAlignment="1">
      <alignment horizontal="center" vertical="center" wrapText="1" justifyLastLine="1"/>
    </xf>
    <xf numFmtId="177" fontId="4" fillId="0" borderId="39" xfId="0" applyNumberFormat="1" applyFont="1" applyBorder="1" applyAlignment="1">
      <alignment horizontal="center" vertical="center" wrapText="1" justifyLastLine="1"/>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53" xfId="1" applyFont="1" applyBorder="1" applyAlignment="1">
      <alignment vertical="center" wrapText="1"/>
    </xf>
    <xf numFmtId="0" fontId="10" fillId="0" borderId="54" xfId="1" applyFont="1" applyBorder="1" applyAlignment="1">
      <alignment vertical="center" wrapText="1"/>
    </xf>
    <xf numFmtId="0" fontId="10" fillId="0" borderId="53" xfId="1" applyFont="1" applyBorder="1" applyAlignment="1">
      <alignment horizontal="center" vertical="center" wrapText="1"/>
    </xf>
    <xf numFmtId="0" fontId="10" fillId="0" borderId="54" xfId="1" applyFont="1" applyBorder="1" applyAlignment="1">
      <alignment horizontal="center" vertical="center" wrapText="1"/>
    </xf>
    <xf numFmtId="0" fontId="10" fillId="0" borderId="53" xfId="1" applyFont="1" applyFill="1" applyBorder="1" applyAlignment="1">
      <alignment horizontal="center" vertical="center" wrapText="1"/>
    </xf>
    <xf numFmtId="0" fontId="10" fillId="0" borderId="54" xfId="1" applyFont="1" applyFill="1" applyBorder="1" applyAlignment="1">
      <alignment horizontal="center" vertical="center" wrapText="1"/>
    </xf>
    <xf numFmtId="0" fontId="10" fillId="0" borderId="53" xfId="1" applyFont="1" applyFill="1" applyBorder="1" applyAlignment="1">
      <alignment vertical="center" wrapText="1"/>
    </xf>
    <xf numFmtId="0" fontId="10" fillId="0" borderId="54" xfId="1" applyFont="1" applyFill="1" applyBorder="1" applyAlignment="1">
      <alignment vertical="center" wrapText="1"/>
    </xf>
  </cellXfs>
  <cellStyles count="3">
    <cellStyle name="パーセント" xfId="2" builtinId="5"/>
    <cellStyle name="標準" xfId="0" builtinId="0"/>
    <cellStyle name="標準 7"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eiryo UI" panose="020B0604030504040204" pitchFamily="50" charset="-128"/>
                <a:ea typeface="Meiryo UI" panose="020B0604030504040204" pitchFamily="50" charset="-128"/>
              </a:rPr>
              <a:t>当期純利益の推移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'1_収支状況'!$B$26</c:f>
              <c:strCache>
                <c:ptCount val="1"/>
                <c:pt idx="0">
                  <c:v>当期純利益</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'1_収支状況'!$F$8:$K$9</c:f>
              <c:strCache>
                <c:ptCount val="6"/>
                <c:pt idx="0">
                  <c:v>2017
年度</c:v>
                </c:pt>
                <c:pt idx="1">
                  <c:v>2018
年度</c:v>
                </c:pt>
                <c:pt idx="2">
                  <c:v>2019
年度</c:v>
                </c:pt>
                <c:pt idx="3">
                  <c:v>2020
年度</c:v>
                </c:pt>
                <c:pt idx="4">
                  <c:v>2021
年度</c:v>
                </c:pt>
                <c:pt idx="5">
                  <c:v>2022
年度</c:v>
                </c:pt>
              </c:strCache>
            </c:strRef>
          </c:cat>
          <c:val>
            <c:numRef>
              <c:f>'1_収支状況'!$F$26:$K$26</c:f>
              <c:numCache>
                <c:formatCode>#,##0;"▲ "#,##0</c:formatCode>
                <c:ptCount val="6"/>
                <c:pt idx="0">
                  <c:v>-97545</c:v>
                </c:pt>
                <c:pt idx="1">
                  <c:v>-2076</c:v>
                </c:pt>
                <c:pt idx="2">
                  <c:v>124605</c:v>
                </c:pt>
                <c:pt idx="3" formatCode="#,##0_ ">
                  <c:v>156749</c:v>
                </c:pt>
                <c:pt idx="4" formatCode="#,##0_ ">
                  <c:v>31770</c:v>
                </c:pt>
                <c:pt idx="5" formatCode="#,##0_ ">
                  <c:v>61996</c:v>
                </c:pt>
              </c:numCache>
            </c:numRef>
          </c:val>
          <c:extLst>
            <c:ext xmlns:c16="http://schemas.microsoft.com/office/drawing/2014/chart" uri="{C3380CC4-5D6E-409C-BE32-E72D297353CC}">
              <c16:uniqueId val="{00000000-C38E-449F-93D9-1BE559C2085A}"/>
            </c:ext>
          </c:extLst>
        </c:ser>
        <c:dLbls>
          <c:dLblPos val="outEnd"/>
          <c:showLegendKey val="0"/>
          <c:showVal val="1"/>
          <c:showCatName val="0"/>
          <c:showSerName val="0"/>
          <c:showPercent val="0"/>
          <c:showBubbleSize val="0"/>
        </c:dLbls>
        <c:gapWidth val="219"/>
        <c:overlap val="-27"/>
        <c:axId val="1472289360"/>
        <c:axId val="1472289776"/>
      </c:barChart>
      <c:catAx>
        <c:axId val="1472289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776"/>
        <c:crosses val="autoZero"/>
        <c:auto val="1"/>
        <c:lblAlgn val="ctr"/>
        <c:lblOffset val="100"/>
        <c:noMultiLvlLbl val="0"/>
      </c:catAx>
      <c:valAx>
        <c:axId val="147228977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eiryo UI" panose="020B0604030504040204" pitchFamily="50" charset="-128"/>
                <a:ea typeface="Meiryo UI" panose="020B0604030504040204" pitchFamily="50" charset="-128"/>
              </a:rPr>
              <a:t>減価償却費の推移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'1_収支状況'!$D$21</c:f>
              <c:strCache>
                <c:ptCount val="1"/>
                <c:pt idx="0">
                  <c:v>減価償却費</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'1_収支状況'!$F$8:$K$9</c:f>
              <c:strCache>
                <c:ptCount val="6"/>
                <c:pt idx="0">
                  <c:v>2017
年度</c:v>
                </c:pt>
                <c:pt idx="1">
                  <c:v>2018
年度</c:v>
                </c:pt>
                <c:pt idx="2">
                  <c:v>2019
年度</c:v>
                </c:pt>
                <c:pt idx="3">
                  <c:v>2020
年度</c:v>
                </c:pt>
                <c:pt idx="4">
                  <c:v>2021
年度</c:v>
                </c:pt>
                <c:pt idx="5">
                  <c:v>2022
年度</c:v>
                </c:pt>
              </c:strCache>
            </c:strRef>
          </c:cat>
          <c:val>
            <c:numRef>
              <c:f>'1_収支状況'!$F$21:$K$21</c:f>
              <c:numCache>
                <c:formatCode>#,##0;"▲ "#,##0</c:formatCode>
                <c:ptCount val="6"/>
                <c:pt idx="0" formatCode="#,##0">
                  <c:v>476440</c:v>
                </c:pt>
                <c:pt idx="1">
                  <c:v>323056</c:v>
                </c:pt>
                <c:pt idx="2">
                  <c:v>290358</c:v>
                </c:pt>
                <c:pt idx="3" formatCode="#,##0_ ">
                  <c:v>193416</c:v>
                </c:pt>
                <c:pt idx="4" formatCode="#,##0_ ">
                  <c:v>245224</c:v>
                </c:pt>
                <c:pt idx="5" formatCode="#,##0_ ">
                  <c:v>183621</c:v>
                </c:pt>
              </c:numCache>
            </c:numRef>
          </c:val>
          <c:extLst>
            <c:ext xmlns:c16="http://schemas.microsoft.com/office/drawing/2014/chart" uri="{C3380CC4-5D6E-409C-BE32-E72D297353CC}">
              <c16:uniqueId val="{00000000-B81A-44A7-A402-94EBAE7086EA}"/>
            </c:ext>
          </c:extLst>
        </c:ser>
        <c:dLbls>
          <c:dLblPos val="outEnd"/>
          <c:showLegendKey val="0"/>
          <c:showVal val="1"/>
          <c:showCatName val="0"/>
          <c:showSerName val="0"/>
          <c:showPercent val="0"/>
          <c:showBubbleSize val="0"/>
        </c:dLbls>
        <c:gapWidth val="219"/>
        <c:overlap val="-27"/>
        <c:axId val="1472289360"/>
        <c:axId val="1472289776"/>
      </c:barChart>
      <c:catAx>
        <c:axId val="1472289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776"/>
        <c:crosses val="autoZero"/>
        <c:auto val="1"/>
        <c:lblAlgn val="ctr"/>
        <c:lblOffset val="100"/>
        <c:noMultiLvlLbl val="0"/>
      </c:catAx>
      <c:valAx>
        <c:axId val="147228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3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5</xdr:col>
      <xdr:colOff>0</xdr:colOff>
      <xdr:row>22</xdr:row>
      <xdr:rowOff>361950</xdr:rowOff>
    </xdr:to>
    <xdr:sp macro="" textlink="">
      <xdr:nvSpPr>
        <xdr:cNvPr id="2" name="Line 49">
          <a:extLst>
            <a:ext uri="{FF2B5EF4-FFF2-40B4-BE49-F238E27FC236}">
              <a16:creationId xmlns:a16="http://schemas.microsoft.com/office/drawing/2014/main" id="{00000000-0008-0000-0000-000002000000}"/>
            </a:ext>
          </a:extLst>
        </xdr:cNvPr>
        <xdr:cNvSpPr>
          <a:spLocks noChangeShapeType="1"/>
        </xdr:cNvSpPr>
      </xdr:nvSpPr>
      <xdr:spPr bwMode="auto">
        <a:xfrm flipV="1">
          <a:off x="3524250" y="2457450"/>
          <a:ext cx="0" cy="1476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21</xdr:row>
      <xdr:rowOff>342900</xdr:rowOff>
    </xdr:to>
    <xdr:sp macro="" textlink="">
      <xdr:nvSpPr>
        <xdr:cNvPr id="3" name="Line 50">
          <a:extLst>
            <a:ext uri="{FF2B5EF4-FFF2-40B4-BE49-F238E27FC236}">
              <a16:creationId xmlns:a16="http://schemas.microsoft.com/office/drawing/2014/main" id="{00000000-0008-0000-0000-000003000000}"/>
            </a:ext>
          </a:extLst>
        </xdr:cNvPr>
        <xdr:cNvSpPr>
          <a:spLocks noChangeShapeType="1"/>
        </xdr:cNvSpPr>
      </xdr:nvSpPr>
      <xdr:spPr bwMode="auto">
        <a:xfrm flipV="1">
          <a:off x="5486400" y="2457450"/>
          <a:ext cx="0" cy="12668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598170</xdr:colOff>
      <xdr:row>27</xdr:row>
      <xdr:rowOff>9524</xdr:rowOff>
    </xdr:from>
    <xdr:to>
      <xdr:col>6</xdr:col>
      <xdr:colOff>160020</xdr:colOff>
      <xdr:row>42</xdr:row>
      <xdr:rowOff>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624840</xdr:colOff>
      <xdr:row>27</xdr:row>
      <xdr:rowOff>9525</xdr:rowOff>
    </xdr:from>
    <xdr:to>
      <xdr:col>10</xdr:col>
      <xdr:colOff>1005839</xdr:colOff>
      <xdr:row>42</xdr:row>
      <xdr:rowOff>7621</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0.01519</cdr:x>
      <cdr:y>0.04622</cdr:y>
    </cdr:from>
    <cdr:to>
      <cdr:x>0.15818</cdr:x>
      <cdr:y>0.13133</cdr:y>
    </cdr:to>
    <cdr:sp macro="" textlink="">
      <cdr:nvSpPr>
        <cdr:cNvPr id="2" name="テキスト ボックス 1">
          <a:extLst xmlns:a="http://schemas.openxmlformats.org/drawingml/2006/main">
            <a:ext uri="{FF2B5EF4-FFF2-40B4-BE49-F238E27FC236}">
              <a16:creationId xmlns:a16="http://schemas.microsoft.com/office/drawing/2014/main" id="{AB68EDE3-B8A8-420B-A3E5-1FC8A0C1E0BF}"/>
            </a:ext>
          </a:extLst>
        </cdr:cNvPr>
        <cdr:cNvSpPr txBox="1"/>
      </cdr:nvSpPr>
      <cdr:spPr>
        <a:xfrm xmlns:a="http://schemas.openxmlformats.org/drawingml/2006/main">
          <a:off x="64770" y="120016"/>
          <a:ext cx="609600"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Meiryo UI" panose="020B0604030504040204" pitchFamily="50" charset="-128"/>
              <a:ea typeface="Meiryo UI" panose="020B0604030504040204" pitchFamily="50" charset="-128"/>
            </a:rPr>
            <a:t>（千円）</a:t>
          </a:r>
          <a:endParaRPr lang="en-US" altLang="ja-JP" sz="800">
            <a:latin typeface="Meiryo UI" panose="020B0604030504040204" pitchFamily="50" charset="-128"/>
            <a:ea typeface="Meiryo UI" panose="020B0604030504040204" pitchFamily="50"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0.05462</cdr:y>
    </cdr:from>
    <cdr:to>
      <cdr:x>0.13841</cdr:x>
      <cdr:y>0.13948</cdr:y>
    </cdr:to>
    <cdr:sp macro="" textlink="">
      <cdr:nvSpPr>
        <cdr:cNvPr id="3" name="テキスト ボックス 1">
          <a:extLst xmlns:a="http://schemas.openxmlformats.org/drawingml/2006/main">
            <a:ext uri="{FF2B5EF4-FFF2-40B4-BE49-F238E27FC236}">
              <a16:creationId xmlns:a16="http://schemas.microsoft.com/office/drawing/2014/main" id="{82E54EFB-EA4E-4554-993A-B6905A929152}"/>
            </a:ext>
          </a:extLst>
        </cdr:cNvPr>
        <cdr:cNvSpPr txBox="1"/>
      </cdr:nvSpPr>
      <cdr:spPr>
        <a:xfrm xmlns:a="http://schemas.openxmlformats.org/drawingml/2006/main">
          <a:off x="0" y="142240"/>
          <a:ext cx="609600"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eiryo UI" panose="020B0604030504040204" pitchFamily="50" charset="-128"/>
              <a:ea typeface="Meiryo UI" panose="020B0604030504040204" pitchFamily="50" charset="-128"/>
            </a:rPr>
            <a:t>（千円）</a:t>
          </a:r>
          <a:endParaRPr lang="en-US" altLang="ja-JP" sz="800">
            <a:latin typeface="Meiryo UI" panose="020B0604030504040204" pitchFamily="50" charset="-128"/>
            <a:ea typeface="Meiryo UI" panose="020B060403050404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workbookViewId="0"/>
  </sheetViews>
  <sheetFormatPr defaultRowHeight="13.2"/>
  <cols>
    <col min="1" max="1" width="8.77734375" customWidth="1"/>
    <col min="4" max="4" width="8.6640625" customWidth="1"/>
    <col min="5" max="5" width="18.6640625" customWidth="1"/>
    <col min="6" max="8" width="14.6640625" customWidth="1"/>
    <col min="9" max="11" width="14.6640625" style="3" customWidth="1"/>
    <col min="260" max="261" width="12.6640625" customWidth="1"/>
    <col min="262" max="265" width="14.6640625" customWidth="1"/>
    <col min="516" max="517" width="12.6640625" customWidth="1"/>
    <col min="518" max="521" width="14.6640625" customWidth="1"/>
    <col min="772" max="773" width="12.6640625" customWidth="1"/>
    <col min="774" max="777" width="14.6640625" customWidth="1"/>
    <col min="1028" max="1029" width="12.6640625" customWidth="1"/>
    <col min="1030" max="1033" width="14.6640625" customWidth="1"/>
    <col min="1284" max="1285" width="12.6640625" customWidth="1"/>
    <col min="1286" max="1289" width="14.6640625" customWidth="1"/>
    <col min="1540" max="1541" width="12.6640625" customWidth="1"/>
    <col min="1542" max="1545" width="14.6640625" customWidth="1"/>
    <col min="1796" max="1797" width="12.6640625" customWidth="1"/>
    <col min="1798" max="1801" width="14.6640625" customWidth="1"/>
    <col min="2052" max="2053" width="12.6640625" customWidth="1"/>
    <col min="2054" max="2057" width="14.6640625" customWidth="1"/>
    <col min="2308" max="2309" width="12.6640625" customWidth="1"/>
    <col min="2310" max="2313" width="14.6640625" customWidth="1"/>
    <col min="2564" max="2565" width="12.6640625" customWidth="1"/>
    <col min="2566" max="2569" width="14.6640625" customWidth="1"/>
    <col min="2820" max="2821" width="12.6640625" customWidth="1"/>
    <col min="2822" max="2825" width="14.6640625" customWidth="1"/>
    <col min="3076" max="3077" width="12.6640625" customWidth="1"/>
    <col min="3078" max="3081" width="14.6640625" customWidth="1"/>
    <col min="3332" max="3333" width="12.6640625" customWidth="1"/>
    <col min="3334" max="3337" width="14.6640625" customWidth="1"/>
    <col min="3588" max="3589" width="12.6640625" customWidth="1"/>
    <col min="3590" max="3593" width="14.6640625" customWidth="1"/>
    <col min="3844" max="3845" width="12.6640625" customWidth="1"/>
    <col min="3846" max="3849" width="14.6640625" customWidth="1"/>
    <col min="4100" max="4101" width="12.6640625" customWidth="1"/>
    <col min="4102" max="4105" width="14.6640625" customWidth="1"/>
    <col min="4356" max="4357" width="12.6640625" customWidth="1"/>
    <col min="4358" max="4361" width="14.6640625" customWidth="1"/>
    <col min="4612" max="4613" width="12.6640625" customWidth="1"/>
    <col min="4614" max="4617" width="14.6640625" customWidth="1"/>
    <col min="4868" max="4869" width="12.6640625" customWidth="1"/>
    <col min="4870" max="4873" width="14.6640625" customWidth="1"/>
    <col min="5124" max="5125" width="12.6640625" customWidth="1"/>
    <col min="5126" max="5129" width="14.6640625" customWidth="1"/>
    <col min="5380" max="5381" width="12.6640625" customWidth="1"/>
    <col min="5382" max="5385" width="14.6640625" customWidth="1"/>
    <col min="5636" max="5637" width="12.6640625" customWidth="1"/>
    <col min="5638" max="5641" width="14.6640625" customWidth="1"/>
    <col min="5892" max="5893" width="12.6640625" customWidth="1"/>
    <col min="5894" max="5897" width="14.6640625" customWidth="1"/>
    <col min="6148" max="6149" width="12.6640625" customWidth="1"/>
    <col min="6150" max="6153" width="14.6640625" customWidth="1"/>
    <col min="6404" max="6405" width="12.6640625" customWidth="1"/>
    <col min="6406" max="6409" width="14.6640625" customWidth="1"/>
    <col min="6660" max="6661" width="12.6640625" customWidth="1"/>
    <col min="6662" max="6665" width="14.6640625" customWidth="1"/>
    <col min="6916" max="6917" width="12.6640625" customWidth="1"/>
    <col min="6918" max="6921" width="14.6640625" customWidth="1"/>
    <col min="7172" max="7173" width="12.6640625" customWidth="1"/>
    <col min="7174" max="7177" width="14.6640625" customWidth="1"/>
    <col min="7428" max="7429" width="12.6640625" customWidth="1"/>
    <col min="7430" max="7433" width="14.6640625" customWidth="1"/>
    <col min="7684" max="7685" width="12.6640625" customWidth="1"/>
    <col min="7686" max="7689" width="14.6640625" customWidth="1"/>
    <col min="7940" max="7941" width="12.6640625" customWidth="1"/>
    <col min="7942" max="7945" width="14.6640625" customWidth="1"/>
    <col min="8196" max="8197" width="12.6640625" customWidth="1"/>
    <col min="8198" max="8201" width="14.6640625" customWidth="1"/>
    <col min="8452" max="8453" width="12.6640625" customWidth="1"/>
    <col min="8454" max="8457" width="14.6640625" customWidth="1"/>
    <col min="8708" max="8709" width="12.6640625" customWidth="1"/>
    <col min="8710" max="8713" width="14.6640625" customWidth="1"/>
    <col min="8964" max="8965" width="12.6640625" customWidth="1"/>
    <col min="8966" max="8969" width="14.6640625" customWidth="1"/>
    <col min="9220" max="9221" width="12.6640625" customWidth="1"/>
    <col min="9222" max="9225" width="14.6640625" customWidth="1"/>
    <col min="9476" max="9477" width="12.6640625" customWidth="1"/>
    <col min="9478" max="9481" width="14.6640625" customWidth="1"/>
    <col min="9732" max="9733" width="12.6640625" customWidth="1"/>
    <col min="9734" max="9737" width="14.6640625" customWidth="1"/>
    <col min="9988" max="9989" width="12.6640625" customWidth="1"/>
    <col min="9990" max="9993" width="14.6640625" customWidth="1"/>
    <col min="10244" max="10245" width="12.6640625" customWidth="1"/>
    <col min="10246" max="10249" width="14.6640625" customWidth="1"/>
    <col min="10500" max="10501" width="12.6640625" customWidth="1"/>
    <col min="10502" max="10505" width="14.6640625" customWidth="1"/>
    <col min="10756" max="10757" width="12.6640625" customWidth="1"/>
    <col min="10758" max="10761" width="14.6640625" customWidth="1"/>
    <col min="11012" max="11013" width="12.6640625" customWidth="1"/>
    <col min="11014" max="11017" width="14.6640625" customWidth="1"/>
    <col min="11268" max="11269" width="12.6640625" customWidth="1"/>
    <col min="11270" max="11273" width="14.6640625" customWidth="1"/>
    <col min="11524" max="11525" width="12.6640625" customWidth="1"/>
    <col min="11526" max="11529" width="14.6640625" customWidth="1"/>
    <col min="11780" max="11781" width="12.6640625" customWidth="1"/>
    <col min="11782" max="11785" width="14.6640625" customWidth="1"/>
    <col min="12036" max="12037" width="12.6640625" customWidth="1"/>
    <col min="12038" max="12041" width="14.6640625" customWidth="1"/>
    <col min="12292" max="12293" width="12.6640625" customWidth="1"/>
    <col min="12294" max="12297" width="14.6640625" customWidth="1"/>
    <col min="12548" max="12549" width="12.6640625" customWidth="1"/>
    <col min="12550" max="12553" width="14.6640625" customWidth="1"/>
    <col min="12804" max="12805" width="12.6640625" customWidth="1"/>
    <col min="12806" max="12809" width="14.6640625" customWidth="1"/>
    <col min="13060" max="13061" width="12.6640625" customWidth="1"/>
    <col min="13062" max="13065" width="14.6640625" customWidth="1"/>
    <col min="13316" max="13317" width="12.6640625" customWidth="1"/>
    <col min="13318" max="13321" width="14.6640625" customWidth="1"/>
    <col min="13572" max="13573" width="12.6640625" customWidth="1"/>
    <col min="13574" max="13577" width="14.6640625" customWidth="1"/>
    <col min="13828" max="13829" width="12.6640625" customWidth="1"/>
    <col min="13830" max="13833" width="14.6640625" customWidth="1"/>
    <col min="14084" max="14085" width="12.6640625" customWidth="1"/>
    <col min="14086" max="14089" width="14.6640625" customWidth="1"/>
    <col min="14340" max="14341" width="12.6640625" customWidth="1"/>
    <col min="14342" max="14345" width="14.6640625" customWidth="1"/>
    <col min="14596" max="14597" width="12.6640625" customWidth="1"/>
    <col min="14598" max="14601" width="14.6640625" customWidth="1"/>
    <col min="14852" max="14853" width="12.6640625" customWidth="1"/>
    <col min="14854" max="14857" width="14.6640625" customWidth="1"/>
    <col min="15108" max="15109" width="12.6640625" customWidth="1"/>
    <col min="15110" max="15113" width="14.6640625" customWidth="1"/>
    <col min="15364" max="15365" width="12.6640625" customWidth="1"/>
    <col min="15366" max="15369" width="14.6640625" customWidth="1"/>
    <col min="15620" max="15621" width="12.6640625" customWidth="1"/>
    <col min="15622" max="15625" width="14.6640625" customWidth="1"/>
    <col min="15876" max="15877" width="12.6640625" customWidth="1"/>
    <col min="15878" max="15881" width="14.6640625" customWidth="1"/>
    <col min="16132" max="16133" width="12.6640625" customWidth="1"/>
    <col min="16134" max="16137" width="14.6640625" customWidth="1"/>
  </cols>
  <sheetData>
    <row r="1" spans="1:11" s="24" customFormat="1" ht="29.25" customHeight="1">
      <c r="A1" s="23" t="s">
        <v>48</v>
      </c>
      <c r="D1" s="25"/>
    </row>
    <row r="2" spans="1:11" s="24" customFormat="1" ht="29.25" customHeight="1">
      <c r="A2" s="26" t="s">
        <v>49</v>
      </c>
      <c r="D2" s="25"/>
    </row>
    <row r="3" spans="1:11" ht="13.8" thickBot="1"/>
    <row r="4" spans="1:11" ht="83.4" customHeight="1" thickBot="1">
      <c r="B4" s="87" t="s">
        <v>66</v>
      </c>
      <c r="C4" s="88"/>
      <c r="D4" s="88"/>
      <c r="E4" s="88"/>
      <c r="F4" s="88"/>
      <c r="G4" s="88"/>
      <c r="H4" s="88"/>
      <c r="I4" s="88"/>
      <c r="J4" s="88"/>
      <c r="K4" s="89"/>
    </row>
    <row r="5" spans="1:11" ht="15">
      <c r="B5" s="21"/>
      <c r="C5" s="22"/>
      <c r="D5" s="22"/>
      <c r="E5" s="22"/>
      <c r="F5" s="22"/>
      <c r="G5" s="22"/>
      <c r="H5" s="22"/>
      <c r="I5" s="22"/>
      <c r="J5" s="22"/>
      <c r="K5" s="22"/>
    </row>
    <row r="6" spans="1:11" ht="16.2">
      <c r="B6" s="43" t="s">
        <v>50</v>
      </c>
    </row>
    <row r="7" spans="1:11" ht="15.6" thickBot="1">
      <c r="K7" s="2" t="s">
        <v>47</v>
      </c>
    </row>
    <row r="8" spans="1:11" s="27" customFormat="1" ht="14.4">
      <c r="B8" s="28"/>
      <c r="C8" s="29"/>
      <c r="D8" s="29"/>
      <c r="E8" s="56" t="s">
        <v>0</v>
      </c>
      <c r="F8" s="99" t="s">
        <v>17</v>
      </c>
      <c r="G8" s="101" t="s">
        <v>18</v>
      </c>
      <c r="H8" s="101" t="s">
        <v>19</v>
      </c>
      <c r="I8" s="103" t="s">
        <v>20</v>
      </c>
      <c r="J8" s="105" t="s">
        <v>21</v>
      </c>
      <c r="K8" s="97" t="s">
        <v>22</v>
      </c>
    </row>
    <row r="9" spans="1:11" s="27" customFormat="1" ht="18.75" customHeight="1" thickBot="1">
      <c r="B9" s="30" t="s">
        <v>1</v>
      </c>
      <c r="C9" s="94"/>
      <c r="D9" s="94"/>
      <c r="E9" s="94"/>
      <c r="F9" s="100"/>
      <c r="G9" s="102"/>
      <c r="H9" s="102"/>
      <c r="I9" s="104"/>
      <c r="J9" s="106"/>
      <c r="K9" s="98"/>
    </row>
    <row r="10" spans="1:11" s="27" customFormat="1" ht="14.4">
      <c r="B10" s="95" t="s">
        <v>2</v>
      </c>
      <c r="C10" s="96"/>
      <c r="D10" s="96"/>
      <c r="E10" s="57"/>
      <c r="F10" s="58">
        <v>754775</v>
      </c>
      <c r="G10" s="31">
        <v>718427</v>
      </c>
      <c r="H10" s="31">
        <v>745637</v>
      </c>
      <c r="I10" s="53">
        <f>+I11</f>
        <v>680718</v>
      </c>
      <c r="J10" s="69">
        <f>+J11</f>
        <v>720283</v>
      </c>
      <c r="K10" s="73">
        <f>+K11</f>
        <v>675450</v>
      </c>
    </row>
    <row r="11" spans="1:11" s="27" customFormat="1" ht="14.4">
      <c r="B11" s="34"/>
      <c r="C11" s="83" t="s">
        <v>4</v>
      </c>
      <c r="D11" s="91"/>
      <c r="E11" s="42"/>
      <c r="F11" s="60">
        <v>754775</v>
      </c>
      <c r="G11" s="33">
        <v>718427</v>
      </c>
      <c r="H11" s="33">
        <v>745637</v>
      </c>
      <c r="I11" s="54">
        <f>SUM(I12:I15)</f>
        <v>680718</v>
      </c>
      <c r="J11" s="54">
        <f>SUM(J12:J15)</f>
        <v>720283</v>
      </c>
      <c r="K11" s="74">
        <f>SUM(K12:K15)</f>
        <v>675450</v>
      </c>
    </row>
    <row r="12" spans="1:11" s="27" customFormat="1" ht="15" customHeight="1">
      <c r="B12" s="34"/>
      <c r="C12" s="35"/>
      <c r="D12" s="84" t="s">
        <v>5</v>
      </c>
      <c r="E12" s="84"/>
      <c r="F12" s="59">
        <v>59</v>
      </c>
      <c r="G12" s="33">
        <v>7</v>
      </c>
      <c r="H12" s="33">
        <v>60</v>
      </c>
      <c r="I12" s="54">
        <v>3</v>
      </c>
      <c r="J12" s="54">
        <v>3</v>
      </c>
      <c r="K12" s="74">
        <v>9</v>
      </c>
    </row>
    <row r="13" spans="1:11" s="27" customFormat="1" ht="14.4">
      <c r="B13" s="34"/>
      <c r="C13" s="35"/>
      <c r="D13" s="91" t="s">
        <v>6</v>
      </c>
      <c r="E13" s="91"/>
      <c r="F13" s="60">
        <v>44651</v>
      </c>
      <c r="G13" s="33">
        <v>124633</v>
      </c>
      <c r="H13" s="33">
        <v>70677</v>
      </c>
      <c r="I13" s="54">
        <v>43670</v>
      </c>
      <c r="J13" s="54">
        <v>97590</v>
      </c>
      <c r="K13" s="74">
        <v>44294</v>
      </c>
    </row>
    <row r="14" spans="1:11" s="27" customFormat="1" ht="15" customHeight="1">
      <c r="B14" s="34"/>
      <c r="C14" s="35"/>
      <c r="D14" s="91" t="s">
        <v>7</v>
      </c>
      <c r="E14" s="91"/>
      <c r="F14" s="60">
        <v>90622</v>
      </c>
      <c r="G14" s="33">
        <v>59235</v>
      </c>
      <c r="H14" s="33">
        <v>53727</v>
      </c>
      <c r="I14" s="54">
        <v>29941</v>
      </c>
      <c r="J14" s="54">
        <v>41179</v>
      </c>
      <c r="K14" s="74">
        <v>28963</v>
      </c>
    </row>
    <row r="15" spans="1:11" s="27" customFormat="1" ht="14.4">
      <c r="B15" s="34"/>
      <c r="C15" s="35"/>
      <c r="D15" s="84" t="s">
        <v>3</v>
      </c>
      <c r="E15" s="84"/>
      <c r="F15" s="59">
        <v>619443</v>
      </c>
      <c r="G15" s="32">
        <v>534552</v>
      </c>
      <c r="H15" s="32">
        <v>621173</v>
      </c>
      <c r="I15" s="55">
        <v>607104</v>
      </c>
      <c r="J15" s="70">
        <v>581511</v>
      </c>
      <c r="K15" s="75">
        <v>602184</v>
      </c>
    </row>
    <row r="16" spans="1:11" s="27" customFormat="1" ht="14.4">
      <c r="B16" s="34"/>
      <c r="C16" s="35"/>
      <c r="D16" s="46"/>
      <c r="E16" s="44" t="s">
        <v>53</v>
      </c>
      <c r="F16" s="59">
        <v>568079</v>
      </c>
      <c r="G16" s="32">
        <v>483357</v>
      </c>
      <c r="H16" s="32">
        <v>569533</v>
      </c>
      <c r="I16" s="51">
        <v>556050</v>
      </c>
      <c r="J16" s="71">
        <v>529047</v>
      </c>
      <c r="K16" s="76">
        <v>550523</v>
      </c>
    </row>
    <row r="17" spans="2:11" s="27" customFormat="1" ht="15" thickBot="1">
      <c r="B17" s="34"/>
      <c r="C17" s="48"/>
      <c r="D17" s="47"/>
      <c r="E17" s="49" t="s">
        <v>52</v>
      </c>
      <c r="F17" s="61">
        <f t="shared" ref="F17:I17" si="0">+F15-F16</f>
        <v>51364</v>
      </c>
      <c r="G17" s="50">
        <f t="shared" si="0"/>
        <v>51195</v>
      </c>
      <c r="H17" s="50">
        <f t="shared" si="0"/>
        <v>51640</v>
      </c>
      <c r="I17" s="52">
        <f t="shared" si="0"/>
        <v>51054</v>
      </c>
      <c r="J17" s="72">
        <f>+J15-J16</f>
        <v>52464</v>
      </c>
      <c r="K17" s="77">
        <f>+K15-K16</f>
        <v>51661</v>
      </c>
    </row>
    <row r="18" spans="2:11" s="27" customFormat="1" ht="14.4">
      <c r="B18" s="92" t="s">
        <v>8</v>
      </c>
      <c r="C18" s="93"/>
      <c r="D18" s="93"/>
      <c r="E18" s="36"/>
      <c r="F18" s="62">
        <v>852320</v>
      </c>
      <c r="G18" s="37">
        <v>720503</v>
      </c>
      <c r="H18" s="37">
        <v>621032</v>
      </c>
      <c r="I18" s="53">
        <f>I19+I23</f>
        <v>523970</v>
      </c>
      <c r="J18" s="69">
        <f>J19+J23</f>
        <v>688513</v>
      </c>
      <c r="K18" s="73">
        <f>K19+K23</f>
        <v>613454</v>
      </c>
    </row>
    <row r="19" spans="2:11" s="27" customFormat="1" ht="14.4">
      <c r="B19" s="38"/>
      <c r="C19" s="83" t="s">
        <v>9</v>
      </c>
      <c r="D19" s="84"/>
      <c r="E19" s="45"/>
      <c r="F19" s="63">
        <v>839846</v>
      </c>
      <c r="G19" s="39">
        <v>707645</v>
      </c>
      <c r="H19" s="39">
        <v>611691</v>
      </c>
      <c r="I19" s="54">
        <f>SUM(I20:I22)</f>
        <v>514759</v>
      </c>
      <c r="J19" s="54">
        <f>SUM(J20:J22)</f>
        <v>679901</v>
      </c>
      <c r="K19" s="74">
        <f>SUM(K20:K22)</f>
        <v>596058</v>
      </c>
    </row>
    <row r="20" spans="2:11" s="27" customFormat="1" ht="14.4">
      <c r="B20" s="38"/>
      <c r="C20" s="40"/>
      <c r="D20" s="90" t="s">
        <v>10</v>
      </c>
      <c r="E20" s="91"/>
      <c r="F20" s="63">
        <v>332028</v>
      </c>
      <c r="G20" s="33">
        <v>349632</v>
      </c>
      <c r="H20" s="33">
        <v>321211</v>
      </c>
      <c r="I20" s="54">
        <v>312254</v>
      </c>
      <c r="J20" s="54">
        <v>385535</v>
      </c>
      <c r="K20" s="74">
        <v>412437</v>
      </c>
    </row>
    <row r="21" spans="2:11" s="27" customFormat="1" ht="14.4">
      <c r="B21" s="38"/>
      <c r="C21" s="40"/>
      <c r="D21" s="90" t="s">
        <v>11</v>
      </c>
      <c r="E21" s="91"/>
      <c r="F21" s="63">
        <f>476440</f>
        <v>476440</v>
      </c>
      <c r="G21" s="33">
        <f>323056</f>
        <v>323056</v>
      </c>
      <c r="H21" s="33">
        <f>290358</f>
        <v>290358</v>
      </c>
      <c r="I21" s="54">
        <f>193416</f>
        <v>193416</v>
      </c>
      <c r="J21" s="54">
        <v>245224</v>
      </c>
      <c r="K21" s="74">
        <v>183621</v>
      </c>
    </row>
    <row r="22" spans="2:11" s="27" customFormat="1" ht="14.4">
      <c r="B22" s="38"/>
      <c r="C22" s="41"/>
      <c r="D22" s="90" t="s">
        <v>12</v>
      </c>
      <c r="E22" s="91"/>
      <c r="F22" s="63">
        <v>31378</v>
      </c>
      <c r="G22" s="33">
        <v>34957</v>
      </c>
      <c r="H22" s="33">
        <v>122</v>
      </c>
      <c r="I22" s="54">
        <v>9089</v>
      </c>
      <c r="J22" s="54">
        <v>49142</v>
      </c>
      <c r="K22" s="74">
        <v>0</v>
      </c>
    </row>
    <row r="23" spans="2:11" s="27" customFormat="1" ht="14.4">
      <c r="B23" s="38"/>
      <c r="C23" s="83" t="s">
        <v>13</v>
      </c>
      <c r="D23" s="84"/>
      <c r="E23" s="42"/>
      <c r="F23" s="63">
        <v>12474</v>
      </c>
      <c r="G23" s="33">
        <v>12858</v>
      </c>
      <c r="H23" s="33">
        <v>9341</v>
      </c>
      <c r="I23" s="54">
        <f>SUM(I24:I25)</f>
        <v>9211</v>
      </c>
      <c r="J23" s="54">
        <f>SUM(J24:J25)</f>
        <v>8612</v>
      </c>
      <c r="K23" s="74">
        <f>SUM(K24:K25)</f>
        <v>17396</v>
      </c>
    </row>
    <row r="24" spans="2:11" s="27" customFormat="1" ht="14.4">
      <c r="B24" s="38"/>
      <c r="C24" s="40"/>
      <c r="D24" s="90" t="s">
        <v>14</v>
      </c>
      <c r="E24" s="91"/>
      <c r="F24" s="63">
        <v>10373</v>
      </c>
      <c r="G24" s="33">
        <v>10077</v>
      </c>
      <c r="H24" s="33">
        <v>8796</v>
      </c>
      <c r="I24" s="54">
        <v>7890</v>
      </c>
      <c r="J24" s="54">
        <v>7084</v>
      </c>
      <c r="K24" s="74">
        <v>6383</v>
      </c>
    </row>
    <row r="25" spans="2:11" s="27" customFormat="1" ht="15" thickBot="1">
      <c r="B25" s="38"/>
      <c r="C25" s="40"/>
      <c r="D25" s="83" t="s">
        <v>15</v>
      </c>
      <c r="E25" s="84"/>
      <c r="F25" s="64">
        <v>2101</v>
      </c>
      <c r="G25" s="32">
        <v>2781</v>
      </c>
      <c r="H25" s="32">
        <v>545</v>
      </c>
      <c r="I25" s="55">
        <v>1321</v>
      </c>
      <c r="J25" s="70">
        <v>1528</v>
      </c>
      <c r="K25" s="75">
        <v>11013</v>
      </c>
    </row>
    <row r="26" spans="2:11" s="27" customFormat="1" ht="15.6" thickTop="1" thickBot="1">
      <c r="B26" s="85" t="s">
        <v>16</v>
      </c>
      <c r="C26" s="86"/>
      <c r="D26" s="86"/>
      <c r="E26" s="86"/>
      <c r="F26" s="65">
        <f>-97545</f>
        <v>-97545</v>
      </c>
      <c r="G26" s="66">
        <f>-2076</f>
        <v>-2076</v>
      </c>
      <c r="H26" s="67">
        <f>124605</f>
        <v>124605</v>
      </c>
      <c r="I26" s="68">
        <f>(I10-I18+1)</f>
        <v>156749</v>
      </c>
      <c r="J26" s="68">
        <f>(J10-J18)</f>
        <v>31770</v>
      </c>
      <c r="K26" s="78">
        <f>(K10-K18)</f>
        <v>61996</v>
      </c>
    </row>
    <row r="27" spans="2:11" ht="15">
      <c r="B27" s="1"/>
      <c r="C27" s="1"/>
      <c r="D27" s="1"/>
      <c r="E27" s="1"/>
      <c r="F27" s="1"/>
      <c r="G27" s="1"/>
      <c r="H27" s="1"/>
      <c r="I27" s="2"/>
      <c r="J27" s="2"/>
      <c r="K27" s="2"/>
    </row>
    <row r="28" spans="2:11" ht="15">
      <c r="B28" s="1"/>
      <c r="C28" s="1"/>
      <c r="D28" s="1"/>
      <c r="E28" s="1"/>
      <c r="F28" s="1"/>
      <c r="G28" s="1"/>
      <c r="H28" s="1"/>
      <c r="I28" s="2"/>
      <c r="J28" s="2"/>
      <c r="K28" s="2"/>
    </row>
    <row r="29" spans="2:11" ht="15">
      <c r="B29" s="1"/>
      <c r="C29" s="1"/>
      <c r="D29" s="1"/>
      <c r="E29" s="1"/>
      <c r="F29" s="1"/>
      <c r="G29" s="1"/>
      <c r="H29" s="1"/>
      <c r="I29" s="2"/>
      <c r="J29" s="2"/>
      <c r="K29" s="2"/>
    </row>
    <row r="30" spans="2:11" ht="15">
      <c r="B30" s="1"/>
      <c r="C30" s="1"/>
      <c r="D30" s="1"/>
      <c r="E30" s="1"/>
      <c r="F30" s="1"/>
      <c r="G30" s="1"/>
      <c r="H30" s="1"/>
      <c r="I30" s="2"/>
      <c r="J30" s="2"/>
      <c r="K30" s="2"/>
    </row>
    <row r="31" spans="2:11" ht="15">
      <c r="B31" s="1"/>
      <c r="C31" s="1"/>
      <c r="D31" s="1"/>
      <c r="E31" s="1"/>
      <c r="F31" s="1"/>
      <c r="G31" s="1"/>
      <c r="H31" s="1"/>
      <c r="I31" s="2"/>
      <c r="J31" s="2"/>
      <c r="K31" s="2"/>
    </row>
  </sheetData>
  <mergeCells count="23">
    <mergeCell ref="B10:D10"/>
    <mergeCell ref="K8:K9"/>
    <mergeCell ref="F8:F9"/>
    <mergeCell ref="G8:G9"/>
    <mergeCell ref="H8:H9"/>
    <mergeCell ref="I8:I9"/>
    <mergeCell ref="J8:J9"/>
    <mergeCell ref="D25:E25"/>
    <mergeCell ref="B26:E26"/>
    <mergeCell ref="B4:K4"/>
    <mergeCell ref="C19:D19"/>
    <mergeCell ref="D20:E20"/>
    <mergeCell ref="D21:E21"/>
    <mergeCell ref="D22:E22"/>
    <mergeCell ref="C23:D23"/>
    <mergeCell ref="D24:E24"/>
    <mergeCell ref="C11:D11"/>
    <mergeCell ref="D12:E12"/>
    <mergeCell ref="D13:E13"/>
    <mergeCell ref="D14:E14"/>
    <mergeCell ref="D15:E15"/>
    <mergeCell ref="B18:D18"/>
    <mergeCell ref="C9:E9"/>
  </mergeCells>
  <phoneticPr fontId="5"/>
  <pageMargins left="0.70866141732283472" right="0.70866141732283472" top="0.55118110236220474" bottom="0.55118110236220474"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0B74C-6051-44F3-AE48-6CD334BFD966}">
  <sheetPr>
    <pageSetUpPr fitToPage="1"/>
  </sheetPr>
  <dimension ref="A1:K24"/>
  <sheetViews>
    <sheetView workbookViewId="0"/>
  </sheetViews>
  <sheetFormatPr defaultRowHeight="13.2"/>
  <cols>
    <col min="1" max="1" width="8.77734375" customWidth="1"/>
    <col min="2" max="2" width="36.109375" customWidth="1"/>
    <col min="3" max="5" width="16.77734375" customWidth="1"/>
    <col min="6" max="8" width="16.77734375" style="3" customWidth="1"/>
    <col min="257" max="258" width="12.6640625" customWidth="1"/>
    <col min="259" max="262" width="14.6640625" customWidth="1"/>
    <col min="513" max="514" width="12.6640625" customWidth="1"/>
    <col min="515" max="518" width="14.6640625" customWidth="1"/>
    <col min="769" max="770" width="12.6640625" customWidth="1"/>
    <col min="771" max="774" width="14.6640625" customWidth="1"/>
    <col min="1025" max="1026" width="12.6640625" customWidth="1"/>
    <col min="1027" max="1030" width="14.6640625" customWidth="1"/>
    <col min="1281" max="1282" width="12.6640625" customWidth="1"/>
    <col min="1283" max="1286" width="14.6640625" customWidth="1"/>
    <col min="1537" max="1538" width="12.6640625" customWidth="1"/>
    <col min="1539" max="1542" width="14.6640625" customWidth="1"/>
    <col min="1793" max="1794" width="12.6640625" customWidth="1"/>
    <col min="1795" max="1798" width="14.6640625" customWidth="1"/>
    <col min="2049" max="2050" width="12.6640625" customWidth="1"/>
    <col min="2051" max="2054" width="14.6640625" customWidth="1"/>
    <col min="2305" max="2306" width="12.6640625" customWidth="1"/>
    <col min="2307" max="2310" width="14.6640625" customWidth="1"/>
    <col min="2561" max="2562" width="12.6640625" customWidth="1"/>
    <col min="2563" max="2566" width="14.6640625" customWidth="1"/>
    <col min="2817" max="2818" width="12.6640625" customWidth="1"/>
    <col min="2819" max="2822" width="14.6640625" customWidth="1"/>
    <col min="3073" max="3074" width="12.6640625" customWidth="1"/>
    <col min="3075" max="3078" width="14.6640625" customWidth="1"/>
    <col min="3329" max="3330" width="12.6640625" customWidth="1"/>
    <col min="3331" max="3334" width="14.6640625" customWidth="1"/>
    <col min="3585" max="3586" width="12.6640625" customWidth="1"/>
    <col min="3587" max="3590" width="14.6640625" customWidth="1"/>
    <col min="3841" max="3842" width="12.6640625" customWidth="1"/>
    <col min="3843" max="3846" width="14.6640625" customWidth="1"/>
    <col min="4097" max="4098" width="12.6640625" customWidth="1"/>
    <col min="4099" max="4102" width="14.6640625" customWidth="1"/>
    <col min="4353" max="4354" width="12.6640625" customWidth="1"/>
    <col min="4355" max="4358" width="14.6640625" customWidth="1"/>
    <col min="4609" max="4610" width="12.6640625" customWidth="1"/>
    <col min="4611" max="4614" width="14.6640625" customWidth="1"/>
    <col min="4865" max="4866" width="12.6640625" customWidth="1"/>
    <col min="4867" max="4870" width="14.6640625" customWidth="1"/>
    <col min="5121" max="5122" width="12.6640625" customWidth="1"/>
    <col min="5123" max="5126" width="14.6640625" customWidth="1"/>
    <col min="5377" max="5378" width="12.6640625" customWidth="1"/>
    <col min="5379" max="5382" width="14.6640625" customWidth="1"/>
    <col min="5633" max="5634" width="12.6640625" customWidth="1"/>
    <col min="5635" max="5638" width="14.6640625" customWidth="1"/>
    <col min="5889" max="5890" width="12.6640625" customWidth="1"/>
    <col min="5891" max="5894" width="14.6640625" customWidth="1"/>
    <col min="6145" max="6146" width="12.6640625" customWidth="1"/>
    <col min="6147" max="6150" width="14.6640625" customWidth="1"/>
    <col min="6401" max="6402" width="12.6640625" customWidth="1"/>
    <col min="6403" max="6406" width="14.6640625" customWidth="1"/>
    <col min="6657" max="6658" width="12.6640625" customWidth="1"/>
    <col min="6659" max="6662" width="14.6640625" customWidth="1"/>
    <col min="6913" max="6914" width="12.6640625" customWidth="1"/>
    <col min="6915" max="6918" width="14.6640625" customWidth="1"/>
    <col min="7169" max="7170" width="12.6640625" customWidth="1"/>
    <col min="7171" max="7174" width="14.6640625" customWidth="1"/>
    <col min="7425" max="7426" width="12.6640625" customWidth="1"/>
    <col min="7427" max="7430" width="14.6640625" customWidth="1"/>
    <col min="7681" max="7682" width="12.6640625" customWidth="1"/>
    <col min="7683" max="7686" width="14.6640625" customWidth="1"/>
    <col min="7937" max="7938" width="12.6640625" customWidth="1"/>
    <col min="7939" max="7942" width="14.6640625" customWidth="1"/>
    <col min="8193" max="8194" width="12.6640625" customWidth="1"/>
    <col min="8195" max="8198" width="14.6640625" customWidth="1"/>
    <col min="8449" max="8450" width="12.6640625" customWidth="1"/>
    <col min="8451" max="8454" width="14.6640625" customWidth="1"/>
    <col min="8705" max="8706" width="12.6640625" customWidth="1"/>
    <col min="8707" max="8710" width="14.6640625" customWidth="1"/>
    <col min="8961" max="8962" width="12.6640625" customWidth="1"/>
    <col min="8963" max="8966" width="14.6640625" customWidth="1"/>
    <col min="9217" max="9218" width="12.6640625" customWidth="1"/>
    <col min="9219" max="9222" width="14.6640625" customWidth="1"/>
    <col min="9473" max="9474" width="12.6640625" customWidth="1"/>
    <col min="9475" max="9478" width="14.6640625" customWidth="1"/>
    <col min="9729" max="9730" width="12.6640625" customWidth="1"/>
    <col min="9731" max="9734" width="14.6640625" customWidth="1"/>
    <col min="9985" max="9986" width="12.6640625" customWidth="1"/>
    <col min="9987" max="9990" width="14.6640625" customWidth="1"/>
    <col min="10241" max="10242" width="12.6640625" customWidth="1"/>
    <col min="10243" max="10246" width="14.6640625" customWidth="1"/>
    <col min="10497" max="10498" width="12.6640625" customWidth="1"/>
    <col min="10499" max="10502" width="14.6640625" customWidth="1"/>
    <col min="10753" max="10754" width="12.6640625" customWidth="1"/>
    <col min="10755" max="10758" width="14.6640625" customWidth="1"/>
    <col min="11009" max="11010" width="12.6640625" customWidth="1"/>
    <col min="11011" max="11014" width="14.6640625" customWidth="1"/>
    <col min="11265" max="11266" width="12.6640625" customWidth="1"/>
    <col min="11267" max="11270" width="14.6640625" customWidth="1"/>
    <col min="11521" max="11522" width="12.6640625" customWidth="1"/>
    <col min="11523" max="11526" width="14.6640625" customWidth="1"/>
    <col min="11777" max="11778" width="12.6640625" customWidth="1"/>
    <col min="11779" max="11782" width="14.6640625" customWidth="1"/>
    <col min="12033" max="12034" width="12.6640625" customWidth="1"/>
    <col min="12035" max="12038" width="14.6640625" customWidth="1"/>
    <col min="12289" max="12290" width="12.6640625" customWidth="1"/>
    <col min="12291" max="12294" width="14.6640625" customWidth="1"/>
    <col min="12545" max="12546" width="12.6640625" customWidth="1"/>
    <col min="12547" max="12550" width="14.6640625" customWidth="1"/>
    <col min="12801" max="12802" width="12.6640625" customWidth="1"/>
    <col min="12803" max="12806" width="14.6640625" customWidth="1"/>
    <col min="13057" max="13058" width="12.6640625" customWidth="1"/>
    <col min="13059" max="13062" width="14.6640625" customWidth="1"/>
    <col min="13313" max="13314" width="12.6640625" customWidth="1"/>
    <col min="13315" max="13318" width="14.6640625" customWidth="1"/>
    <col min="13569" max="13570" width="12.6640625" customWidth="1"/>
    <col min="13571" max="13574" width="14.6640625" customWidth="1"/>
    <col min="13825" max="13826" width="12.6640625" customWidth="1"/>
    <col min="13827" max="13830" width="14.6640625" customWidth="1"/>
    <col min="14081" max="14082" width="12.6640625" customWidth="1"/>
    <col min="14083" max="14086" width="14.6640625" customWidth="1"/>
    <col min="14337" max="14338" width="12.6640625" customWidth="1"/>
    <col min="14339" max="14342" width="14.6640625" customWidth="1"/>
    <col min="14593" max="14594" width="12.6640625" customWidth="1"/>
    <col min="14595" max="14598" width="14.6640625" customWidth="1"/>
    <col min="14849" max="14850" width="12.6640625" customWidth="1"/>
    <col min="14851" max="14854" width="14.6640625" customWidth="1"/>
    <col min="15105" max="15106" width="12.6640625" customWidth="1"/>
    <col min="15107" max="15110" width="14.6640625" customWidth="1"/>
    <col min="15361" max="15362" width="12.6640625" customWidth="1"/>
    <col min="15363" max="15366" width="14.6640625" customWidth="1"/>
    <col min="15617" max="15618" width="12.6640625" customWidth="1"/>
    <col min="15619" max="15622" width="14.6640625" customWidth="1"/>
    <col min="15873" max="15874" width="12.6640625" customWidth="1"/>
    <col min="15875" max="15878" width="14.6640625" customWidth="1"/>
    <col min="16129" max="16130" width="12.6640625" customWidth="1"/>
    <col min="16131" max="16134" width="14.6640625" customWidth="1"/>
  </cols>
  <sheetData>
    <row r="1" spans="1:11" s="24" customFormat="1" ht="29.25" customHeight="1">
      <c r="A1" s="23" t="s">
        <v>48</v>
      </c>
      <c r="D1" s="25"/>
    </row>
    <row r="2" spans="1:11" s="24" customFormat="1" ht="29.25" customHeight="1">
      <c r="A2" s="26" t="s">
        <v>49</v>
      </c>
      <c r="D2" s="25"/>
    </row>
    <row r="4" spans="1:11" ht="16.2">
      <c r="B4" s="43" t="s">
        <v>51</v>
      </c>
      <c r="F4"/>
      <c r="G4"/>
      <c r="H4"/>
      <c r="I4" s="3"/>
      <c r="J4" s="3"/>
      <c r="K4" s="3"/>
    </row>
    <row r="5" spans="1:11" ht="13.8" thickBot="1"/>
    <row r="6" spans="1:11" ht="22.5" customHeight="1">
      <c r="B6" s="107" t="s">
        <v>0</v>
      </c>
      <c r="C6" s="109" t="s">
        <v>17</v>
      </c>
      <c r="D6" s="111" t="s">
        <v>18</v>
      </c>
      <c r="E6" s="111" t="s">
        <v>19</v>
      </c>
      <c r="F6" s="113" t="s">
        <v>20</v>
      </c>
      <c r="G6" s="125" t="s">
        <v>21</v>
      </c>
      <c r="H6" s="115" t="s">
        <v>22</v>
      </c>
    </row>
    <row r="7" spans="1:11" ht="22.5" customHeight="1" thickBot="1">
      <c r="B7" s="108"/>
      <c r="C7" s="110"/>
      <c r="D7" s="112"/>
      <c r="E7" s="112"/>
      <c r="F7" s="114"/>
      <c r="G7" s="126"/>
      <c r="H7" s="116"/>
    </row>
    <row r="8" spans="1:11" ht="22.5" customHeight="1">
      <c r="B8" s="12" t="s">
        <v>23</v>
      </c>
      <c r="C8" s="13">
        <v>0.88600000000000001</v>
      </c>
      <c r="D8" s="14">
        <v>0.997</v>
      </c>
      <c r="E8" s="14">
        <v>1.2010000000000001</v>
      </c>
      <c r="F8" s="14">
        <v>1.2989999999999999</v>
      </c>
      <c r="G8" s="15">
        <v>1.046</v>
      </c>
      <c r="H8" s="16">
        <v>1.101</v>
      </c>
    </row>
    <row r="9" spans="1:11" ht="22.5" customHeight="1">
      <c r="B9" s="4" t="s">
        <v>24</v>
      </c>
      <c r="C9" s="6">
        <v>0.72699999999999998</v>
      </c>
      <c r="D9" s="7">
        <v>0.74199999999999999</v>
      </c>
      <c r="E9" s="7">
        <v>1</v>
      </c>
      <c r="F9" s="7">
        <v>1.159</v>
      </c>
      <c r="G9" s="10">
        <v>0.84499999999999997</v>
      </c>
      <c r="H9" s="10">
        <v>0.98199999999999998</v>
      </c>
    </row>
    <row r="10" spans="1:11" ht="22.5" customHeight="1">
      <c r="B10" s="4" t="s">
        <v>25</v>
      </c>
      <c r="C10" s="6">
        <v>5.1999999999999998E-2</v>
      </c>
      <c r="D10" s="7">
        <v>0.17299999999999999</v>
      </c>
      <c r="E10" s="7">
        <v>0.114</v>
      </c>
      <c r="F10" s="7">
        <v>8.3000000000000004E-2</v>
      </c>
      <c r="G10" s="10">
        <v>0.14199999999999999</v>
      </c>
      <c r="H10" s="10">
        <v>7.1999999999999995E-2</v>
      </c>
    </row>
    <row r="11" spans="1:11" ht="22.5" customHeight="1">
      <c r="B11" s="4" t="s">
        <v>26</v>
      </c>
      <c r="C11" s="6">
        <v>0.78400000000000003</v>
      </c>
      <c r="D11" s="7">
        <v>0.87</v>
      </c>
      <c r="E11" s="7">
        <v>0.876</v>
      </c>
      <c r="F11" s="7">
        <v>0.88500000000000001</v>
      </c>
      <c r="G11" s="10">
        <v>0.88700000000000001</v>
      </c>
      <c r="H11" s="10">
        <v>0.88700000000000001</v>
      </c>
    </row>
    <row r="12" spans="1:11" ht="22.5" customHeight="1">
      <c r="B12" s="4" t="s">
        <v>27</v>
      </c>
      <c r="C12" s="79">
        <v>0.85099999999999998</v>
      </c>
      <c r="D12" s="80">
        <v>0.85299999999999998</v>
      </c>
      <c r="E12" s="80">
        <v>0.86399999999999999</v>
      </c>
      <c r="F12" s="80">
        <v>0.86799999999999999</v>
      </c>
      <c r="G12" s="10">
        <v>0.874</v>
      </c>
      <c r="H12" s="10">
        <v>0.88100000000000001</v>
      </c>
    </row>
    <row r="13" spans="1:11" ht="22.5" customHeight="1" thickBot="1">
      <c r="B13" s="5" t="s">
        <v>28</v>
      </c>
      <c r="C13" s="8">
        <v>0.83399999999999996</v>
      </c>
      <c r="D13" s="9">
        <v>0.97599999999999998</v>
      </c>
      <c r="E13" s="9">
        <v>0.76900000000000002</v>
      </c>
      <c r="F13" s="9">
        <v>0.752</v>
      </c>
      <c r="G13" s="11">
        <v>0.77900000000000003</v>
      </c>
      <c r="H13" s="11">
        <v>0.70099999999999996</v>
      </c>
    </row>
    <row r="14" spans="1:11" ht="15">
      <c r="B14" s="1"/>
      <c r="C14" s="1"/>
      <c r="D14" s="1"/>
      <c r="E14" s="1"/>
      <c r="F14" s="2"/>
      <c r="G14" s="2"/>
      <c r="H14" s="2"/>
    </row>
    <row r="15" spans="1:11" ht="21.6" customHeight="1">
      <c r="B15" s="82" t="s">
        <v>58</v>
      </c>
      <c r="C15" s="1"/>
      <c r="D15" s="1"/>
      <c r="E15" s="1"/>
      <c r="F15" s="2"/>
      <c r="G15" s="2"/>
      <c r="H15" s="2"/>
    </row>
    <row r="16" spans="1:11" ht="26.4" customHeight="1" thickBot="1">
      <c r="B16" s="81" t="s">
        <v>29</v>
      </c>
      <c r="C16" s="117" t="s">
        <v>30</v>
      </c>
      <c r="D16" s="118"/>
      <c r="E16" s="117" t="s">
        <v>31</v>
      </c>
      <c r="F16" s="118"/>
      <c r="G16" s="117" t="s">
        <v>40</v>
      </c>
      <c r="H16" s="118"/>
      <c r="I16" s="2"/>
    </row>
    <row r="17" spans="2:9" ht="48.6" customHeight="1" thickTop="1">
      <c r="B17" s="17" t="s">
        <v>32</v>
      </c>
      <c r="C17" s="119" t="s">
        <v>33</v>
      </c>
      <c r="D17" s="120"/>
      <c r="E17" s="121" t="s">
        <v>62</v>
      </c>
      <c r="F17" s="122"/>
      <c r="G17" s="123" t="s">
        <v>42</v>
      </c>
      <c r="H17" s="124"/>
      <c r="I17" s="2"/>
    </row>
    <row r="18" spans="2:9" ht="48.6" customHeight="1">
      <c r="B18" s="18" t="s">
        <v>34</v>
      </c>
      <c r="C18" s="127" t="s">
        <v>35</v>
      </c>
      <c r="D18" s="128"/>
      <c r="E18" s="129" t="s">
        <v>63</v>
      </c>
      <c r="F18" s="130"/>
      <c r="G18" s="129" t="s">
        <v>41</v>
      </c>
      <c r="H18" s="130"/>
      <c r="I18" s="2"/>
    </row>
    <row r="19" spans="2:9" ht="48.6" customHeight="1">
      <c r="B19" s="18" t="s">
        <v>36</v>
      </c>
      <c r="C19" s="127" t="s">
        <v>37</v>
      </c>
      <c r="D19" s="128"/>
      <c r="E19" s="129" t="s">
        <v>59</v>
      </c>
      <c r="F19" s="130"/>
      <c r="G19" s="129" t="s">
        <v>44</v>
      </c>
      <c r="H19" s="130"/>
      <c r="I19" s="3"/>
    </row>
    <row r="20" spans="2:9" ht="48.6" customHeight="1">
      <c r="B20" s="20" t="s">
        <v>38</v>
      </c>
      <c r="C20" s="133" t="s">
        <v>46</v>
      </c>
      <c r="D20" s="134"/>
      <c r="E20" s="135" t="s">
        <v>64</v>
      </c>
      <c r="F20" s="136"/>
      <c r="G20" s="135" t="s">
        <v>43</v>
      </c>
      <c r="H20" s="136"/>
      <c r="I20" s="3"/>
    </row>
    <row r="21" spans="2:9" ht="48.6" customHeight="1">
      <c r="B21" s="19" t="s">
        <v>55</v>
      </c>
      <c r="C21" s="131" t="s">
        <v>56</v>
      </c>
      <c r="D21" s="132"/>
      <c r="E21" s="129" t="s">
        <v>39</v>
      </c>
      <c r="F21" s="130"/>
      <c r="G21" s="129" t="s">
        <v>54</v>
      </c>
      <c r="H21" s="130"/>
      <c r="I21" s="3"/>
    </row>
    <row r="22" spans="2:9" ht="48.6" customHeight="1">
      <c r="B22" s="19" t="s">
        <v>45</v>
      </c>
      <c r="C22" s="131" t="s">
        <v>61</v>
      </c>
      <c r="D22" s="132"/>
      <c r="E22" s="129" t="s">
        <v>60</v>
      </c>
      <c r="F22" s="130"/>
      <c r="G22" s="129" t="s">
        <v>65</v>
      </c>
      <c r="H22" s="130"/>
      <c r="I22" s="3"/>
    </row>
    <row r="23" spans="2:9" ht="15">
      <c r="B23" s="1" t="s">
        <v>57</v>
      </c>
    </row>
    <row r="24" spans="2:9" ht="15">
      <c r="B24" s="1"/>
    </row>
  </sheetData>
  <mergeCells count="28">
    <mergeCell ref="C22:D22"/>
    <mergeCell ref="E22:F22"/>
    <mergeCell ref="G22:H22"/>
    <mergeCell ref="C20:D20"/>
    <mergeCell ref="E20:F20"/>
    <mergeCell ref="G20:H20"/>
    <mergeCell ref="C21:D21"/>
    <mergeCell ref="E21:F21"/>
    <mergeCell ref="G21:H21"/>
    <mergeCell ref="C18:D18"/>
    <mergeCell ref="E18:F18"/>
    <mergeCell ref="G18:H18"/>
    <mergeCell ref="C19:D19"/>
    <mergeCell ref="E19:F19"/>
    <mergeCell ref="G19:H19"/>
    <mergeCell ref="H6:H7"/>
    <mergeCell ref="C16:D16"/>
    <mergeCell ref="E16:F16"/>
    <mergeCell ref="G16:H16"/>
    <mergeCell ref="C17:D17"/>
    <mergeCell ref="E17:F17"/>
    <mergeCell ref="G17:H17"/>
    <mergeCell ref="G6:G7"/>
    <mergeCell ref="B6:B7"/>
    <mergeCell ref="C6:C7"/>
    <mergeCell ref="D6:D7"/>
    <mergeCell ref="E6:E7"/>
    <mergeCell ref="F6:F7"/>
  </mergeCells>
  <phoneticPr fontId="5"/>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1_収支状況</vt:lpstr>
      <vt:lpstr>2_経営指標 </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信介</dc:creator>
  <cp:lastModifiedBy>石井　進作</cp:lastModifiedBy>
  <cp:lastPrinted>2024-03-07T07:42:02Z</cp:lastPrinted>
  <dcterms:created xsi:type="dcterms:W3CDTF">2021-09-22T06:22:15Z</dcterms:created>
  <dcterms:modified xsi:type="dcterms:W3CDTF">2024-03-15T04:53:26Z</dcterms:modified>
</cp:coreProperties>
</file>