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30" yWindow="-15" windowWidth="10275" windowHeight="8100"/>
  </bookViews>
  <sheets>
    <sheet name="検査年度別受診者" sheetId="7" r:id="rId1"/>
  </sheets>
  <definedNames>
    <definedName name="_xlnm.Print_Area" localSheetId="0">検査年度別受診者!$A$1:$R$82</definedName>
  </definedNames>
  <calcPr calcId="162913"/>
</workbook>
</file>

<file path=xl/calcChain.xml><?xml version="1.0" encoding="utf-8"?>
<calcChain xmlns="http://schemas.openxmlformats.org/spreadsheetml/2006/main">
  <c r="F24" i="7" l="1"/>
  <c r="F23" i="7"/>
  <c r="F22" i="7"/>
  <c r="F21" i="7"/>
  <c r="F20" i="7"/>
  <c r="F19" i="7"/>
  <c r="J8" i="7" l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E26" i="7"/>
  <c r="H18" i="7" l="1"/>
  <c r="H19" i="7"/>
  <c r="H20" i="7"/>
  <c r="H21" i="7"/>
  <c r="H22" i="7"/>
  <c r="H23" i="7"/>
  <c r="H24" i="7"/>
  <c r="G17" i="7"/>
  <c r="G24" i="7"/>
  <c r="G23" i="7"/>
  <c r="G22" i="7"/>
  <c r="G21" i="7"/>
  <c r="G20" i="7"/>
  <c r="G19" i="7"/>
  <c r="G18" i="7"/>
  <c r="F16" i="7"/>
  <c r="H17" i="7" s="1"/>
  <c r="G16" i="7" l="1"/>
  <c r="F9" i="7" l="1"/>
  <c r="F10" i="7"/>
  <c r="F11" i="7"/>
  <c r="F12" i="7"/>
  <c r="F13" i="7"/>
  <c r="F14" i="7"/>
  <c r="F15" i="7"/>
  <c r="F8" i="7"/>
  <c r="F26" i="7" s="1"/>
  <c r="D26" i="7"/>
  <c r="G14" i="7" l="1"/>
  <c r="H14" i="7"/>
  <c r="G10" i="7"/>
  <c r="H10" i="7"/>
  <c r="G13" i="7"/>
  <c r="H13" i="7"/>
  <c r="G9" i="7"/>
  <c r="H9" i="7"/>
  <c r="G8" i="7"/>
  <c r="G12" i="7"/>
  <c r="H12" i="7"/>
  <c r="G15" i="7"/>
  <c r="H16" i="7"/>
  <c r="H15" i="7"/>
  <c r="H11" i="7"/>
  <c r="G11" i="7"/>
  <c r="K8" i="7"/>
  <c r="L8" i="7" s="1"/>
  <c r="K9" i="7" l="1"/>
  <c r="L9" i="7" l="1"/>
  <c r="K10" i="7"/>
  <c r="L10" i="7" s="1"/>
  <c r="K11" i="7" l="1"/>
  <c r="L11" i="7" s="1"/>
  <c r="K12" i="7" l="1"/>
  <c r="L12" i="7" s="1"/>
  <c r="K13" i="7" l="1"/>
  <c r="L13" i="7" s="1"/>
  <c r="K14" i="7" l="1"/>
  <c r="L14" i="7" s="1"/>
  <c r="K15" i="7" l="1"/>
  <c r="K16" i="7" s="1"/>
  <c r="K17" i="7" s="1"/>
  <c r="K18" i="7" s="1"/>
  <c r="K19" i="7" s="1"/>
  <c r="K20" i="7" s="1"/>
  <c r="K21" i="7" s="1"/>
  <c r="K22" i="7" s="1"/>
  <c r="K23" i="7" s="1"/>
  <c r="K24" i="7" s="1"/>
  <c r="L15" i="7" l="1"/>
  <c r="L16" i="7" l="1"/>
  <c r="L17" i="7" l="1"/>
  <c r="L18" i="7" l="1"/>
  <c r="L19" i="7" l="1"/>
  <c r="L20" i="7" l="1"/>
  <c r="L21" i="7" l="1"/>
  <c r="L22" i="7" l="1"/>
  <c r="L24" i="7" l="1"/>
  <c r="L23" i="7"/>
</calcChain>
</file>

<file path=xl/sharedStrings.xml><?xml version="1.0" encoding="utf-8"?>
<sst xmlns="http://schemas.openxmlformats.org/spreadsheetml/2006/main" count="53" uniqueCount="50">
  <si>
    <t>計</t>
    <rPh sb="0" eb="1">
      <t>ケイ</t>
    </rPh>
    <phoneticPr fontId="1"/>
  </si>
  <si>
    <t>西暦</t>
    <rPh sb="0" eb="2">
      <t>セイレキ</t>
    </rPh>
    <phoneticPr fontId="1"/>
  </si>
  <si>
    <t>注１：</t>
    <rPh sb="0" eb="1">
      <t>チュウ</t>
    </rPh>
    <phoneticPr fontId="1"/>
  </si>
  <si>
    <t>注２：</t>
    <rPh sb="0" eb="1">
      <t>チュウ</t>
    </rPh>
    <phoneticPr fontId="1"/>
  </si>
  <si>
    <t>前年比</t>
    <rPh sb="0" eb="3">
      <t>ゼンネンヒ</t>
    </rPh>
    <phoneticPr fontId="1"/>
  </si>
  <si>
    <t>－</t>
    <phoneticPr fontId="1"/>
  </si>
  <si>
    <t>注３：</t>
    <rPh sb="0" eb="1">
      <t>チュウ</t>
    </rPh>
    <phoneticPr fontId="1"/>
  </si>
  <si>
    <t>年度別</t>
    <rPh sb="0" eb="2">
      <t>ネンド</t>
    </rPh>
    <rPh sb="2" eb="3">
      <t>ベツ</t>
    </rPh>
    <phoneticPr fontId="1"/>
  </si>
  <si>
    <t>人口比%</t>
    <rPh sb="0" eb="3">
      <t>ジンコウヒ</t>
    </rPh>
    <phoneticPr fontId="1"/>
  </si>
  <si>
    <t>(人)</t>
    <rPh sb="1" eb="2">
      <t>ニン</t>
    </rPh>
    <phoneticPr fontId="1"/>
  </si>
  <si>
    <t>(人)</t>
    <rPh sb="1" eb="2">
      <t>ニン</t>
    </rPh>
    <phoneticPr fontId="1"/>
  </si>
  <si>
    <t>Ｂ型受診者</t>
    <rPh sb="1" eb="2">
      <t>ガタ</t>
    </rPh>
    <rPh sb="2" eb="5">
      <t>ジュシンシャ</t>
    </rPh>
    <phoneticPr fontId="1"/>
  </si>
  <si>
    <t>Ｂ型累積受診者</t>
    <rPh sb="1" eb="2">
      <t>ガタ</t>
    </rPh>
    <rPh sb="2" eb="4">
      <t>ルイセキ</t>
    </rPh>
    <rPh sb="4" eb="7">
      <t>ジュシンシャ</t>
    </rPh>
    <phoneticPr fontId="1"/>
  </si>
  <si>
    <t>(人)</t>
    <rPh sb="1" eb="2">
      <t>ニン</t>
    </rPh>
    <phoneticPr fontId="1"/>
  </si>
  <si>
    <t>Ｃ型受診者</t>
    <rPh sb="1" eb="2">
      <t>ガタ</t>
    </rPh>
    <rPh sb="2" eb="5">
      <t>ジュシンシャ</t>
    </rPh>
    <phoneticPr fontId="1"/>
  </si>
  <si>
    <t>Ｃ型累積受診者</t>
    <rPh sb="1" eb="2">
      <t>ガタ</t>
    </rPh>
    <rPh sb="2" eb="4">
      <t>ルイセキ</t>
    </rPh>
    <rPh sb="4" eb="7">
      <t>ジュシンシャ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</si>
  <si>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</si>
  <si>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</si>
  <si>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</si>
  <si>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</si>
  <si>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</si>
  <si>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</si>
  <si>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</si>
  <si>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</si>
  <si>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</si>
  <si>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</si>
  <si>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</si>
  <si>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平成</t>
    <rPh sb="0" eb="2">
      <t>ヘイセイ</t>
    </rPh>
    <phoneticPr fontId="1"/>
  </si>
  <si>
    <t>総受診者</t>
    <rPh sb="0" eb="1">
      <t>ソウ</t>
    </rPh>
    <rPh sb="1" eb="4">
      <t>ジュシンシャ</t>
    </rPh>
    <phoneticPr fontId="1"/>
  </si>
  <si>
    <t>人口比</t>
    <rPh sb="0" eb="3">
      <t>ジンコウヒ</t>
    </rPh>
    <phoneticPr fontId="1"/>
  </si>
  <si>
    <t>(％)</t>
  </si>
  <si>
    <t>(％)</t>
    <phoneticPr fontId="1"/>
  </si>
  <si>
    <t>総累積受診者</t>
    <rPh sb="0" eb="1">
      <t>ソウ</t>
    </rPh>
    <rPh sb="1" eb="3">
      <t>ルイセキ</t>
    </rPh>
    <rPh sb="3" eb="6">
      <t>ジュシンシャ</t>
    </rPh>
    <phoneticPr fontId="1"/>
  </si>
  <si>
    <t>累積</t>
    <rPh sb="0" eb="2">
      <t>ルイセキ</t>
    </rPh>
    <phoneticPr fontId="1"/>
  </si>
  <si>
    <t>ｃ欄、ｄ欄は、府、市町村による厚生労働省への事業報告より引用。年度別、累積の総受診者（ｅ，ｊ欄）は、政令市及び中核市実施分においては、受診者の区分（B型のみ、</t>
    <rPh sb="1" eb="2">
      <t>ラン</t>
    </rPh>
    <rPh sb="4" eb="5">
      <t>ラン</t>
    </rPh>
    <rPh sb="7" eb="8">
      <t>フ</t>
    </rPh>
    <rPh sb="9" eb="11">
      <t>シチョウ</t>
    </rPh>
    <rPh sb="11" eb="12">
      <t>ソン</t>
    </rPh>
    <rPh sb="15" eb="17">
      <t>コウセイ</t>
    </rPh>
    <rPh sb="17" eb="20">
      <t>ロウドウショウ</t>
    </rPh>
    <rPh sb="22" eb="24">
      <t>ジギョウ</t>
    </rPh>
    <rPh sb="24" eb="26">
      <t>ホウコク</t>
    </rPh>
    <rPh sb="28" eb="30">
      <t>インヨウ</t>
    </rPh>
    <phoneticPr fontId="1"/>
  </si>
  <si>
    <t>注４：</t>
    <rPh sb="0" eb="1">
      <t>チュウ</t>
    </rPh>
    <phoneticPr fontId="1"/>
  </si>
  <si>
    <t>k欄は府の40歳以上人口（H27国勢調査）に占める累積総受診者（j欄）の割合</t>
    <rPh sb="1" eb="2">
      <t>ラン</t>
    </rPh>
    <rPh sb="3" eb="4">
      <t>フ</t>
    </rPh>
    <rPh sb="7" eb="10">
      <t>サイイジョウ</t>
    </rPh>
    <rPh sb="10" eb="12">
      <t>ジンコウ</t>
    </rPh>
    <rPh sb="16" eb="18">
      <t>コクセイ</t>
    </rPh>
    <rPh sb="18" eb="20">
      <t>チョウサ</t>
    </rPh>
    <rPh sb="22" eb="23">
      <t>シ</t>
    </rPh>
    <rPh sb="25" eb="27">
      <t>ルイセキ</t>
    </rPh>
    <rPh sb="27" eb="28">
      <t>ソウ</t>
    </rPh>
    <rPh sb="28" eb="31">
      <t>ジュシンシャ</t>
    </rPh>
    <rPh sb="33" eb="34">
      <t>ラン</t>
    </rPh>
    <rPh sb="36" eb="38">
      <t>ワリアイ</t>
    </rPh>
    <phoneticPr fontId="1"/>
  </si>
  <si>
    <t>注５：</t>
    <rPh sb="0" eb="1">
      <t>チュウ</t>
    </rPh>
    <phoneticPr fontId="1"/>
  </si>
  <si>
    <t>受診見込者数をＢ型61,000人、Ｃ型55,000人と設定。</t>
    <rPh sb="0" eb="2">
      <t>ジュシン</t>
    </rPh>
    <rPh sb="2" eb="4">
      <t>ミコミ</t>
    </rPh>
    <rPh sb="4" eb="5">
      <t>シャ</t>
    </rPh>
    <rPh sb="5" eb="6">
      <t>スウ</t>
    </rPh>
    <rPh sb="8" eb="9">
      <t>ガタ</t>
    </rPh>
    <rPh sb="11" eb="16">
      <t>０００ニン</t>
    </rPh>
    <rPh sb="18" eb="19">
      <t>ガタ</t>
    </rPh>
    <rPh sb="21" eb="26">
      <t>０００ニン</t>
    </rPh>
    <rPh sb="27" eb="29">
      <t>セッテイ</t>
    </rPh>
    <phoneticPr fontId="1"/>
  </si>
  <si>
    <t>注６：</t>
    <rPh sb="0" eb="1">
      <t>チュウ</t>
    </rPh>
    <phoneticPr fontId="1"/>
  </si>
  <si>
    <t>■大阪府肝炎ウイルス検査　年度別受診者(グラフ）</t>
    <rPh sb="1" eb="4">
      <t>オオサカフ</t>
    </rPh>
    <rPh sb="4" eb="6">
      <t>カンエン</t>
    </rPh>
    <rPh sb="10" eb="12">
      <t>ケンサ</t>
    </rPh>
    <rPh sb="13" eb="15">
      <t>ネンド</t>
    </rPh>
    <rPh sb="15" eb="16">
      <t>ベツ</t>
    </rPh>
    <rPh sb="16" eb="19">
      <t>ジュシンシャ</t>
    </rPh>
    <phoneticPr fontId="1"/>
  </si>
  <si>
    <t>第3期がん対策推進計画は2018年度～2023年度の6年間（色つき部分）</t>
    <rPh sb="0" eb="1">
      <t>ダイ</t>
    </rPh>
    <rPh sb="2" eb="3">
      <t>キ</t>
    </rPh>
    <rPh sb="5" eb="7">
      <t>タイサク</t>
    </rPh>
    <rPh sb="7" eb="9">
      <t>スイシン</t>
    </rPh>
    <rPh sb="9" eb="11">
      <t>ケイカク</t>
    </rPh>
    <rPh sb="16" eb="17">
      <t>ネン</t>
    </rPh>
    <rPh sb="17" eb="18">
      <t>ド</t>
    </rPh>
    <rPh sb="23" eb="24">
      <t>ネン</t>
    </rPh>
    <rPh sb="24" eb="25">
      <t>ド</t>
    </rPh>
    <rPh sb="27" eb="29">
      <t>ネンカン</t>
    </rPh>
    <rPh sb="30" eb="31">
      <t>イロ</t>
    </rPh>
    <rPh sb="33" eb="35">
      <t>ブブン</t>
    </rPh>
    <phoneticPr fontId="1"/>
  </si>
  <si>
    <t>国勢調査人口</t>
    <rPh sb="0" eb="2">
      <t>コクセイ</t>
    </rPh>
    <rPh sb="2" eb="4">
      <t>チョウサ</t>
    </rPh>
    <rPh sb="4" eb="6">
      <t>ジンコウ</t>
    </rPh>
    <phoneticPr fontId="1"/>
  </si>
  <si>
    <t>Ｃ型のみ、ＢＣ両方）が同省への事業報告の内容に含まれておらず、府で把握していないため、Ｂ型、Ｃ型の受診者数が多い方を総受診者とした。</t>
    <rPh sb="31" eb="32">
      <t>フ</t>
    </rPh>
    <rPh sb="54" eb="55">
      <t>オオ</t>
    </rPh>
    <rPh sb="56" eb="57">
      <t>ホウ</t>
    </rPh>
    <rPh sb="58" eb="59">
      <t>ソウ</t>
    </rPh>
    <rPh sb="59" eb="62">
      <t>ジュシンシャ</t>
    </rPh>
    <phoneticPr fontId="1"/>
  </si>
  <si>
    <t>f欄は府の40歳以上人口（H27国勢調査）に占める総受診者（e欄）の割合</t>
    <rPh sb="1" eb="2">
      <t>ラン</t>
    </rPh>
    <rPh sb="3" eb="4">
      <t>フ</t>
    </rPh>
    <rPh sb="7" eb="10">
      <t>サイイジョウ</t>
    </rPh>
    <rPh sb="10" eb="12">
      <t>ジンコウ</t>
    </rPh>
    <rPh sb="16" eb="18">
      <t>コクセイ</t>
    </rPh>
    <rPh sb="18" eb="20">
      <t>チョウサ</t>
    </rPh>
    <rPh sb="22" eb="23">
      <t>シ</t>
    </rPh>
    <rPh sb="25" eb="26">
      <t>ソウ</t>
    </rPh>
    <rPh sb="26" eb="29">
      <t>ジュシンシャ</t>
    </rPh>
    <rPh sb="31" eb="32">
      <t>ラン</t>
    </rPh>
    <rPh sb="34" eb="36">
      <t>ワリアイ</t>
    </rPh>
    <phoneticPr fontId="1"/>
  </si>
  <si>
    <t>受診者数（c、ｄ欄）＝　【特定感染症検査等事業（府、政令市、中核市の各保健所、委託医療機関での実施分）】　＋　【市町村の健康増進事業での実施分】</t>
    <rPh sb="0" eb="3">
      <t>ジュシンシャ</t>
    </rPh>
    <rPh sb="3" eb="4">
      <t>スウ</t>
    </rPh>
    <rPh sb="8" eb="9">
      <t>ラン</t>
    </rPh>
    <rPh sb="13" eb="15">
      <t>トクテイ</t>
    </rPh>
    <rPh sb="15" eb="18">
      <t>カンセンショウ</t>
    </rPh>
    <rPh sb="18" eb="20">
      <t>ケンサ</t>
    </rPh>
    <rPh sb="20" eb="21">
      <t>トウ</t>
    </rPh>
    <rPh sb="21" eb="23">
      <t>ジギョウ</t>
    </rPh>
    <rPh sb="24" eb="25">
      <t>フ</t>
    </rPh>
    <rPh sb="26" eb="29">
      <t>セイレイシ</t>
    </rPh>
    <rPh sb="30" eb="33">
      <t>チュウカクシ</t>
    </rPh>
    <rPh sb="34" eb="38">
      <t>カクホケンジョ</t>
    </rPh>
    <rPh sb="39" eb="41">
      <t>イタク</t>
    </rPh>
    <rPh sb="41" eb="43">
      <t>イリョウ</t>
    </rPh>
    <rPh sb="43" eb="45">
      <t>キカン</t>
    </rPh>
    <rPh sb="47" eb="49">
      <t>ジッシ</t>
    </rPh>
    <rPh sb="49" eb="50">
      <t>ブン</t>
    </rPh>
    <rPh sb="56" eb="59">
      <t>シチョウソン</t>
    </rPh>
    <rPh sb="60" eb="62">
      <t>ケンコウ</t>
    </rPh>
    <rPh sb="62" eb="64">
      <t>ゾウシン</t>
    </rPh>
    <rPh sb="64" eb="66">
      <t>ジギョウ</t>
    </rPh>
    <rPh sb="68" eb="70">
      <t>ジッシ</t>
    </rPh>
    <rPh sb="70" eb="71">
      <t>ブン</t>
    </rPh>
    <phoneticPr fontId="1"/>
  </si>
  <si>
    <t>資料２－４</t>
    <rPh sb="0" eb="2">
      <t>シリョウ</t>
    </rPh>
    <phoneticPr fontId="1"/>
  </si>
  <si>
    <t>■大阪府肝炎ウイルス検査　年度別受診者</t>
    <rPh sb="1" eb="4">
      <t>オオサカフ</t>
    </rPh>
    <rPh sb="4" eb="6">
      <t>カンエン</t>
    </rPh>
    <rPh sb="10" eb="12">
      <t>ケンサ</t>
    </rPh>
    <rPh sb="13" eb="15">
      <t>ネンド</t>
    </rPh>
    <rPh sb="15" eb="16">
      <t>ベツ</t>
    </rPh>
    <rPh sb="16" eb="19">
      <t>ジュシンシャ</t>
    </rPh>
    <phoneticPr fontId="1"/>
  </si>
  <si>
    <t>（大阪府内(人)）</t>
    <rPh sb="1" eb="4">
      <t>オオサカフ</t>
    </rPh>
    <rPh sb="4" eb="5">
      <t>ナイ</t>
    </rPh>
    <rPh sb="6" eb="7">
      <t>ニン</t>
    </rPh>
    <phoneticPr fontId="1"/>
  </si>
  <si>
    <t>H28年度以降は見込。見込数の算出についてはＢ型受診者（ｃ欄)及びＣ受診者（ｄ欄）のH25～H27の3年間の平均値（Ｂ型61,545人、Ｃ型54,608人）をもとに、</t>
    <rPh sb="3" eb="4">
      <t>ネン</t>
    </rPh>
    <rPh sb="4" eb="5">
      <t>ド</t>
    </rPh>
    <rPh sb="5" eb="7">
      <t>イコウ</t>
    </rPh>
    <rPh sb="8" eb="10">
      <t>ミコ</t>
    </rPh>
    <rPh sb="11" eb="13">
      <t>ミコ</t>
    </rPh>
    <rPh sb="13" eb="14">
      <t>スウ</t>
    </rPh>
    <rPh sb="15" eb="17">
      <t>サンシュツ</t>
    </rPh>
    <rPh sb="23" eb="24">
      <t>ガタ</t>
    </rPh>
    <rPh sb="24" eb="27">
      <t>ジュシンシャ</t>
    </rPh>
    <rPh sb="29" eb="30">
      <t>ラン</t>
    </rPh>
    <rPh sb="31" eb="32">
      <t>オヨ</t>
    </rPh>
    <rPh sb="34" eb="37">
      <t>ジュシンシャ</t>
    </rPh>
    <rPh sb="39" eb="40">
      <t>ラン</t>
    </rPh>
    <rPh sb="51" eb="53">
      <t>ネンカン</t>
    </rPh>
    <rPh sb="54" eb="56">
      <t>ヘイキン</t>
    </rPh>
    <rPh sb="56" eb="57">
      <t>チ</t>
    </rPh>
    <rPh sb="59" eb="60">
      <t>ガタ</t>
    </rPh>
    <rPh sb="62" eb="67">
      <t>５４５ニン</t>
    </rPh>
    <rPh sb="69" eb="70">
      <t>ガタ</t>
    </rPh>
    <rPh sb="72" eb="77">
      <t>６０８ニン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</si>
</sst>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10" fontId="0" fillId="0" borderId="3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25" xfId="0" applyBorder="1" applyAlignment="1">
      <alignment horizontal="right" vertical="center"/>
    </xf>
    <xf numFmtId="10" fontId="0" fillId="0" borderId="1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 applyAlignment="1">
      <alignment horizontal="center" shrinkToFit="1"/>
    </xf>
    <xf numFmtId="10" fontId="4" fillId="0" borderId="15" xfId="0" applyNumberFormat="1" applyFont="1" applyFill="1" applyBorder="1">
      <alignment vertical="center"/>
    </xf>
    <xf numFmtId="10" fontId="4" fillId="0" borderId="3" xfId="0" applyNumberFormat="1" applyFont="1" applyFill="1" applyBorder="1">
      <alignment vertical="center"/>
    </xf>
    <xf numFmtId="10" fontId="0" fillId="0" borderId="7" xfId="0" applyNumberFormat="1" applyBorder="1">
      <alignment vertical="center"/>
    </xf>
    <xf numFmtId="10" fontId="0" fillId="0" borderId="7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2" borderId="26" xfId="0" applyNumberForma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18" xfId="0" applyBorder="1" applyAlignment="1">
      <alignment horizontal="center"/>
    </xf>
    <xf numFmtId="10" fontId="0" fillId="0" borderId="21" xfId="0" applyNumberFormat="1" applyBorder="1">
      <alignment vertical="center"/>
    </xf>
    <xf numFmtId="10" fontId="4" fillId="0" borderId="21" xfId="0" applyNumberFormat="1" applyFont="1" applyFill="1" applyBorder="1">
      <alignment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3" fontId="0" fillId="0" borderId="6" xfId="0" applyNumberForma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0" fontId="4" fillId="0" borderId="18" xfId="0" applyNumberFormat="1" applyFont="1" applyFill="1" applyBorder="1">
      <alignment vertical="center"/>
    </xf>
    <xf numFmtId="10" fontId="4" fillId="0" borderId="28" xfId="0" applyNumberFormat="1" applyFont="1" applyFill="1" applyBorder="1">
      <alignment vertical="center"/>
    </xf>
    <xf numFmtId="3" fontId="4" fillId="0" borderId="23" xfId="0" applyNumberFormat="1" applyFont="1" applyFill="1" applyBorder="1" applyAlignment="1">
      <alignment vertical="center"/>
    </xf>
    <xf numFmtId="10" fontId="4" fillId="0" borderId="24" xfId="0" applyNumberFormat="1" applyFon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1" xfId="0" applyFill="1" applyBorder="1">
      <alignment vertical="center"/>
    </xf>
    <xf numFmtId="0" fontId="0" fillId="3" borderId="12" xfId="0" applyFill="1" applyBorder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10" fontId="4" fillId="3" borderId="15" xfId="0" applyNumberFormat="1" applyFont="1" applyFill="1" applyBorder="1">
      <alignment vertical="center"/>
    </xf>
    <xf numFmtId="10" fontId="4" fillId="3" borderId="21" xfId="0" applyNumberFormat="1" applyFont="1" applyFill="1" applyBorder="1">
      <alignment vertical="center"/>
    </xf>
    <xf numFmtId="3" fontId="4" fillId="3" borderId="2" xfId="0" applyNumberFormat="1" applyFont="1" applyFill="1" applyBorder="1" applyAlignment="1">
      <alignment vertical="center"/>
    </xf>
    <xf numFmtId="10" fontId="4" fillId="3" borderId="7" xfId="0" applyNumberFormat="1" applyFont="1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3" fontId="4" fillId="3" borderId="31" xfId="0" applyNumberFormat="1" applyFont="1" applyFill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10" fontId="4" fillId="3" borderId="33" xfId="0" applyNumberFormat="1" applyFont="1" applyFill="1" applyBorder="1">
      <alignment vertical="center"/>
    </xf>
    <xf numFmtId="10" fontId="4" fillId="3" borderId="34" xfId="0" applyNumberFormat="1" applyFont="1" applyFill="1" applyBorder="1">
      <alignment vertical="center"/>
    </xf>
    <xf numFmtId="3" fontId="4" fillId="3" borderId="35" xfId="0" applyNumberFormat="1" applyFont="1" applyFill="1" applyBorder="1" applyAlignment="1">
      <alignment vertical="center"/>
    </xf>
    <xf numFmtId="10" fontId="4" fillId="3" borderId="36" xfId="0" applyNumberFormat="1" applyFont="1" applyFill="1" applyBorder="1">
      <alignment vertical="center"/>
    </xf>
    <xf numFmtId="0" fontId="0" fillId="3" borderId="37" xfId="0" applyFill="1" applyBorder="1">
      <alignment vertical="center"/>
    </xf>
    <xf numFmtId="10" fontId="4" fillId="3" borderId="38" xfId="0" applyNumberFormat="1" applyFont="1" applyFill="1" applyBorder="1">
      <alignment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3" fontId="4" fillId="3" borderId="41" xfId="0" applyNumberFormat="1" applyFont="1" applyFill="1" applyBorder="1" applyAlignment="1">
      <alignment vertical="center"/>
    </xf>
    <xf numFmtId="3" fontId="4" fillId="3" borderId="42" xfId="0" applyNumberFormat="1" applyFont="1" applyFill="1" applyBorder="1" applyAlignment="1">
      <alignment vertical="center"/>
    </xf>
    <xf numFmtId="10" fontId="4" fillId="3" borderId="43" xfId="0" applyNumberFormat="1" applyFont="1" applyFill="1" applyBorder="1">
      <alignment vertical="center"/>
    </xf>
    <xf numFmtId="10" fontId="4" fillId="3" borderId="44" xfId="0" applyNumberFormat="1" applyFont="1" applyFill="1" applyBorder="1">
      <alignment vertical="center"/>
    </xf>
    <xf numFmtId="3" fontId="4" fillId="3" borderId="44" xfId="0" applyNumberFormat="1" applyFont="1" applyFill="1" applyBorder="1" applyAlignment="1">
      <alignment vertical="center"/>
    </xf>
    <xf numFmtId="3" fontId="4" fillId="3" borderId="45" xfId="0" applyNumberFormat="1" applyFont="1" applyFill="1" applyBorder="1" applyAlignment="1">
      <alignment vertical="center"/>
    </xf>
    <xf numFmtId="10" fontId="4" fillId="3" borderId="46" xfId="0" applyNumberFormat="1" applyFont="1" applyFill="1" applyBorder="1">
      <alignment vertical="center"/>
    </xf>
    <xf numFmtId="3" fontId="0" fillId="0" borderId="1" xfId="0" applyNumberFormat="1" applyFill="1" applyBorder="1">
      <alignment vertical="center"/>
    </xf>
    <xf numFmtId="3" fontId="9" fillId="0" borderId="2" xfId="0" applyNumberFormat="1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99"/>
      <color rgb="FFFF9999"/>
      <color rgb="FFCCFF99"/>
      <color rgb="FFFFFF66"/>
      <color rgb="FF0000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肝炎ウイルス検査受診者</a:t>
            </a:r>
            <a:r>
              <a:rPr lang="en-US" altLang="ja-JP" sz="1600"/>
              <a:t>【</a:t>
            </a:r>
            <a:r>
              <a:rPr lang="ja-JP" altLang="en-US" sz="1600"/>
              <a:t>Ｂ型</a:t>
            </a:r>
            <a:r>
              <a:rPr lang="en-US" altLang="ja-JP" sz="1600"/>
              <a:t>】</a:t>
            </a:r>
            <a:endParaRPr lang="ja-JP" alt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検査年度別受診者!$D$5:$D$6</c:f>
              <c:strCache>
                <c:ptCount val="2"/>
                <c:pt idx="0">
                  <c:v>Ｂ型受診者</c:v>
                </c:pt>
                <c:pt idx="1">
                  <c:v>(人)</c:v>
                </c:pt>
              </c:strCache>
            </c:strRef>
          </c:tx>
          <c:spPr>
            <a:solidFill>
              <a:srgbClr val="FFCCFF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検査年度別受診者!$B$8:$B$24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検査年度別受診者!$D$8:$D$24</c:f>
              <c:numCache>
                <c:formatCode>#,##0</c:formatCode>
                <c:ptCount val="17"/>
                <c:pt idx="0">
                  <c:v>17932</c:v>
                </c:pt>
                <c:pt idx="1">
                  <c:v>87129</c:v>
                </c:pt>
                <c:pt idx="2">
                  <c:v>74248</c:v>
                </c:pt>
                <c:pt idx="3">
                  <c:v>59047</c:v>
                </c:pt>
                <c:pt idx="4">
                  <c:v>61489</c:v>
                </c:pt>
                <c:pt idx="5">
                  <c:v>61995</c:v>
                </c:pt>
                <c:pt idx="6">
                  <c:v>58923</c:v>
                </c:pt>
                <c:pt idx="7">
                  <c:v>63777</c:v>
                </c:pt>
                <c:pt idx="8">
                  <c:v>61934</c:v>
                </c:pt>
                <c:pt idx="9">
                  <c:v>61000</c:v>
                </c:pt>
                <c:pt idx="10">
                  <c:v>61000</c:v>
                </c:pt>
                <c:pt idx="11">
                  <c:v>70000</c:v>
                </c:pt>
                <c:pt idx="12">
                  <c:v>70000</c:v>
                </c:pt>
                <c:pt idx="13">
                  <c:v>70000</c:v>
                </c:pt>
                <c:pt idx="14">
                  <c:v>70000</c:v>
                </c:pt>
                <c:pt idx="15">
                  <c:v>70000</c:v>
                </c:pt>
                <c:pt idx="16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C-45B5-A014-5B3D27F7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60064"/>
        <c:axId val="119561600"/>
      </c:barChart>
      <c:lineChart>
        <c:grouping val="standard"/>
        <c:varyColors val="0"/>
        <c:ser>
          <c:idx val="0"/>
          <c:order val="1"/>
          <c:tx>
            <c:strRef>
              <c:f>検査年度別受診者!$I$5:$I$6</c:f>
              <c:strCache>
                <c:ptCount val="2"/>
                <c:pt idx="0">
                  <c:v>Ｂ型累積受診者</c:v>
                </c:pt>
                <c:pt idx="1">
                  <c:v>(人)</c:v>
                </c:pt>
              </c:strCache>
            </c:strRef>
          </c:tx>
          <c:marker>
            <c:symbol val="none"/>
          </c:marker>
          <c:cat>
            <c:numRef>
              <c:f>検査年度別受診者!$B$8:$B$24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検査年度別受診者!$I$8:$I$24</c:f>
              <c:numCache>
                <c:formatCode>#,##0</c:formatCode>
                <c:ptCount val="17"/>
                <c:pt idx="0">
                  <c:v>17932</c:v>
                </c:pt>
                <c:pt idx="1">
                  <c:v>105061</c:v>
                </c:pt>
                <c:pt idx="2">
                  <c:v>179309</c:v>
                </c:pt>
                <c:pt idx="3">
                  <c:v>238356</c:v>
                </c:pt>
                <c:pt idx="4">
                  <c:v>299845</c:v>
                </c:pt>
                <c:pt idx="5">
                  <c:v>361840</c:v>
                </c:pt>
                <c:pt idx="6">
                  <c:v>420763</c:v>
                </c:pt>
                <c:pt idx="7">
                  <c:v>484540</c:v>
                </c:pt>
                <c:pt idx="8">
                  <c:v>546474</c:v>
                </c:pt>
                <c:pt idx="9">
                  <c:v>607474</c:v>
                </c:pt>
                <c:pt idx="10">
                  <c:v>668474</c:v>
                </c:pt>
                <c:pt idx="11">
                  <c:v>738474</c:v>
                </c:pt>
                <c:pt idx="12">
                  <c:v>808474</c:v>
                </c:pt>
                <c:pt idx="13">
                  <c:v>878474</c:v>
                </c:pt>
                <c:pt idx="14">
                  <c:v>948474</c:v>
                </c:pt>
                <c:pt idx="15">
                  <c:v>1018474</c:v>
                </c:pt>
                <c:pt idx="16">
                  <c:v>1088474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C-45B5-A014-5B3D27F7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3120"/>
        <c:axId val="119571584"/>
      </c:lineChart>
      <c:catAx>
        <c:axId val="11956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561600"/>
        <c:crosses val="autoZero"/>
        <c:auto val="1"/>
        <c:lblAlgn val="ctr"/>
        <c:lblOffset val="100"/>
        <c:noMultiLvlLbl val="0"/>
      </c:catAx>
      <c:valAx>
        <c:axId val="119561600"/>
        <c:scaling>
          <c:orientation val="minMax"/>
          <c:max val="1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low"/>
        <c:crossAx val="119560064"/>
        <c:crosses val="autoZero"/>
        <c:crossBetween val="between"/>
        <c:majorUnit val="10000"/>
        <c:minorUnit val="5000"/>
      </c:valAx>
      <c:valAx>
        <c:axId val="119571584"/>
        <c:scaling>
          <c:orientation val="minMax"/>
          <c:max val="1200000"/>
          <c:min val="0"/>
        </c:scaling>
        <c:delete val="0"/>
        <c:axPos val="r"/>
        <c:numFmt formatCode="#,##0" sourceLinked="1"/>
        <c:majorTickMark val="out"/>
        <c:minorTickMark val="none"/>
        <c:tickLblPos val="high"/>
        <c:crossAx val="119573120"/>
        <c:crosses val="max"/>
        <c:crossBetween val="between"/>
        <c:majorUnit val="100000"/>
        <c:minorUnit val="50000"/>
      </c:valAx>
      <c:catAx>
        <c:axId val="11957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5715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肝炎ウイルス検査受診者</a:t>
            </a:r>
            <a:r>
              <a:rPr lang="en-US" altLang="ja-JP" sz="1600"/>
              <a:t>【</a:t>
            </a:r>
            <a:r>
              <a:rPr lang="ja-JP" altLang="en-US" sz="1600"/>
              <a:t>Ｃ型</a:t>
            </a:r>
            <a:r>
              <a:rPr lang="en-US" altLang="ja-JP" sz="1600"/>
              <a:t>】</a:t>
            </a:r>
            <a:endParaRPr lang="ja-JP" alt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検査年度別受診者!$E$5:$E$6</c:f>
              <c:strCache>
                <c:ptCount val="2"/>
                <c:pt idx="0">
                  <c:v>Ｃ型受診者</c:v>
                </c:pt>
                <c:pt idx="1">
                  <c:v>(人)</c:v>
                </c:pt>
              </c:strCache>
            </c:strRef>
          </c:tx>
          <c:spPr>
            <a:solidFill>
              <a:srgbClr val="FFCCFF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検査年度別受診者!$B$8:$B$24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検査年度別受診者!$E$8:$E$24</c:f>
              <c:numCache>
                <c:formatCode>#,##0</c:formatCode>
                <c:ptCount val="17"/>
                <c:pt idx="0">
                  <c:v>18233</c:v>
                </c:pt>
                <c:pt idx="1">
                  <c:v>84934</c:v>
                </c:pt>
                <c:pt idx="2">
                  <c:v>72120</c:v>
                </c:pt>
                <c:pt idx="3">
                  <c:v>53908</c:v>
                </c:pt>
                <c:pt idx="4">
                  <c:v>56405</c:v>
                </c:pt>
                <c:pt idx="5">
                  <c:v>56652</c:v>
                </c:pt>
                <c:pt idx="6">
                  <c:v>52013</c:v>
                </c:pt>
                <c:pt idx="7">
                  <c:v>56695</c:v>
                </c:pt>
                <c:pt idx="8">
                  <c:v>55115</c:v>
                </c:pt>
                <c:pt idx="9">
                  <c:v>55000</c:v>
                </c:pt>
                <c:pt idx="10">
                  <c:v>55000</c:v>
                </c:pt>
                <c:pt idx="11">
                  <c:v>70000</c:v>
                </c:pt>
                <c:pt idx="12">
                  <c:v>70000</c:v>
                </c:pt>
                <c:pt idx="13">
                  <c:v>70000</c:v>
                </c:pt>
                <c:pt idx="14">
                  <c:v>70000</c:v>
                </c:pt>
                <c:pt idx="15">
                  <c:v>70000</c:v>
                </c:pt>
                <c:pt idx="16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1-4066-8C1F-A82E669E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97600"/>
        <c:axId val="122699136"/>
      </c:barChart>
      <c:lineChart>
        <c:grouping val="standard"/>
        <c:varyColors val="0"/>
        <c:ser>
          <c:idx val="0"/>
          <c:order val="1"/>
          <c:tx>
            <c:strRef>
              <c:f>検査年度別受診者!$J$5:$J$6</c:f>
              <c:strCache>
                <c:ptCount val="2"/>
                <c:pt idx="0">
                  <c:v>Ｃ型累積受診者</c:v>
                </c:pt>
                <c:pt idx="1">
                  <c:v>(人)</c:v>
                </c:pt>
              </c:strCache>
            </c:strRef>
          </c:tx>
          <c:marker>
            <c:symbol val="none"/>
          </c:marker>
          <c:cat>
            <c:numRef>
              <c:f>検査年度別受診者!$B$8:$B$24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検査年度別受診者!$J$8:$J$24</c:f>
              <c:numCache>
                <c:formatCode>#,##0</c:formatCode>
                <c:ptCount val="17"/>
                <c:pt idx="0">
                  <c:v>18233</c:v>
                </c:pt>
                <c:pt idx="1">
                  <c:v>103167</c:v>
                </c:pt>
                <c:pt idx="2">
                  <c:v>175287</c:v>
                </c:pt>
                <c:pt idx="3">
                  <c:v>229195</c:v>
                </c:pt>
                <c:pt idx="4">
                  <c:v>285600</c:v>
                </c:pt>
                <c:pt idx="5">
                  <c:v>342252</c:v>
                </c:pt>
                <c:pt idx="6">
                  <c:v>394265</c:v>
                </c:pt>
                <c:pt idx="7">
                  <c:v>450960</c:v>
                </c:pt>
                <c:pt idx="8">
                  <c:v>506075</c:v>
                </c:pt>
                <c:pt idx="9">
                  <c:v>561075</c:v>
                </c:pt>
                <c:pt idx="10">
                  <c:v>616075</c:v>
                </c:pt>
                <c:pt idx="11">
                  <c:v>686075</c:v>
                </c:pt>
                <c:pt idx="12">
                  <c:v>756075</c:v>
                </c:pt>
                <c:pt idx="13">
                  <c:v>826075</c:v>
                </c:pt>
                <c:pt idx="14">
                  <c:v>896075</c:v>
                </c:pt>
                <c:pt idx="15">
                  <c:v>966075</c:v>
                </c:pt>
                <c:pt idx="16">
                  <c:v>1036075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1-4066-8C1F-A82E669E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2464"/>
        <c:axId val="122700928"/>
      </c:lineChart>
      <c:catAx>
        <c:axId val="1226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99136"/>
        <c:crosses val="autoZero"/>
        <c:auto val="1"/>
        <c:lblAlgn val="ctr"/>
        <c:lblOffset val="100"/>
        <c:noMultiLvlLbl val="0"/>
      </c:catAx>
      <c:valAx>
        <c:axId val="122699136"/>
        <c:scaling>
          <c:orientation val="minMax"/>
          <c:max val="1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low"/>
        <c:crossAx val="122697600"/>
        <c:crosses val="autoZero"/>
        <c:crossBetween val="between"/>
        <c:majorUnit val="10000"/>
        <c:minorUnit val="5000"/>
      </c:valAx>
      <c:valAx>
        <c:axId val="122700928"/>
        <c:scaling>
          <c:orientation val="minMax"/>
          <c:max val="1200000"/>
          <c:min val="0"/>
        </c:scaling>
        <c:delete val="0"/>
        <c:axPos val="r"/>
        <c:numFmt formatCode="#,##0" sourceLinked="1"/>
        <c:majorTickMark val="out"/>
        <c:minorTickMark val="none"/>
        <c:tickLblPos val="high"/>
        <c:crossAx val="122702464"/>
        <c:crosses val="max"/>
        <c:crossBetween val="between"/>
        <c:majorUnit val="100000"/>
        <c:minorUnit val="5000"/>
      </c:valAx>
      <c:catAx>
        <c:axId val="12270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7009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肝炎ウイルス検査受診者</a:t>
            </a:r>
            <a:r>
              <a:rPr lang="en-US" altLang="ja-JP" sz="1600"/>
              <a:t>【</a:t>
            </a:r>
            <a:r>
              <a:rPr lang="ja-JP" altLang="en-US" sz="1600"/>
              <a:t>総計</a:t>
            </a:r>
            <a:r>
              <a:rPr lang="en-US" altLang="ja-JP" sz="1600"/>
              <a:t>】</a:t>
            </a:r>
            <a:endParaRPr lang="ja-JP" alt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検査年度別受診者!$F$5:$F$6</c:f>
              <c:strCache>
                <c:ptCount val="2"/>
                <c:pt idx="0">
                  <c:v>総受診者</c:v>
                </c:pt>
                <c:pt idx="1">
                  <c:v>(人)</c:v>
                </c:pt>
              </c:strCache>
            </c:strRef>
          </c:tx>
          <c:spPr>
            <a:solidFill>
              <a:srgbClr val="FFCCFF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検査年度別受診者!$B$8:$B$24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検査年度別受診者!$F$8:$F$24</c:f>
              <c:numCache>
                <c:formatCode>#,##0</c:formatCode>
                <c:ptCount val="17"/>
                <c:pt idx="0">
                  <c:v>18233</c:v>
                </c:pt>
                <c:pt idx="1">
                  <c:v>87129</c:v>
                </c:pt>
                <c:pt idx="2">
                  <c:v>74248</c:v>
                </c:pt>
                <c:pt idx="3">
                  <c:v>59047</c:v>
                </c:pt>
                <c:pt idx="4">
                  <c:v>61489</c:v>
                </c:pt>
                <c:pt idx="5">
                  <c:v>61995</c:v>
                </c:pt>
                <c:pt idx="6">
                  <c:v>58923</c:v>
                </c:pt>
                <c:pt idx="7">
                  <c:v>63777</c:v>
                </c:pt>
                <c:pt idx="8">
                  <c:v>61934</c:v>
                </c:pt>
                <c:pt idx="9">
                  <c:v>61000</c:v>
                </c:pt>
                <c:pt idx="10">
                  <c:v>61000</c:v>
                </c:pt>
                <c:pt idx="11">
                  <c:v>70000</c:v>
                </c:pt>
                <c:pt idx="12">
                  <c:v>70000</c:v>
                </c:pt>
                <c:pt idx="13">
                  <c:v>70000</c:v>
                </c:pt>
                <c:pt idx="14">
                  <c:v>70000</c:v>
                </c:pt>
                <c:pt idx="15">
                  <c:v>70000</c:v>
                </c:pt>
                <c:pt idx="16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D-4174-A065-59865855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34080"/>
        <c:axId val="122735616"/>
      </c:barChart>
      <c:lineChart>
        <c:grouping val="standard"/>
        <c:varyColors val="0"/>
        <c:ser>
          <c:idx val="0"/>
          <c:order val="1"/>
          <c:tx>
            <c:strRef>
              <c:f>検査年度別受診者!$K$5:$K$6</c:f>
              <c:strCache>
                <c:ptCount val="2"/>
                <c:pt idx="0">
                  <c:v>総累積受診者</c:v>
                </c:pt>
                <c:pt idx="1">
                  <c:v>(人)</c:v>
                </c:pt>
              </c:strCache>
            </c:strRef>
          </c:tx>
          <c:marker>
            <c:symbol val="none"/>
          </c:marker>
          <c:cat>
            <c:numRef>
              <c:f>検査年度別受診者!$B$8:$B$24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検査年度別受診者!$K$8:$K$24</c:f>
              <c:numCache>
                <c:formatCode>#,##0</c:formatCode>
                <c:ptCount val="17"/>
                <c:pt idx="0">
                  <c:v>18233</c:v>
                </c:pt>
                <c:pt idx="1">
                  <c:v>105362</c:v>
                </c:pt>
                <c:pt idx="2">
                  <c:v>179610</c:v>
                </c:pt>
                <c:pt idx="3">
                  <c:v>238657</c:v>
                </c:pt>
                <c:pt idx="4">
                  <c:v>300146</c:v>
                </c:pt>
                <c:pt idx="5">
                  <c:v>362141</c:v>
                </c:pt>
                <c:pt idx="6">
                  <c:v>421064</c:v>
                </c:pt>
                <c:pt idx="7">
                  <c:v>484841</c:v>
                </c:pt>
                <c:pt idx="8">
                  <c:v>546775</c:v>
                </c:pt>
                <c:pt idx="9">
                  <c:v>607775</c:v>
                </c:pt>
                <c:pt idx="10">
                  <c:v>668775</c:v>
                </c:pt>
                <c:pt idx="11">
                  <c:v>738775</c:v>
                </c:pt>
                <c:pt idx="12">
                  <c:v>808775</c:v>
                </c:pt>
                <c:pt idx="13">
                  <c:v>878775</c:v>
                </c:pt>
                <c:pt idx="14">
                  <c:v>948775</c:v>
                </c:pt>
                <c:pt idx="15">
                  <c:v>1018775</c:v>
                </c:pt>
                <c:pt idx="16">
                  <c:v>1088775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D-4174-A065-59865855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7136"/>
        <c:axId val="122745600"/>
      </c:lineChart>
      <c:catAx>
        <c:axId val="1227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735616"/>
        <c:crosses val="autoZero"/>
        <c:auto val="1"/>
        <c:lblAlgn val="ctr"/>
        <c:lblOffset val="100"/>
        <c:noMultiLvlLbl val="0"/>
      </c:catAx>
      <c:valAx>
        <c:axId val="122735616"/>
        <c:scaling>
          <c:orientation val="minMax"/>
          <c:max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2734080"/>
        <c:crosses val="autoZero"/>
        <c:crossBetween val="between"/>
        <c:majorUnit val="10000"/>
        <c:minorUnit val="5000"/>
      </c:valAx>
      <c:valAx>
        <c:axId val="122745600"/>
        <c:scaling>
          <c:orientation val="minMax"/>
          <c:max val="12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crossAx val="122747136"/>
        <c:crosses val="max"/>
        <c:crossBetween val="between"/>
        <c:majorUnit val="100000"/>
        <c:minorUnit val="50000"/>
      </c:valAx>
      <c:catAx>
        <c:axId val="12274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7456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zero"/>
    <c:showDLblsOverMax val="0"/>
  </c:chart>
  <c:spPr>
    <a:noFill/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23</xdr:row>
      <xdr:rowOff>161925</xdr:rowOff>
    </xdr:from>
    <xdr:to>
      <xdr:col>17</xdr:col>
      <xdr:colOff>638175</xdr:colOff>
      <xdr:row>26</xdr:row>
      <xdr:rowOff>142874</xdr:rowOff>
    </xdr:to>
    <xdr:sp macro="" textlink="">
      <xdr:nvSpPr>
        <xdr:cNvPr id="2" name="四角形吹き出し 1"/>
        <xdr:cNvSpPr/>
      </xdr:nvSpPr>
      <xdr:spPr>
        <a:xfrm>
          <a:off x="8677275" y="5172075"/>
          <a:ext cx="3276600" cy="666749"/>
        </a:xfrm>
        <a:prstGeom prst="wedgeRectCallout">
          <a:avLst>
            <a:gd name="adj1" fmla="val -103338"/>
            <a:gd name="adj2" fmla="val -43608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/>
            <a:t>第</a:t>
          </a:r>
          <a:r>
            <a:rPr kumimoji="1" lang="en-US" altLang="ja-JP" sz="1000"/>
            <a:t>3</a:t>
          </a:r>
          <a:r>
            <a:rPr kumimoji="1" lang="ja-JP" altLang="en-US" sz="1000"/>
            <a:t>期計画中、総受診者数を</a:t>
          </a:r>
          <a:r>
            <a:rPr kumimoji="1" lang="en-US" altLang="ja-JP" sz="1000"/>
            <a:t>42</a:t>
          </a:r>
          <a:r>
            <a:rPr kumimoji="1" lang="ja-JP" altLang="en-US" sz="1000"/>
            <a:t>万人、年平均</a:t>
          </a:r>
          <a:r>
            <a:rPr kumimoji="1" lang="en-US" altLang="ja-JP" sz="1000"/>
            <a:t>7</a:t>
          </a:r>
          <a:r>
            <a:rPr kumimoji="1" lang="ja-JP" altLang="en-US" sz="1000"/>
            <a:t>万人と見込んだ場合、第３期計画期間内で、総累積受診者数が</a:t>
          </a:r>
          <a:r>
            <a:rPr kumimoji="1" lang="en-US" altLang="ja-JP" sz="1000"/>
            <a:t>100</a:t>
          </a:r>
          <a:r>
            <a:rPr kumimoji="1" lang="ja-JP" altLang="en-US" sz="1000"/>
            <a:t>万人を突破する見込</a:t>
          </a:r>
        </a:p>
      </xdr:txBody>
    </xdr:sp>
    <xdr:clientData/>
  </xdr:twoCellAnchor>
  <xdr:twoCellAnchor>
    <xdr:from>
      <xdr:col>0</xdr:col>
      <xdr:colOff>252412</xdr:colOff>
      <xdr:row>37</xdr:row>
      <xdr:rowOff>157162</xdr:rowOff>
    </xdr:from>
    <xdr:to>
      <xdr:col>9</xdr:col>
      <xdr:colOff>38100</xdr:colOff>
      <xdr:row>58</xdr:row>
      <xdr:rowOff>166688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190501</xdr:colOff>
      <xdr:row>38</xdr:row>
      <xdr:rowOff>0</xdr:rowOff>
    </xdr:from>
    <xdr:to>
      <xdr:col>16</xdr:col>
      <xdr:colOff>161926</xdr:colOff>
      <xdr:row>58</xdr:row>
      <xdr:rowOff>142875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133350</xdr:colOff>
      <xdr:row>39</xdr:row>
      <xdr:rowOff>47625</xdr:rowOff>
    </xdr:from>
    <xdr:to>
      <xdr:col>8</xdr:col>
      <xdr:colOff>714375</xdr:colOff>
      <xdr:row>40</xdr:row>
      <xdr:rowOff>142875</xdr:rowOff>
    </xdr:to>
    <xdr:sp macro="" textlink="">
      <xdr:nvSpPr>
        <xdr:cNvPr id="14" name="テキスト ボックス 13"/>
        <xdr:cNvSpPr txBox="1"/>
      </xdr:nvSpPr>
      <xdr:spPr>
        <a:xfrm>
          <a:off x="4819650" y="8534400"/>
          <a:ext cx="5810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（累計）</a:t>
          </a:r>
        </a:p>
      </xdr:txBody>
    </xdr:sp>
    <xdr:clientData/>
  </xdr:twoCellAnchor>
  <xdr:twoCellAnchor>
    <xdr:from>
      <xdr:col>15</xdr:col>
      <xdr:colOff>238125</xdr:colOff>
      <xdr:row>39</xdr:row>
      <xdr:rowOff>104775</xdr:rowOff>
    </xdr:from>
    <xdr:to>
      <xdr:col>16</xdr:col>
      <xdr:colOff>133350</xdr:colOff>
      <xdr:row>41</xdr:row>
      <xdr:rowOff>28575</xdr:rowOff>
    </xdr:to>
    <xdr:sp macro="" textlink="">
      <xdr:nvSpPr>
        <xdr:cNvPr id="15" name="テキスト ボックス 14"/>
        <xdr:cNvSpPr txBox="1"/>
      </xdr:nvSpPr>
      <xdr:spPr>
        <a:xfrm>
          <a:off x="10182225" y="8591550"/>
          <a:ext cx="5810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（累計）</a:t>
          </a:r>
        </a:p>
      </xdr:txBody>
    </xdr:sp>
    <xdr:clientData/>
  </xdr:twoCellAnchor>
  <xdr:twoCellAnchor>
    <xdr:from>
      <xdr:col>0</xdr:col>
      <xdr:colOff>266700</xdr:colOff>
      <xdr:row>60</xdr:row>
      <xdr:rowOff>142875</xdr:rowOff>
    </xdr:from>
    <xdr:to>
      <xdr:col>9</xdr:col>
      <xdr:colOff>23813</xdr:colOff>
      <xdr:row>81</xdr:row>
      <xdr:rowOff>119062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85725</xdr:colOff>
      <xdr:row>16</xdr:row>
      <xdr:rowOff>0</xdr:rowOff>
    </xdr:from>
    <xdr:to>
      <xdr:col>12</xdr:col>
      <xdr:colOff>171450</xdr:colOff>
      <xdr:row>23</xdr:row>
      <xdr:rowOff>200025</xdr:rowOff>
    </xdr:to>
    <xdr:sp macro="" textlink="">
      <xdr:nvSpPr>
        <xdr:cNvPr id="22" name="右中かっこ 21"/>
        <xdr:cNvSpPr/>
      </xdr:nvSpPr>
      <xdr:spPr>
        <a:xfrm>
          <a:off x="7639050" y="3181350"/>
          <a:ext cx="85725" cy="18002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238125</xdr:colOff>
      <xdr:row>19</xdr:row>
      <xdr:rowOff>47625</xdr:rowOff>
    </xdr:from>
    <xdr:to>
      <xdr:col>12</xdr:col>
      <xdr:colOff>990600</xdr:colOff>
      <xdr:row>20</xdr:row>
      <xdr:rowOff>161925</xdr:rowOff>
    </xdr:to>
    <xdr:sp macro="" textlink="">
      <xdr:nvSpPr>
        <xdr:cNvPr id="23" name="テキスト ボックス 22"/>
        <xdr:cNvSpPr txBox="1"/>
      </xdr:nvSpPr>
      <xdr:spPr>
        <a:xfrm>
          <a:off x="7791450" y="3914775"/>
          <a:ext cx="7524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（見込）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0.51186</cdr:x>
      <cdr:y>0.12797</cdr:y>
    </cdr:from>
    <cdr:to>
      <cdr:x>0.86759</cdr:x>
      <cdr:y>0.89225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59567" y="461963"/>
          <a:ext cx="1848333" cy="2759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0.52541</cdr:x>
      <cdr:y>0.15392</cdr:y>
    </cdr:from>
    <cdr:to>
      <cdr:x>0.68549</cdr:x>
      <cdr:y>0.22701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29953" y="555639"/>
          <a:ext cx="831757" cy="263853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12700" cmpd="dbl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 b="1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（見込）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0.51186</cdr:x>
      <cdr:y>0.13333</cdr:y>
    </cdr:from>
    <cdr:to>
      <cdr:x>0.86759</cdr:x>
      <cdr:y>0.89225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57129" y="476250"/>
          <a:ext cx="1846639" cy="27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0.52174</cdr:x>
      <cdr:y>0.15625</cdr:y>
    </cdr:from>
    <cdr:to>
      <cdr:x>0.68182</cdr:x>
      <cdr:y>0.22934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08418" y="558094"/>
          <a:ext cx="830995" cy="26106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12700" cmpd="dbl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（見込）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0.51186</cdr:x>
      <cdr:y>0.12517</cdr:y>
    </cdr:from>
    <cdr:to>
      <cdr:x>0.86759</cdr:x>
      <cdr:y>0.89225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4941" y="447675"/>
          <a:ext cx="1838168" cy="274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0.52358</cdr:x>
      <cdr:y>0.16161</cdr:y>
    </cdr:from>
    <cdr:to>
      <cdr:x>0.68366</cdr:x>
      <cdr:y>0.2347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05519" y="578027"/>
          <a:ext cx="827183" cy="26141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12700" cmpd="dbl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（見込）</a:t>
          </a:r>
        </a:p>
      </cdr:txBody>
    </cdr:sp>
  </cdr:relSizeAnchor>
  <cdr:relSizeAnchor xmlns:cdr="http://schemas.openxmlformats.org/drawingml/2006/chartDrawing">
    <cdr:from>
      <cdr:x>0.88065</cdr:x>
      <cdr:y>0.07545</cdr:y>
    </cdr:from>
    <cdr:to>
      <cdr:x>0.99967</cdr:x>
      <cdr:y>0.15002</cdr:y>
    </cdr:to>
    <cdr:sp macro="" textlink="">
      <cdr:nvSpPr>
        <cdr:cNvPr id="5" name="テキスト ボックス 12"/>
        <cdr:cNvSpPr txBox="1"/>
      </cdr:nvSpPr>
      <cdr:spPr>
        <a:xfrm xmlns:a="http://schemas.openxmlformats.org/drawingml/2006/main">
          <a:off x="4298950" y="269875"/>
          <a:ext cx="5810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（累計）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37"/>
  <sheetViews>
    <sheetView showGridLines="0" tabSelected="1" topLeftCell="B1" zoomScaleNormal="100" workbookViewId="0">
      <selection activeCell="Q11" sqref="Q11"/>
    </sheetView>
  </sheetViews>
  <sheetFormatPr defaultRowHeight="13.5" x14ac:dyDescent="0.15"/>
  <cols>
    <col min="1" max="1" width="4.25" customWidth="1"/>
    <col min="2" max="2" width="6.625" bestFit="1" customWidth="1"/>
    <col min="3" max="3" width="5.125" bestFit="1" customWidth="1"/>
    <col min="4" max="5" width="9" customWidth="1"/>
    <col min="6" max="6" width="9.75" bestFit="1" customWidth="1"/>
    <col min="7" max="7" width="8.25" bestFit="1" customWidth="1"/>
    <col min="8" max="8" width="9.5" bestFit="1" customWidth="1"/>
    <col min="9" max="10" width="9.5" customWidth="1"/>
    <col min="11" max="11" width="10.125" bestFit="1" customWidth="1"/>
    <col min="12" max="12" width="8.5" bestFit="1" customWidth="1"/>
    <col min="13" max="13" width="13.375" bestFit="1" customWidth="1"/>
  </cols>
  <sheetData>
    <row r="1" spans="2:18" ht="18" thickBot="1" x14ac:dyDescent="0.2">
      <c r="Q1" s="103" t="s">
        <v>46</v>
      </c>
      <c r="R1" s="104"/>
    </row>
    <row r="2" spans="2:18" ht="17.25" x14ac:dyDescent="0.15">
      <c r="B2" s="38" t="s">
        <v>47</v>
      </c>
    </row>
    <row r="3" spans="2:18" ht="17.25" x14ac:dyDescent="0.15">
      <c r="B3" s="38"/>
    </row>
    <row r="4" spans="2:18" x14ac:dyDescent="0.15">
      <c r="B4" s="100"/>
      <c r="C4" s="102"/>
      <c r="D4" s="100" t="s">
        <v>7</v>
      </c>
      <c r="E4" s="101"/>
      <c r="F4" s="101"/>
      <c r="G4" s="101"/>
      <c r="H4" s="102"/>
      <c r="I4" s="100" t="s">
        <v>33</v>
      </c>
      <c r="J4" s="101"/>
      <c r="K4" s="101"/>
      <c r="L4" s="102"/>
      <c r="M4" s="3"/>
    </row>
    <row r="5" spans="2:18" x14ac:dyDescent="0.15">
      <c r="B5" s="12" t="s">
        <v>1</v>
      </c>
      <c r="C5" s="11" t="s">
        <v>27</v>
      </c>
      <c r="D5" s="33" t="s">
        <v>11</v>
      </c>
      <c r="E5" s="33" t="s">
        <v>14</v>
      </c>
      <c r="F5" s="34" t="s">
        <v>28</v>
      </c>
      <c r="G5" s="39" t="s">
        <v>29</v>
      </c>
      <c r="H5" s="13" t="s">
        <v>4</v>
      </c>
      <c r="I5" s="33" t="s">
        <v>12</v>
      </c>
      <c r="J5" s="33" t="s">
        <v>15</v>
      </c>
      <c r="K5" s="19" t="s">
        <v>32</v>
      </c>
      <c r="L5" s="14" t="s">
        <v>8</v>
      </c>
      <c r="M5" s="45" t="s">
        <v>42</v>
      </c>
    </row>
    <row r="6" spans="2:18" x14ac:dyDescent="0.15">
      <c r="B6" s="35"/>
      <c r="C6" s="36"/>
      <c r="D6" s="47" t="s">
        <v>13</v>
      </c>
      <c r="E6" s="48" t="s">
        <v>13</v>
      </c>
      <c r="F6" s="49" t="s">
        <v>9</v>
      </c>
      <c r="G6" s="50" t="s">
        <v>31</v>
      </c>
      <c r="H6" s="51"/>
      <c r="I6" s="48" t="s">
        <v>13</v>
      </c>
      <c r="J6" s="48" t="s">
        <v>13</v>
      </c>
      <c r="K6" s="52" t="s">
        <v>10</v>
      </c>
      <c r="L6" s="51" t="s">
        <v>30</v>
      </c>
      <c r="M6" s="46" t="s">
        <v>48</v>
      </c>
    </row>
    <row r="7" spans="2:18" x14ac:dyDescent="0.15">
      <c r="B7" s="9" t="s">
        <v>16</v>
      </c>
      <c r="C7" s="6" t="s">
        <v>17</v>
      </c>
      <c r="D7" s="8" t="s">
        <v>18</v>
      </c>
      <c r="E7" s="8" t="s">
        <v>19</v>
      </c>
      <c r="F7" s="9" t="s">
        <v>20</v>
      </c>
      <c r="G7" s="15" t="s">
        <v>21</v>
      </c>
      <c r="H7" s="7" t="s">
        <v>22</v>
      </c>
      <c r="I7" s="7" t="s">
        <v>23</v>
      </c>
      <c r="J7" s="9" t="s">
        <v>24</v>
      </c>
      <c r="K7" s="10" t="s">
        <v>25</v>
      </c>
      <c r="L7" s="7" t="s">
        <v>26</v>
      </c>
      <c r="M7" s="37"/>
    </row>
    <row r="8" spans="2:18" ht="18" customHeight="1" x14ac:dyDescent="0.15">
      <c r="B8" s="2">
        <v>2007</v>
      </c>
      <c r="C8" s="5">
        <v>19</v>
      </c>
      <c r="D8" s="24">
        <v>17932</v>
      </c>
      <c r="E8" s="24">
        <v>18233</v>
      </c>
      <c r="F8" s="25">
        <f t="shared" ref="F8:F16" si="0">IF(D8&lt;E8,E8,D8)</f>
        <v>18233</v>
      </c>
      <c r="G8" s="16">
        <f>F8/M8</f>
        <v>2.0672335600907029E-3</v>
      </c>
      <c r="H8" s="23" t="s">
        <v>5</v>
      </c>
      <c r="I8" s="25">
        <f t="shared" ref="I8:J8" si="1">D8</f>
        <v>17932</v>
      </c>
      <c r="J8" s="25">
        <f t="shared" si="1"/>
        <v>18233</v>
      </c>
      <c r="K8" s="28">
        <f>F8</f>
        <v>18233</v>
      </c>
      <c r="L8" s="4">
        <f>K8/M8</f>
        <v>2.0672335600907029E-3</v>
      </c>
      <c r="M8" s="42">
        <v>8820000</v>
      </c>
    </row>
    <row r="9" spans="2:18" ht="18" customHeight="1" x14ac:dyDescent="0.15">
      <c r="B9" s="2">
        <v>2008</v>
      </c>
      <c r="C9" s="5">
        <v>20</v>
      </c>
      <c r="D9" s="24">
        <v>87129</v>
      </c>
      <c r="E9" s="24">
        <v>84934</v>
      </c>
      <c r="F9" s="25">
        <f t="shared" si="0"/>
        <v>87129</v>
      </c>
      <c r="G9" s="16">
        <f>F9/M8</f>
        <v>9.8785714285714293E-3</v>
      </c>
      <c r="H9" s="22">
        <f>F9/F8</f>
        <v>4.7786431196182741</v>
      </c>
      <c r="I9" s="25">
        <f t="shared" ref="I9:I24" si="2">I8+D9</f>
        <v>105061</v>
      </c>
      <c r="J9" s="25">
        <f t="shared" ref="J9:J23" si="3">J8+E9</f>
        <v>103167</v>
      </c>
      <c r="K9" s="28">
        <f t="shared" ref="K9:K15" si="4">K8+F9</f>
        <v>105362</v>
      </c>
      <c r="L9" s="4">
        <f>K9/M8</f>
        <v>1.1945804988662132E-2</v>
      </c>
      <c r="M9" s="43"/>
    </row>
    <row r="10" spans="2:18" ht="18" customHeight="1" x14ac:dyDescent="0.15">
      <c r="B10" s="2">
        <v>2009</v>
      </c>
      <c r="C10" s="5">
        <v>21</v>
      </c>
      <c r="D10" s="24">
        <v>74248</v>
      </c>
      <c r="E10" s="24">
        <v>72120</v>
      </c>
      <c r="F10" s="25">
        <f t="shared" si="0"/>
        <v>74248</v>
      </c>
      <c r="G10" s="16">
        <f>F10/M8</f>
        <v>8.4181405895691602E-3</v>
      </c>
      <c r="H10" s="22">
        <f t="shared" ref="H10:H15" si="5">F10/F9</f>
        <v>0.85216173719427513</v>
      </c>
      <c r="I10" s="25">
        <f t="shared" si="2"/>
        <v>179309</v>
      </c>
      <c r="J10" s="25">
        <f t="shared" si="3"/>
        <v>175287</v>
      </c>
      <c r="K10" s="28">
        <f t="shared" si="4"/>
        <v>179610</v>
      </c>
      <c r="L10" s="4">
        <f>K10/M8</f>
        <v>2.0363945578231294E-2</v>
      </c>
      <c r="M10" s="44"/>
    </row>
    <row r="11" spans="2:18" ht="18" customHeight="1" x14ac:dyDescent="0.15">
      <c r="B11" s="2">
        <v>2010</v>
      </c>
      <c r="C11" s="5">
        <v>22</v>
      </c>
      <c r="D11" s="24">
        <v>59047</v>
      </c>
      <c r="E11" s="24">
        <v>53908</v>
      </c>
      <c r="F11" s="25">
        <f t="shared" si="0"/>
        <v>59047</v>
      </c>
      <c r="G11" s="16">
        <f>F11/$M$11</f>
        <v>6.6569334836527622E-3</v>
      </c>
      <c r="H11" s="22">
        <f>F11/F10</f>
        <v>0.79526721258485078</v>
      </c>
      <c r="I11" s="25">
        <f t="shared" si="2"/>
        <v>238356</v>
      </c>
      <c r="J11" s="25">
        <f t="shared" si="3"/>
        <v>229195</v>
      </c>
      <c r="K11" s="28">
        <f t="shared" si="4"/>
        <v>238657</v>
      </c>
      <c r="L11" s="4">
        <f>K11/M11</f>
        <v>2.6906087936865841E-2</v>
      </c>
      <c r="M11" s="42">
        <v>8870000</v>
      </c>
    </row>
    <row r="12" spans="2:18" ht="18" customHeight="1" x14ac:dyDescent="0.15">
      <c r="B12" s="2">
        <v>2011</v>
      </c>
      <c r="C12" s="5">
        <v>23</v>
      </c>
      <c r="D12" s="24">
        <v>61489</v>
      </c>
      <c r="E12" s="24">
        <v>56405</v>
      </c>
      <c r="F12" s="25">
        <f t="shared" si="0"/>
        <v>61489</v>
      </c>
      <c r="G12" s="16">
        <f>F12/$M$11</f>
        <v>6.9322435174746337E-3</v>
      </c>
      <c r="H12" s="22">
        <f t="shared" si="5"/>
        <v>1.0413568851931512</v>
      </c>
      <c r="I12" s="25">
        <f t="shared" si="2"/>
        <v>299845</v>
      </c>
      <c r="J12" s="25">
        <f t="shared" si="3"/>
        <v>285600</v>
      </c>
      <c r="K12" s="28">
        <f t="shared" si="4"/>
        <v>300146</v>
      </c>
      <c r="L12" s="4">
        <f>K12/M11</f>
        <v>3.3838331454340474E-2</v>
      </c>
      <c r="M12" s="43"/>
    </row>
    <row r="13" spans="2:18" ht="18" customHeight="1" x14ac:dyDescent="0.15">
      <c r="B13" s="2">
        <v>2012</v>
      </c>
      <c r="C13" s="5">
        <v>24</v>
      </c>
      <c r="D13" s="24">
        <v>61995</v>
      </c>
      <c r="E13" s="24">
        <v>56652</v>
      </c>
      <c r="F13" s="28">
        <f t="shared" si="0"/>
        <v>61995</v>
      </c>
      <c r="G13" s="16">
        <f>F13/$M$11</f>
        <v>6.9892897406989857E-3</v>
      </c>
      <c r="H13" s="40">
        <f t="shared" si="5"/>
        <v>1.0082291141504984</v>
      </c>
      <c r="I13" s="25">
        <f t="shared" si="2"/>
        <v>361840</v>
      </c>
      <c r="J13" s="25">
        <f t="shared" si="3"/>
        <v>342252</v>
      </c>
      <c r="K13" s="28">
        <f t="shared" si="4"/>
        <v>362141</v>
      </c>
      <c r="L13" s="4">
        <f>K13/M11</f>
        <v>4.0827621195039458E-2</v>
      </c>
      <c r="M13" s="43"/>
    </row>
    <row r="14" spans="2:18" ht="18" customHeight="1" x14ac:dyDescent="0.15">
      <c r="B14" s="2">
        <v>2013</v>
      </c>
      <c r="C14" s="5">
        <v>25</v>
      </c>
      <c r="D14" s="24">
        <v>58923</v>
      </c>
      <c r="E14" s="24">
        <v>52013</v>
      </c>
      <c r="F14" s="28">
        <f t="shared" si="0"/>
        <v>58923</v>
      </c>
      <c r="G14" s="16">
        <f>F14/$M$11</f>
        <v>6.6429537767756482E-3</v>
      </c>
      <c r="H14" s="40">
        <f t="shared" si="5"/>
        <v>0.95044761674328571</v>
      </c>
      <c r="I14" s="25">
        <f t="shared" si="2"/>
        <v>420763</v>
      </c>
      <c r="J14" s="25">
        <f t="shared" si="3"/>
        <v>394265</v>
      </c>
      <c r="K14" s="28">
        <f t="shared" si="4"/>
        <v>421064</v>
      </c>
      <c r="L14" s="4">
        <f>K14/M11</f>
        <v>4.7470574971815109E-2</v>
      </c>
      <c r="M14" s="43"/>
    </row>
    <row r="15" spans="2:18" ht="18" customHeight="1" thickBot="1" x14ac:dyDescent="0.2">
      <c r="B15" s="2">
        <v>2014</v>
      </c>
      <c r="C15" s="5">
        <v>26</v>
      </c>
      <c r="D15" s="24">
        <v>63777</v>
      </c>
      <c r="E15" s="24">
        <v>56695</v>
      </c>
      <c r="F15" s="28">
        <f t="shared" si="0"/>
        <v>63777</v>
      </c>
      <c r="G15" s="16">
        <f>F15/$M$11</f>
        <v>7.1901916572717026E-3</v>
      </c>
      <c r="H15" s="40">
        <f t="shared" si="5"/>
        <v>1.0823786976223206</v>
      </c>
      <c r="I15" s="25">
        <f t="shared" si="2"/>
        <v>484540</v>
      </c>
      <c r="J15" s="25">
        <f t="shared" si="3"/>
        <v>450960</v>
      </c>
      <c r="K15" s="29">
        <f t="shared" si="4"/>
        <v>484841</v>
      </c>
      <c r="L15" s="4">
        <f>K15/M11</f>
        <v>5.466076662908681E-2</v>
      </c>
      <c r="M15" s="44"/>
    </row>
    <row r="16" spans="2:18" ht="18" customHeight="1" thickTop="1" thickBot="1" x14ac:dyDescent="0.2">
      <c r="B16" s="2">
        <v>2015</v>
      </c>
      <c r="C16" s="5">
        <v>27</v>
      </c>
      <c r="D16" s="24">
        <v>61934</v>
      </c>
      <c r="E16" s="24">
        <v>55115</v>
      </c>
      <c r="F16" s="28">
        <f t="shared" si="0"/>
        <v>61934</v>
      </c>
      <c r="G16" s="16">
        <f t="shared" ref="G16:G24" si="6">F16/$M$16</f>
        <v>7.0061085972850682E-3</v>
      </c>
      <c r="H16" s="40">
        <f>F16/F15</f>
        <v>0.97110243504711735</v>
      </c>
      <c r="I16" s="25">
        <f t="shared" si="2"/>
        <v>546474</v>
      </c>
      <c r="J16" s="25">
        <f t="shared" si="3"/>
        <v>506075</v>
      </c>
      <c r="K16" s="30">
        <f t="shared" ref="K16:K24" si="7">K15+F16</f>
        <v>546775</v>
      </c>
      <c r="L16" s="4">
        <f>K16/M16</f>
        <v>6.1852375565610858E-2</v>
      </c>
      <c r="M16" s="42">
        <v>8840000</v>
      </c>
    </row>
    <row r="17" spans="2:13" ht="18" customHeight="1" thickTop="1" x14ac:dyDescent="0.15">
      <c r="B17" s="2">
        <v>2016</v>
      </c>
      <c r="C17" s="5">
        <v>28</v>
      </c>
      <c r="D17" s="26">
        <v>61000</v>
      </c>
      <c r="E17" s="26">
        <v>55000</v>
      </c>
      <c r="F17" s="32">
        <v>61000</v>
      </c>
      <c r="G17" s="20">
        <f t="shared" si="6"/>
        <v>6.9004524886877826E-3</v>
      </c>
      <c r="H17" s="41">
        <f t="shared" ref="H17:H24" si="8">F17/F16</f>
        <v>0.98491943036135243</v>
      </c>
      <c r="I17" s="27">
        <f t="shared" si="2"/>
        <v>607474</v>
      </c>
      <c r="J17" s="27">
        <f t="shared" si="3"/>
        <v>561075</v>
      </c>
      <c r="K17" s="31">
        <f t="shared" si="7"/>
        <v>607775</v>
      </c>
      <c r="L17" s="21">
        <f>K17/$M$16</f>
        <v>6.8752828054298637E-2</v>
      </c>
      <c r="M17" s="17"/>
    </row>
    <row r="18" spans="2:13" ht="18" customHeight="1" thickBot="1" x14ac:dyDescent="0.2">
      <c r="B18" s="54">
        <v>2017</v>
      </c>
      <c r="C18" s="55">
        <v>29</v>
      </c>
      <c r="D18" s="56">
        <v>61000</v>
      </c>
      <c r="E18" s="56">
        <v>55000</v>
      </c>
      <c r="F18" s="57">
        <v>61000</v>
      </c>
      <c r="G18" s="58">
        <f t="shared" si="6"/>
        <v>6.9004524886877826E-3</v>
      </c>
      <c r="H18" s="59">
        <f t="shared" si="8"/>
        <v>1</v>
      </c>
      <c r="I18" s="60">
        <f t="shared" si="2"/>
        <v>668474</v>
      </c>
      <c r="J18" s="60">
        <f t="shared" si="3"/>
        <v>616075</v>
      </c>
      <c r="K18" s="57">
        <f t="shared" si="7"/>
        <v>668775</v>
      </c>
      <c r="L18" s="61">
        <f t="shared" ref="L18:L24" si="9">K18/$M$16</f>
        <v>7.5653280542986423E-2</v>
      </c>
      <c r="M18" s="17"/>
    </row>
    <row r="19" spans="2:13" ht="18" customHeight="1" thickTop="1" x14ac:dyDescent="0.15">
      <c r="B19" s="79">
        <v>2018</v>
      </c>
      <c r="C19" s="80">
        <v>30</v>
      </c>
      <c r="D19" s="81">
        <v>70000</v>
      </c>
      <c r="E19" s="81">
        <v>70000</v>
      </c>
      <c r="F19" s="82">
        <f t="shared" ref="F19:F24" si="10">IF(D19&lt;E19,E19,D19)</f>
        <v>70000</v>
      </c>
      <c r="G19" s="83">
        <f t="shared" si="6"/>
        <v>7.9185520361990946E-3</v>
      </c>
      <c r="H19" s="84">
        <f t="shared" si="8"/>
        <v>1.1475409836065573</v>
      </c>
      <c r="I19" s="85">
        <f t="shared" si="2"/>
        <v>738474</v>
      </c>
      <c r="J19" s="85">
        <f t="shared" si="3"/>
        <v>686075</v>
      </c>
      <c r="K19" s="82">
        <f t="shared" si="7"/>
        <v>738775</v>
      </c>
      <c r="L19" s="86">
        <f t="shared" si="9"/>
        <v>8.3571832579185518E-2</v>
      </c>
      <c r="M19" s="53"/>
    </row>
    <row r="20" spans="2:13" ht="18" customHeight="1" x14ac:dyDescent="0.15">
      <c r="B20" s="87">
        <v>2019</v>
      </c>
      <c r="C20" s="72">
        <v>31</v>
      </c>
      <c r="D20" s="73">
        <v>70000</v>
      </c>
      <c r="E20" s="73">
        <v>70000</v>
      </c>
      <c r="F20" s="74">
        <f t="shared" si="10"/>
        <v>70000</v>
      </c>
      <c r="G20" s="75">
        <f t="shared" si="6"/>
        <v>7.9185520361990946E-3</v>
      </c>
      <c r="H20" s="76">
        <f t="shared" si="8"/>
        <v>1</v>
      </c>
      <c r="I20" s="77">
        <f t="shared" si="2"/>
        <v>808474</v>
      </c>
      <c r="J20" s="77">
        <f t="shared" si="3"/>
        <v>756075</v>
      </c>
      <c r="K20" s="74">
        <f t="shared" si="7"/>
        <v>808775</v>
      </c>
      <c r="L20" s="88">
        <f t="shared" si="9"/>
        <v>9.1490384615384612E-2</v>
      </c>
      <c r="M20" s="53"/>
    </row>
    <row r="21" spans="2:13" ht="18" customHeight="1" x14ac:dyDescent="0.15">
      <c r="B21" s="87">
        <v>2020</v>
      </c>
      <c r="C21" s="72">
        <v>32</v>
      </c>
      <c r="D21" s="73">
        <v>70000</v>
      </c>
      <c r="E21" s="73">
        <v>70000</v>
      </c>
      <c r="F21" s="74">
        <f t="shared" si="10"/>
        <v>70000</v>
      </c>
      <c r="G21" s="75">
        <f t="shared" si="6"/>
        <v>7.9185520361990946E-3</v>
      </c>
      <c r="H21" s="76">
        <f t="shared" si="8"/>
        <v>1</v>
      </c>
      <c r="I21" s="77">
        <f t="shared" si="2"/>
        <v>878474</v>
      </c>
      <c r="J21" s="77">
        <f t="shared" si="3"/>
        <v>826075</v>
      </c>
      <c r="K21" s="74">
        <f t="shared" si="7"/>
        <v>878775</v>
      </c>
      <c r="L21" s="88">
        <f t="shared" si="9"/>
        <v>9.9408936651583707E-2</v>
      </c>
      <c r="M21" s="53"/>
    </row>
    <row r="22" spans="2:13" ht="18" customHeight="1" x14ac:dyDescent="0.15">
      <c r="B22" s="87">
        <v>2021</v>
      </c>
      <c r="C22" s="72">
        <v>33</v>
      </c>
      <c r="D22" s="73">
        <v>70000</v>
      </c>
      <c r="E22" s="73">
        <v>70000</v>
      </c>
      <c r="F22" s="74">
        <f t="shared" si="10"/>
        <v>70000</v>
      </c>
      <c r="G22" s="75">
        <f t="shared" si="6"/>
        <v>7.9185520361990946E-3</v>
      </c>
      <c r="H22" s="76">
        <f t="shared" si="8"/>
        <v>1</v>
      </c>
      <c r="I22" s="77">
        <f t="shared" si="2"/>
        <v>948474</v>
      </c>
      <c r="J22" s="77">
        <f t="shared" si="3"/>
        <v>896075</v>
      </c>
      <c r="K22" s="74">
        <f t="shared" si="7"/>
        <v>948775</v>
      </c>
      <c r="L22" s="88">
        <f t="shared" si="9"/>
        <v>0.1073274886877828</v>
      </c>
      <c r="M22" s="53"/>
    </row>
    <row r="23" spans="2:13" ht="18" customHeight="1" x14ac:dyDescent="0.15">
      <c r="B23" s="87">
        <v>2022</v>
      </c>
      <c r="C23" s="72">
        <v>34</v>
      </c>
      <c r="D23" s="73">
        <v>70000</v>
      </c>
      <c r="E23" s="73">
        <v>70000</v>
      </c>
      <c r="F23" s="77">
        <f t="shared" si="10"/>
        <v>70000</v>
      </c>
      <c r="G23" s="75">
        <f t="shared" si="6"/>
        <v>7.9185520361990946E-3</v>
      </c>
      <c r="H23" s="78">
        <f t="shared" si="8"/>
        <v>1</v>
      </c>
      <c r="I23" s="77">
        <f t="shared" si="2"/>
        <v>1018474</v>
      </c>
      <c r="J23" s="77">
        <f t="shared" si="3"/>
        <v>966075</v>
      </c>
      <c r="K23" s="74">
        <f t="shared" si="7"/>
        <v>1018775</v>
      </c>
      <c r="L23" s="88">
        <f t="shared" si="9"/>
        <v>0.1152460407239819</v>
      </c>
      <c r="M23" s="53"/>
    </row>
    <row r="24" spans="2:13" ht="18" customHeight="1" thickBot="1" x14ac:dyDescent="0.2">
      <c r="B24" s="89">
        <v>2023</v>
      </c>
      <c r="C24" s="90">
        <v>35</v>
      </c>
      <c r="D24" s="91">
        <v>70000</v>
      </c>
      <c r="E24" s="91">
        <v>70000</v>
      </c>
      <c r="F24" s="92">
        <f t="shared" si="10"/>
        <v>70000</v>
      </c>
      <c r="G24" s="93">
        <f t="shared" si="6"/>
        <v>7.9185520361990946E-3</v>
      </c>
      <c r="H24" s="94">
        <f t="shared" si="8"/>
        <v>1</v>
      </c>
      <c r="I24" s="95">
        <f t="shared" si="2"/>
        <v>1088474</v>
      </c>
      <c r="J24" s="92">
        <f>J23+E24</f>
        <v>1036075</v>
      </c>
      <c r="K24" s="96">
        <f t="shared" si="7"/>
        <v>1088775</v>
      </c>
      <c r="L24" s="97">
        <f t="shared" si="9"/>
        <v>0.12316459276018099</v>
      </c>
      <c r="M24" s="53"/>
    </row>
    <row r="25" spans="2:13" ht="18" customHeight="1" thickTop="1" x14ac:dyDescent="0.15">
      <c r="B25" s="62"/>
      <c r="C25" s="63"/>
      <c r="D25" s="64"/>
      <c r="E25" s="64"/>
      <c r="F25" s="62"/>
      <c r="G25" s="65"/>
      <c r="H25" s="66"/>
      <c r="I25" s="66"/>
      <c r="J25" s="62"/>
      <c r="K25" s="67"/>
      <c r="L25" s="66"/>
      <c r="M25" s="18"/>
    </row>
    <row r="26" spans="2:13" ht="18" customHeight="1" x14ac:dyDescent="0.15">
      <c r="B26" s="68"/>
      <c r="C26" s="70" t="s">
        <v>0</v>
      </c>
      <c r="D26" s="98">
        <f>SUM(D8:D16)</f>
        <v>546474</v>
      </c>
      <c r="E26" s="98">
        <f>SUM(E8:E17)</f>
        <v>561075</v>
      </c>
      <c r="F26" s="99">
        <f>SUM(F8:F24)</f>
        <v>1088775</v>
      </c>
      <c r="G26" s="69"/>
      <c r="H26" s="70"/>
      <c r="I26" s="70"/>
      <c r="J26" s="68"/>
      <c r="K26" s="71"/>
      <c r="L26" s="70"/>
      <c r="M26" s="1"/>
    </row>
    <row r="28" spans="2:13" ht="18" customHeight="1" x14ac:dyDescent="0.15">
      <c r="B28" t="s">
        <v>2</v>
      </c>
      <c r="C28" t="s">
        <v>49</v>
      </c>
    </row>
    <row r="29" spans="2:13" ht="18" customHeight="1" x14ac:dyDescent="0.15">
      <c r="C29" t="s">
        <v>38</v>
      </c>
    </row>
    <row r="30" spans="2:13" ht="18" customHeight="1" x14ac:dyDescent="0.15">
      <c r="B30" t="s">
        <v>3</v>
      </c>
      <c r="C30" t="s">
        <v>41</v>
      </c>
    </row>
    <row r="31" spans="2:13" ht="18" customHeight="1" x14ac:dyDescent="0.15">
      <c r="B31" t="s">
        <v>6</v>
      </c>
      <c r="C31" t="s">
        <v>34</v>
      </c>
    </row>
    <row r="32" spans="2:13" ht="18" customHeight="1" x14ac:dyDescent="0.15">
      <c r="C32" t="s">
        <v>43</v>
      </c>
    </row>
    <row r="33" spans="2:3" ht="18" customHeight="1" x14ac:dyDescent="0.15">
      <c r="B33" t="s">
        <v>35</v>
      </c>
      <c r="C33" t="s">
        <v>44</v>
      </c>
    </row>
    <row r="34" spans="2:3" ht="18" customHeight="1" x14ac:dyDescent="0.15">
      <c r="B34" t="s">
        <v>37</v>
      </c>
      <c r="C34" t="s">
        <v>36</v>
      </c>
    </row>
    <row r="35" spans="2:3" ht="18" customHeight="1" x14ac:dyDescent="0.15">
      <c r="B35" t="s">
        <v>39</v>
      </c>
      <c r="C35" t="s">
        <v>45</v>
      </c>
    </row>
    <row r="36" spans="2:3" ht="18" customHeight="1" x14ac:dyDescent="0.15"/>
    <row r="37" spans="2:3" ht="17.25" x14ac:dyDescent="0.15">
      <c r="B37" s="38" t="s">
        <v>40</v>
      </c>
    </row>
  </sheetData>
  <mergeCells count="4">
    <mergeCell ref="D4:H4"/>
    <mergeCell ref="B4:C4"/>
    <mergeCell ref="I4:L4"/>
    <mergeCell ref="Q1:R1"/>
  </mergeCells>
  <phoneticPr fontId="1"/>
  <pageMargins left="0.70866141732283472" right="0.27559055118110237" top="0.55118110236220474" bottom="0.55118110236220474" header="0.31496062992125984" footer="0.31496062992125984"/>
  <pageSetup paperSize="9" scale="87" fitToWidth="0" orientation="landscape" r:id="rId1"/>
  <rowBreaks count="1" manualBreakCount="1">
    <brk id="3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検査年度別受診者</vt:lpstr>
      <vt:lpstr>検査年度別受診者!Print_Area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2019-02-01T01:13:57Z</dcterms:created>
  <dcterms:modified xsi:type="dcterms:W3CDTF">2019-02-01T01:14:04Z</dcterms:modified>
</cp:coreProperties>
</file>