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210" yWindow="4935" windowWidth="20610" windowHeight="3285"/>
  </bookViews>
  <sheets>
    <sheet name="令和元年度下半期発行計画" sheetId="13" r:id="rId1"/>
  </sheets>
  <definedNames>
    <definedName name="_xlnm.Print_Area" localSheetId="0">令和元年度下半期発行計画!$C$1:$W$33</definedName>
  </definedNames>
  <calcPr calcId="162913"/>
</workbook>
</file>

<file path=xl/calcChain.xml><?xml version="1.0" encoding="utf-8"?>
<calcChain xmlns="http://schemas.openxmlformats.org/spreadsheetml/2006/main">
  <c r="U9" i="13" l="1"/>
  <c r="T30" i="13"/>
  <c r="U30" i="13" s="1"/>
  <c r="T26" i="13"/>
  <c r="U26" i="13" s="1"/>
  <c r="T27" i="13"/>
  <c r="U27" i="13" s="1"/>
  <c r="T6" i="13"/>
  <c r="U6" i="13" s="1"/>
  <c r="T5" i="13"/>
  <c r="U5" i="13" s="1"/>
  <c r="U31" i="13"/>
  <c r="V31" i="13" s="1"/>
  <c r="V26" i="13" l="1"/>
  <c r="U32" i="13"/>
  <c r="V30" i="13"/>
  <c r="V5" i="13"/>
  <c r="U10" i="13"/>
  <c r="V10" i="13" s="1"/>
  <c r="V9" i="13"/>
  <c r="U11" i="13" l="1"/>
</calcChain>
</file>

<file path=xl/sharedStrings.xml><?xml version="1.0" encoding="utf-8"?>
<sst xmlns="http://schemas.openxmlformats.org/spreadsheetml/2006/main" count="51" uniqueCount="26">
  <si>
    <t>共同発行債</t>
    <rPh sb="0" eb="2">
      <t>キョウドウ</t>
    </rPh>
    <rPh sb="2" eb="4">
      <t>ハッコウ</t>
    </rPh>
    <rPh sb="4" eb="5">
      <t>サイ</t>
    </rPh>
    <phoneticPr fontId="1"/>
  </si>
  <si>
    <t>フレックス枠</t>
    <rPh sb="5" eb="6">
      <t>ワク</t>
    </rPh>
    <phoneticPr fontId="1"/>
  </si>
  <si>
    <t>市場公募債</t>
    <rPh sb="0" eb="2">
      <t>シジョウ</t>
    </rPh>
    <rPh sb="2" eb="4">
      <t>コウボ</t>
    </rPh>
    <rPh sb="4" eb="5">
      <t>サイ</t>
    </rPh>
    <phoneticPr fontId="1"/>
  </si>
  <si>
    <t>銀行等
引受債</t>
    <rPh sb="0" eb="3">
      <t>ギンコウトウ</t>
    </rPh>
    <rPh sb="4" eb="6">
      <t>ヒキウケ</t>
    </rPh>
    <rPh sb="6" eb="7">
      <t>サイ</t>
    </rPh>
    <phoneticPr fontId="1"/>
  </si>
  <si>
    <t>　</t>
    <phoneticPr fontId="1"/>
  </si>
  <si>
    <t>合　　　　計</t>
    <rPh sb="0" eb="1">
      <t>ア</t>
    </rPh>
    <rPh sb="5" eb="6">
      <t>ケイ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</si>
  <si>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</si>
  <si>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</si>
  <si>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</si>
  <si>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</si>
  <si>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</si>
  <si>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</si>
  <si>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  <rPh sb="2" eb="3">
      <t>ガツ</t>
    </rPh>
    <phoneticPr fontId="1"/>
  </si>
  <si>
    <t>11月</t>
  </si>
  <si>
    <t>12月</t>
  </si>
  <si>
    <t>1月</t>
  </si>
  <si>
    <t>2月</t>
  </si>
  <si>
    <t>3月</t>
  </si>
  <si>
    <t>証券</t>
    <phoneticPr fontId="1"/>
  </si>
  <si>
    <t>合　　計</t>
    <rPh sb="0" eb="1">
      <t>ア</t>
    </rPh>
    <rPh sb="3" eb="4">
      <t>ケイ</t>
    </rPh>
    <phoneticPr fontId="1"/>
  </si>
  <si>
    <t>（単位：億円）</t>
  </si>
  <si>
    <t>上半期計</t>
    <rPh sb="0" eb="3">
      <t>カミハンキ</t>
    </rPh>
    <rPh sb="3" eb="4">
      <t>ケイ</t>
    </rPh>
    <phoneticPr fontId="10"/>
  </si>
  <si>
    <t>下半期計</t>
    <rPh sb="0" eb="3">
      <t>シモハンキ</t>
    </rPh>
    <rPh sb="3" eb="4">
      <t>ケイ</t>
    </rPh>
    <phoneticPr fontId="10"/>
  </si>
  <si>
    <t xml:space="preserve"> 証書</t>
    <phoneticPr fontId="1"/>
  </si>
  <si>
    <t>■　令和元年度　大阪府債発行計画（変更案）</t>
    <rPh sb="2" eb="4">
      <t>レイワ</t>
    </rPh>
    <rPh sb="4" eb="5">
      <t>ガン</t>
    </rPh>
    <rPh sb="5" eb="7">
      <t>ネンド</t>
    </rPh>
    <rPh sb="8" eb="11">
      <t>オオサカフ</t>
    </rPh>
    <rPh sb="11" eb="12">
      <t>サイ</t>
    </rPh>
    <rPh sb="12" eb="14">
      <t>ハッコウ</t>
    </rPh>
    <rPh sb="14" eb="16">
      <t>ケイカク</t>
    </rPh>
    <rPh sb="17" eb="19">
      <t>ヘンコウ</t>
    </rPh>
    <rPh sb="19" eb="20">
      <t>アン</t>
    </rPh>
    <phoneticPr fontId="1"/>
  </si>
  <si>
    <t>■　令和元年度　大阪府債発行計画（現行）</t>
    <rPh sb="2" eb="4">
      <t>レイワ</t>
    </rPh>
    <rPh sb="4" eb="5">
      <t>ガン</t>
    </rPh>
    <rPh sb="5" eb="7">
      <t>ネンド</t>
    </rPh>
    <rPh sb="8" eb="11">
      <t>オオサカフ</t>
    </rPh>
    <rPh sb="11" eb="12">
      <t>サイ</t>
    </rPh>
    <rPh sb="12" eb="14">
      <t>ハッコウ</t>
    </rPh>
    <rPh sb="14" eb="16">
      <t>ケイカク</t>
    </rPh>
    <rPh sb="17" eb="19">
      <t>ゲンコウ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</si>
</sst>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General\ &quot;年&quot;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sz val="16"/>
      <color rgb="FF0000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20"/>
      <color rgb="FF00000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38" fontId="2" fillId="0" borderId="0" xfId="1" applyFont="1" applyBorder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/>
    <xf numFmtId="0" fontId="7" fillId="0" borderId="20" xfId="0" applyFont="1" applyBorder="1" applyAlignment="1"/>
    <xf numFmtId="0" fontId="0" fillId="4" borderId="0" xfId="0" applyFill="1">
      <alignment vertical="center"/>
    </xf>
    <xf numFmtId="0" fontId="11" fillId="4" borderId="0" xfId="0" applyFont="1" applyFill="1" applyBorder="1" applyAlignment="1">
      <alignment horizontal="left" vertical="center"/>
    </xf>
    <xf numFmtId="49" fontId="5" fillId="4" borderId="0" xfId="0" applyNumberFormat="1" applyFont="1" applyFill="1" applyAlignment="1">
      <alignment horizontal="right"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>
      <alignment vertical="center"/>
    </xf>
    <xf numFmtId="0" fontId="12" fillId="4" borderId="0" xfId="0" applyFont="1" applyFill="1" applyAlignment="1">
      <alignment horizontal="left" vertical="center" readingOrder="1"/>
    </xf>
    <xf numFmtId="0" fontId="13" fillId="4" borderId="0" xfId="0" applyFont="1" applyFill="1" applyBorder="1" applyAlignment="1">
      <alignment horizontal="left" vertical="center"/>
    </xf>
    <xf numFmtId="49" fontId="14" fillId="4" borderId="0" xfId="0" applyNumberFormat="1" applyFont="1" applyFill="1" applyAlignment="1">
      <alignment horizontal="right" vertical="center"/>
    </xf>
    <xf numFmtId="0" fontId="14" fillId="4" borderId="0" xfId="0" applyFont="1" applyFill="1" applyAlignment="1">
      <alignment horizontal="center" vertical="center"/>
    </xf>
    <xf numFmtId="0" fontId="14" fillId="4" borderId="0" xfId="0" applyFont="1" applyFill="1">
      <alignment vertical="center"/>
    </xf>
    <xf numFmtId="0" fontId="13" fillId="4" borderId="0" xfId="0" applyFont="1" applyFill="1" applyBorder="1" applyAlignment="1">
      <alignment horizontal="right" vertical="center"/>
    </xf>
    <xf numFmtId="0" fontId="15" fillId="4" borderId="0" xfId="0" applyFont="1" applyFill="1" applyAlignment="1">
      <alignment horizontal="left" vertical="center" readingOrder="1"/>
    </xf>
    <xf numFmtId="177" fontId="6" fillId="3" borderId="9" xfId="0" applyNumberFormat="1" applyFont="1" applyFill="1" applyBorder="1" applyAlignment="1">
      <alignment horizontal="center" vertical="center"/>
    </xf>
    <xf numFmtId="176" fontId="17" fillId="0" borderId="39" xfId="0" applyNumberFormat="1" applyFont="1" applyBorder="1" applyAlignment="1">
      <alignment horizontal="center" vertical="center"/>
    </xf>
    <xf numFmtId="177" fontId="6" fillId="3" borderId="11" xfId="0" applyNumberFormat="1" applyFont="1" applyFill="1" applyBorder="1" applyAlignment="1">
      <alignment horizontal="center" vertical="center"/>
    </xf>
    <xf numFmtId="176" fontId="17" fillId="0" borderId="40" xfId="0" applyNumberFormat="1" applyFont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177" fontId="6" fillId="3" borderId="10" xfId="0" applyNumberFormat="1" applyFont="1" applyFill="1" applyBorder="1" applyAlignment="1">
      <alignment horizontal="center" vertical="center"/>
    </xf>
    <xf numFmtId="176" fontId="17" fillId="0" borderId="47" xfId="1" applyNumberFormat="1" applyFont="1" applyFill="1" applyBorder="1" applyAlignment="1">
      <alignment horizontal="center" vertical="center"/>
    </xf>
    <xf numFmtId="176" fontId="17" fillId="0" borderId="42" xfId="0" applyNumberFormat="1" applyFont="1" applyFill="1" applyBorder="1" applyAlignment="1">
      <alignment horizontal="center" vertical="center"/>
    </xf>
    <xf numFmtId="176" fontId="17" fillId="0" borderId="14" xfId="1" applyNumberFormat="1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right"/>
    </xf>
    <xf numFmtId="0" fontId="0" fillId="0" borderId="0" xfId="0" applyAlignment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176" fontId="9" fillId="0" borderId="0" xfId="0" applyNumberFormat="1" applyFont="1" applyBorder="1" applyAlignment="1">
      <alignment horizontal="center"/>
    </xf>
    <xf numFmtId="176" fontId="9" fillId="0" borderId="0" xfId="1" applyNumberFormat="1" applyFont="1" applyFill="1" applyBorder="1" applyAlignment="1">
      <alignment horizontal="right"/>
    </xf>
    <xf numFmtId="38" fontId="2" fillId="0" borderId="0" xfId="1" applyFont="1" applyBorder="1" applyAlignment="1"/>
    <xf numFmtId="176" fontId="17" fillId="0" borderId="56" xfId="1" applyNumberFormat="1" applyFont="1" applyBorder="1" applyAlignment="1">
      <alignment horizontal="center" vertical="center"/>
    </xf>
    <xf numFmtId="176" fontId="17" fillId="0" borderId="57" xfId="1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top"/>
    </xf>
    <xf numFmtId="0" fontId="6" fillId="2" borderId="38" xfId="0" applyFont="1" applyFill="1" applyBorder="1" applyAlignment="1">
      <alignment horizontal="center" vertical="center" shrinkToFit="1"/>
    </xf>
    <xf numFmtId="176" fontId="16" fillId="0" borderId="12" xfId="0" applyNumberFormat="1" applyFont="1" applyFill="1" applyBorder="1" applyAlignment="1">
      <alignment horizontal="center" vertical="center"/>
    </xf>
    <xf numFmtId="176" fontId="17" fillId="0" borderId="1" xfId="0" applyNumberFormat="1" applyFont="1" applyFill="1" applyBorder="1" applyAlignment="1">
      <alignment horizontal="center" vertical="center"/>
    </xf>
    <xf numFmtId="176" fontId="17" fillId="0" borderId="35" xfId="0" applyNumberFormat="1" applyFont="1" applyBorder="1" applyAlignment="1">
      <alignment horizontal="center" vertical="center"/>
    </xf>
    <xf numFmtId="176" fontId="17" fillId="0" borderId="13" xfId="0" applyNumberFormat="1" applyFont="1" applyFill="1" applyBorder="1" applyAlignment="1">
      <alignment horizontal="center" vertical="center"/>
    </xf>
    <xf numFmtId="176" fontId="17" fillId="0" borderId="2" xfId="0" applyNumberFormat="1" applyFont="1" applyFill="1" applyBorder="1" applyAlignment="1">
      <alignment horizontal="center" vertical="center"/>
    </xf>
    <xf numFmtId="176" fontId="17" fillId="0" borderId="37" xfId="0" applyNumberFormat="1" applyFont="1" applyBorder="1" applyAlignment="1">
      <alignment horizontal="center" vertical="center"/>
    </xf>
    <xf numFmtId="176" fontId="17" fillId="0" borderId="12" xfId="0" applyNumberFormat="1" applyFont="1" applyFill="1" applyBorder="1" applyAlignment="1">
      <alignment horizontal="center" vertical="center"/>
    </xf>
    <xf numFmtId="176" fontId="17" fillId="0" borderId="14" xfId="0" applyNumberFormat="1" applyFont="1" applyFill="1" applyBorder="1" applyAlignment="1">
      <alignment horizontal="center" vertical="center"/>
    </xf>
    <xf numFmtId="176" fontId="17" fillId="0" borderId="3" xfId="0" applyNumberFormat="1" applyFont="1" applyFill="1" applyBorder="1" applyAlignment="1">
      <alignment horizontal="center" vertical="center"/>
    </xf>
    <xf numFmtId="176" fontId="17" fillId="0" borderId="4" xfId="0" applyNumberFormat="1" applyFont="1" applyFill="1" applyBorder="1" applyAlignment="1">
      <alignment horizontal="center" vertical="center"/>
    </xf>
    <xf numFmtId="176" fontId="17" fillId="0" borderId="49" xfId="0" applyNumberFormat="1" applyFont="1" applyFill="1" applyBorder="1" applyAlignment="1">
      <alignment horizontal="center" vertical="center"/>
    </xf>
    <xf numFmtId="176" fontId="17" fillId="0" borderId="45" xfId="1" applyNumberFormat="1" applyFont="1" applyBorder="1" applyAlignment="1">
      <alignment horizontal="center" vertical="center" wrapText="1"/>
    </xf>
    <xf numFmtId="176" fontId="17" fillId="0" borderId="1" xfId="1" applyNumberFormat="1" applyFont="1" applyBorder="1" applyAlignment="1">
      <alignment horizontal="center" vertical="center"/>
    </xf>
    <xf numFmtId="176" fontId="17" fillId="0" borderId="46" xfId="1" applyNumberFormat="1" applyFont="1" applyBorder="1" applyAlignment="1">
      <alignment horizontal="center" vertical="center"/>
    </xf>
    <xf numFmtId="176" fontId="17" fillId="0" borderId="3" xfId="1" applyNumberFormat="1" applyFont="1" applyBorder="1" applyAlignment="1">
      <alignment horizontal="center" vertical="center"/>
    </xf>
    <xf numFmtId="176" fontId="17" fillId="0" borderId="54" xfId="1" applyNumberFormat="1" applyFont="1" applyBorder="1" applyAlignment="1">
      <alignment horizontal="center" vertical="center"/>
    </xf>
    <xf numFmtId="177" fontId="6" fillId="3" borderId="69" xfId="0" applyNumberFormat="1" applyFont="1" applyFill="1" applyBorder="1" applyAlignment="1">
      <alignment horizontal="center" vertical="center"/>
    </xf>
    <xf numFmtId="176" fontId="17" fillId="0" borderId="21" xfId="0" applyNumberFormat="1" applyFont="1" applyFill="1" applyBorder="1" applyAlignment="1">
      <alignment vertical="center"/>
    </xf>
    <xf numFmtId="176" fontId="17" fillId="0" borderId="51" xfId="0" applyNumberFormat="1" applyFont="1" applyFill="1" applyBorder="1" applyAlignment="1">
      <alignment vertical="center"/>
    </xf>
    <xf numFmtId="176" fontId="17" fillId="0" borderId="70" xfId="0" applyNumberFormat="1" applyFont="1" applyBorder="1" applyAlignment="1">
      <alignment horizontal="center" vertical="center"/>
    </xf>
    <xf numFmtId="176" fontId="17" fillId="0" borderId="71" xfId="0" applyNumberFormat="1" applyFont="1" applyFill="1" applyBorder="1" applyAlignment="1">
      <alignment horizontal="center" vertical="center"/>
    </xf>
    <xf numFmtId="176" fontId="17" fillId="0" borderId="50" xfId="0" applyNumberFormat="1" applyFont="1" applyFill="1" applyBorder="1" applyAlignment="1">
      <alignment horizontal="center" vertical="center"/>
    </xf>
    <xf numFmtId="176" fontId="17" fillId="0" borderId="72" xfId="0" applyNumberFormat="1" applyFont="1" applyFill="1" applyBorder="1" applyAlignment="1">
      <alignment horizontal="center" vertical="center"/>
    </xf>
    <xf numFmtId="176" fontId="17" fillId="0" borderId="73" xfId="0" applyNumberFormat="1" applyFont="1" applyFill="1" applyBorder="1" applyAlignment="1">
      <alignment horizontal="center" vertical="center"/>
    </xf>
    <xf numFmtId="176" fontId="17" fillId="0" borderId="74" xfId="0" applyNumberFormat="1" applyFont="1" applyFill="1" applyBorder="1" applyAlignment="1">
      <alignment horizontal="center" vertical="center"/>
    </xf>
    <xf numFmtId="0" fontId="18" fillId="0" borderId="0" xfId="0" applyFont="1">
      <alignment vertical="center"/>
    </xf>
    <xf numFmtId="176" fontId="17" fillId="4" borderId="51" xfId="0" applyNumberFormat="1" applyFont="1" applyFill="1" applyBorder="1" applyAlignment="1">
      <alignment horizontal="center" vertical="center"/>
    </xf>
    <xf numFmtId="176" fontId="17" fillId="4" borderId="52" xfId="0" applyNumberFormat="1" applyFont="1" applyFill="1" applyBorder="1" applyAlignment="1">
      <alignment vertical="center" wrapText="1"/>
    </xf>
    <xf numFmtId="176" fontId="17" fillId="4" borderId="75" xfId="0" applyNumberFormat="1" applyFont="1" applyFill="1" applyBorder="1" applyAlignment="1">
      <alignment horizontal="center" vertical="center"/>
    </xf>
    <xf numFmtId="176" fontId="17" fillId="4" borderId="76" xfId="0" applyNumberFormat="1" applyFont="1" applyFill="1" applyBorder="1" applyAlignment="1">
      <alignment horizontal="center" vertical="center"/>
    </xf>
    <xf numFmtId="176" fontId="17" fillId="4" borderId="77" xfId="0" applyNumberFormat="1" applyFont="1" applyFill="1" applyBorder="1" applyAlignment="1">
      <alignment horizontal="center" vertical="center"/>
    </xf>
    <xf numFmtId="176" fontId="17" fillId="5" borderId="3" xfId="1" applyNumberFormat="1" applyFont="1" applyFill="1" applyBorder="1" applyAlignment="1">
      <alignment horizontal="center" vertical="center"/>
    </xf>
    <xf numFmtId="176" fontId="17" fillId="5" borderId="14" xfId="1" applyNumberFormat="1" applyFont="1" applyFill="1" applyBorder="1" applyAlignment="1">
      <alignment horizontal="center" vertical="center"/>
    </xf>
    <xf numFmtId="176" fontId="17" fillId="5" borderId="55" xfId="1" applyNumberFormat="1" applyFont="1" applyFill="1" applyBorder="1" applyAlignment="1">
      <alignment horizontal="center" vertical="center"/>
    </xf>
    <xf numFmtId="176" fontId="17" fillId="5" borderId="1" xfId="1" applyNumberFormat="1" applyFont="1" applyFill="1" applyBorder="1" applyAlignment="1">
      <alignment horizontal="center" vertical="center"/>
    </xf>
    <xf numFmtId="176" fontId="17" fillId="5" borderId="12" xfId="1" applyNumberFormat="1" applyFont="1" applyFill="1" applyBorder="1" applyAlignment="1">
      <alignment horizontal="center" vertical="center"/>
    </xf>
    <xf numFmtId="176" fontId="17" fillId="5" borderId="59" xfId="1" applyNumberFormat="1" applyFont="1" applyFill="1" applyBorder="1" applyAlignment="1">
      <alignment horizontal="center" vertical="center"/>
    </xf>
    <xf numFmtId="176" fontId="17" fillId="5" borderId="35" xfId="1" applyNumberFormat="1" applyFont="1" applyFill="1" applyBorder="1" applyAlignment="1">
      <alignment horizontal="center" vertical="center"/>
    </xf>
    <xf numFmtId="176" fontId="17" fillId="0" borderId="45" xfId="1" applyNumberFormat="1" applyFont="1" applyFill="1" applyBorder="1" applyAlignment="1">
      <alignment horizontal="center" vertical="center" wrapText="1"/>
    </xf>
    <xf numFmtId="176" fontId="17" fillId="0" borderId="1" xfId="1" applyNumberFormat="1" applyFont="1" applyFill="1" applyBorder="1" applyAlignment="1">
      <alignment horizontal="center" vertical="center"/>
    </xf>
    <xf numFmtId="176" fontId="17" fillId="0" borderId="35" xfId="1" applyNumberFormat="1" applyFont="1" applyFill="1" applyBorder="1" applyAlignment="1">
      <alignment horizontal="center" vertical="center"/>
    </xf>
    <xf numFmtId="176" fontId="17" fillId="0" borderId="59" xfId="1" applyNumberFormat="1" applyFont="1" applyFill="1" applyBorder="1" applyAlignment="1">
      <alignment horizontal="center" vertical="center"/>
    </xf>
    <xf numFmtId="176" fontId="17" fillId="0" borderId="12" xfId="1" applyNumberFormat="1" applyFont="1" applyFill="1" applyBorder="1" applyAlignment="1">
      <alignment horizontal="center" vertical="center"/>
    </xf>
    <xf numFmtId="38" fontId="2" fillId="0" borderId="0" xfId="1" applyFont="1" applyFill="1" applyBorder="1">
      <alignment vertical="center"/>
    </xf>
    <xf numFmtId="176" fontId="17" fillId="0" borderId="46" xfId="1" applyNumberFormat="1" applyFont="1" applyFill="1" applyBorder="1" applyAlignment="1">
      <alignment horizontal="center" vertical="center"/>
    </xf>
    <xf numFmtId="176" fontId="17" fillId="0" borderId="3" xfId="1" applyNumberFormat="1" applyFont="1" applyFill="1" applyBorder="1" applyAlignment="1">
      <alignment horizontal="center" vertical="center"/>
    </xf>
    <xf numFmtId="176" fontId="17" fillId="0" borderId="54" xfId="1" applyNumberFormat="1" applyFont="1" applyFill="1" applyBorder="1" applyAlignment="1">
      <alignment horizontal="center" vertical="center"/>
    </xf>
    <xf numFmtId="176" fontId="17" fillId="0" borderId="55" xfId="1" applyNumberFormat="1" applyFont="1" applyFill="1" applyBorder="1" applyAlignment="1">
      <alignment horizontal="center" vertical="center"/>
    </xf>
    <xf numFmtId="176" fontId="17" fillId="0" borderId="56" xfId="1" applyNumberFormat="1" applyFont="1" applyFill="1" applyBorder="1" applyAlignment="1">
      <alignment horizontal="center" vertical="center"/>
    </xf>
    <xf numFmtId="176" fontId="17" fillId="0" borderId="57" xfId="1" applyNumberFormat="1" applyFont="1" applyFill="1" applyBorder="1" applyAlignment="1">
      <alignment horizontal="center" vertical="center"/>
    </xf>
    <xf numFmtId="176" fontId="17" fillId="0" borderId="77" xfId="0" applyNumberFormat="1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6" xfId="0" applyFont="1" applyFill="1" applyBorder="1" applyAlignment="1">
      <alignment horizontal="center" vertical="center"/>
    </xf>
    <xf numFmtId="176" fontId="17" fillId="0" borderId="21" xfId="1" applyNumberFormat="1" applyFont="1" applyFill="1" applyBorder="1" applyAlignment="1">
      <alignment horizontal="center" vertical="center"/>
    </xf>
    <xf numFmtId="176" fontId="17" fillId="0" borderId="34" xfId="1" applyNumberFormat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176" fontId="17" fillId="0" borderId="18" xfId="0" applyNumberFormat="1" applyFont="1" applyBorder="1" applyAlignment="1">
      <alignment horizontal="center" vertical="center"/>
    </xf>
    <xf numFmtId="176" fontId="17" fillId="0" borderId="20" xfId="0" applyNumberFormat="1" applyFont="1" applyBorder="1" applyAlignment="1">
      <alignment horizontal="center" vertical="center"/>
    </xf>
    <xf numFmtId="176" fontId="17" fillId="0" borderId="18" xfId="1" applyNumberFormat="1" applyFont="1" applyFill="1" applyBorder="1" applyAlignment="1">
      <alignment horizontal="center" vertical="center"/>
    </xf>
    <xf numFmtId="176" fontId="17" fillId="0" borderId="19" xfId="1" applyNumberFormat="1" applyFont="1" applyFill="1" applyBorder="1" applyAlignment="1">
      <alignment horizontal="center" vertical="center"/>
    </xf>
    <xf numFmtId="0" fontId="6" fillId="3" borderId="67" xfId="0" applyFont="1" applyFill="1" applyBorder="1" applyAlignment="1">
      <alignment horizontal="center" vertical="center"/>
    </xf>
    <xf numFmtId="0" fontId="6" fillId="3" borderId="68" xfId="0" applyFont="1" applyFill="1" applyBorder="1" applyAlignment="1">
      <alignment horizontal="center" vertical="center"/>
    </xf>
    <xf numFmtId="176" fontId="17" fillId="0" borderId="48" xfId="1" applyNumberFormat="1" applyFont="1" applyFill="1" applyBorder="1" applyAlignment="1">
      <alignment horizontal="center" vertical="center"/>
    </xf>
    <xf numFmtId="176" fontId="17" fillId="0" borderId="58" xfId="1" applyNumberFormat="1" applyFont="1" applyFill="1" applyBorder="1" applyAlignment="1">
      <alignment horizontal="center" vertical="center"/>
    </xf>
    <xf numFmtId="176" fontId="17" fillId="0" borderId="28" xfId="0" applyNumberFormat="1" applyFont="1" applyFill="1" applyBorder="1" applyAlignment="1">
      <alignment horizontal="center" vertical="center"/>
    </xf>
    <xf numFmtId="176" fontId="17" fillId="0" borderId="5" xfId="0" applyNumberFormat="1" applyFont="1" applyFill="1" applyBorder="1" applyAlignment="1">
      <alignment horizontal="center" vertical="center"/>
    </xf>
    <xf numFmtId="176" fontId="17" fillId="0" borderId="78" xfId="0" applyNumberFormat="1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176" fontId="17" fillId="0" borderId="43" xfId="1" applyNumberFormat="1" applyFont="1" applyFill="1" applyBorder="1" applyAlignment="1">
      <alignment horizontal="center" vertical="center"/>
    </xf>
    <xf numFmtId="176" fontId="17" fillId="0" borderId="44" xfId="1" applyNumberFormat="1" applyFont="1" applyFill="1" applyBorder="1" applyAlignment="1">
      <alignment horizontal="center" vertical="center"/>
    </xf>
    <xf numFmtId="176" fontId="17" fillId="0" borderId="60" xfId="1" applyNumberFormat="1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176" fontId="17" fillId="0" borderId="62" xfId="1" applyNumberFormat="1" applyFont="1" applyFill="1" applyBorder="1" applyAlignment="1">
      <alignment horizontal="center" vertical="center" wrapText="1"/>
    </xf>
    <xf numFmtId="176" fontId="17" fillId="0" borderId="29" xfId="1" applyNumberFormat="1" applyFont="1" applyFill="1" applyBorder="1" applyAlignment="1">
      <alignment horizontal="center" vertical="center"/>
    </xf>
    <xf numFmtId="176" fontId="17" fillId="0" borderId="63" xfId="1" applyNumberFormat="1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176" fontId="17" fillId="4" borderId="28" xfId="0" applyNumberFormat="1" applyFont="1" applyFill="1" applyBorder="1" applyAlignment="1">
      <alignment horizontal="center" vertical="center"/>
    </xf>
    <xf numFmtId="176" fontId="17" fillId="4" borderId="5" xfId="0" applyNumberFormat="1" applyFont="1" applyFill="1" applyBorder="1" applyAlignment="1">
      <alignment horizontal="center" vertical="center"/>
    </xf>
    <xf numFmtId="176" fontId="17" fillId="4" borderId="78" xfId="0" applyNumberFormat="1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/>
    </xf>
    <xf numFmtId="176" fontId="17" fillId="0" borderId="60" xfId="1" applyNumberFormat="1" applyFont="1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6" fillId="3" borderId="32" xfId="0" applyFont="1" applyFill="1" applyBorder="1" applyAlignment="1">
      <alignment horizontal="left" vertical="center" wrapText="1"/>
    </xf>
    <xf numFmtId="0" fontId="6" fillId="3" borderId="33" xfId="0" applyFont="1" applyFill="1" applyBorder="1" applyAlignment="1">
      <alignment horizontal="left" vertical="center"/>
    </xf>
    <xf numFmtId="176" fontId="17" fillId="0" borderId="63" xfId="1" applyNumberFormat="1" applyFont="1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721180</xdr:colOff>
      <xdr:row>0</xdr:row>
      <xdr:rowOff>28605</xdr:rowOff>
    </xdr:from>
    <xdr:to>
      <xdr:col>22</xdr:col>
      <xdr:colOff>191738</xdr:colOff>
      <xdr:row>2</xdr:row>
      <xdr:rowOff>0</xdr:rowOff>
    </xdr:to>
    <xdr:sp macro="" textlink="">
      <xdr:nvSpPr>
        <xdr:cNvPr id="2" name="正方形/長方形 1"/>
        <xdr:cNvSpPr/>
      </xdr:nvSpPr>
      <xdr:spPr>
        <a:xfrm>
          <a:off x="13702394" y="28605"/>
          <a:ext cx="2368880" cy="651752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資料７</a:t>
          </a:r>
        </a:p>
      </xdr:txBody>
    </xdr:sp>
    <xdr:clientData/>
  </xdr:twoCellAnchor>
  <xdr:twoCellAnchor>
    <xdr:from>
      <xdr:col>3</xdr:col>
      <xdr:colOff>47625</xdr:colOff>
      <xdr:row>15</xdr:row>
      <xdr:rowOff>190497</xdr:rowOff>
    </xdr:from>
    <xdr:to>
      <xdr:col>22</xdr:col>
      <xdr:colOff>11907</xdr:colOff>
      <xdr:row>22</xdr:row>
      <xdr:rowOff>297657</xdr:rowOff>
    </xdr:to>
    <xdr:sp macro="" textlink="">
      <xdr:nvSpPr>
        <xdr:cNvPr id="18" name="正方形/長方形 17"/>
        <xdr:cNvSpPr/>
      </xdr:nvSpPr>
      <xdr:spPr>
        <a:xfrm>
          <a:off x="688398" y="675409"/>
          <a:ext cx="15186964" cy="0"/>
        </a:xfrm>
        <a:prstGeom prst="rect">
          <a:avLst/>
        </a:prstGeom>
        <a:ln w="19050">
          <a:solidFill>
            <a:schemeClr val="tx1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altLang="ja-JP" sz="9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20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➢　大阪府の財政状況、今後の施策の方向性の周知を深め、安定的かつ効率的な調達の推進</a:t>
          </a:r>
          <a:endParaRPr lang="en-US" altLang="ja-JP" sz="200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8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altLang="ja-JP" sz="8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20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lang="ja-JP" altLang="ja-JP" sz="2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➢　時期や年限、総額等をあらかじめ定</a:t>
          </a:r>
          <a:r>
            <a:rPr lang="ja-JP" altLang="en-US" sz="2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めない</a:t>
          </a:r>
          <a:r>
            <a:rPr lang="ja-JP" altLang="ja-JP" sz="2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フレックス枠</a:t>
          </a:r>
          <a:r>
            <a:rPr lang="ja-JP" altLang="en-US" sz="2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などを活用し</a:t>
          </a:r>
          <a:r>
            <a:rPr lang="ja-JP" altLang="ja-JP" sz="2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、市場環境に応じて柔軟な形態で起債</a:t>
          </a:r>
          <a:endParaRPr lang="en-US" altLang="ja-JP" sz="20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600">
            <a:effectLst/>
          </a:endParaRPr>
        </a:p>
        <a:p>
          <a:pPr algn="l"/>
          <a:r>
            <a:rPr lang="ja-JP" altLang="en-US" sz="20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lang="ja-JP" altLang="ja-JP" sz="2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➢　今後の金利変動リスクに備え</a:t>
          </a:r>
          <a:r>
            <a:rPr lang="ja-JP" altLang="en-US" sz="2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るため、調達期間を</a:t>
          </a:r>
          <a:r>
            <a:rPr lang="ja-JP" altLang="ja-JP" sz="2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長期化</a:t>
          </a:r>
          <a:endParaRPr lang="en-US" altLang="ja-JP" sz="20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altLang="ja-JP" sz="6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20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lang="ja-JP" altLang="ja-JP" sz="2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➢　投資家や市場関係者との</a:t>
          </a:r>
          <a:r>
            <a:rPr lang="ja-JP" altLang="en-US" sz="2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丁寧な</a:t>
          </a:r>
          <a:r>
            <a:rPr lang="ja-JP" altLang="ja-JP" sz="2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対話を重視</a:t>
          </a:r>
          <a:r>
            <a:rPr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3</xdr:col>
      <xdr:colOff>297656</xdr:colOff>
      <xdr:row>14</xdr:row>
      <xdr:rowOff>71437</xdr:rowOff>
    </xdr:from>
    <xdr:to>
      <xdr:col>8</xdr:col>
      <xdr:colOff>273843</xdr:colOff>
      <xdr:row>16</xdr:row>
      <xdr:rowOff>142874</xdr:rowOff>
    </xdr:to>
    <xdr:sp macro="" textlink="">
      <xdr:nvSpPr>
        <xdr:cNvPr id="19" name="角丸四角形 18"/>
        <xdr:cNvSpPr/>
      </xdr:nvSpPr>
      <xdr:spPr>
        <a:xfrm>
          <a:off x="938429" y="675409"/>
          <a:ext cx="3907414" cy="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0" u="none"/>
            <a:t>【</a:t>
          </a:r>
          <a:r>
            <a:rPr kumimoji="1" lang="ja-JP" altLang="en-US" sz="2400" b="0" u="none"/>
            <a:t>起債運営の考え方</a:t>
          </a:r>
          <a:r>
            <a:rPr kumimoji="1" lang="en-US" altLang="ja-JP" sz="2400" b="0" u="none"/>
            <a:t>】</a:t>
          </a:r>
          <a:endParaRPr kumimoji="1" lang="ja-JP" altLang="en-US" sz="2400" b="0" u="none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O34"/>
  <sheetViews>
    <sheetView tabSelected="1" view="pageBreakPreview" zoomScale="70" zoomScaleNormal="100" zoomScaleSheetLayoutView="70" workbookViewId="0">
      <selection activeCell="AA25" sqref="AA25"/>
    </sheetView>
  </sheetViews>
  <sheetFormatPr defaultRowHeight="13.5" x14ac:dyDescent="0.15"/>
  <cols>
    <col min="1" max="2" width="2.75" customWidth="1"/>
    <col min="3" max="3" width="2.875" customWidth="1"/>
    <col min="4" max="4" width="12.125" customWidth="1"/>
    <col min="5" max="5" width="8.75" customWidth="1"/>
    <col min="6" max="6" width="11.125" customWidth="1"/>
    <col min="7" max="12" width="9.875" customWidth="1"/>
    <col min="13" max="13" width="12.375" customWidth="1"/>
    <col min="14" max="19" width="9.875" style="1" customWidth="1"/>
    <col min="20" max="20" width="12.375" style="1" customWidth="1"/>
    <col min="21" max="21" width="11.75" customWidth="1"/>
    <col min="22" max="22" width="14" customWidth="1"/>
    <col min="23" max="23" width="2.75" customWidth="1"/>
    <col min="24" max="24" width="9" customWidth="1"/>
    <col min="25" max="25" width="4" customWidth="1"/>
    <col min="26" max="26" width="5.875" bestFit="1" customWidth="1"/>
    <col min="27" max="27" width="52.625" customWidth="1"/>
    <col min="28" max="28" width="4.75" bestFit="1" customWidth="1"/>
    <col min="29" max="29" width="15.75" customWidth="1"/>
  </cols>
  <sheetData>
    <row r="1" spans="2:41" ht="18" customHeight="1" x14ac:dyDescent="0.15">
      <c r="B1" s="5"/>
      <c r="C1" s="5"/>
      <c r="W1" s="2"/>
    </row>
    <row r="2" spans="2:41" ht="35.25" customHeight="1" x14ac:dyDescent="0.2">
      <c r="C2" s="73" t="s">
        <v>24</v>
      </c>
      <c r="U2" s="7"/>
      <c r="V2" s="7"/>
      <c r="W2" s="2"/>
      <c r="AK2" s="9"/>
      <c r="AL2" s="9"/>
      <c r="AM2" s="9"/>
      <c r="AN2" s="9"/>
      <c r="AO2" s="9"/>
    </row>
    <row r="3" spans="2:41" ht="23.25" customHeight="1" thickBot="1" x14ac:dyDescent="0.25">
      <c r="U3" s="8"/>
      <c r="V3" s="35" t="s">
        <v>20</v>
      </c>
      <c r="W3" s="2"/>
    </row>
    <row r="4" spans="2:41" ht="45" customHeight="1" thickTop="1" x14ac:dyDescent="0.15">
      <c r="D4" s="118"/>
      <c r="E4" s="119"/>
      <c r="F4" s="120"/>
      <c r="G4" s="30" t="s">
        <v>6</v>
      </c>
      <c r="H4" s="31" t="s">
        <v>7</v>
      </c>
      <c r="I4" s="31" t="s">
        <v>8</v>
      </c>
      <c r="J4" s="31" t="s">
        <v>9</v>
      </c>
      <c r="K4" s="31" t="s">
        <v>10</v>
      </c>
      <c r="L4" s="32" t="s">
        <v>11</v>
      </c>
      <c r="M4" s="47" t="s">
        <v>21</v>
      </c>
      <c r="N4" s="33" t="s">
        <v>12</v>
      </c>
      <c r="O4" s="31" t="s">
        <v>13</v>
      </c>
      <c r="P4" s="31" t="s">
        <v>14</v>
      </c>
      <c r="Q4" s="31" t="s">
        <v>15</v>
      </c>
      <c r="R4" s="31" t="s">
        <v>16</v>
      </c>
      <c r="S4" s="34" t="s">
        <v>17</v>
      </c>
      <c r="T4" s="47" t="s">
        <v>22</v>
      </c>
      <c r="U4" s="121" t="s">
        <v>19</v>
      </c>
      <c r="V4" s="122"/>
      <c r="W4" s="3"/>
    </row>
    <row r="5" spans="2:41" ht="45" customHeight="1" x14ac:dyDescent="0.15">
      <c r="D5" s="136" t="s">
        <v>2</v>
      </c>
      <c r="E5" s="137"/>
      <c r="F5" s="21">
        <v>10</v>
      </c>
      <c r="G5" s="48">
        <v>200</v>
      </c>
      <c r="H5" s="49">
        <v>200</v>
      </c>
      <c r="I5" s="49">
        <v>200</v>
      </c>
      <c r="J5" s="49">
        <v>200</v>
      </c>
      <c r="K5" s="49">
        <v>200</v>
      </c>
      <c r="L5" s="50">
        <v>200</v>
      </c>
      <c r="M5" s="22">
        <v>1200</v>
      </c>
      <c r="N5" s="59">
        <v>100</v>
      </c>
      <c r="O5" s="60">
        <v>100</v>
      </c>
      <c r="P5" s="82">
        <v>300</v>
      </c>
      <c r="Q5" s="82">
        <v>200</v>
      </c>
      <c r="R5" s="82">
        <v>300</v>
      </c>
      <c r="S5" s="85">
        <v>200</v>
      </c>
      <c r="T5" s="84">
        <f>SUM(N5:S5)</f>
        <v>1200</v>
      </c>
      <c r="U5" s="83">
        <f>SUM(M5,T5)</f>
        <v>2400</v>
      </c>
      <c r="V5" s="123">
        <f>SUM(U5:U6)</f>
        <v>4200</v>
      </c>
      <c r="W5" s="4"/>
    </row>
    <row r="6" spans="2:41" ht="45" customHeight="1" x14ac:dyDescent="0.15">
      <c r="D6" s="136"/>
      <c r="E6" s="137"/>
      <c r="F6" s="23">
        <v>5</v>
      </c>
      <c r="G6" s="51">
        <v>200</v>
      </c>
      <c r="H6" s="52">
        <v>200</v>
      </c>
      <c r="I6" s="52">
        <v>200</v>
      </c>
      <c r="J6" s="52">
        <v>200</v>
      </c>
      <c r="K6" s="52">
        <v>200</v>
      </c>
      <c r="L6" s="53">
        <v>200</v>
      </c>
      <c r="M6" s="24">
        <v>1200</v>
      </c>
      <c r="N6" s="61">
        <v>300</v>
      </c>
      <c r="O6" s="62"/>
      <c r="P6" s="79">
        <v>200</v>
      </c>
      <c r="Q6" s="62"/>
      <c r="R6" s="79">
        <v>100</v>
      </c>
      <c r="S6" s="63"/>
      <c r="T6" s="81">
        <f>SUM(N6:S6)</f>
        <v>600</v>
      </c>
      <c r="U6" s="80">
        <f>SUM(M6,T6)</f>
        <v>1800</v>
      </c>
      <c r="V6" s="124"/>
      <c r="W6" s="4"/>
    </row>
    <row r="7" spans="2:41" ht="47.25" customHeight="1" x14ac:dyDescent="0.15">
      <c r="D7" s="138" t="s">
        <v>3</v>
      </c>
      <c r="E7" s="25" t="s">
        <v>18</v>
      </c>
      <c r="F7" s="26">
        <v>5</v>
      </c>
      <c r="G7" s="54"/>
      <c r="H7" s="49"/>
      <c r="I7" s="49">
        <v>100</v>
      </c>
      <c r="J7" s="49"/>
      <c r="K7" s="49"/>
      <c r="L7" s="50"/>
      <c r="M7" s="22">
        <v>100</v>
      </c>
      <c r="N7" s="125">
        <v>100</v>
      </c>
      <c r="O7" s="126"/>
      <c r="P7" s="126"/>
      <c r="Q7" s="126"/>
      <c r="R7" s="126"/>
      <c r="S7" s="127"/>
      <c r="T7" s="43">
        <v>100</v>
      </c>
      <c r="U7" s="27">
        <v>200</v>
      </c>
      <c r="V7" s="128">
        <v>600</v>
      </c>
      <c r="W7" s="4"/>
    </row>
    <row r="8" spans="2:41" ht="47.25" customHeight="1" x14ac:dyDescent="0.15">
      <c r="D8" s="139"/>
      <c r="E8" s="143" t="s">
        <v>23</v>
      </c>
      <c r="F8" s="144"/>
      <c r="G8" s="55"/>
      <c r="H8" s="56"/>
      <c r="I8" s="56">
        <v>200</v>
      </c>
      <c r="J8" s="56"/>
      <c r="K8" s="56"/>
      <c r="L8" s="57"/>
      <c r="M8" s="28">
        <v>200</v>
      </c>
      <c r="N8" s="130">
        <v>200</v>
      </c>
      <c r="O8" s="131"/>
      <c r="P8" s="131"/>
      <c r="Q8" s="131"/>
      <c r="R8" s="131"/>
      <c r="S8" s="132"/>
      <c r="T8" s="44">
        <v>200</v>
      </c>
      <c r="U8" s="29">
        <v>400</v>
      </c>
      <c r="V8" s="129"/>
      <c r="W8" s="4"/>
    </row>
    <row r="9" spans="2:41" ht="45" customHeight="1" x14ac:dyDescent="0.15">
      <c r="D9" s="99" t="s">
        <v>1</v>
      </c>
      <c r="E9" s="100"/>
      <c r="F9" s="101"/>
      <c r="G9" s="65"/>
      <c r="H9" s="66"/>
      <c r="I9" s="66"/>
      <c r="J9" s="74">
        <v>300</v>
      </c>
      <c r="K9" s="75"/>
      <c r="L9" s="76">
        <v>450</v>
      </c>
      <c r="M9" s="77">
        <v>750</v>
      </c>
      <c r="N9" s="133">
        <v>350</v>
      </c>
      <c r="O9" s="134"/>
      <c r="P9" s="134"/>
      <c r="Q9" s="134"/>
      <c r="R9" s="134"/>
      <c r="S9" s="135"/>
      <c r="T9" s="78">
        <v>350</v>
      </c>
      <c r="U9" s="102">
        <f>SUM(M9,T9)</f>
        <v>1100</v>
      </c>
      <c r="V9" s="103">
        <f>SUM(H9:U9)</f>
        <v>3300</v>
      </c>
      <c r="W9" s="4"/>
    </row>
    <row r="10" spans="2:41" ht="45" customHeight="1" thickBot="1" x14ac:dyDescent="0.2">
      <c r="D10" s="111" t="s">
        <v>0</v>
      </c>
      <c r="E10" s="112"/>
      <c r="F10" s="64">
        <v>10</v>
      </c>
      <c r="G10" s="68">
        <v>100</v>
      </c>
      <c r="H10" s="58">
        <v>100</v>
      </c>
      <c r="I10" s="58"/>
      <c r="J10" s="58"/>
      <c r="K10" s="58">
        <v>100</v>
      </c>
      <c r="L10" s="69">
        <v>100</v>
      </c>
      <c r="M10" s="70">
        <v>400</v>
      </c>
      <c r="N10" s="71"/>
      <c r="O10" s="58">
        <v>100</v>
      </c>
      <c r="P10" s="58"/>
      <c r="Q10" s="58">
        <v>100</v>
      </c>
      <c r="R10" s="58">
        <v>100</v>
      </c>
      <c r="S10" s="69">
        <v>100</v>
      </c>
      <c r="T10" s="72">
        <v>400</v>
      </c>
      <c r="U10" s="113">
        <f>SUM(G10:S10)-M10</f>
        <v>800</v>
      </c>
      <c r="V10" s="114">
        <f>SUM(H10:U10)</f>
        <v>2300</v>
      </c>
      <c r="W10" s="4"/>
    </row>
    <row r="11" spans="2:41" ht="45" customHeight="1" thickTop="1" thickBot="1" x14ac:dyDescent="0.2">
      <c r="C11" t="s">
        <v>4</v>
      </c>
      <c r="D11" s="104" t="s">
        <v>5</v>
      </c>
      <c r="E11" s="105"/>
      <c r="F11" s="106"/>
      <c r="G11" s="107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67"/>
      <c r="U11" s="109">
        <f>SUM(V5,V7,U9,U10)</f>
        <v>6700</v>
      </c>
      <c r="V11" s="110"/>
      <c r="W11" s="4"/>
    </row>
    <row r="12" spans="2:41" ht="36.75" customHeight="1" thickTop="1" x14ac:dyDescent="0.15">
      <c r="D12" s="45"/>
      <c r="E12" s="6"/>
      <c r="P12" s="46"/>
      <c r="R12" s="46"/>
    </row>
    <row r="13" spans="2:41" s="36" customFormat="1" ht="75.75" customHeight="1" x14ac:dyDescent="0.2">
      <c r="D13" s="37"/>
      <c r="E13" s="38"/>
      <c r="F13" s="39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1"/>
      <c r="V13" s="41"/>
      <c r="W13" s="42"/>
    </row>
    <row r="14" spans="2:41" ht="35.25" customHeight="1" x14ac:dyDescent="0.2">
      <c r="C14" s="73" t="s">
        <v>25</v>
      </c>
      <c r="U14" s="7"/>
      <c r="V14" s="7"/>
      <c r="W14" s="2"/>
      <c r="AK14" s="9"/>
      <c r="AL14" s="9"/>
      <c r="AM14" s="9"/>
      <c r="AN14" s="9"/>
      <c r="AO14" s="9"/>
    </row>
    <row r="15" spans="2:41" ht="27.75" hidden="1" customHeight="1" x14ac:dyDescent="0.2">
      <c r="C15" s="6"/>
      <c r="U15" s="7"/>
      <c r="V15" s="7"/>
      <c r="W15" s="2"/>
      <c r="X15" s="9"/>
      <c r="Y15" s="15"/>
      <c r="Z15" s="16"/>
      <c r="AA15" s="15"/>
      <c r="AB15" s="17"/>
      <c r="AC15" s="18"/>
      <c r="AD15" s="18"/>
      <c r="AE15" s="18"/>
      <c r="AF15" s="18"/>
      <c r="AG15" s="18"/>
      <c r="AH15" s="18"/>
      <c r="AI15" s="18"/>
      <c r="AJ15" s="9"/>
      <c r="AK15" s="9"/>
      <c r="AL15" s="9"/>
      <c r="AM15" s="9"/>
      <c r="AN15" s="9"/>
      <c r="AO15" s="9"/>
    </row>
    <row r="16" spans="2:41" ht="27.75" hidden="1" customHeight="1" x14ac:dyDescent="0.2">
      <c r="C16" s="6"/>
      <c r="U16" s="7"/>
      <c r="V16" s="7"/>
      <c r="W16" s="2"/>
      <c r="X16" s="9"/>
      <c r="Y16" s="19"/>
      <c r="Z16" s="20"/>
      <c r="AA16" s="15"/>
      <c r="AB16" s="17"/>
      <c r="AC16" s="18"/>
      <c r="AD16" s="18"/>
      <c r="AE16" s="18"/>
      <c r="AF16" s="18"/>
      <c r="AG16" s="18"/>
      <c r="AH16" s="18"/>
      <c r="AI16" s="18"/>
      <c r="AJ16" s="9"/>
      <c r="AK16" s="9"/>
      <c r="AL16" s="9"/>
      <c r="AM16" s="9"/>
      <c r="AN16" s="9"/>
      <c r="AO16" s="9"/>
    </row>
    <row r="17" spans="3:41" ht="27.75" hidden="1" customHeight="1" x14ac:dyDescent="0.2">
      <c r="C17" s="6"/>
      <c r="U17" s="7"/>
      <c r="V17" s="7"/>
      <c r="W17" s="2"/>
      <c r="X17" s="9"/>
      <c r="Y17" s="18"/>
      <c r="Z17" s="18"/>
      <c r="AA17" s="20"/>
      <c r="AB17" s="17"/>
      <c r="AC17" s="18"/>
      <c r="AD17" s="18"/>
      <c r="AE17" s="18"/>
      <c r="AF17" s="18"/>
      <c r="AG17" s="18"/>
      <c r="AH17" s="18"/>
      <c r="AI17" s="18"/>
      <c r="AJ17" s="9"/>
      <c r="AK17" s="9"/>
      <c r="AL17" s="9"/>
      <c r="AM17" s="9"/>
      <c r="AN17" s="9"/>
      <c r="AO17" s="9"/>
    </row>
    <row r="18" spans="3:41" ht="27.75" hidden="1" customHeight="1" x14ac:dyDescent="0.2">
      <c r="C18" s="6"/>
      <c r="U18" s="7"/>
      <c r="V18" s="7"/>
      <c r="W18" s="2"/>
      <c r="X18" s="9"/>
      <c r="Y18" s="18"/>
      <c r="Z18" s="20"/>
      <c r="AA18" s="20"/>
      <c r="AB18" s="17"/>
      <c r="AC18" s="18"/>
      <c r="AD18" s="18"/>
      <c r="AE18" s="18"/>
      <c r="AF18" s="18"/>
      <c r="AG18" s="18"/>
      <c r="AH18" s="18"/>
      <c r="AI18" s="18"/>
      <c r="AJ18" s="9"/>
      <c r="AK18" s="9"/>
      <c r="AL18" s="9"/>
      <c r="AM18" s="9"/>
      <c r="AN18" s="9"/>
      <c r="AO18" s="9"/>
    </row>
    <row r="19" spans="3:41" ht="27.75" hidden="1" customHeight="1" x14ac:dyDescent="0.2">
      <c r="C19" s="6"/>
      <c r="U19" s="7"/>
      <c r="V19" s="7"/>
      <c r="W19" s="2"/>
      <c r="X19" s="9"/>
      <c r="Y19" s="18"/>
      <c r="Z19" s="20"/>
      <c r="AA19" s="20"/>
      <c r="AB19" s="17"/>
      <c r="AC19" s="18"/>
      <c r="AD19" s="18"/>
      <c r="AE19" s="18"/>
      <c r="AF19" s="18"/>
      <c r="AG19" s="18"/>
      <c r="AH19" s="18"/>
      <c r="AI19" s="18"/>
      <c r="AJ19" s="9"/>
      <c r="AK19" s="9"/>
      <c r="AL19" s="9"/>
      <c r="AM19" s="9"/>
      <c r="AN19" s="9"/>
      <c r="AO19" s="9"/>
    </row>
    <row r="20" spans="3:41" ht="27.75" hidden="1" customHeight="1" x14ac:dyDescent="0.2">
      <c r="C20" s="6"/>
      <c r="U20" s="7"/>
      <c r="V20" s="7"/>
      <c r="W20" s="2"/>
      <c r="X20" s="9"/>
      <c r="Y20" s="13"/>
      <c r="Z20" s="11"/>
      <c r="AA20" s="14"/>
      <c r="AB20" s="12"/>
      <c r="AC20" s="13"/>
      <c r="AD20" s="13"/>
      <c r="AE20" s="13"/>
      <c r="AF20" s="13"/>
      <c r="AG20" s="13"/>
      <c r="AH20" s="9"/>
      <c r="AI20" s="9"/>
      <c r="AK20" s="9"/>
      <c r="AL20" s="9"/>
      <c r="AM20" s="9"/>
      <c r="AN20" s="9"/>
      <c r="AO20" s="9"/>
    </row>
    <row r="21" spans="3:41" ht="27.75" hidden="1" customHeight="1" x14ac:dyDescent="0.2">
      <c r="C21" s="6"/>
      <c r="U21" s="7"/>
      <c r="V21" s="7"/>
      <c r="W21" s="2"/>
      <c r="X21" s="9"/>
      <c r="Y21" s="13"/>
      <c r="Z21" s="13"/>
      <c r="AA21" s="10"/>
      <c r="AB21" s="12"/>
      <c r="AC21" s="13"/>
      <c r="AD21" s="13"/>
      <c r="AE21" s="13"/>
      <c r="AF21" s="13"/>
      <c r="AG21" s="13"/>
      <c r="AH21" s="9"/>
      <c r="AI21" s="9"/>
    </row>
    <row r="22" spans="3:41" ht="27.75" hidden="1" customHeight="1" x14ac:dyDescent="0.2">
      <c r="C22" s="6"/>
      <c r="U22" s="7"/>
      <c r="V22" s="7"/>
      <c r="W22" s="2"/>
      <c r="X22" s="9"/>
      <c r="Y22" s="13"/>
      <c r="Z22" s="13"/>
      <c r="AA22" s="14"/>
      <c r="AB22" s="12"/>
      <c r="AC22" s="13"/>
      <c r="AD22" s="13"/>
      <c r="AE22" s="13"/>
      <c r="AF22" s="13"/>
      <c r="AG22" s="13"/>
      <c r="AH22" s="9"/>
      <c r="AI22" s="9"/>
    </row>
    <row r="23" spans="3:41" ht="65.25" hidden="1" customHeight="1" x14ac:dyDescent="0.2">
      <c r="U23" s="8"/>
      <c r="V23" s="35" t="s">
        <v>20</v>
      </c>
      <c r="W23" s="2"/>
    </row>
    <row r="24" spans="3:41" s="36" customFormat="1" ht="26.25" customHeight="1" thickBot="1" x14ac:dyDescent="0.25">
      <c r="D24"/>
      <c r="E24"/>
      <c r="F24"/>
      <c r="G24"/>
      <c r="H24"/>
      <c r="I24"/>
      <c r="J24"/>
      <c r="K24"/>
      <c r="L24"/>
      <c r="M24"/>
      <c r="N24" s="1"/>
      <c r="O24" s="1"/>
      <c r="P24" s="1"/>
      <c r="Q24" s="1"/>
      <c r="R24" s="1"/>
      <c r="S24" s="1"/>
      <c r="T24" s="1"/>
      <c r="U24" s="8"/>
      <c r="V24" s="35" t="s">
        <v>20</v>
      </c>
      <c r="W24" s="42"/>
    </row>
    <row r="25" spans="3:41" ht="45" customHeight="1" thickTop="1" x14ac:dyDescent="0.15">
      <c r="D25" s="118"/>
      <c r="E25" s="119"/>
      <c r="F25" s="120"/>
      <c r="G25" s="30" t="s">
        <v>6</v>
      </c>
      <c r="H25" s="31" t="s">
        <v>7</v>
      </c>
      <c r="I25" s="31" t="s">
        <v>8</v>
      </c>
      <c r="J25" s="31" t="s">
        <v>9</v>
      </c>
      <c r="K25" s="31" t="s">
        <v>10</v>
      </c>
      <c r="L25" s="32" t="s">
        <v>11</v>
      </c>
      <c r="M25" s="47" t="s">
        <v>21</v>
      </c>
      <c r="N25" s="33" t="s">
        <v>12</v>
      </c>
      <c r="O25" s="31" t="s">
        <v>13</v>
      </c>
      <c r="P25" s="31" t="s">
        <v>14</v>
      </c>
      <c r="Q25" s="31" t="s">
        <v>15</v>
      </c>
      <c r="R25" s="31" t="s">
        <v>16</v>
      </c>
      <c r="S25" s="34" t="s">
        <v>17</v>
      </c>
      <c r="T25" s="47" t="s">
        <v>22</v>
      </c>
      <c r="U25" s="121" t="s">
        <v>19</v>
      </c>
      <c r="V25" s="122"/>
      <c r="W25" s="3"/>
    </row>
    <row r="26" spans="3:41" ht="45" customHeight="1" x14ac:dyDescent="0.15">
      <c r="D26" s="136" t="s">
        <v>2</v>
      </c>
      <c r="E26" s="137"/>
      <c r="F26" s="21">
        <v>10</v>
      </c>
      <c r="G26" s="48">
        <v>200</v>
      </c>
      <c r="H26" s="49">
        <v>200</v>
      </c>
      <c r="I26" s="49">
        <v>200</v>
      </c>
      <c r="J26" s="49">
        <v>200</v>
      </c>
      <c r="K26" s="49">
        <v>200</v>
      </c>
      <c r="L26" s="50">
        <v>200</v>
      </c>
      <c r="M26" s="22">
        <v>1200</v>
      </c>
      <c r="N26" s="86">
        <v>100</v>
      </c>
      <c r="O26" s="87">
        <v>100</v>
      </c>
      <c r="P26" s="87">
        <v>100</v>
      </c>
      <c r="Q26" s="87">
        <v>200</v>
      </c>
      <c r="R26" s="87">
        <v>200</v>
      </c>
      <c r="S26" s="88">
        <v>200</v>
      </c>
      <c r="T26" s="89">
        <f>SUM(N26:S26)</f>
        <v>900</v>
      </c>
      <c r="U26" s="90">
        <f>SUM(M26,T26)</f>
        <v>2100</v>
      </c>
      <c r="V26" s="123">
        <f>SUM(U26:U27)</f>
        <v>4200</v>
      </c>
      <c r="W26" s="91"/>
    </row>
    <row r="27" spans="3:41" ht="45" customHeight="1" x14ac:dyDescent="0.15">
      <c r="D27" s="136"/>
      <c r="E27" s="137"/>
      <c r="F27" s="23">
        <v>5</v>
      </c>
      <c r="G27" s="51">
        <v>200</v>
      </c>
      <c r="H27" s="52">
        <v>200</v>
      </c>
      <c r="I27" s="52">
        <v>200</v>
      </c>
      <c r="J27" s="52">
        <v>200</v>
      </c>
      <c r="K27" s="52">
        <v>200</v>
      </c>
      <c r="L27" s="53">
        <v>200</v>
      </c>
      <c r="M27" s="24">
        <v>1200</v>
      </c>
      <c r="N27" s="92">
        <v>300</v>
      </c>
      <c r="O27" s="93"/>
      <c r="P27" s="93">
        <v>300</v>
      </c>
      <c r="Q27" s="93"/>
      <c r="R27" s="93">
        <v>300</v>
      </c>
      <c r="S27" s="94"/>
      <c r="T27" s="95">
        <f>SUM(N27:S27)</f>
        <v>900</v>
      </c>
      <c r="U27" s="29">
        <f>SUM(M27,T27)</f>
        <v>2100</v>
      </c>
      <c r="V27" s="124"/>
      <c r="W27" s="91"/>
    </row>
    <row r="28" spans="3:41" ht="47.25" customHeight="1" x14ac:dyDescent="0.15">
      <c r="D28" s="138" t="s">
        <v>3</v>
      </c>
      <c r="E28" s="25" t="s">
        <v>18</v>
      </c>
      <c r="F28" s="26">
        <v>5</v>
      </c>
      <c r="G28" s="54"/>
      <c r="H28" s="49"/>
      <c r="I28" s="49">
        <v>100</v>
      </c>
      <c r="J28" s="49"/>
      <c r="K28" s="49"/>
      <c r="L28" s="50"/>
      <c r="M28" s="22">
        <v>100</v>
      </c>
      <c r="N28" s="140">
        <v>100</v>
      </c>
      <c r="O28" s="141"/>
      <c r="P28" s="141"/>
      <c r="Q28" s="141"/>
      <c r="R28" s="141"/>
      <c r="S28" s="142"/>
      <c r="T28" s="96">
        <v>100</v>
      </c>
      <c r="U28" s="27">
        <v>200</v>
      </c>
      <c r="V28" s="128">
        <v>600</v>
      </c>
      <c r="W28" s="91"/>
    </row>
    <row r="29" spans="3:41" ht="47.25" customHeight="1" x14ac:dyDescent="0.15">
      <c r="D29" s="139"/>
      <c r="E29" s="143" t="s">
        <v>23</v>
      </c>
      <c r="F29" s="144"/>
      <c r="G29" s="55"/>
      <c r="H29" s="56"/>
      <c r="I29" s="56">
        <v>200</v>
      </c>
      <c r="J29" s="56"/>
      <c r="K29" s="56"/>
      <c r="L29" s="57"/>
      <c r="M29" s="28">
        <v>200</v>
      </c>
      <c r="N29" s="145">
        <v>200</v>
      </c>
      <c r="O29" s="146"/>
      <c r="P29" s="146"/>
      <c r="Q29" s="146"/>
      <c r="R29" s="146"/>
      <c r="S29" s="147"/>
      <c r="T29" s="97">
        <v>200</v>
      </c>
      <c r="U29" s="29">
        <v>400</v>
      </c>
      <c r="V29" s="129"/>
      <c r="W29" s="91"/>
    </row>
    <row r="30" spans="3:41" ht="45" customHeight="1" x14ac:dyDescent="0.15">
      <c r="D30" s="99" t="s">
        <v>1</v>
      </c>
      <c r="E30" s="100"/>
      <c r="F30" s="101"/>
      <c r="G30" s="65"/>
      <c r="H30" s="66"/>
      <c r="I30" s="66"/>
      <c r="J30" s="74">
        <v>300</v>
      </c>
      <c r="K30" s="75"/>
      <c r="L30" s="76">
        <v>450</v>
      </c>
      <c r="M30" s="77">
        <v>750</v>
      </c>
      <c r="N30" s="115">
        <v>350</v>
      </c>
      <c r="O30" s="116"/>
      <c r="P30" s="116"/>
      <c r="Q30" s="116"/>
      <c r="R30" s="116"/>
      <c r="S30" s="117"/>
      <c r="T30" s="98">
        <f>SUM(N30)</f>
        <v>350</v>
      </c>
      <c r="U30" s="102">
        <f>SUM(M30,T30)</f>
        <v>1100</v>
      </c>
      <c r="V30" s="103">
        <f>SUM(H30:U30)</f>
        <v>3300</v>
      </c>
      <c r="W30" s="91"/>
    </row>
    <row r="31" spans="3:41" ht="45" customHeight="1" thickBot="1" x14ac:dyDescent="0.2">
      <c r="D31" s="111" t="s">
        <v>0</v>
      </c>
      <c r="E31" s="112"/>
      <c r="F31" s="64">
        <v>10</v>
      </c>
      <c r="G31" s="68">
        <v>100</v>
      </c>
      <c r="H31" s="58">
        <v>100</v>
      </c>
      <c r="I31" s="58"/>
      <c r="J31" s="58"/>
      <c r="K31" s="58">
        <v>100</v>
      </c>
      <c r="L31" s="69">
        <v>100</v>
      </c>
      <c r="M31" s="70">
        <v>400</v>
      </c>
      <c r="N31" s="71"/>
      <c r="O31" s="58">
        <v>100</v>
      </c>
      <c r="P31" s="58"/>
      <c r="Q31" s="58">
        <v>100</v>
      </c>
      <c r="R31" s="58">
        <v>100</v>
      </c>
      <c r="S31" s="69">
        <v>100</v>
      </c>
      <c r="T31" s="72">
        <v>400</v>
      </c>
      <c r="U31" s="113">
        <f>SUM(G31:S31)-M31</f>
        <v>800</v>
      </c>
      <c r="V31" s="114">
        <f>SUM(H31:U31)</f>
        <v>2300</v>
      </c>
      <c r="W31" s="4"/>
    </row>
    <row r="32" spans="3:41" ht="45" customHeight="1" thickTop="1" thickBot="1" x14ac:dyDescent="0.2">
      <c r="C32" t="s">
        <v>4</v>
      </c>
      <c r="D32" s="104" t="s">
        <v>5</v>
      </c>
      <c r="E32" s="105"/>
      <c r="F32" s="106"/>
      <c r="G32" s="107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67"/>
      <c r="U32" s="109">
        <f>SUM(V26,V28,U30,U31)</f>
        <v>6700</v>
      </c>
      <c r="V32" s="110"/>
      <c r="W32" s="4"/>
    </row>
    <row r="33" spans="4:18" ht="36.75" customHeight="1" thickTop="1" x14ac:dyDescent="0.15">
      <c r="D33" s="45"/>
      <c r="E33" s="6"/>
      <c r="P33" s="46"/>
      <c r="R33" s="46"/>
    </row>
    <row r="34" spans="4:18" ht="36.75" customHeight="1" x14ac:dyDescent="0.15">
      <c r="D34" s="45"/>
      <c r="E34" s="6"/>
    </row>
  </sheetData>
  <mergeCells count="34">
    <mergeCell ref="D4:F4"/>
    <mergeCell ref="D5:E6"/>
    <mergeCell ref="D7:D8"/>
    <mergeCell ref="E8:F8"/>
    <mergeCell ref="U4:V4"/>
    <mergeCell ref="D26:E27"/>
    <mergeCell ref="D28:D29"/>
    <mergeCell ref="N28:S28"/>
    <mergeCell ref="V28:V29"/>
    <mergeCell ref="E29:F29"/>
    <mergeCell ref="N29:S29"/>
    <mergeCell ref="V26:V27"/>
    <mergeCell ref="D11:F11"/>
    <mergeCell ref="G11:S11"/>
    <mergeCell ref="D25:F25"/>
    <mergeCell ref="U25:V25"/>
    <mergeCell ref="V5:V6"/>
    <mergeCell ref="N7:S7"/>
    <mergeCell ref="V7:V8"/>
    <mergeCell ref="N8:S8"/>
    <mergeCell ref="U9:V9"/>
    <mergeCell ref="U10:V10"/>
    <mergeCell ref="U11:V11"/>
    <mergeCell ref="N9:S9"/>
    <mergeCell ref="D10:E10"/>
    <mergeCell ref="D9:F9"/>
    <mergeCell ref="D30:F30"/>
    <mergeCell ref="U30:V30"/>
    <mergeCell ref="D32:F32"/>
    <mergeCell ref="G32:S32"/>
    <mergeCell ref="U32:V32"/>
    <mergeCell ref="D31:E31"/>
    <mergeCell ref="U31:V31"/>
    <mergeCell ref="N30:S30"/>
  </mergeCells>
  <phoneticPr fontId="10"/>
  <pageMargins left="1.1417322834645669" right="0.59055118110236227" top="0.35433070866141736" bottom="0.23622047244094491" header="0.15748031496062992" footer="0.15748031496062992"/>
  <pageSetup paperSize="9" scale="5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令和元年度下半期発行計画</vt:lpstr>
      <vt:lpstr>令和元年度下半期発行計画!Print_Area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2019-11-20T07:56:38Z</dcterms:created>
  <dcterms:modified xsi:type="dcterms:W3CDTF">2019-11-20T07:58:08Z</dcterms:modified>
</cp:coreProperties>
</file>