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340" windowHeight="8100" activeTab="0"/>
  </bookViews>
  <sheets>
    <sheet name="成果目標（障がい福祉計画）" sheetId="1" r:id="rId1"/>
    <sheet name="成果目標（障がい児福祉計画）" sheetId="2" r:id="rId2"/>
    <sheet name="プルダウン" sheetId="3" state="hidden" r:id="rId3"/>
  </sheets>
  <definedNames>
    <definedName name="_xlnm.Print_Area" localSheetId="1">'成果目標（障がい児福祉計画）'!$A$1:$Y$53</definedName>
    <definedName name="_xlnm.Print_Area" localSheetId="0">'成果目標（障がい福祉計画）'!$A$1:$CM$54</definedName>
    <definedName name="_xlnm.Print_Titles" localSheetId="1">'成果目標（障がい児福祉計画）'!$3:$7</definedName>
    <definedName name="_xlnm.Print_Titles" localSheetId="0">'成果目標（障がい福祉計画）'!$3:$7</definedName>
  </definedNames>
  <calcPr fullCalcOnLoad="1"/>
</workbook>
</file>

<file path=xl/sharedStrings.xml><?xml version="1.0" encoding="utf-8"?>
<sst xmlns="http://schemas.openxmlformats.org/spreadsheetml/2006/main" count="2749" uniqueCount="304">
  <si>
    <t>池田市</t>
  </si>
  <si>
    <t>豊中市</t>
  </si>
  <si>
    <t>摂津市</t>
  </si>
  <si>
    <t>交野市</t>
  </si>
  <si>
    <t>八尾市</t>
  </si>
  <si>
    <t>東大阪市</t>
  </si>
  <si>
    <t>河南町</t>
  </si>
  <si>
    <t>太子町</t>
  </si>
  <si>
    <t>千早赤阪村</t>
  </si>
  <si>
    <t>忠岡町</t>
  </si>
  <si>
    <t>田尻町</t>
  </si>
  <si>
    <t>施設入所者の地域生活への移行</t>
  </si>
  <si>
    <t>市町村名</t>
  </si>
  <si>
    <t>合計</t>
  </si>
  <si>
    <t>就労継続支援（Ｂ型）事業所における工賃の平均額</t>
  </si>
  <si>
    <t>箇所</t>
  </si>
  <si>
    <t>福祉施設から一般就労への移行等</t>
  </si>
  <si>
    <t>就労移行支援事業等を通じて一般就労に移行する者のうち就労定着支援事業を利用する者の割合</t>
  </si>
  <si>
    <t>就労定着支援事業所のうち就労定着率が８割以上の事業所の割合</t>
  </si>
  <si>
    <t>精神障がいにも対応した地域包括ケアシステムの構築</t>
  </si>
  <si>
    <t>第６期障がい福祉計画</t>
  </si>
  <si>
    <t>施設入所者数</t>
  </si>
  <si>
    <t>施設入所者の
削減数（率）</t>
  </si>
  <si>
    <t>地域移行者数（率）</t>
  </si>
  <si>
    <t>人</t>
  </si>
  <si>
    <t>令和元年度末</t>
  </si>
  <si>
    <t>令和５年度末</t>
  </si>
  <si>
    <t>令和５年６月末日</t>
  </si>
  <si>
    <t>精神病床における早期退院率</t>
  </si>
  <si>
    <t>令和5年度</t>
  </si>
  <si>
    <t>精神病床に
おける１年以上
長期入院患者数</t>
  </si>
  <si>
    <t>入院後
3ヶ月</t>
  </si>
  <si>
    <t>入院後
6ヶ月</t>
  </si>
  <si>
    <t>入院後
１年</t>
  </si>
  <si>
    <t>地域生活支援拠点等が有する機能の充実</t>
  </si>
  <si>
    <t>地域生活支援拠点等の設置</t>
  </si>
  <si>
    <t>運用状況の
検証・検討</t>
  </si>
  <si>
    <t>設置（予定）
時期</t>
  </si>
  <si>
    <t>有</t>
  </si>
  <si>
    <t>無</t>
  </si>
  <si>
    <t>面的整備型</t>
  </si>
  <si>
    <t>多機能拠点整備型</t>
  </si>
  <si>
    <t>多機能拠点整備型＋面的整備型</t>
  </si>
  <si>
    <t>令和元年度から
令和５年度末まで
（実数）</t>
  </si>
  <si>
    <t>令和元年度末から
令和５年度末まで
（延べ数）</t>
  </si>
  <si>
    <t>令和元年度</t>
  </si>
  <si>
    <t>一般就労への移行者数</t>
  </si>
  <si>
    <t>一般就労への移行者の増加数（率）</t>
  </si>
  <si>
    <t>就労移行支援</t>
  </si>
  <si>
    <t>就労継続
支援A型</t>
  </si>
  <si>
    <t>増加数
（令和元年度から令和５年度まで）</t>
  </si>
  <si>
    <t>増加率
（令和元年度から令和５年度まで）</t>
  </si>
  <si>
    <t>人以上</t>
  </si>
  <si>
    <t>％以上</t>
  </si>
  <si>
    <t>人以上</t>
  </si>
  <si>
    <t>令和５年度</t>
  </si>
  <si>
    <t>令和５年度</t>
  </si>
  <si>
    <t>令和５年度</t>
  </si>
  <si>
    <t>基幹相談支援
センターの設置</t>
  </si>
  <si>
    <t>障がい福祉サービスの質の向上</t>
  </si>
  <si>
    <t>具体的取組</t>
  </si>
  <si>
    <t>令和５年度
※自由記述</t>
  </si>
  <si>
    <t>整備手法
※プルダウン</t>
  </si>
  <si>
    <t>市町村名
※圏域設置の場合
※自由記述</t>
  </si>
  <si>
    <t>北河内東</t>
  </si>
  <si>
    <t>人以下</t>
  </si>
  <si>
    <t>日以上</t>
  </si>
  <si>
    <t>大阪市</t>
  </si>
  <si>
    <t>人</t>
  </si>
  <si>
    <t>人以下</t>
  </si>
  <si>
    <t>人以上</t>
  </si>
  <si>
    <t>％以上</t>
  </si>
  <si>
    <t>日以上</t>
  </si>
  <si>
    <t>年　回以上</t>
  </si>
  <si>
    <t>割以上</t>
  </si>
  <si>
    <t>円</t>
  </si>
  <si>
    <t>就労継続
支援B型</t>
  </si>
  <si>
    <t>生活介護・
自立訓練</t>
  </si>
  <si>
    <t>相談支援体制の充実・強化等</t>
  </si>
  <si>
    <t>運営形態</t>
  </si>
  <si>
    <t>第２期障がい児福祉計画</t>
  </si>
  <si>
    <t>児童発達支援センターの設置</t>
  </si>
  <si>
    <t>保育所等訪問支援の充実</t>
  </si>
  <si>
    <t>主に重症心身障がい児を支援する
児童発達支援事業所</t>
  </si>
  <si>
    <t>主に重症心身障がい児を支援する
放課後等デイサービス事業所</t>
  </si>
  <si>
    <t>医療的ケア児支援のための関係機関の協議の場</t>
  </si>
  <si>
    <t>医療的ケア児等に関するコーディネーター</t>
  </si>
  <si>
    <t>令和５年度末</t>
  </si>
  <si>
    <t>設置の有無
（令和５年度末）
※プルダウン</t>
  </si>
  <si>
    <t>設置（予定）時期</t>
  </si>
  <si>
    <t>箇所</t>
  </si>
  <si>
    <t>市町村名
※圏域設置の場合
自由記述</t>
  </si>
  <si>
    <t>市町村名
※圏域設置の場合
自由記述</t>
  </si>
  <si>
    <t>コーディネーターの人数</t>
  </si>
  <si>
    <t>福祉関係</t>
  </si>
  <si>
    <t>医療関係</t>
  </si>
  <si>
    <t>他府県での
支給決定分</t>
  </si>
  <si>
    <t>大東市</t>
  </si>
  <si>
    <t>有</t>
  </si>
  <si>
    <t>令和元年度</t>
  </si>
  <si>
    <t>面的整備型</t>
  </si>
  <si>
    <t>年１回以上</t>
  </si>
  <si>
    <t>委託</t>
  </si>
  <si>
    <t>-</t>
  </si>
  <si>
    <t>千早赤阪村</t>
  </si>
  <si>
    <t>北河内東</t>
  </si>
  <si>
    <t>令和2年度</t>
  </si>
  <si>
    <t>熊取町</t>
  </si>
  <si>
    <t>令和２年度</t>
  </si>
  <si>
    <t>障がい福祉サービス事業所の指定指導担当課と連携し、指導監査の適正な実施等の体制構築に努めます。</t>
  </si>
  <si>
    <t>高石市</t>
  </si>
  <si>
    <t>豊能町</t>
  </si>
  <si>
    <t>直営</t>
  </si>
  <si>
    <t>平成31年度</t>
  </si>
  <si>
    <t>南河内南</t>
  </si>
  <si>
    <t>富田林市</t>
  </si>
  <si>
    <t>岬町</t>
  </si>
  <si>
    <t>多機能拠点整備型</t>
  </si>
  <si>
    <t>門真市</t>
  </si>
  <si>
    <t>市職員が府主催の福祉サービス等の研修に参加。障害者自立支援審査支払等システムによる審査結果の分析を行い、その結果を活用し障がい福祉サービス事業所等と共有する体制づくりを目指す。</t>
  </si>
  <si>
    <t>豊中市</t>
  </si>
  <si>
    <t>令和５年度</t>
  </si>
  <si>
    <t>平成30年度</t>
  </si>
  <si>
    <t>・報酬請求にかかるエラーの多い項目等について注意喚起する。
・指定障がい福祉サービス事業者及び指定障がい児通所支援事業者等に対する指導について、府及び府内の指定権限を有する市町村等と課題や対応策について協議する。
・不正請求等の未然防止や発見のため、大阪府及び審査事務を担っている市町村と連携する。</t>
  </si>
  <si>
    <t>池田市</t>
  </si>
  <si>
    <t>河内長野市</t>
  </si>
  <si>
    <t>箕面市</t>
  </si>
  <si>
    <t>年２回以上</t>
  </si>
  <si>
    <t>報酬の審査体制の強化・指導権限を有する者との協力連携体制の構築</t>
  </si>
  <si>
    <t>忠岡町</t>
  </si>
  <si>
    <t>令和4年度</t>
  </si>
  <si>
    <t>泉大津市</t>
  </si>
  <si>
    <t>多機能拠点整備型＋面的整備型</t>
  </si>
  <si>
    <t>令和5年度</t>
  </si>
  <si>
    <t>市町村職員が大阪府の実施する各研修に参加し、適宜事業所に情報提供を行うことを検討する。</t>
  </si>
  <si>
    <t>大阪狭山市</t>
  </si>
  <si>
    <t>市町村職員が府や専門機関が開催する研修に参加等</t>
  </si>
  <si>
    <t>摂津市</t>
  </si>
  <si>
    <t>平成25年度</t>
  </si>
  <si>
    <t>泉州北</t>
  </si>
  <si>
    <t>H30年度</t>
  </si>
  <si>
    <t>吹田市</t>
  </si>
  <si>
    <t>平成28年度</t>
  </si>
  <si>
    <t>平成27年度</t>
  </si>
  <si>
    <t>監査部局と審査事務を行う部局間の連携体制の強化など</t>
  </si>
  <si>
    <t>寝屋川市</t>
  </si>
  <si>
    <t>-</t>
  </si>
  <si>
    <t>高槻市</t>
  </si>
  <si>
    <t>集団指導等の場での注意喚起</t>
  </si>
  <si>
    <t>堺市</t>
  </si>
  <si>
    <t>太子町</t>
  </si>
  <si>
    <t>三島</t>
  </si>
  <si>
    <t>茨木市</t>
  </si>
  <si>
    <t>平成24年度</t>
  </si>
  <si>
    <t>令和５年度末までの間、研修を充実し、障害福祉サービス等に係る審査支払、指導監査に係る情報の共有体制を構築する。</t>
  </si>
  <si>
    <t>令和３年度</t>
  </si>
  <si>
    <t>和泉市</t>
  </si>
  <si>
    <t>平成26年度</t>
  </si>
  <si>
    <t>適正な障がい福祉サービスの提供など障がい福祉サービス事業者の質の向上を図ります。</t>
  </si>
  <si>
    <t>南河内北</t>
  </si>
  <si>
    <t>松原市</t>
  </si>
  <si>
    <t>研修の参加や審査支払システムによる審査結果の体制整備</t>
  </si>
  <si>
    <t>貝塚市</t>
  </si>
  <si>
    <t>岸和田市・貝塚市</t>
  </si>
  <si>
    <t>八尾市</t>
  </si>
  <si>
    <t>関係自治体及び関係課による審査結果や指導監査等の結果の共有を図ることで質の向上を図ります。</t>
  </si>
  <si>
    <t>泉州南</t>
  </si>
  <si>
    <t>泉佐野市</t>
  </si>
  <si>
    <t>泉佐野市・田尻町</t>
  </si>
  <si>
    <t>令和５年度末までに、指導監査担当課との必要な連携等を行うことが出来る体制を構築する。</t>
  </si>
  <si>
    <t>平成29年度</t>
  </si>
  <si>
    <t>泉南市</t>
  </si>
  <si>
    <t>大阪府や指導権限担当課との連携により、報酬の審査体制の強化を図る。</t>
  </si>
  <si>
    <t>日</t>
  </si>
  <si>
    <t>審査等支払いシステムによる分析を活用し、サービス事業者への適切な助言指導を実施、事業者と情報を共有する体制づくりを目指す。</t>
  </si>
  <si>
    <t>東大阪市</t>
  </si>
  <si>
    <t>藤井寺市</t>
  </si>
  <si>
    <t>柏原市</t>
  </si>
  <si>
    <t>指定権限を有していないことから、大阪府の指針に従い、大阪府が設置する協議の場に参加し、また、職員研修への参加や審査結果の共有について体制を整備します。</t>
  </si>
  <si>
    <t>枚方市</t>
  </si>
  <si>
    <t>本市においては、障害者自立支援審査支払等システム等でエラーの多い項目等について指定時研修、集団指導等の場で事業者に対し、注意喚起を行います。
また、関係自治体との連携に努め、研修の実施等により職員の質の向上を図るなど、報酬の審査体制の強化、及び障害福祉サービス事業所と障害児通所支援事業所等に対する指導監査の適正な実施に努めます。</t>
  </si>
  <si>
    <t>北河内西</t>
  </si>
  <si>
    <t>守口市</t>
  </si>
  <si>
    <t>令和3年度</t>
  </si>
  <si>
    <t>島本町</t>
  </si>
  <si>
    <t>基幹相談支援センターの更なる機能強化</t>
  </si>
  <si>
    <t>市職員向け研修への参加に加え、障害福祉サービス事業者の指導・監査等にかかる関連課・機関等との連携、指導監査の適正な実施と結果の情報共有、請求審査結果の分析等を通じて、引き続き障害福祉サービスの質の向上に努めます。</t>
  </si>
  <si>
    <t>障害者総合支援法の具体的内容を理解及び促進する観点から、府や町が実施する研修への積極的な参加を図ること並びに障害者自立支援審査支払等システムによる審査結果の共有を図り、町及び事業所の事務負担軽減により、障がい福祉サービス提供の質の向上を図ります。</t>
  </si>
  <si>
    <t>大阪府が実施する障害福祉サービス等に関する各種研修へ参加し、市職員の対応の標準化に努める。不正請求、過誤の減少・未然防止や事業所の適正な運営の確保を目指し、エラー・警告等があった際には事業所へ適切な情報提供・指導を実施するとともに大阪府や指定権限を有する市町村との情報共有等の連携に努める。</t>
  </si>
  <si>
    <t>請求事務における過誤調整等の項目、内容等について、集団指導等の場で情報共有する体制を構築する。</t>
  </si>
  <si>
    <t>羽曳野市</t>
  </si>
  <si>
    <t>指導監査の結果を踏まえて、サービスの質の向上に努めます。</t>
  </si>
  <si>
    <t>人</t>
  </si>
  <si>
    <t>人以上</t>
  </si>
  <si>
    <t>利用者が真に必要とする障がい福祉サービスが事業者から提供されるよう、障がい福祉サービスの利用状況の把握や市職員の制度理解等に努めます。</t>
  </si>
  <si>
    <t>研修の実施等により職員の質の向上に努める</t>
  </si>
  <si>
    <t>管内事業所に対して4年に1度広域福祉課から実地指導を行っている</t>
  </si>
  <si>
    <t>障がい者自立支援審査支払等システムによる審査結果を障がい福祉サービス提供事業所や関係自治体等と共有する体制を構築するとともに、障がい福祉サービス等に係る各種研修に本市職員が参加することで、障がい福祉サービスの質の向上を図る。</t>
  </si>
  <si>
    <t>泉州中</t>
  </si>
  <si>
    <t>岸和田市</t>
  </si>
  <si>
    <t>サービス提供者に対する研修の実施</t>
  </si>
  <si>
    <t>令和5年度末までに、障害福祉サービス等の質を向上させるため、下記の取組を実施する体制を構築する
・報酬請求エラーの多い項目について集団指導等の場で注意喚起を行う
・適切な障害福祉サービス等の提供の促進を図るため、大阪府等と連携し、適正な指導監査等の実施を推進する</t>
  </si>
  <si>
    <t>大阪府が実施する研修への参加及び障害者自立支援審査支払システムによる審査結果の共有を行います。</t>
  </si>
  <si>
    <t>四條畷市</t>
  </si>
  <si>
    <t>月1回請求担当が、エラー等が出ている事業所に事前に連絡をして結果内容の共有を行っている。一連の流れを1回と扱い、年に12回実施とした。</t>
  </si>
  <si>
    <t>報酬請求にかかる審査の中で発生するエラー・警告について、適宜事業所と情報共有を行うことで、利用者への直接支援等の充実を図る。また広域事業者指導課との協力・連携を行うことで、事業所等のサービスの質の向上に努める。</t>
  </si>
  <si>
    <t>以上</t>
  </si>
  <si>
    <t>河南町</t>
  </si>
  <si>
    <t>報酬審査体制の強化</t>
  </si>
  <si>
    <t>職員が障害福祉サービス等の各種研修へ参加できるよう体制を構築する。</t>
  </si>
  <si>
    <t>田尻町</t>
  </si>
  <si>
    <t>国、府の方針を踏まえ、審査体制の強化や関係機関との連携強化、情報共有等に取組み、各種研修も活用し、障害福祉サービスの質の向上に努める。
また、広域福祉課が実施する障害福祉サービス事業者に対する指導監査の結果につき、障害福祉担当職員への周知、意識付けを強化するため、定期的に情報を共有する体制を構築する。</t>
  </si>
  <si>
    <t>能勢町</t>
  </si>
  <si>
    <t>ケースワーカーが積極的な研修参加のできる体制を構築する。</t>
  </si>
  <si>
    <t>指導権限を有する者や事業所・関係機関との連携体制を構築します。</t>
  </si>
  <si>
    <t>大阪府が実施する障がい福祉サービス等に係る各種研修への参加、障害者自立支援審査支払等システムによる審査結果の共有を事業所等と行います。</t>
  </si>
  <si>
    <t>広域福祉課が実施する指定障害福祉サービス事業者に対する指導監査の結果について障害福祉関係室職員への周知意識付けを行うために障害福祉室及び地域包括ケア室と共有できる体制を構築</t>
  </si>
  <si>
    <t>阪南市</t>
  </si>
  <si>
    <t>阪南市・岬町</t>
  </si>
  <si>
    <t>大阪府が実施する研修に参加する。</t>
  </si>
  <si>
    <t>令和５年度</t>
  </si>
  <si>
    <t>平成３０年度</t>
  </si>
  <si>
    <t>指導権限を有する者との連携体制を構築する</t>
  </si>
  <si>
    <t>報酬請求の点検ソフト導入による適正化</t>
  </si>
  <si>
    <t>大阪府が実施する研修への参加等</t>
  </si>
  <si>
    <t>平成30年度</t>
  </si>
  <si>
    <t>■成果目標</t>
  </si>
  <si>
    <t>年２回以上</t>
  </si>
  <si>
    <t>年１回以上</t>
  </si>
  <si>
    <t>令和２年度</t>
  </si>
  <si>
    <t>令和５年度</t>
  </si>
  <si>
    <t>令和２年度</t>
  </si>
  <si>
    <t>平成31年度</t>
  </si>
  <si>
    <t>令和５年度</t>
  </si>
  <si>
    <t>令和元年度</t>
  </si>
  <si>
    <t>平成29年度</t>
  </si>
  <si>
    <t>令和４年度</t>
  </si>
  <si>
    <t>令和４年度</t>
  </si>
  <si>
    <t>令和３年度</t>
  </si>
  <si>
    <t>年３回以上</t>
  </si>
  <si>
    <t>平成25年度</t>
  </si>
  <si>
    <t>平成25年度</t>
  </si>
  <si>
    <t>平成27年度</t>
  </si>
  <si>
    <t>平成26年度</t>
  </si>
  <si>
    <t>平成28年度</t>
  </si>
  <si>
    <t>平成24年度</t>
  </si>
  <si>
    <t>平成25年度</t>
  </si>
  <si>
    <t>令和5年度</t>
  </si>
  <si>
    <t>令和3年度</t>
  </si>
  <si>
    <t>平成30年度</t>
  </si>
  <si>
    <t>令和元年度</t>
  </si>
  <si>
    <t>令和2年度</t>
  </si>
  <si>
    <t>令和元年度</t>
  </si>
  <si>
    <t>平成29年度</t>
  </si>
  <si>
    <t>平成28年度</t>
  </si>
  <si>
    <t>柏原市・藤井寺市</t>
  </si>
  <si>
    <t>柏原市・藤井寺市</t>
  </si>
  <si>
    <t>富田林市、河内長野市・大阪狭山市、河南町、太子町、千早赤阪村</t>
  </si>
  <si>
    <t>富田林市、河内長野市・大阪狭山市、河南町、太子町、千早赤阪村</t>
  </si>
  <si>
    <t>泉大津市・忠岡町</t>
  </si>
  <si>
    <t>泉大津市・忠岡町</t>
  </si>
  <si>
    <t>豊能北</t>
  </si>
  <si>
    <t>豊能豊中</t>
  </si>
  <si>
    <t>豊能吹田</t>
  </si>
  <si>
    <t>三島高槻</t>
  </si>
  <si>
    <t>北河内枚方</t>
  </si>
  <si>
    <t>北河内寝屋川</t>
  </si>
  <si>
    <t>中河内八尾</t>
  </si>
  <si>
    <t>中河内東大阪</t>
  </si>
  <si>
    <t>阪南市、泉南市、熊取町、岬町、田尻町</t>
  </si>
  <si>
    <t>泉大津市・和泉市・高石市・忠岡町</t>
  </si>
  <si>
    <t>太子町、河南町・千早赤阪村</t>
  </si>
  <si>
    <t>令和５年度</t>
  </si>
  <si>
    <t>太子町、太子町、千早赤阪村</t>
  </si>
  <si>
    <t>令和元年度</t>
  </si>
  <si>
    <t>令和元年度</t>
  </si>
  <si>
    <t>平成26年度</t>
  </si>
  <si>
    <t>平成28年度</t>
  </si>
  <si>
    <t>豊能北</t>
  </si>
  <si>
    <t>豊能豊中</t>
  </si>
  <si>
    <t>豊能吹田</t>
  </si>
  <si>
    <t>三島高槻</t>
  </si>
  <si>
    <t>北河内枚方</t>
  </si>
  <si>
    <t>北河内寝屋川</t>
  </si>
  <si>
    <t>中河内八尾</t>
  </si>
  <si>
    <t>中河内東大阪</t>
  </si>
  <si>
    <t>令和5年度</t>
  </si>
  <si>
    <t>圏域での設置検討</t>
  </si>
  <si>
    <t>忠岡町</t>
  </si>
  <si>
    <t>圏域</t>
  </si>
  <si>
    <t>松原市、羽曳野市、
藤井寺市</t>
  </si>
  <si>
    <t>阪南市、泉南市、熊取町、岬町、
田尻町</t>
  </si>
  <si>
    <t>町単独または障がい保健福祉圏域</t>
  </si>
  <si>
    <t>障がい保健
福祉圏域</t>
  </si>
  <si>
    <t>富田林市・大阪狭山市・河内長野市・河南町・
太子町・千早赤阪村</t>
  </si>
  <si>
    <t>町単独または圏域</t>
  </si>
  <si>
    <t>　人</t>
  </si>
  <si>
    <t xml:space="preserve"> 人</t>
  </si>
  <si>
    <t>障がい保健
福祉圏域名</t>
  </si>
  <si>
    <t>精神障がい者の
精神病床から
退院後１年以内の
地域における
平均生活日数</t>
  </si>
  <si>
    <r>
      <t xml:space="preserve">設置の有無
</t>
    </r>
    <r>
      <rPr>
        <sz val="12"/>
        <color indexed="8"/>
        <rFont val="ＭＳ Ｐゴシック"/>
        <family val="3"/>
      </rPr>
      <t>（令和５年度末）</t>
    </r>
    <r>
      <rPr>
        <sz val="14"/>
        <color indexed="8"/>
        <rFont val="ＭＳ Ｐゴシック"/>
        <family val="3"/>
      </rPr>
      <t xml:space="preserve">
※プルダウン</t>
    </r>
  </si>
  <si>
    <r>
      <t xml:space="preserve">設置の有無
</t>
    </r>
    <r>
      <rPr>
        <sz val="12"/>
        <color indexed="8"/>
        <rFont val="ＭＳ Ｐゴシック"/>
        <family val="3"/>
      </rPr>
      <t>（令和５年度末）</t>
    </r>
    <r>
      <rPr>
        <sz val="14"/>
        <color indexed="8"/>
        <rFont val="ＭＳ Ｐゴシック"/>
        <family val="3"/>
      </rPr>
      <t xml:space="preserve">
※プルダウン</t>
    </r>
  </si>
  <si>
    <t>検討中</t>
  </si>
  <si>
    <t>未定</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</si>
</sst>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 &quot;#,##0"/>
    <numFmt numFmtId="178" formatCode="0_ "/>
    <numFmt numFmtId="179" formatCode="0_);[Red]\(0\)"/>
    <numFmt numFmtId="180" formatCode="&quot;¥&quot;#,##0;[Red]&quot;¥&quot;#,##0"/>
    <numFmt numFmtId="181" formatCode="#,##0.0_);[Red]\(#,##0.0\)"/>
    <numFmt numFmtId="182" formatCode="#,###&quot;人&quot;"/>
    <numFmt numFmtId="183" formatCode="0.0%"/>
    <numFmt numFmtId="184" formatCode="###&quot;日&quot;&quot;以&quot;&quot;上&quot;"/>
    <numFmt numFmtId="185" formatCode="#,###&quot;人&quot;&quot;以&quot;&quot;下&quot;"/>
    <numFmt numFmtId="186" formatCode="##%&quot;以&quot;&quot;上&quot;"/>
    <numFmt numFmtId="187" formatCode="#,###&quot;人以下&quot;"/>
    <numFmt numFmtId="188" formatCode="#,###&quot;人以上&quot;"/>
    <numFmt numFmtId="189" formatCode="##.#%&quot;以&quot;&quot;上&quot;"/>
    <numFmt numFmtId="190" formatCode="#,##0.0;&quot;▲ &quot;#,##0.0"/>
    <numFmt numFmtId="191" formatCode="0.0_);[Red]\(0.0\)"/>
    <numFmt numFmtId="192" formatCode="&quot;Yes&quot;;&quot;Yes&quot;;&quot;No&quot;"/>
    <numFmt numFmtId="193" formatCode="&quot;True&quot;;&quot;True&quot;;&quot;False&quot;"/>
    <numFmt numFmtId="194" formatCode="&quot;On&quot;;&quot;On&quot;;&quot;Off&quot;"/>
    <numFmt numFmtId="195" formatCode="[$€-2]\ #,##0.00_);[Red]\([$€-2]\ #,##0.00\)"/>
  </numFmts>
  <fonts count="60">
    <font>
      <sz val="11"/>
      <color theme="1"/>
      <name val="Calibri"/>
      <family val="3"/>
    </font>
    <font>
      <sz val="11"/>
      <color indexed="8"/>
      <name val="ＭＳ Ｐゴシック"/>
      <family val="3"/>
    </font>
    <font>
      <sz val="6"/>
      <name val="ＭＳ Ｐゴシック"/>
      <family val="3"/>
    </font>
    <font>
      <sz val="11"/>
      <name val="ＭＳ Ｐゴシック"/>
      <family val="3"/>
    </font>
    <font>
      <sz val="8"/>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4"/>
      <color indexed="8"/>
      <name val="ＭＳ Ｐゴシック"/>
      <family val="3"/>
    </font>
    <font>
      <sz val="12"/>
      <color indexed="8"/>
      <name val="ＭＳ Ｐゴシック"/>
      <family val="3"/>
    </font>
    <font>
      <sz val="14"/>
      <name val="ＭＳ Ｐゴシック"/>
      <family val="3"/>
    </font>
    <font>
      <u val="single"/>
      <sz val="11"/>
      <color indexed="12"/>
      <name val="ＭＳ Ｐゴシック"/>
      <family val="3"/>
    </font>
    <font>
      <u val="single"/>
      <sz val="11"/>
      <color indexed="20"/>
      <name val="ＭＳ Ｐゴシック"/>
      <family val="3"/>
    </font>
    <font>
      <sz val="9"/>
      <name val="Meiryo UI"/>
      <family val="3"/>
    </font>
    <font>
      <sz val="20"/>
      <color indexed="8"/>
      <name val="Calibri"/>
      <family val="2"/>
    </font>
    <font>
      <sz val="16"/>
      <color indexed="8"/>
      <name val="Calibri"/>
      <family val="2"/>
    </font>
    <font>
      <sz val="11"/>
      <color indexed="8"/>
      <name val="Calibri"/>
      <family val="3"/>
    </font>
    <font>
      <sz val="11"/>
      <color theme="0"/>
      <name val="Calibri"/>
      <family val="3"/>
    </font>
    <font>
      <sz val="11"/>
      <color indexed="9"/>
      <name val="Calibri"/>
      <family val="3"/>
    </font>
    <font>
      <b/>
      <sz val="18"/>
      <color theme="3"/>
      <name val="Cambria"/>
      <family val="3"/>
    </font>
    <font>
      <b/>
      <sz val="18"/>
      <color theme="3"/>
      <name val="ＭＳ Ｐゴシック"/>
      <family val="3"/>
    </font>
    <font>
      <b/>
      <sz val="11"/>
      <color theme="0"/>
      <name val="Calibri"/>
      <family val="3"/>
    </font>
    <font>
      <b/>
      <sz val="11"/>
      <color indexed="9"/>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4"/>
      <color theme="1"/>
      <name val="Calibri"/>
      <family val="3"/>
    </font>
    <font>
      <sz val="14"/>
      <color indexed="8"/>
      <name val="Calibri"/>
      <family val="3"/>
    </font>
    <font>
      <sz val="14"/>
      <color theme="1"/>
      <name val="ＭＳ Ｐゴシック"/>
      <family val="3"/>
    </font>
    <font>
      <sz val="14"/>
      <name val="Calibri"/>
      <family val="3"/>
    </font>
    <font>
      <sz val="11"/>
      <name val="Calibri"/>
      <family val="3"/>
    </font>
    <font>
      <sz val="11"/>
      <color theme="1"/>
      <name val="ＭＳ Ｐゴシック"/>
      <family val="3"/>
    </font>
  </fonts>
  <fills count="8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4" tint="0.7998600006103516"/>
        <bgColor indexed="64"/>
      </patternFill>
    </fill>
    <fill>
      <patternFill patternType="solid">
        <fgColor theme="4" tint="0.7999200224876404"/>
        <bgColor indexed="64"/>
      </patternFill>
    </fill>
    <fill>
      <patternFill patternType="solid">
        <fgColor theme="5" tint="0.7999799847602844"/>
        <bgColor indexed="64"/>
      </patternFill>
    </fill>
    <fill>
      <patternFill patternType="solid">
        <fgColor indexed="45"/>
        <bgColor indexed="64"/>
      </patternFill>
    </fill>
    <fill>
      <patternFill patternType="solid">
        <fgColor theme="5" tint="0.7998600006103516"/>
        <bgColor indexed="64"/>
      </patternFill>
    </fill>
    <fill>
      <patternFill patternType="solid">
        <fgColor theme="5" tint="0.7999200224876404"/>
        <bgColor indexed="64"/>
      </patternFill>
    </fill>
    <fill>
      <patternFill patternType="solid">
        <fgColor theme="6" tint="0.7999799847602844"/>
        <bgColor indexed="64"/>
      </patternFill>
    </fill>
    <fill>
      <patternFill patternType="solid">
        <fgColor indexed="42"/>
        <bgColor indexed="64"/>
      </patternFill>
    </fill>
    <fill>
      <patternFill patternType="solid">
        <fgColor theme="6" tint="0.7998600006103516"/>
        <bgColor indexed="64"/>
      </patternFill>
    </fill>
    <fill>
      <patternFill patternType="solid">
        <fgColor theme="6" tint="0.7999200224876404"/>
        <bgColor indexed="64"/>
      </patternFill>
    </fill>
    <fill>
      <patternFill patternType="solid">
        <fgColor theme="7" tint="0.7999799847602844"/>
        <bgColor indexed="64"/>
      </patternFill>
    </fill>
    <fill>
      <patternFill patternType="solid">
        <fgColor indexed="46"/>
        <bgColor indexed="64"/>
      </patternFill>
    </fill>
    <fill>
      <patternFill patternType="solid">
        <fgColor theme="7" tint="0.7998600006103516"/>
        <bgColor indexed="64"/>
      </patternFill>
    </fill>
    <fill>
      <patternFill patternType="solid">
        <fgColor theme="7" tint="0.7999200224876404"/>
        <bgColor indexed="64"/>
      </patternFill>
    </fill>
    <fill>
      <patternFill patternType="solid">
        <fgColor theme="8" tint="0.7999799847602844"/>
        <bgColor indexed="64"/>
      </patternFill>
    </fill>
    <fill>
      <patternFill patternType="solid">
        <fgColor indexed="27"/>
        <bgColor indexed="64"/>
      </patternFill>
    </fill>
    <fill>
      <patternFill patternType="solid">
        <fgColor theme="8" tint="0.7998600006103516"/>
        <bgColor indexed="64"/>
      </patternFill>
    </fill>
    <fill>
      <patternFill patternType="solid">
        <fgColor theme="8" tint="0.7999200224876404"/>
        <bgColor indexed="64"/>
      </patternFill>
    </fill>
    <fill>
      <patternFill patternType="solid">
        <fgColor theme="9" tint="0.7999799847602844"/>
        <bgColor indexed="64"/>
      </patternFill>
    </fill>
    <fill>
      <patternFill patternType="solid">
        <fgColor indexed="47"/>
        <bgColor indexed="64"/>
      </patternFill>
    </fill>
    <fill>
      <patternFill patternType="solid">
        <fgColor theme="9" tint="0.7998600006103516"/>
        <bgColor indexed="64"/>
      </patternFill>
    </fill>
    <fill>
      <patternFill patternType="solid">
        <fgColor theme="9" tint="0.7999200224876404"/>
        <bgColor indexed="64"/>
      </patternFill>
    </fill>
    <fill>
      <patternFill patternType="solid">
        <fgColor theme="4" tint="0.5999900102615356"/>
        <bgColor indexed="64"/>
      </patternFill>
    </fill>
    <fill>
      <patternFill patternType="solid">
        <fgColor indexed="44"/>
        <bgColor indexed="64"/>
      </patternFill>
    </fill>
    <fill>
      <patternFill patternType="solid">
        <fgColor theme="4" tint="0.5998700261116028"/>
        <bgColor indexed="64"/>
      </patternFill>
    </fill>
    <fill>
      <patternFill patternType="solid">
        <fgColor theme="4" tint="0.5999299883842468"/>
        <bgColor indexed="64"/>
      </patternFill>
    </fill>
    <fill>
      <patternFill patternType="solid">
        <fgColor theme="4" tint="0.599810004234314"/>
        <bgColor indexed="64"/>
      </patternFill>
    </fill>
    <fill>
      <patternFill patternType="solid">
        <fgColor theme="5" tint="0.5999900102615356"/>
        <bgColor indexed="64"/>
      </patternFill>
    </fill>
    <fill>
      <patternFill patternType="solid">
        <fgColor indexed="29"/>
        <bgColor indexed="64"/>
      </patternFill>
    </fill>
    <fill>
      <patternFill patternType="solid">
        <fgColor theme="5" tint="0.5998700261116028"/>
        <bgColor indexed="64"/>
      </patternFill>
    </fill>
    <fill>
      <patternFill patternType="solid">
        <fgColor theme="5" tint="0.5999299883842468"/>
        <bgColor indexed="64"/>
      </patternFill>
    </fill>
    <fill>
      <patternFill patternType="solid">
        <fgColor theme="5" tint="0.599810004234314"/>
        <bgColor indexed="64"/>
      </patternFill>
    </fill>
    <fill>
      <patternFill patternType="solid">
        <fgColor theme="6" tint="0.5999900102615356"/>
        <bgColor indexed="64"/>
      </patternFill>
    </fill>
    <fill>
      <patternFill patternType="solid">
        <fgColor indexed="11"/>
        <bgColor indexed="64"/>
      </patternFill>
    </fill>
    <fill>
      <patternFill patternType="solid">
        <fgColor theme="6" tint="0.5998700261116028"/>
        <bgColor indexed="64"/>
      </patternFill>
    </fill>
    <fill>
      <patternFill patternType="solid">
        <fgColor theme="6" tint="0.5999299883842468"/>
        <bgColor indexed="64"/>
      </patternFill>
    </fill>
    <fill>
      <patternFill patternType="solid">
        <fgColor theme="6" tint="0.599810004234314"/>
        <bgColor indexed="64"/>
      </patternFill>
    </fill>
    <fill>
      <patternFill patternType="solid">
        <fgColor theme="7" tint="0.5999900102615356"/>
        <bgColor indexed="64"/>
      </patternFill>
    </fill>
    <fill>
      <patternFill patternType="solid">
        <fgColor theme="7" tint="0.5998700261116028"/>
        <bgColor indexed="64"/>
      </patternFill>
    </fill>
    <fill>
      <patternFill patternType="solid">
        <fgColor theme="7" tint="0.5999299883842468"/>
        <bgColor indexed="64"/>
      </patternFill>
    </fill>
    <fill>
      <patternFill patternType="solid">
        <fgColor theme="7" tint="0.599810004234314"/>
        <bgColor indexed="64"/>
      </patternFill>
    </fill>
    <fill>
      <patternFill patternType="solid">
        <fgColor theme="8" tint="0.5999900102615356"/>
        <bgColor indexed="64"/>
      </patternFill>
    </fill>
    <fill>
      <patternFill patternType="solid">
        <fgColor theme="8" tint="0.5998700261116028"/>
        <bgColor indexed="64"/>
      </patternFill>
    </fill>
    <fill>
      <patternFill patternType="solid">
        <fgColor theme="8" tint="0.5999299883842468"/>
        <bgColor indexed="64"/>
      </patternFill>
    </fill>
    <fill>
      <patternFill patternType="solid">
        <fgColor theme="8" tint="0.599810004234314"/>
        <bgColor indexed="64"/>
      </patternFill>
    </fill>
    <fill>
      <patternFill patternType="solid">
        <fgColor theme="9" tint="0.5999900102615356"/>
        <bgColor indexed="64"/>
      </patternFill>
    </fill>
    <fill>
      <patternFill patternType="solid">
        <fgColor indexed="51"/>
        <bgColor indexed="64"/>
      </patternFill>
    </fill>
    <fill>
      <patternFill patternType="solid">
        <fgColor theme="9" tint="0.5998700261116028"/>
        <bgColor indexed="64"/>
      </patternFill>
    </fill>
    <fill>
      <patternFill patternType="solid">
        <fgColor theme="9" tint="0.5999299883842468"/>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rgb="FF92D050"/>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thick">
        <color theme="4" tint="0.4998599886894226"/>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medium"/>
      <right/>
      <top/>
      <bottom style="thin"/>
    </border>
    <border>
      <left style="medium"/>
      <right/>
      <top style="thin"/>
      <bottom style="thin"/>
    </border>
    <border>
      <left style="medium"/>
      <right/>
      <top style="thin"/>
      <bottom/>
    </border>
    <border>
      <left style="thin"/>
      <right style="thin"/>
      <top/>
      <bottom style="thin"/>
    </border>
    <border>
      <left style="medium"/>
      <right>
        <color indexed="63"/>
      </right>
      <top style="medium"/>
      <bottom style="thin"/>
    </border>
    <border>
      <left>
        <color indexed="63"/>
      </left>
      <right style="thin"/>
      <top style="medium"/>
      <bottom style="thin"/>
    </border>
    <border>
      <left style="thin"/>
      <right style="medium"/>
      <top/>
      <bottom style="thin"/>
    </border>
    <border>
      <left>
        <color indexed="63"/>
      </left>
      <right>
        <color indexed="63"/>
      </right>
      <top/>
      <bottom style="thin"/>
    </border>
    <border>
      <left style="medium"/>
      <right style="thin"/>
      <top/>
      <bottom style="thin"/>
    </border>
    <border>
      <left>
        <color indexed="63"/>
      </left>
      <right style="thin"/>
      <top style="thin"/>
      <bottom style="thin"/>
    </border>
    <border>
      <left style="thin"/>
      <right style="medium"/>
      <top style="thin"/>
      <bottom style="thin"/>
    </border>
    <border>
      <left>
        <color indexed="63"/>
      </left>
      <right>
        <color indexed="63"/>
      </right>
      <top style="thin"/>
      <bottom style="thin"/>
    </border>
    <border>
      <left style="thin"/>
      <right style="thin"/>
      <top style="thin"/>
      <bottom style="thin"/>
    </border>
    <border>
      <left style="medium"/>
      <right style="thin"/>
      <top style="thin"/>
      <bottom style="thin"/>
    </border>
    <border>
      <left style="thin"/>
      <right>
        <color indexed="63"/>
      </right>
      <top style="thin"/>
      <bottom style="thin"/>
    </border>
    <border>
      <left style="medium"/>
      <right style="medium"/>
      <top style="thin"/>
      <bottom style="thin"/>
    </border>
    <border>
      <left>
        <color indexed="63"/>
      </left>
      <right style="thin"/>
      <top style="thin"/>
      <bottom>
        <color indexed="63"/>
      </bottom>
    </border>
    <border>
      <left style="thin"/>
      <right style="medium"/>
      <top style="thin"/>
      <bottom/>
    </border>
    <border>
      <left>
        <color indexed="63"/>
      </left>
      <right>
        <color indexed="63"/>
      </right>
      <top style="thin"/>
      <bottom/>
    </border>
    <border>
      <left style="medium"/>
      <right style="thin"/>
      <top style="thin"/>
      <bottom/>
    </border>
    <border>
      <left style="thin"/>
      <right>
        <color indexed="63"/>
      </right>
      <top style="thin"/>
      <bottom/>
    </border>
    <border>
      <left style="medium"/>
      <right/>
      <top style="medium"/>
      <bottom style="medium"/>
    </border>
    <border>
      <left>
        <color indexed="63"/>
      </left>
      <right style="thin"/>
      <top style="medium"/>
      <bottom style="medium"/>
    </border>
    <border diagonalUp="1">
      <left style="thin"/>
      <right style="medium"/>
      <top style="medium"/>
      <bottom style="medium"/>
      <diagonal style="thin"/>
    </border>
    <border>
      <left/>
      <right/>
      <top style="medium"/>
      <bottom style="medium"/>
    </border>
    <border diagonalUp="1">
      <left style="thin"/>
      <right style="thin"/>
      <top style="medium"/>
      <bottom style="medium"/>
      <diagonal style="thin"/>
    </border>
    <border>
      <left style="medium"/>
      <right style="thin"/>
      <top style="medium"/>
      <bottom style="medium"/>
    </border>
    <border>
      <left style="medium"/>
      <right style="medium"/>
      <top>
        <color indexed="63"/>
      </top>
      <bottom style="thin"/>
    </border>
    <border>
      <left style="thin"/>
      <right style="medium"/>
      <top style="medium"/>
      <bottom style="thin"/>
    </border>
    <border>
      <left>
        <color indexed="63"/>
      </left>
      <right>
        <color indexed="63"/>
      </right>
      <top>
        <color indexed="63"/>
      </top>
      <bottom style="medium"/>
    </border>
    <border>
      <left style="thin"/>
      <right>
        <color indexed="63"/>
      </right>
      <top>
        <color indexed="63"/>
      </top>
      <bottom style="medium"/>
    </border>
    <border>
      <left>
        <color indexed="63"/>
      </left>
      <right style="dotted"/>
      <top>
        <color indexed="63"/>
      </top>
      <bottom style="medium"/>
    </border>
    <border>
      <left style="double"/>
      <right>
        <color indexed="63"/>
      </right>
      <top>
        <color indexed="63"/>
      </top>
      <bottom style="medium"/>
    </border>
    <border>
      <left>
        <color indexed="63"/>
      </left>
      <right style="thin"/>
      <top/>
      <bottom style="thin"/>
    </border>
    <border>
      <left style="thin"/>
      <right>
        <color indexed="63"/>
      </right>
      <top/>
      <bottom style="thin"/>
    </border>
    <border>
      <left>
        <color indexed="63"/>
      </left>
      <right style="dotted"/>
      <top/>
      <bottom style="thin"/>
    </border>
    <border>
      <left style="dotted"/>
      <right>
        <color indexed="63"/>
      </right>
      <top/>
      <bottom style="thin"/>
    </border>
    <border>
      <left>
        <color indexed="63"/>
      </left>
      <right style="medium"/>
      <top/>
      <bottom style="thin"/>
    </border>
    <border>
      <left>
        <color indexed="63"/>
      </left>
      <right style="double"/>
      <top/>
      <bottom style="thin"/>
    </border>
    <border>
      <left style="double"/>
      <right>
        <color indexed="63"/>
      </right>
      <top/>
      <bottom style="thin"/>
    </border>
    <border>
      <left style="dotted"/>
      <right>
        <color indexed="63"/>
      </right>
      <top style="thin"/>
      <bottom style="thin"/>
    </border>
    <border>
      <left style="medium"/>
      <right style="medium"/>
      <top style="thin"/>
      <bottom>
        <color indexed="63"/>
      </bottom>
    </border>
    <border>
      <left style="medium"/>
      <right>
        <color indexed="63"/>
      </right>
      <top style="thin"/>
      <bottom style="medium"/>
    </border>
    <border>
      <left>
        <color indexed="63"/>
      </left>
      <right style="thin"/>
      <top>
        <color indexed="63"/>
      </top>
      <bottom style="medium"/>
    </border>
    <border>
      <left style="thin"/>
      <right>
        <color indexed="63"/>
      </right>
      <top style="thin"/>
      <bottom style="medium"/>
    </border>
    <border>
      <left>
        <color indexed="63"/>
      </left>
      <right style="dotted"/>
      <top>
        <color indexed="63"/>
      </top>
      <bottom>
        <color indexed="63"/>
      </bottom>
    </border>
    <border>
      <left style="dotted"/>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thin"/>
      <top style="thin"/>
      <bottom/>
    </border>
    <border>
      <left style="dotted"/>
      <right>
        <color indexed="63"/>
      </right>
      <top style="thin"/>
      <bottom/>
    </border>
    <border>
      <left style="thin"/>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color indexed="63"/>
      </bottom>
    </border>
    <border>
      <left style="medium"/>
      <right>
        <color indexed="63"/>
      </right>
      <top>
        <color indexed="63"/>
      </top>
      <bottom>
        <color indexed="63"/>
      </bottom>
    </border>
    <border>
      <left style="thin"/>
      <right>
        <color indexed="63"/>
      </right>
      <top style="medium"/>
      <bottom style="medium"/>
    </border>
    <border>
      <left>
        <color indexed="63"/>
      </left>
      <right style="dotted"/>
      <top style="medium"/>
      <bottom style="medium"/>
    </border>
    <border>
      <left style="dotted"/>
      <right>
        <color indexed="63"/>
      </right>
      <top style="medium"/>
      <bottom style="medium"/>
    </border>
    <border>
      <left>
        <color indexed="63"/>
      </left>
      <right style="medium"/>
      <top style="medium"/>
      <bottom style="medium"/>
    </border>
    <border>
      <left>
        <color indexed="63"/>
      </left>
      <right style="double"/>
      <top style="medium"/>
      <bottom style="medium"/>
    </border>
    <border>
      <left style="double"/>
      <right/>
      <top style="medium"/>
      <bottom style="medium"/>
    </border>
    <border diagonalUp="1">
      <left style="medium"/>
      <right>
        <color indexed="63"/>
      </right>
      <top style="medium"/>
      <bottom style="medium"/>
      <diagonal style="thin"/>
    </border>
    <border diagonalUp="1">
      <left>
        <color indexed="63"/>
      </left>
      <right/>
      <top style="medium"/>
      <bottom style="medium"/>
      <diagonal style="thin"/>
    </border>
    <border>
      <left style="medium"/>
      <right style="medium"/>
      <top/>
      <bottom/>
    </border>
    <border diagonalUp="1">
      <left>
        <color indexed="63"/>
      </left>
      <right style="medium"/>
      <top style="medium"/>
      <bottom style="medium"/>
      <diagonal style="thin"/>
    </border>
    <border>
      <left>
        <color indexed="63"/>
      </left>
      <right style="medium"/>
      <top style="thin"/>
      <bottom style="thin"/>
    </border>
    <border>
      <left>
        <color indexed="63"/>
      </left>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dotted"/>
      <right>
        <color indexed="63"/>
      </right>
      <top style="dotted"/>
      <bottom style="medium"/>
    </border>
    <border>
      <left>
        <color indexed="63"/>
      </left>
      <right style="double"/>
      <top style="dotted"/>
      <bottom style="medium"/>
    </border>
    <border>
      <left style="thin"/>
      <right style="thin"/>
      <top style="medium"/>
      <bottom style="thin"/>
    </border>
    <border>
      <left style="thin"/>
      <right style="thin"/>
      <top style="thin"/>
      <bottom style="medium"/>
    </border>
    <border>
      <left>
        <color indexed="63"/>
      </left>
      <right style="medium"/>
      <top style="medium"/>
      <bottom style="thin"/>
    </border>
    <border>
      <left/>
      <right>
        <color indexed="63"/>
      </right>
      <top style="medium"/>
      <bottom>
        <color indexed="63"/>
      </bottom>
    </border>
    <border>
      <left>
        <color indexed="63"/>
      </left>
      <right>
        <color indexed="63"/>
      </right>
      <top style="medium"/>
      <bottom style="thin"/>
    </border>
    <border>
      <left>
        <color indexed="63"/>
      </left>
      <right style="dotted"/>
      <top style="dotted"/>
      <bottom style="medium"/>
    </border>
    <border>
      <left>
        <color indexed="63"/>
      </left>
      <right>
        <color indexed="63"/>
      </right>
      <top style="dotted"/>
      <bottom style="medium"/>
    </border>
    <border>
      <left style="thin"/>
      <right style="thin"/>
      <top>
        <color indexed="63"/>
      </top>
      <bottom style="medium"/>
    </border>
    <border>
      <left style="double"/>
      <right>
        <color indexed="63"/>
      </right>
      <top style="thin"/>
      <bottom>
        <color indexed="63"/>
      </bottom>
    </border>
    <border>
      <left>
        <color indexed="63"/>
      </left>
      <right style="thin"/>
      <top style="dotted"/>
      <bottom style="medium"/>
    </border>
    <border>
      <left>
        <color indexed="63"/>
      </left>
      <right style="medium"/>
      <top style="dotted"/>
      <bottom style="medium"/>
    </border>
    <border>
      <left>
        <color indexed="63"/>
      </left>
      <right style="thin"/>
      <top style="thin"/>
      <bottom style="medium"/>
    </border>
    <border>
      <left>
        <color indexed="63"/>
      </left>
      <right style="medium"/>
      <top style="thin"/>
      <bottom>
        <color indexed="63"/>
      </bottom>
    </border>
    <border>
      <left style="medium"/>
      <right style="thin"/>
      <top>
        <color indexed="63"/>
      </top>
      <bottom style="medium"/>
    </border>
    <border>
      <left style="medium"/>
      <right style="medium"/>
      <top>
        <color indexed="63"/>
      </top>
      <bottom style="medium"/>
    </border>
    <border>
      <left style="medium"/>
      <right style="medium"/>
      <top style="medium"/>
      <bottom style="thin"/>
    </border>
    <border>
      <left style="medium"/>
      <right style="medium"/>
      <top style="thin"/>
      <bottom style="medium"/>
    </border>
    <border>
      <left style="thin"/>
      <right>
        <color indexed="63"/>
      </right>
      <top style="medium"/>
      <bottom style="thin"/>
    </border>
    <border>
      <left style="thin"/>
      <right style="medium"/>
      <top>
        <color indexed="63"/>
      </top>
      <bottom style="medium"/>
    </border>
    <border>
      <left>
        <color indexed="63"/>
      </left>
      <right style="double"/>
      <top style="thin"/>
      <bottom>
        <color indexed="63"/>
      </bottom>
    </border>
    <border>
      <left>
        <color indexed="63"/>
      </left>
      <right style="double"/>
      <top style="medium"/>
      <bottom style="thin"/>
    </border>
    <border>
      <left style="double"/>
      <right>
        <color indexed="63"/>
      </right>
      <top style="medium"/>
      <bottom style="thin"/>
    </border>
    <border>
      <left style="thin"/>
      <right style="medium"/>
      <top style="medium"/>
      <bottom>
        <color indexed="63"/>
      </bottom>
    </border>
    <border>
      <left style="thin"/>
      <right style="thin"/>
      <top style="medium"/>
      <bottom>
        <color indexed="63"/>
      </bottom>
    </border>
    <border>
      <left style="medium"/>
      <right style="thin"/>
      <top style="medium"/>
      <bottom>
        <color indexed="63"/>
      </bottom>
    </border>
    <border>
      <left style="medium"/>
      <right style="medium"/>
      <top style="medium"/>
      <bottom>
        <color indexed="63"/>
      </bottom>
    </border>
    <border>
      <left>
        <color indexed="63"/>
      </left>
      <right style="thin"/>
      <top style="medium"/>
      <bottom>
        <color indexed="63"/>
      </bottom>
    </border>
  </borders>
  <cellStyleXfs count="19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0"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30" fillId="34" borderId="0" applyNumberFormat="0" applyBorder="0" applyAlignment="0" applyProtection="0"/>
    <xf numFmtId="0" fontId="30" fillId="35" borderId="0" applyNumberFormat="0" applyBorder="0" applyAlignment="0" applyProtection="0"/>
    <xf numFmtId="0" fontId="0"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0"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0"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0" fillId="46" borderId="0" applyNumberFormat="0" applyBorder="0" applyAlignment="0" applyProtection="0"/>
    <xf numFmtId="0" fontId="30" fillId="47" borderId="0" applyNumberFormat="0" applyBorder="0" applyAlignment="0" applyProtection="0"/>
    <xf numFmtId="0" fontId="30" fillId="48" borderId="0" applyNumberFormat="0" applyBorder="0" applyAlignment="0" applyProtection="0"/>
    <xf numFmtId="0" fontId="0" fillId="4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30" fillId="51" borderId="0" applyNumberFormat="0" applyBorder="0" applyAlignment="0" applyProtection="0"/>
    <xf numFmtId="0" fontId="30" fillId="52" borderId="0" applyNumberFormat="0" applyBorder="0" applyAlignment="0" applyProtection="0"/>
    <xf numFmtId="0" fontId="30" fillId="53" borderId="0" applyNumberFormat="0" applyBorder="0" applyAlignment="0" applyProtection="0"/>
    <xf numFmtId="0" fontId="31" fillId="54"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32" fillId="54" borderId="0" applyNumberFormat="0" applyBorder="0" applyAlignment="0" applyProtection="0"/>
    <xf numFmtId="0" fontId="31" fillId="56"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32" fillId="56" borderId="0" applyNumberFormat="0" applyBorder="0" applyAlignment="0" applyProtection="0"/>
    <xf numFmtId="0" fontId="31" fillId="5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32" fillId="57" borderId="0" applyNumberFormat="0" applyBorder="0" applyAlignment="0" applyProtection="0"/>
    <xf numFmtId="0" fontId="31" fillId="58"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32" fillId="58" borderId="0" applyNumberFormat="0" applyBorder="0" applyAlignment="0" applyProtection="0"/>
    <xf numFmtId="0" fontId="31" fillId="60"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32" fillId="60" borderId="0" applyNumberFormat="0" applyBorder="0" applyAlignment="0" applyProtection="0"/>
    <xf numFmtId="0" fontId="31" fillId="62"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32" fillId="62" borderId="0" applyNumberFormat="0" applyBorder="0" applyAlignment="0" applyProtection="0"/>
    <xf numFmtId="0" fontId="31" fillId="64" borderId="0" applyNumberFormat="0" applyBorder="0" applyAlignment="0" applyProtection="0"/>
    <xf numFmtId="0" fontId="6" fillId="65" borderId="0" applyNumberFormat="0" applyBorder="0" applyAlignment="0" applyProtection="0"/>
    <xf numFmtId="0" fontId="6" fillId="65" borderId="0" applyNumberFormat="0" applyBorder="0" applyAlignment="0" applyProtection="0"/>
    <xf numFmtId="0" fontId="32" fillId="64" borderId="0" applyNumberFormat="0" applyBorder="0" applyAlignment="0" applyProtection="0"/>
    <xf numFmtId="0" fontId="31" fillId="66" borderId="0" applyNumberFormat="0" applyBorder="0" applyAlignment="0" applyProtection="0"/>
    <xf numFmtId="0" fontId="6" fillId="67" borderId="0" applyNumberFormat="0" applyBorder="0" applyAlignment="0" applyProtection="0"/>
    <xf numFmtId="0" fontId="6" fillId="67" borderId="0" applyNumberFormat="0" applyBorder="0" applyAlignment="0" applyProtection="0"/>
    <xf numFmtId="0" fontId="32" fillId="66" borderId="0" applyNumberFormat="0" applyBorder="0" applyAlignment="0" applyProtection="0"/>
    <xf numFmtId="0" fontId="31" fillId="68"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32" fillId="68" borderId="0" applyNumberFormat="0" applyBorder="0" applyAlignment="0" applyProtection="0"/>
    <xf numFmtId="0" fontId="31" fillId="70"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32" fillId="70" borderId="0" applyNumberFormat="0" applyBorder="0" applyAlignment="0" applyProtection="0"/>
    <xf numFmtId="0" fontId="31" fillId="7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32" fillId="71" borderId="0" applyNumberFormat="0" applyBorder="0" applyAlignment="0" applyProtection="0"/>
    <xf numFmtId="0" fontId="31" fillId="72" borderId="0" applyNumberFormat="0" applyBorder="0" applyAlignment="0" applyProtection="0"/>
    <xf numFmtId="0" fontId="6" fillId="73" borderId="0" applyNumberFormat="0" applyBorder="0" applyAlignment="0" applyProtection="0"/>
    <xf numFmtId="0" fontId="6" fillId="73" borderId="0" applyNumberFormat="0" applyBorder="0" applyAlignment="0" applyProtection="0"/>
    <xf numFmtId="0" fontId="32" fillId="72" borderId="0" applyNumberFormat="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4" fillId="0" borderId="0" applyNumberFormat="0" applyFill="0" applyBorder="0" applyAlignment="0" applyProtection="0"/>
    <xf numFmtId="0" fontId="35" fillId="74" borderId="1" applyNumberFormat="0" applyAlignment="0" applyProtection="0"/>
    <xf numFmtId="0" fontId="8" fillId="75" borderId="2" applyNumberFormat="0" applyAlignment="0" applyProtection="0"/>
    <xf numFmtId="0" fontId="8" fillId="75" borderId="2" applyNumberFormat="0" applyAlignment="0" applyProtection="0"/>
    <xf numFmtId="0" fontId="36" fillId="74" borderId="1" applyNumberFormat="0" applyAlignment="0" applyProtection="0"/>
    <xf numFmtId="0" fontId="37" fillId="76" borderId="0" applyNumberFormat="0" applyBorder="0" applyAlignment="0" applyProtection="0"/>
    <xf numFmtId="0" fontId="9" fillId="77" borderId="0" applyNumberFormat="0" applyBorder="0" applyAlignment="0" applyProtection="0"/>
    <xf numFmtId="0" fontId="9" fillId="77" borderId="0" applyNumberFormat="0" applyBorder="0" applyAlignment="0" applyProtection="0"/>
    <xf numFmtId="0" fontId="37" fillId="76" borderId="0" applyNumberFormat="0" applyBorder="0" applyAlignment="0" applyProtection="0"/>
    <xf numFmtId="9" fontId="0" fillId="0" borderId="0" applyFont="0" applyFill="0" applyBorder="0" applyAlignment="0" applyProtection="0"/>
    <xf numFmtId="9" fontId="30" fillId="0" borderId="0" applyFill="0" applyBorder="0" applyAlignment="0" applyProtection="0"/>
    <xf numFmtId="0" fontId="38" fillId="0" borderId="0" applyNumberFormat="0" applyFill="0" applyBorder="0" applyAlignment="0" applyProtection="0"/>
    <xf numFmtId="0" fontId="0" fillId="78" borderId="3" applyNumberFormat="0" applyFont="0" applyAlignment="0" applyProtection="0"/>
    <xf numFmtId="0" fontId="3" fillId="79" borderId="4" applyNumberFormat="0" applyFont="0" applyAlignment="0" applyProtection="0"/>
    <xf numFmtId="0" fontId="3" fillId="79" borderId="4" applyNumberFormat="0" applyFont="0" applyAlignment="0" applyProtection="0"/>
    <xf numFmtId="0" fontId="30" fillId="79" borderId="3" applyNumberFormat="0" applyAlignment="0" applyProtection="0"/>
    <xf numFmtId="0" fontId="39" fillId="0" borderId="5" applyNumberFormat="0" applyFill="0" applyAlignment="0" applyProtection="0"/>
    <xf numFmtId="0" fontId="10" fillId="0" borderId="6" applyNumberFormat="0" applyFill="0" applyAlignment="0" applyProtection="0"/>
    <xf numFmtId="0" fontId="40" fillId="8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40" fillId="80" borderId="0" applyNumberFormat="0" applyBorder="0" applyAlignment="0" applyProtection="0"/>
    <xf numFmtId="0" fontId="41" fillId="81" borderId="7" applyNumberFormat="0" applyAlignment="0" applyProtection="0"/>
    <xf numFmtId="0" fontId="12" fillId="82" borderId="8" applyNumberFormat="0" applyAlignment="0" applyProtection="0"/>
    <xf numFmtId="0" fontId="12" fillId="82" borderId="8" applyNumberFormat="0" applyAlignment="0" applyProtection="0"/>
    <xf numFmtId="0" fontId="41" fillId="81" borderId="7" applyNumberFormat="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44" fillId="0" borderId="9" applyNumberFormat="0" applyFill="0" applyAlignment="0" applyProtection="0"/>
    <xf numFmtId="0" fontId="13" fillId="0" borderId="10" applyNumberFormat="0" applyFill="0" applyAlignment="0" applyProtection="0"/>
    <xf numFmtId="0" fontId="45" fillId="0" borderId="11" applyNumberFormat="0" applyFill="0" applyAlignment="0" applyProtection="0"/>
    <xf numFmtId="0" fontId="14" fillId="0" borderId="12" applyNumberFormat="0" applyFill="0" applyAlignment="0" applyProtection="0"/>
    <xf numFmtId="0" fontId="45" fillId="0" borderId="13" applyNumberFormat="0" applyFill="0" applyAlignment="0" applyProtection="0"/>
    <xf numFmtId="0" fontId="45" fillId="0" borderId="14" applyNumberFormat="0" applyFill="0" applyAlignment="0" applyProtection="0"/>
    <xf numFmtId="0" fontId="45" fillId="0" borderId="15" applyNumberFormat="0" applyFill="0" applyAlignment="0" applyProtection="0"/>
    <xf numFmtId="0" fontId="46" fillId="0" borderId="16" applyNumberFormat="0" applyFill="0" applyAlignment="0" applyProtection="0"/>
    <xf numFmtId="0" fontId="15" fillId="0" borderId="17" applyNumberFormat="0" applyFill="0" applyAlignment="0" applyProtection="0"/>
    <xf numFmtId="0" fontId="46" fillId="0" borderId="0" applyNumberFormat="0" applyFill="0" applyBorder="0" applyAlignment="0" applyProtection="0"/>
    <xf numFmtId="0" fontId="15" fillId="0" borderId="0" applyNumberFormat="0" applyFill="0" applyBorder="0" applyAlignment="0" applyProtection="0"/>
    <xf numFmtId="0" fontId="47" fillId="0" borderId="18" applyNumberFormat="0" applyFill="0" applyAlignment="0" applyProtection="0"/>
    <xf numFmtId="0" fontId="16" fillId="0" borderId="19" applyNumberFormat="0" applyFill="0" applyAlignment="0" applyProtection="0"/>
    <xf numFmtId="0" fontId="48" fillId="0" borderId="18" applyNumberFormat="0" applyFill="0" applyAlignment="0" applyProtection="0"/>
    <xf numFmtId="0" fontId="49" fillId="81" borderId="20" applyNumberFormat="0" applyAlignment="0" applyProtection="0"/>
    <xf numFmtId="0" fontId="17" fillId="82" borderId="21" applyNumberFormat="0" applyAlignment="0" applyProtection="0"/>
    <xf numFmtId="0" fontId="17" fillId="82" borderId="21" applyNumberFormat="0" applyAlignment="0" applyProtection="0"/>
    <xf numFmtId="0" fontId="49" fillId="81" borderId="20" applyNumberFormat="0" applyAlignment="0" applyProtection="0"/>
    <xf numFmtId="0" fontId="50" fillId="0" borderId="0" applyNumberFormat="0" applyFill="0" applyBorder="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83" borderId="7" applyNumberFormat="0" applyAlignment="0" applyProtection="0"/>
    <xf numFmtId="0" fontId="19" fillId="23" borderId="8" applyNumberFormat="0" applyAlignment="0" applyProtection="0"/>
    <xf numFmtId="0" fontId="19" fillId="23" borderId="8" applyNumberFormat="0" applyAlignment="0" applyProtection="0"/>
    <xf numFmtId="0" fontId="51" fillId="23" borderId="7" applyNumberFormat="0" applyAlignment="0" applyProtection="0"/>
    <xf numFmtId="0" fontId="3" fillId="0" borderId="0">
      <alignment vertical="center"/>
      <protection/>
    </xf>
    <xf numFmtId="0" fontId="30" fillId="0" borderId="0">
      <alignment vertical="center"/>
      <protection/>
    </xf>
    <xf numFmtId="0" fontId="52" fillId="0" borderId="0" applyNumberFormat="0" applyFill="0" applyBorder="0" applyAlignment="0" applyProtection="0"/>
    <xf numFmtId="0" fontId="53" fillId="84"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53" fillId="84" borderId="0" applyNumberFormat="0" applyBorder="0" applyAlignment="0" applyProtection="0"/>
  </cellStyleXfs>
  <cellXfs count="416">
    <xf numFmtId="0" fontId="0" fillId="0" borderId="0" xfId="0" applyFont="1" applyAlignment="1">
      <alignment vertical="center"/>
    </xf>
    <xf numFmtId="0" fontId="54" fillId="0" borderId="0" xfId="0" applyFont="1" applyAlignment="1">
      <alignment vertical="center"/>
    </xf>
    <xf numFmtId="0" fontId="3" fillId="0" borderId="22" xfId="189" applyFont="1" applyFill="1" applyBorder="1" applyAlignment="1">
      <alignment horizontal="distributed" vertical="center" wrapText="1"/>
      <protection/>
    </xf>
    <xf numFmtId="0" fontId="3" fillId="0" borderId="23" xfId="189" applyFont="1" applyFill="1" applyBorder="1" applyAlignment="1">
      <alignment horizontal="distributed" vertical="center" wrapText="1"/>
      <protection/>
    </xf>
    <xf numFmtId="0" fontId="3" fillId="0" borderId="24" xfId="189" applyFont="1" applyFill="1" applyBorder="1" applyAlignment="1">
      <alignment horizontal="distributed" vertical="center" wrapText="1"/>
      <protection/>
    </xf>
    <xf numFmtId="0" fontId="0" fillId="0" borderId="0" xfId="0" applyAlignment="1">
      <alignment vertical="center" wrapText="1"/>
    </xf>
    <xf numFmtId="0" fontId="21" fillId="0" borderId="0" xfId="189" applyFont="1" applyFill="1" applyBorder="1" applyAlignment="1">
      <alignment vertical="center"/>
      <protection/>
    </xf>
    <xf numFmtId="0" fontId="0" fillId="0" borderId="25" xfId="0" applyFont="1" applyBorder="1" applyAlignment="1">
      <alignment horizontal="center" vertical="center"/>
    </xf>
    <xf numFmtId="0" fontId="0" fillId="0" borderId="0" xfId="0" applyFill="1" applyBorder="1" applyAlignment="1">
      <alignment vertical="center"/>
    </xf>
    <xf numFmtId="0" fontId="0" fillId="0" borderId="0" xfId="0" applyAlignment="1">
      <alignment horizontal="center" vertical="center"/>
    </xf>
    <xf numFmtId="0" fontId="54" fillId="0" borderId="0" xfId="0" applyFont="1" applyAlignment="1">
      <alignment vertical="center"/>
    </xf>
    <xf numFmtId="0" fontId="0" fillId="0" borderId="22" xfId="0" applyFont="1" applyBorder="1" applyAlignment="1">
      <alignment horizontal="center" vertical="center"/>
    </xf>
    <xf numFmtId="0" fontId="0" fillId="0" borderId="26" xfId="0" applyFont="1" applyBorder="1" applyAlignment="1">
      <alignment horizontal="right" vertical="center"/>
    </xf>
    <xf numFmtId="0" fontId="0" fillId="0" borderId="27" xfId="0" applyFont="1" applyBorder="1" applyAlignment="1">
      <alignment horizontal="right" vertical="center"/>
    </xf>
    <xf numFmtId="0" fontId="0" fillId="0" borderId="28" xfId="0" applyFont="1" applyBorder="1" applyAlignment="1">
      <alignment horizontal="right" vertical="center"/>
    </xf>
    <xf numFmtId="0" fontId="0" fillId="0" borderId="22" xfId="0" applyFont="1" applyBorder="1" applyAlignment="1">
      <alignment horizontal="right" vertical="center"/>
    </xf>
    <xf numFmtId="0" fontId="0" fillId="0" borderId="29" xfId="0" applyFont="1" applyBorder="1" applyAlignment="1">
      <alignment horizontal="right" vertical="center"/>
    </xf>
    <xf numFmtId="0" fontId="0" fillId="0" borderId="22" xfId="0" applyFont="1" applyFill="1" applyBorder="1" applyAlignment="1">
      <alignment horizontal="right" vertical="center"/>
    </xf>
    <xf numFmtId="0" fontId="0" fillId="0" borderId="29" xfId="0" applyFont="1" applyFill="1" applyBorder="1" applyAlignment="1">
      <alignment horizontal="right" vertical="center"/>
    </xf>
    <xf numFmtId="0" fontId="0" fillId="0" borderId="30" xfId="0" applyNumberFormat="1" applyFont="1" applyBorder="1" applyAlignment="1">
      <alignment horizontal="center" vertical="center"/>
    </xf>
    <xf numFmtId="0" fontId="0" fillId="0" borderId="28" xfId="0" applyFont="1" applyBorder="1" applyAlignment="1">
      <alignment horizontal="left" vertical="center" wrapText="1"/>
    </xf>
    <xf numFmtId="0" fontId="0" fillId="0" borderId="23" xfId="0" applyFont="1" applyBorder="1" applyAlignment="1">
      <alignment horizontal="right" vertical="center"/>
    </xf>
    <xf numFmtId="0" fontId="0" fillId="0" borderId="31" xfId="0" applyFont="1" applyBorder="1" applyAlignment="1">
      <alignment horizontal="right" vertical="center"/>
    </xf>
    <xf numFmtId="0" fontId="0" fillId="0" borderId="32" xfId="0" applyFont="1" applyBorder="1" applyAlignment="1">
      <alignment horizontal="right" vertical="center"/>
    </xf>
    <xf numFmtId="0" fontId="0" fillId="0" borderId="33" xfId="0" applyFont="1" applyBorder="1" applyAlignment="1">
      <alignment horizontal="right" vertical="center"/>
    </xf>
    <xf numFmtId="0" fontId="0" fillId="0" borderId="33" xfId="0" applyFont="1" applyFill="1" applyBorder="1" applyAlignment="1">
      <alignment horizontal="right" vertical="center"/>
    </xf>
    <xf numFmtId="0" fontId="0" fillId="0" borderId="23" xfId="0" applyFont="1" applyBorder="1" applyAlignment="1">
      <alignment horizontal="center" vertical="center"/>
    </xf>
    <xf numFmtId="0" fontId="0" fillId="0" borderId="34" xfId="0" applyFont="1" applyBorder="1" applyAlignment="1">
      <alignment horizontal="center" vertical="center"/>
    </xf>
    <xf numFmtId="0" fontId="0" fillId="0" borderId="35" xfId="0" applyNumberFormat="1" applyFont="1" applyBorder="1" applyAlignment="1">
      <alignment horizontal="center" vertical="center"/>
    </xf>
    <xf numFmtId="0" fontId="0" fillId="0" borderId="36"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left" vertical="center"/>
    </xf>
    <xf numFmtId="0" fontId="0" fillId="0" borderId="23" xfId="0" applyFont="1" applyFill="1" applyBorder="1" applyAlignment="1">
      <alignment horizontal="right" vertical="center"/>
    </xf>
    <xf numFmtId="0" fontId="0" fillId="0" borderId="32" xfId="0" applyFont="1" applyBorder="1" applyAlignment="1">
      <alignment horizontal="left" vertical="center" wrapText="1"/>
    </xf>
    <xf numFmtId="0" fontId="0" fillId="0" borderId="35" xfId="0" applyNumberFormat="1" applyFont="1" applyFill="1" applyBorder="1" applyAlignment="1">
      <alignment horizontal="center" vertical="center"/>
    </xf>
    <xf numFmtId="0" fontId="0" fillId="0" borderId="3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left" vertical="center"/>
    </xf>
    <xf numFmtId="0" fontId="0" fillId="0" borderId="37" xfId="0" applyFont="1" applyBorder="1" applyAlignment="1">
      <alignment horizontal="center" vertical="center"/>
    </xf>
    <xf numFmtId="0" fontId="0" fillId="85" borderId="3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1" xfId="0" applyFont="1" applyFill="1" applyBorder="1" applyAlignment="1">
      <alignment horizontal="right" vertical="center"/>
    </xf>
    <xf numFmtId="0" fontId="0" fillId="0" borderId="32" xfId="0" applyFont="1" applyFill="1" applyBorder="1" applyAlignment="1">
      <alignment horizontal="right" vertical="center"/>
    </xf>
    <xf numFmtId="0" fontId="0" fillId="0" borderId="24" xfId="0" applyFont="1" applyBorder="1" applyAlignment="1">
      <alignment horizontal="right" vertical="center"/>
    </xf>
    <xf numFmtId="0" fontId="0" fillId="0" borderId="38" xfId="0" applyFont="1" applyBorder="1" applyAlignment="1">
      <alignment horizontal="right" vertical="center"/>
    </xf>
    <xf numFmtId="0" fontId="0" fillId="0" borderId="39" xfId="0" applyFont="1" applyBorder="1" applyAlignment="1">
      <alignment horizontal="right" vertical="center"/>
    </xf>
    <xf numFmtId="0" fontId="0" fillId="0" borderId="40" xfId="0" applyFont="1" applyBorder="1" applyAlignment="1">
      <alignment horizontal="right" vertical="center"/>
    </xf>
    <xf numFmtId="0" fontId="0" fillId="0" borderId="24" xfId="0" applyFont="1" applyFill="1" applyBorder="1" applyAlignment="1">
      <alignment horizontal="right" vertical="center"/>
    </xf>
    <xf numFmtId="0" fontId="0" fillId="0" borderId="40" xfId="0" applyFont="1" applyFill="1" applyBorder="1" applyAlignment="1">
      <alignment horizontal="right" vertical="center"/>
    </xf>
    <xf numFmtId="0" fontId="0" fillId="0" borderId="24" xfId="0" applyFont="1" applyBorder="1" applyAlignment="1">
      <alignment horizontal="center" vertical="center"/>
    </xf>
    <xf numFmtId="0" fontId="0" fillId="0" borderId="41" xfId="0" applyNumberFormat="1" applyFont="1" applyBorder="1" applyAlignment="1">
      <alignment horizontal="center" vertical="center"/>
    </xf>
    <xf numFmtId="0" fontId="0" fillId="0" borderId="42" xfId="0" applyFont="1" applyBorder="1" applyAlignment="1">
      <alignment horizontal="center" vertical="center"/>
    </xf>
    <xf numFmtId="0" fontId="0" fillId="0" borderId="38" xfId="0" applyFont="1" applyBorder="1" applyAlignment="1">
      <alignment horizontal="center" vertical="center"/>
    </xf>
    <xf numFmtId="0" fontId="0" fillId="86" borderId="43" xfId="0" applyFont="1" applyFill="1" applyBorder="1" applyAlignment="1">
      <alignment horizontal="right" vertical="center"/>
    </xf>
    <xf numFmtId="0" fontId="0" fillId="86" borderId="44" xfId="0" applyFont="1" applyFill="1" applyBorder="1" applyAlignment="1">
      <alignment horizontal="right" vertical="center"/>
    </xf>
    <xf numFmtId="0" fontId="0" fillId="86" borderId="45" xfId="0" applyFont="1" applyFill="1" applyBorder="1" applyAlignment="1">
      <alignment horizontal="right" vertical="center"/>
    </xf>
    <xf numFmtId="0" fontId="0" fillId="86" borderId="46" xfId="0" applyFont="1" applyFill="1" applyBorder="1" applyAlignment="1">
      <alignment horizontal="right" vertical="center"/>
    </xf>
    <xf numFmtId="0" fontId="0" fillId="86" borderId="47" xfId="0" applyFont="1" applyFill="1" applyBorder="1" applyAlignment="1">
      <alignment horizontal="right" vertical="center"/>
    </xf>
    <xf numFmtId="0" fontId="0" fillId="86" borderId="48" xfId="0" applyNumberFormat="1" applyFont="1" applyFill="1" applyBorder="1" applyAlignment="1">
      <alignment horizontal="right" vertical="center"/>
    </xf>
    <xf numFmtId="0" fontId="0" fillId="0" borderId="32" xfId="0" applyFont="1" applyFill="1" applyBorder="1" applyAlignment="1">
      <alignment horizontal="left" vertical="center" wrapText="1"/>
    </xf>
    <xf numFmtId="0" fontId="24" fillId="0" borderId="49" xfId="189" applyFont="1" applyFill="1" applyBorder="1" applyAlignment="1">
      <alignment horizontal="distributed" vertical="center" wrapText="1"/>
      <protection/>
    </xf>
    <xf numFmtId="0" fontId="24" fillId="0" borderId="37" xfId="189" applyFont="1" applyFill="1" applyBorder="1" applyAlignment="1">
      <alignment horizontal="distributed" vertical="center" wrapText="1"/>
      <protection/>
    </xf>
    <xf numFmtId="0" fontId="24" fillId="22" borderId="50" xfId="189" applyFont="1" applyFill="1" applyBorder="1" applyAlignment="1">
      <alignment horizontal="center" vertical="center" wrapText="1"/>
      <protection/>
    </xf>
    <xf numFmtId="0" fontId="54" fillId="22" borderId="51" xfId="0" applyFont="1" applyFill="1" applyBorder="1" applyAlignment="1">
      <alignment horizontal="center" vertical="center" wrapText="1"/>
    </xf>
    <xf numFmtId="0" fontId="54" fillId="22" borderId="52" xfId="0" applyFont="1" applyFill="1" applyBorder="1" applyAlignment="1">
      <alignment horizontal="center" vertical="center" wrapText="1"/>
    </xf>
    <xf numFmtId="0" fontId="54" fillId="22" borderId="53" xfId="0" applyFont="1" applyFill="1" applyBorder="1" applyAlignment="1">
      <alignment horizontal="center" vertical="center" wrapText="1"/>
    </xf>
    <xf numFmtId="0" fontId="54" fillId="22" borderId="54" xfId="0" applyFont="1" applyFill="1" applyBorder="1" applyAlignment="1">
      <alignment horizontal="center" vertical="center" wrapText="1"/>
    </xf>
    <xf numFmtId="0" fontId="54" fillId="22" borderId="52" xfId="0" applyFont="1" applyFill="1" applyBorder="1" applyAlignment="1">
      <alignment vertical="center" wrapText="1"/>
    </xf>
    <xf numFmtId="0" fontId="54" fillId="22" borderId="53" xfId="0" applyFont="1" applyFill="1" applyBorder="1" applyAlignment="1">
      <alignment vertical="center" wrapText="1"/>
    </xf>
    <xf numFmtId="0" fontId="54" fillId="0" borderId="22" xfId="0" applyFont="1" applyBorder="1" applyAlignment="1">
      <alignment horizontal="center" vertical="center"/>
    </xf>
    <xf numFmtId="177" fontId="24" fillId="0" borderId="22" xfId="189" applyNumberFormat="1" applyFont="1" applyFill="1" applyBorder="1" applyAlignment="1">
      <alignment horizontal="center" vertical="center" wrapText="1"/>
      <protection/>
    </xf>
    <xf numFmtId="0" fontId="24" fillId="0" borderId="55" xfId="189" applyNumberFormat="1" applyFont="1" applyFill="1" applyBorder="1" applyAlignment="1">
      <alignment horizontal="center" vertical="center" wrapText="1"/>
      <protection/>
    </xf>
    <xf numFmtId="177" fontId="24" fillId="0" borderId="56" xfId="189" applyNumberFormat="1" applyFont="1" applyFill="1" applyBorder="1" applyAlignment="1">
      <alignment horizontal="center" vertical="center" wrapText="1"/>
      <protection/>
    </xf>
    <xf numFmtId="177" fontId="54" fillId="0" borderId="29" xfId="0" applyNumberFormat="1" applyFont="1" applyFill="1" applyBorder="1" applyAlignment="1">
      <alignment horizontal="center" vertical="center" wrapText="1"/>
    </xf>
    <xf numFmtId="0" fontId="54" fillId="0" borderId="57" xfId="0" applyNumberFormat="1" applyFont="1" applyFill="1" applyBorder="1" applyAlignment="1">
      <alignment horizontal="center" vertical="center" wrapText="1"/>
    </xf>
    <xf numFmtId="191" fontId="54" fillId="87" borderId="58" xfId="0" applyNumberFormat="1" applyFont="1" applyFill="1" applyBorder="1" applyAlignment="1">
      <alignment horizontal="center" vertical="center" wrapText="1"/>
    </xf>
    <xf numFmtId="0" fontId="54" fillId="87" borderId="55" xfId="0" applyNumberFormat="1" applyFont="1" applyFill="1" applyBorder="1" applyAlignment="1">
      <alignment horizontal="center" vertical="center" wrapText="1"/>
    </xf>
    <xf numFmtId="177" fontId="54" fillId="0" borderId="56" xfId="0" applyNumberFormat="1" applyFont="1" applyFill="1" applyBorder="1" applyAlignment="1">
      <alignment horizontal="center" vertical="center" wrapText="1"/>
    </xf>
    <xf numFmtId="0" fontId="54" fillId="87" borderId="59" xfId="0" applyNumberFormat="1" applyFont="1" applyFill="1" applyBorder="1" applyAlignment="1">
      <alignment horizontal="center" vertical="center" wrapText="1"/>
    </xf>
    <xf numFmtId="177" fontId="54" fillId="0" borderId="22" xfId="0" applyNumberFormat="1" applyFont="1" applyFill="1" applyBorder="1" applyAlignment="1">
      <alignment horizontal="center" vertical="center" wrapText="1"/>
    </xf>
    <xf numFmtId="0" fontId="54" fillId="0" borderId="59" xfId="0" applyNumberFormat="1" applyFont="1" applyFill="1" applyBorder="1" applyAlignment="1">
      <alignment horizontal="center" vertical="center" wrapText="1"/>
    </xf>
    <xf numFmtId="0" fontId="54" fillId="0" borderId="55" xfId="0" applyNumberFormat="1" applyFont="1" applyFill="1" applyBorder="1" applyAlignment="1">
      <alignment horizontal="center" vertical="center" wrapText="1"/>
    </xf>
    <xf numFmtId="176" fontId="24" fillId="0" borderId="30" xfId="189" applyNumberFormat="1" applyFont="1" applyFill="1" applyBorder="1" applyAlignment="1">
      <alignment horizontal="right" vertical="center" wrapText="1"/>
      <protection/>
    </xf>
    <xf numFmtId="186" fontId="54" fillId="0" borderId="25" xfId="0" applyNumberFormat="1" applyFont="1" applyFill="1" applyBorder="1" applyAlignment="1">
      <alignment horizontal="center" vertical="center" wrapText="1"/>
    </xf>
    <xf numFmtId="186" fontId="54" fillId="0" borderId="25" xfId="0" applyNumberFormat="1" applyFont="1" applyFill="1" applyBorder="1" applyAlignment="1">
      <alignment horizontal="left" vertical="center" wrapText="1"/>
    </xf>
    <xf numFmtId="186" fontId="54" fillId="0" borderId="25" xfId="0" applyNumberFormat="1" applyFont="1" applyFill="1" applyBorder="1" applyAlignment="1">
      <alignment horizontal="left" vertical="center" shrinkToFit="1"/>
    </xf>
    <xf numFmtId="186" fontId="54" fillId="0" borderId="28" xfId="0" applyNumberFormat="1" applyFont="1" applyFill="1" applyBorder="1" applyAlignment="1">
      <alignment horizontal="center" vertical="center" wrapText="1"/>
    </xf>
    <xf numFmtId="177" fontId="54" fillId="87" borderId="29" xfId="0" applyNumberFormat="1" applyFont="1" applyFill="1" applyBorder="1" applyAlignment="1">
      <alignment horizontal="center" vertical="center" wrapText="1"/>
    </xf>
    <xf numFmtId="0" fontId="54" fillId="87" borderId="29" xfId="0" applyNumberFormat="1" applyFont="1" applyFill="1" applyBorder="1" applyAlignment="1">
      <alignment horizontal="center" vertical="center" wrapText="1"/>
    </xf>
    <xf numFmtId="177" fontId="54" fillId="0" borderId="58" xfId="0" applyNumberFormat="1" applyFont="1" applyFill="1" applyBorder="1" applyAlignment="1">
      <alignment horizontal="center" vertical="center" wrapText="1"/>
    </xf>
    <xf numFmtId="0" fontId="54" fillId="0" borderId="29" xfId="0" applyNumberFormat="1" applyFont="1" applyFill="1" applyBorder="1" applyAlignment="1">
      <alignment horizontal="center" vertical="center" wrapText="1"/>
    </xf>
    <xf numFmtId="177" fontId="54" fillId="87" borderId="56" xfId="0" applyNumberFormat="1" applyFont="1" applyFill="1" applyBorder="1" applyAlignment="1">
      <alignment horizontal="center" vertical="center" wrapText="1"/>
    </xf>
    <xf numFmtId="0" fontId="54" fillId="87" borderId="57" xfId="0" applyNumberFormat="1" applyFont="1" applyFill="1" applyBorder="1" applyAlignment="1">
      <alignment horizontal="center" vertical="center" wrapText="1"/>
    </xf>
    <xf numFmtId="0" fontId="54" fillId="0" borderId="60" xfId="0" applyNumberFormat="1" applyFont="1" applyFill="1" applyBorder="1" applyAlignment="1">
      <alignment horizontal="center" vertical="center" wrapText="1"/>
    </xf>
    <xf numFmtId="177" fontId="54" fillId="87" borderId="61" xfId="0" applyNumberFormat="1" applyFont="1" applyFill="1" applyBorder="1" applyAlignment="1">
      <alignment horizontal="center" vertical="center" wrapText="1"/>
    </xf>
    <xf numFmtId="177" fontId="54" fillId="87" borderId="58" xfId="0" applyNumberFormat="1" applyFont="1" applyFill="1" applyBorder="1" applyAlignment="1">
      <alignment horizontal="center" vertical="center" wrapText="1"/>
    </xf>
    <xf numFmtId="179" fontId="54" fillId="87" borderId="56" xfId="0" applyNumberFormat="1" applyFont="1" applyFill="1" applyBorder="1" applyAlignment="1">
      <alignment horizontal="center" vertical="center" wrapText="1"/>
    </xf>
    <xf numFmtId="179" fontId="54" fillId="87" borderId="58" xfId="0" applyNumberFormat="1" applyFont="1" applyFill="1" applyBorder="1" applyAlignment="1">
      <alignment horizontal="center" vertical="center" wrapText="1"/>
    </xf>
    <xf numFmtId="179" fontId="54" fillId="87" borderId="29" xfId="0" applyNumberFormat="1" applyFont="1" applyFill="1" applyBorder="1" applyAlignment="1">
      <alignment horizontal="center" vertical="center" wrapText="1"/>
    </xf>
    <xf numFmtId="179" fontId="54" fillId="87" borderId="58" xfId="0" applyNumberFormat="1" applyFont="1" applyFill="1" applyBorder="1" applyAlignment="1">
      <alignment horizontal="center" vertical="center"/>
    </xf>
    <xf numFmtId="0" fontId="54" fillId="87" borderId="29" xfId="0" applyNumberFormat="1" applyFont="1" applyFill="1" applyBorder="1" applyAlignment="1">
      <alignment horizontal="center" vertical="center"/>
    </xf>
    <xf numFmtId="0" fontId="54" fillId="87" borderId="59" xfId="0" applyNumberFormat="1" applyFont="1" applyFill="1" applyBorder="1" applyAlignment="1">
      <alignment horizontal="center" vertical="center"/>
    </xf>
    <xf numFmtId="176" fontId="54" fillId="0" borderId="29" xfId="0" applyNumberFormat="1" applyFont="1" applyBorder="1" applyAlignment="1">
      <alignment horizontal="right" vertical="center"/>
    </xf>
    <xf numFmtId="176" fontId="54" fillId="0" borderId="22" xfId="0" applyNumberFormat="1" applyFont="1" applyFill="1" applyBorder="1" applyAlignment="1">
      <alignment horizontal="right" vertical="center"/>
    </xf>
    <xf numFmtId="176" fontId="54" fillId="0" borderId="59" xfId="0" applyNumberFormat="1" applyFont="1" applyBorder="1" applyAlignment="1">
      <alignment horizontal="center" vertical="center"/>
    </xf>
    <xf numFmtId="177" fontId="55" fillId="0" borderId="22" xfId="190" applyNumberFormat="1" applyFont="1" applyFill="1" applyBorder="1" applyAlignment="1">
      <alignment vertical="center"/>
      <protection/>
    </xf>
    <xf numFmtId="0" fontId="54" fillId="0" borderId="59" xfId="0" applyNumberFormat="1" applyFont="1" applyFill="1" applyBorder="1" applyAlignment="1">
      <alignment horizontal="center" vertical="center"/>
    </xf>
    <xf numFmtId="0" fontId="54" fillId="0" borderId="25" xfId="0" applyFont="1" applyBorder="1" applyAlignment="1">
      <alignment horizontal="center" vertical="center"/>
    </xf>
    <xf numFmtId="0" fontId="54" fillId="0" borderId="29" xfId="0" applyFont="1" applyBorder="1" applyAlignment="1">
      <alignment horizontal="center" vertical="center"/>
    </xf>
    <xf numFmtId="0" fontId="24" fillId="0" borderId="22" xfId="189" applyFont="1" applyFill="1" applyBorder="1" applyAlignment="1">
      <alignment horizontal="distributed" vertical="center" wrapText="1"/>
      <protection/>
    </xf>
    <xf numFmtId="0" fontId="24" fillId="0" borderId="55" xfId="189" applyFont="1" applyFill="1" applyBorder="1" applyAlignment="1">
      <alignment horizontal="distributed" vertical="center" wrapText="1"/>
      <protection/>
    </xf>
    <xf numFmtId="0" fontId="24" fillId="0" borderId="56" xfId="189" applyFont="1" applyFill="1" applyBorder="1" applyAlignment="1">
      <alignment horizontal="distributed" vertical="center" wrapText="1"/>
      <protection/>
    </xf>
    <xf numFmtId="0" fontId="24" fillId="0" borderId="55" xfId="189" applyFont="1" applyFill="1" applyBorder="1" applyAlignment="1">
      <alignment horizontal="center" vertical="center" wrapText="1"/>
      <protection/>
    </xf>
    <xf numFmtId="176" fontId="24" fillId="0" borderId="29" xfId="189" applyNumberFormat="1" applyFont="1" applyFill="1" applyBorder="1" applyAlignment="1">
      <alignment horizontal="center" vertical="center" wrapText="1"/>
      <protection/>
    </xf>
    <xf numFmtId="176" fontId="24" fillId="0" borderId="57" xfId="189" applyNumberFormat="1" applyFont="1" applyFill="1" applyBorder="1" applyAlignment="1">
      <alignment horizontal="center" vertical="center" wrapText="1"/>
      <protection/>
    </xf>
    <xf numFmtId="191" fontId="24" fillId="87" borderId="58" xfId="189" applyNumberFormat="1" applyFont="1" applyFill="1" applyBorder="1" applyAlignment="1">
      <alignment horizontal="center" vertical="center" wrapText="1"/>
      <protection/>
    </xf>
    <xf numFmtId="176" fontId="24" fillId="87" borderId="55" xfId="189" applyNumberFormat="1" applyFont="1" applyFill="1" applyBorder="1" applyAlignment="1">
      <alignment horizontal="center" vertical="center" wrapText="1"/>
      <protection/>
    </xf>
    <xf numFmtId="176" fontId="24" fillId="0" borderId="56" xfId="189" applyNumberFormat="1" applyFont="1" applyFill="1" applyBorder="1" applyAlignment="1">
      <alignment horizontal="right" vertical="center" wrapText="1"/>
      <protection/>
    </xf>
    <xf numFmtId="176" fontId="24" fillId="87" borderId="59" xfId="189" applyNumberFormat="1" applyFont="1" applyFill="1" applyBorder="1" applyAlignment="1">
      <alignment horizontal="center" vertical="center" wrapText="1"/>
      <protection/>
    </xf>
    <xf numFmtId="176" fontId="24" fillId="0" borderId="22" xfId="189" applyNumberFormat="1" applyFont="1" applyFill="1" applyBorder="1" applyAlignment="1">
      <alignment horizontal="right" vertical="center" wrapText="1"/>
      <protection/>
    </xf>
    <xf numFmtId="176" fontId="24" fillId="0" borderId="59" xfId="189" applyNumberFormat="1" applyFont="1" applyFill="1" applyBorder="1" applyAlignment="1">
      <alignment horizontal="center" vertical="center" wrapText="1"/>
      <protection/>
    </xf>
    <xf numFmtId="176" fontId="24" fillId="0" borderId="55" xfId="189" applyNumberFormat="1" applyFont="1" applyFill="1" applyBorder="1" applyAlignment="1">
      <alignment horizontal="center" vertical="center" wrapText="1"/>
      <protection/>
    </xf>
    <xf numFmtId="176" fontId="24" fillId="0" borderId="25" xfId="189" applyNumberFormat="1" applyFont="1" applyFill="1" applyBorder="1" applyAlignment="1">
      <alignment horizontal="center" vertical="center" wrapText="1"/>
      <protection/>
    </xf>
    <xf numFmtId="176" fontId="24" fillId="0" borderId="25" xfId="189" applyNumberFormat="1" applyFont="1" applyFill="1" applyBorder="1" applyAlignment="1">
      <alignment horizontal="left" vertical="center" wrapText="1"/>
      <protection/>
    </xf>
    <xf numFmtId="0" fontId="54" fillId="0" borderId="32" xfId="0" applyFont="1" applyBorder="1" applyAlignment="1">
      <alignment horizontal="center" vertical="center"/>
    </xf>
    <xf numFmtId="176" fontId="24" fillId="0" borderId="58" xfId="189" applyNumberFormat="1" applyFont="1" applyFill="1" applyBorder="1" applyAlignment="1">
      <alignment horizontal="right" vertical="center" wrapText="1"/>
      <protection/>
    </xf>
    <xf numFmtId="176" fontId="24" fillId="0" borderId="29" xfId="189" applyNumberFormat="1" applyFont="1" applyFill="1" applyBorder="1" applyAlignment="1">
      <alignment horizontal="right" vertical="center" wrapText="1"/>
      <protection/>
    </xf>
    <xf numFmtId="176" fontId="54" fillId="0" borderId="33" xfId="0" applyNumberFormat="1" applyFont="1" applyBorder="1" applyAlignment="1">
      <alignment horizontal="right" vertical="center"/>
    </xf>
    <xf numFmtId="176" fontId="54" fillId="0" borderId="23" xfId="0" applyNumberFormat="1" applyFont="1" applyFill="1" applyBorder="1" applyAlignment="1">
      <alignment horizontal="right" vertical="center"/>
    </xf>
    <xf numFmtId="176" fontId="54" fillId="0" borderId="23" xfId="0" applyNumberFormat="1" applyFont="1" applyFill="1" applyBorder="1" applyAlignment="1">
      <alignment vertical="center"/>
    </xf>
    <xf numFmtId="0" fontId="55" fillId="0" borderId="25" xfId="190" applyFont="1" applyFill="1" applyBorder="1" applyAlignment="1">
      <alignment horizontal="center" vertical="center"/>
      <protection/>
    </xf>
    <xf numFmtId="0" fontId="54" fillId="0" borderId="33" xfId="0" applyFont="1" applyBorder="1" applyAlignment="1">
      <alignment horizontal="center" vertical="center"/>
    </xf>
    <xf numFmtId="0" fontId="24" fillId="0" borderId="23" xfId="189" applyFont="1" applyFill="1" applyBorder="1" applyAlignment="1">
      <alignment horizontal="distributed" vertical="center" wrapText="1"/>
      <protection/>
    </xf>
    <xf numFmtId="0" fontId="24" fillId="0" borderId="36" xfId="189" applyFont="1" applyFill="1" applyBorder="1" applyAlignment="1">
      <alignment horizontal="distributed" vertical="center" wrapText="1"/>
      <protection/>
    </xf>
    <xf numFmtId="176" fontId="24" fillId="0" borderId="36" xfId="189" applyNumberFormat="1" applyFont="1" applyFill="1" applyBorder="1" applyAlignment="1">
      <alignment horizontal="right" vertical="center" wrapText="1"/>
      <protection/>
    </xf>
    <xf numFmtId="176" fontId="24" fillId="0" borderId="23" xfId="189" applyNumberFormat="1" applyFont="1" applyFill="1" applyBorder="1" applyAlignment="1">
      <alignment horizontal="right" vertical="center" wrapText="1"/>
      <protection/>
    </xf>
    <xf numFmtId="176" fontId="24" fillId="0" borderId="34" xfId="189" applyNumberFormat="1" applyFont="1" applyFill="1" applyBorder="1" applyAlignment="1">
      <alignment horizontal="left" vertical="center" wrapText="1"/>
      <protection/>
    </xf>
    <xf numFmtId="176" fontId="24" fillId="0" borderId="62" xfId="189" applyNumberFormat="1" applyFont="1" applyFill="1" applyBorder="1" applyAlignment="1">
      <alignment horizontal="right" vertical="center" wrapText="1"/>
      <protection/>
    </xf>
    <xf numFmtId="176" fontId="24" fillId="0" borderId="33" xfId="189" applyNumberFormat="1" applyFont="1" applyFill="1" applyBorder="1" applyAlignment="1">
      <alignment horizontal="right" vertical="center" wrapText="1"/>
      <protection/>
    </xf>
    <xf numFmtId="176" fontId="54" fillId="0" borderId="29" xfId="0" applyNumberFormat="1" applyFont="1" applyFill="1" applyBorder="1" applyAlignment="1">
      <alignment horizontal="right" vertical="center"/>
    </xf>
    <xf numFmtId="38" fontId="24" fillId="0" borderId="62" xfId="189" applyNumberFormat="1" applyFont="1" applyFill="1" applyBorder="1" applyAlignment="1">
      <alignment horizontal="right" vertical="center" wrapText="1"/>
      <protection/>
    </xf>
    <xf numFmtId="0" fontId="55" fillId="0" borderId="57" xfId="190" applyNumberFormat="1" applyFont="1" applyFill="1" applyBorder="1" applyAlignment="1">
      <alignment horizontal="center" vertical="center" wrapText="1"/>
      <protection/>
    </xf>
    <xf numFmtId="38" fontId="24" fillId="0" borderId="33" xfId="189" applyNumberFormat="1" applyFont="1" applyFill="1" applyBorder="1" applyAlignment="1">
      <alignment horizontal="right" vertical="center" wrapText="1"/>
      <protection/>
    </xf>
    <xf numFmtId="0" fontId="55" fillId="0" borderId="29" xfId="190" applyNumberFormat="1" applyFont="1" applyFill="1" applyBorder="1" applyAlignment="1">
      <alignment horizontal="center" vertical="center" wrapText="1"/>
      <protection/>
    </xf>
    <xf numFmtId="0" fontId="54" fillId="0" borderId="25" xfId="0" applyFont="1" applyFill="1" applyBorder="1" applyAlignment="1">
      <alignment horizontal="center" vertical="center"/>
    </xf>
    <xf numFmtId="0" fontId="54" fillId="0" borderId="23" xfId="0" applyFont="1" applyBorder="1" applyAlignment="1">
      <alignment horizontal="center" vertical="center"/>
    </xf>
    <xf numFmtId="0" fontId="24" fillId="0" borderId="37" xfId="189" applyFont="1" applyFill="1" applyBorder="1" applyAlignment="1">
      <alignment horizontal="distributed" vertical="center"/>
      <protection/>
    </xf>
    <xf numFmtId="176" fontId="24" fillId="88" borderId="62" xfId="189" applyNumberFormat="1" applyFont="1" applyFill="1" applyBorder="1" applyAlignment="1">
      <alignment horizontal="right" vertical="center" wrapText="1"/>
      <protection/>
    </xf>
    <xf numFmtId="176" fontId="54" fillId="0" borderId="59" xfId="0" applyNumberFormat="1" applyFont="1" applyFill="1" applyBorder="1" applyAlignment="1">
      <alignment horizontal="center" vertical="center"/>
    </xf>
    <xf numFmtId="0" fontId="54" fillId="0" borderId="63" xfId="0" applyFont="1" applyBorder="1" applyAlignment="1">
      <alignment horizontal="center" vertical="center"/>
    </xf>
    <xf numFmtId="0" fontId="54" fillId="0" borderId="33" xfId="0" applyFont="1" applyFill="1" applyBorder="1" applyAlignment="1">
      <alignment horizontal="center" vertical="center"/>
    </xf>
    <xf numFmtId="177" fontId="54" fillId="88" borderId="29" xfId="0" applyNumberFormat="1" applyFont="1" applyFill="1" applyBorder="1" applyAlignment="1">
      <alignment horizontal="center" vertical="center" wrapText="1"/>
    </xf>
    <xf numFmtId="0" fontId="54" fillId="88" borderId="29" xfId="0" applyNumberFormat="1" applyFont="1" applyFill="1" applyBorder="1" applyAlignment="1">
      <alignment horizontal="center" vertical="center" wrapText="1"/>
    </xf>
    <xf numFmtId="0" fontId="54" fillId="88" borderId="57" xfId="0" applyNumberFormat="1" applyFont="1" applyFill="1" applyBorder="1" applyAlignment="1">
      <alignment horizontal="center" vertical="center" wrapText="1"/>
    </xf>
    <xf numFmtId="176" fontId="24" fillId="88" borderId="33" xfId="189" applyNumberFormat="1" applyFont="1" applyFill="1" applyBorder="1" applyAlignment="1">
      <alignment horizontal="right" vertical="center" wrapText="1"/>
      <protection/>
    </xf>
    <xf numFmtId="0" fontId="54" fillId="88" borderId="55" xfId="0" applyNumberFormat="1" applyFont="1" applyFill="1" applyBorder="1" applyAlignment="1">
      <alignment horizontal="center" vertical="center" wrapText="1"/>
    </xf>
    <xf numFmtId="176" fontId="55" fillId="0" borderId="33" xfId="0" applyNumberFormat="1" applyFont="1" applyBorder="1" applyAlignment="1">
      <alignment horizontal="right" vertical="center"/>
    </xf>
    <xf numFmtId="0" fontId="24" fillId="0" borderId="63" xfId="189" applyFont="1" applyFill="1" applyBorder="1" applyAlignment="1">
      <alignment horizontal="distributed" vertical="center" wrapText="1"/>
      <protection/>
    </xf>
    <xf numFmtId="0" fontId="24" fillId="0" borderId="64" xfId="189" applyFont="1" applyFill="1" applyBorder="1" applyAlignment="1">
      <alignment horizontal="distributed" vertical="center" wrapText="1"/>
      <protection/>
    </xf>
    <xf numFmtId="0" fontId="24" fillId="0" borderId="65" xfId="189" applyFont="1" applyFill="1" applyBorder="1" applyAlignment="1">
      <alignment horizontal="distributed" vertical="center" wrapText="1"/>
      <protection/>
    </xf>
    <xf numFmtId="0" fontId="24" fillId="0" borderId="66" xfId="189" applyFont="1" applyFill="1" applyBorder="1" applyAlignment="1">
      <alignment horizontal="distributed" vertical="center" wrapText="1"/>
      <protection/>
    </xf>
    <xf numFmtId="0" fontId="24" fillId="0" borderId="65" xfId="189" applyFont="1" applyFill="1" applyBorder="1" applyAlignment="1">
      <alignment horizontal="center" vertical="center" wrapText="1"/>
      <protection/>
    </xf>
    <xf numFmtId="176" fontId="24" fillId="0" borderId="0" xfId="189" applyNumberFormat="1" applyFont="1" applyFill="1" applyBorder="1" applyAlignment="1">
      <alignment horizontal="center" vertical="center" wrapText="1"/>
      <protection/>
    </xf>
    <xf numFmtId="176" fontId="24" fillId="0" borderId="67" xfId="189" applyNumberFormat="1" applyFont="1" applyFill="1" applyBorder="1" applyAlignment="1">
      <alignment horizontal="center" vertical="center" wrapText="1"/>
      <protection/>
    </xf>
    <xf numFmtId="191" fontId="24" fillId="87" borderId="68" xfId="189" applyNumberFormat="1" applyFont="1" applyFill="1" applyBorder="1" applyAlignment="1">
      <alignment horizontal="center" vertical="center" wrapText="1"/>
      <protection/>
    </xf>
    <xf numFmtId="176" fontId="24" fillId="87" borderId="69" xfId="189" applyNumberFormat="1" applyFont="1" applyFill="1" applyBorder="1" applyAlignment="1">
      <alignment horizontal="center" vertical="center" wrapText="1"/>
      <protection/>
    </xf>
    <xf numFmtId="176" fontId="24" fillId="0" borderId="42" xfId="189" applyNumberFormat="1" applyFont="1" applyFill="1" applyBorder="1" applyAlignment="1">
      <alignment horizontal="right" vertical="center" wrapText="1"/>
      <protection/>
    </xf>
    <xf numFmtId="176" fontId="24" fillId="87" borderId="70" xfId="189" applyNumberFormat="1" applyFont="1" applyFill="1" applyBorder="1" applyAlignment="1">
      <alignment horizontal="center" vertical="center" wrapText="1"/>
      <protection/>
    </xf>
    <xf numFmtId="176" fontId="24" fillId="0" borderId="24" xfId="189" applyNumberFormat="1" applyFont="1" applyFill="1" applyBorder="1" applyAlignment="1">
      <alignment horizontal="right" vertical="center" wrapText="1"/>
      <protection/>
    </xf>
    <xf numFmtId="176" fontId="24" fillId="0" borderId="70" xfId="189" applyNumberFormat="1" applyFont="1" applyFill="1" applyBorder="1" applyAlignment="1">
      <alignment horizontal="center" vertical="center" wrapText="1"/>
      <protection/>
    </xf>
    <xf numFmtId="176" fontId="24" fillId="0" borderId="69" xfId="189" applyNumberFormat="1" applyFont="1" applyFill="1" applyBorder="1" applyAlignment="1">
      <alignment horizontal="center" vertical="center" wrapText="1"/>
      <protection/>
    </xf>
    <xf numFmtId="176" fontId="24" fillId="0" borderId="71" xfId="189" applyNumberFormat="1" applyFont="1" applyFill="1" applyBorder="1" applyAlignment="1">
      <alignment horizontal="right" vertical="center" wrapText="1"/>
      <protection/>
    </xf>
    <xf numFmtId="176" fontId="24" fillId="0" borderId="72" xfId="189" applyNumberFormat="1" applyFont="1" applyFill="1" applyBorder="1" applyAlignment="1">
      <alignment horizontal="center" vertical="center" wrapText="1"/>
      <protection/>
    </xf>
    <xf numFmtId="176" fontId="24" fillId="0" borderId="73" xfId="189" applyNumberFormat="1" applyFont="1" applyFill="1" applyBorder="1" applyAlignment="1">
      <alignment horizontal="left" vertical="center" wrapText="1"/>
      <protection/>
    </xf>
    <xf numFmtId="0" fontId="54" fillId="0" borderId="39" xfId="0" applyFont="1" applyBorder="1" applyAlignment="1">
      <alignment horizontal="center" vertical="center"/>
    </xf>
    <xf numFmtId="177" fontId="54" fillId="87" borderId="0" xfId="0" applyNumberFormat="1" applyFont="1" applyFill="1" applyBorder="1" applyAlignment="1">
      <alignment horizontal="center" vertical="center" wrapText="1"/>
    </xf>
    <xf numFmtId="0" fontId="54" fillId="87" borderId="0" xfId="0" applyNumberFormat="1" applyFont="1" applyFill="1" applyBorder="1" applyAlignment="1">
      <alignment horizontal="center" vertical="center" wrapText="1"/>
    </xf>
    <xf numFmtId="176" fontId="24" fillId="0" borderId="74" xfId="189" applyNumberFormat="1" applyFont="1" applyFill="1" applyBorder="1" applyAlignment="1">
      <alignment horizontal="right" vertical="center" wrapText="1"/>
      <protection/>
    </xf>
    <xf numFmtId="0" fontId="54" fillId="0" borderId="67" xfId="0" applyNumberFormat="1" applyFont="1" applyFill="1" applyBorder="1" applyAlignment="1">
      <alignment horizontal="center" vertical="center" wrapText="1"/>
    </xf>
    <xf numFmtId="176" fontId="24" fillId="0" borderId="40" xfId="189" applyNumberFormat="1" applyFont="1" applyFill="1" applyBorder="1" applyAlignment="1">
      <alignment horizontal="right" vertical="center" wrapText="1"/>
      <protection/>
    </xf>
    <xf numFmtId="0" fontId="54" fillId="0" borderId="0" xfId="0" applyNumberFormat="1" applyFont="1" applyFill="1" applyBorder="1" applyAlignment="1">
      <alignment horizontal="center" vertical="center" wrapText="1"/>
    </xf>
    <xf numFmtId="0" fontId="54" fillId="0" borderId="69" xfId="0" applyNumberFormat="1" applyFont="1" applyFill="1" applyBorder="1" applyAlignment="1">
      <alignment horizontal="center" vertical="center" wrapText="1"/>
    </xf>
    <xf numFmtId="177" fontId="54" fillId="87" borderId="75" xfId="0" applyNumberFormat="1" applyFont="1" applyFill="1" applyBorder="1" applyAlignment="1">
      <alignment horizontal="center" vertical="center" wrapText="1"/>
    </xf>
    <xf numFmtId="0" fontId="54" fillId="87" borderId="67" xfId="0" applyNumberFormat="1" applyFont="1" applyFill="1" applyBorder="1" applyAlignment="1">
      <alignment horizontal="center" vertical="center" wrapText="1"/>
    </xf>
    <xf numFmtId="0" fontId="54" fillId="0" borderId="76" xfId="0" applyNumberFormat="1" applyFont="1" applyFill="1" applyBorder="1" applyAlignment="1">
      <alignment horizontal="center" vertical="center" wrapText="1"/>
    </xf>
    <xf numFmtId="177" fontId="54" fillId="87" borderId="77" xfId="0" applyNumberFormat="1" applyFont="1" applyFill="1" applyBorder="1" applyAlignment="1">
      <alignment horizontal="center" vertical="center" wrapText="1"/>
    </xf>
    <xf numFmtId="177" fontId="54" fillId="87" borderId="68" xfId="0" applyNumberFormat="1" applyFont="1" applyFill="1" applyBorder="1" applyAlignment="1">
      <alignment horizontal="center" vertical="center" wrapText="1"/>
    </xf>
    <xf numFmtId="0" fontId="54" fillId="87" borderId="69" xfId="0" applyNumberFormat="1" applyFont="1" applyFill="1" applyBorder="1" applyAlignment="1">
      <alignment horizontal="center" vertical="center" wrapText="1"/>
    </xf>
    <xf numFmtId="179" fontId="54" fillId="87" borderId="75" xfId="0" applyNumberFormat="1" applyFont="1" applyFill="1" applyBorder="1" applyAlignment="1">
      <alignment horizontal="center" vertical="center" wrapText="1"/>
    </xf>
    <xf numFmtId="179" fontId="54" fillId="87" borderId="68" xfId="0" applyNumberFormat="1" applyFont="1" applyFill="1" applyBorder="1" applyAlignment="1">
      <alignment horizontal="center" vertical="center" wrapText="1"/>
    </xf>
    <xf numFmtId="179" fontId="54" fillId="87" borderId="0" xfId="0" applyNumberFormat="1" applyFont="1" applyFill="1" applyBorder="1" applyAlignment="1">
      <alignment horizontal="center" vertical="center" wrapText="1"/>
    </xf>
    <xf numFmtId="179" fontId="54" fillId="87" borderId="68" xfId="0" applyNumberFormat="1" applyFont="1" applyFill="1" applyBorder="1" applyAlignment="1">
      <alignment horizontal="center" vertical="center"/>
    </xf>
    <xf numFmtId="0" fontId="54" fillId="87" borderId="0" xfId="0" applyNumberFormat="1" applyFont="1" applyFill="1" applyBorder="1" applyAlignment="1">
      <alignment horizontal="center" vertical="center"/>
    </xf>
    <xf numFmtId="0" fontId="54" fillId="87" borderId="70" xfId="0" applyNumberFormat="1" applyFont="1" applyFill="1" applyBorder="1" applyAlignment="1">
      <alignment horizontal="center" vertical="center"/>
    </xf>
    <xf numFmtId="176" fontId="54" fillId="0" borderId="0" xfId="0" applyNumberFormat="1" applyFont="1" applyBorder="1" applyAlignment="1">
      <alignment horizontal="right" vertical="center"/>
    </xf>
    <xf numFmtId="176" fontId="54" fillId="0" borderId="78" xfId="0" applyNumberFormat="1" applyFont="1" applyFill="1" applyBorder="1" applyAlignment="1">
      <alignment horizontal="right" vertical="center"/>
    </xf>
    <xf numFmtId="176" fontId="54" fillId="0" borderId="70" xfId="0" applyNumberFormat="1" applyFont="1" applyBorder="1" applyAlignment="1">
      <alignment horizontal="center" vertical="center"/>
    </xf>
    <xf numFmtId="176" fontId="54" fillId="0" borderId="24" xfId="0" applyNumberFormat="1" applyFont="1" applyFill="1" applyBorder="1" applyAlignment="1">
      <alignment vertical="center"/>
    </xf>
    <xf numFmtId="0" fontId="54" fillId="0" borderId="70" xfId="0" applyNumberFormat="1" applyFont="1" applyFill="1" applyBorder="1" applyAlignment="1">
      <alignment horizontal="center" vertical="center"/>
    </xf>
    <xf numFmtId="0" fontId="54" fillId="0" borderId="72" xfId="0" applyFont="1" applyBorder="1" applyAlignment="1">
      <alignment horizontal="center" vertical="center"/>
    </xf>
    <xf numFmtId="0" fontId="54" fillId="0" borderId="40" xfId="0" applyFont="1" applyBorder="1" applyAlignment="1">
      <alignment horizontal="center" vertical="center"/>
    </xf>
    <xf numFmtId="0" fontId="56" fillId="86" borderId="43" xfId="189" applyFont="1" applyFill="1" applyBorder="1" applyAlignment="1">
      <alignment horizontal="center" vertical="center" wrapText="1"/>
      <protection/>
    </xf>
    <xf numFmtId="0" fontId="24" fillId="86" borderId="44" xfId="189" applyFont="1" applyFill="1" applyBorder="1" applyAlignment="1">
      <alignment horizontal="distributed" vertical="center" wrapText="1"/>
      <protection/>
    </xf>
    <xf numFmtId="177" fontId="56" fillId="86" borderId="79" xfId="189" applyNumberFormat="1" applyFont="1" applyFill="1" applyBorder="1" applyAlignment="1">
      <alignment horizontal="center" vertical="center" wrapText="1"/>
      <protection/>
    </xf>
    <xf numFmtId="0" fontId="24" fillId="86" borderId="44" xfId="189" applyFont="1" applyFill="1" applyBorder="1" applyAlignment="1">
      <alignment horizontal="center" vertical="center" wrapText="1"/>
      <protection/>
    </xf>
    <xf numFmtId="176" fontId="24" fillId="86" borderId="46" xfId="189" applyNumberFormat="1" applyFont="1" applyFill="1" applyBorder="1" applyAlignment="1">
      <alignment horizontal="center" vertical="center" wrapText="1"/>
      <protection/>
    </xf>
    <xf numFmtId="176" fontId="24" fillId="86" borderId="80" xfId="189" applyNumberFormat="1" applyFont="1" applyFill="1" applyBorder="1" applyAlignment="1">
      <alignment horizontal="center" vertical="center" wrapText="1"/>
      <protection/>
    </xf>
    <xf numFmtId="191" fontId="24" fillId="86" borderId="81" xfId="189" applyNumberFormat="1" applyFont="1" applyFill="1" applyBorder="1" applyAlignment="1">
      <alignment horizontal="center" vertical="center" wrapText="1"/>
      <protection/>
    </xf>
    <xf numFmtId="176" fontId="24" fillId="86" borderId="44" xfId="189" applyNumberFormat="1" applyFont="1" applyFill="1" applyBorder="1" applyAlignment="1">
      <alignment horizontal="center" vertical="center" wrapText="1"/>
      <protection/>
    </xf>
    <xf numFmtId="176" fontId="56" fillId="86" borderId="79" xfId="189" applyNumberFormat="1" applyFont="1" applyFill="1" applyBorder="1" applyAlignment="1">
      <alignment horizontal="right" vertical="center" wrapText="1"/>
      <protection/>
    </xf>
    <xf numFmtId="176" fontId="24" fillId="86" borderId="82" xfId="189" applyNumberFormat="1" applyFont="1" applyFill="1" applyBorder="1" applyAlignment="1">
      <alignment horizontal="center" vertical="center" wrapText="1"/>
      <protection/>
    </xf>
    <xf numFmtId="176" fontId="56" fillId="86" borderId="43" xfId="189" applyNumberFormat="1" applyFont="1" applyFill="1" applyBorder="1" applyAlignment="1">
      <alignment horizontal="right" vertical="center" wrapText="1"/>
      <protection/>
    </xf>
    <xf numFmtId="176" fontId="56" fillId="86" borderId="48" xfId="189" applyNumberFormat="1" applyFont="1" applyFill="1" applyBorder="1" applyAlignment="1">
      <alignment horizontal="right" vertical="center" wrapText="1"/>
      <protection/>
    </xf>
    <xf numFmtId="176" fontId="56" fillId="86" borderId="47" xfId="189" applyNumberFormat="1" applyFont="1" applyFill="1" applyBorder="1" applyAlignment="1">
      <alignment horizontal="right" vertical="center" wrapText="1"/>
      <protection/>
    </xf>
    <xf numFmtId="176" fontId="56" fillId="86" borderId="45" xfId="189" applyNumberFormat="1" applyFont="1" applyFill="1" applyBorder="1" applyAlignment="1">
      <alignment horizontal="right" vertical="center" wrapText="1"/>
      <protection/>
    </xf>
    <xf numFmtId="177" fontId="54" fillId="86" borderId="46" xfId="0" applyNumberFormat="1" applyFont="1" applyFill="1" applyBorder="1" applyAlignment="1">
      <alignment horizontal="center" vertical="center" wrapText="1"/>
    </xf>
    <xf numFmtId="0" fontId="54" fillId="86" borderId="46" xfId="0" applyNumberFormat="1" applyFont="1" applyFill="1" applyBorder="1" applyAlignment="1">
      <alignment horizontal="center" vertical="center" wrapText="1"/>
    </xf>
    <xf numFmtId="176" fontId="56" fillId="86" borderId="81" xfId="189" applyNumberFormat="1" applyFont="1" applyFill="1" applyBorder="1" applyAlignment="1">
      <alignment horizontal="right" vertical="center" wrapText="1"/>
      <protection/>
    </xf>
    <xf numFmtId="0" fontId="54" fillId="86" borderId="80" xfId="0" applyNumberFormat="1" applyFont="1" applyFill="1" applyBorder="1" applyAlignment="1">
      <alignment horizontal="center" vertical="center" wrapText="1"/>
    </xf>
    <xf numFmtId="176" fontId="56" fillId="86" borderId="46" xfId="189" applyNumberFormat="1" applyFont="1" applyFill="1" applyBorder="1" applyAlignment="1">
      <alignment horizontal="right" vertical="center" wrapText="1"/>
      <protection/>
    </xf>
    <xf numFmtId="0" fontId="54" fillId="86" borderId="44" xfId="0" applyNumberFormat="1" applyFont="1" applyFill="1" applyBorder="1" applyAlignment="1">
      <alignment horizontal="center" vertical="center" wrapText="1"/>
    </xf>
    <xf numFmtId="177" fontId="54" fillId="86" borderId="79" xfId="0" applyNumberFormat="1" applyFont="1" applyFill="1" applyBorder="1" applyAlignment="1">
      <alignment horizontal="center" vertical="center" wrapText="1"/>
    </xf>
    <xf numFmtId="0" fontId="54" fillId="86" borderId="83" xfId="0" applyNumberFormat="1" applyFont="1" applyFill="1" applyBorder="1" applyAlignment="1">
      <alignment horizontal="center" vertical="center" wrapText="1"/>
    </xf>
    <xf numFmtId="177" fontId="54" fillId="86" borderId="84" xfId="0" applyNumberFormat="1" applyFont="1" applyFill="1" applyBorder="1" applyAlignment="1">
      <alignment horizontal="center" vertical="center" wrapText="1"/>
    </xf>
    <xf numFmtId="177" fontId="54" fillId="86" borderId="81" xfId="0" applyNumberFormat="1" applyFont="1" applyFill="1" applyBorder="1" applyAlignment="1">
      <alignment horizontal="center" vertical="center" wrapText="1"/>
    </xf>
    <xf numFmtId="179" fontId="54" fillId="86" borderId="79" xfId="0" applyNumberFormat="1" applyFont="1" applyFill="1" applyBorder="1" applyAlignment="1">
      <alignment horizontal="center" vertical="center" wrapText="1"/>
    </xf>
    <xf numFmtId="179" fontId="54" fillId="86" borderId="81" xfId="0" applyNumberFormat="1" applyFont="1" applyFill="1" applyBorder="1" applyAlignment="1">
      <alignment horizontal="center" vertical="center" wrapText="1"/>
    </xf>
    <xf numFmtId="179" fontId="54" fillId="86" borderId="46" xfId="0" applyNumberFormat="1" applyFont="1" applyFill="1" applyBorder="1" applyAlignment="1">
      <alignment horizontal="center" vertical="center" wrapText="1"/>
    </xf>
    <xf numFmtId="179" fontId="54" fillId="86" borderId="81" xfId="0" applyNumberFormat="1" applyFont="1" applyFill="1" applyBorder="1" applyAlignment="1">
      <alignment horizontal="center" vertical="center"/>
    </xf>
    <xf numFmtId="0" fontId="54" fillId="86" borderId="46" xfId="0" applyNumberFormat="1" applyFont="1" applyFill="1" applyBorder="1" applyAlignment="1">
      <alignment horizontal="center" vertical="center"/>
    </xf>
    <xf numFmtId="0" fontId="54" fillId="86" borderId="82" xfId="0" applyNumberFormat="1" applyFont="1" applyFill="1" applyBorder="1" applyAlignment="1">
      <alignment horizontal="center" vertical="center"/>
    </xf>
    <xf numFmtId="176" fontId="54" fillId="86" borderId="85" xfId="0" applyNumberFormat="1" applyFont="1" applyFill="1" applyBorder="1" applyAlignment="1">
      <alignment horizontal="right" vertical="center"/>
    </xf>
    <xf numFmtId="176" fontId="54" fillId="86" borderId="82" xfId="0" applyNumberFormat="1" applyFont="1" applyFill="1" applyBorder="1" applyAlignment="1">
      <alignment horizontal="right" vertical="center"/>
    </xf>
    <xf numFmtId="0" fontId="54" fillId="86" borderId="47" xfId="0" applyFont="1" applyFill="1" applyBorder="1" applyAlignment="1">
      <alignment horizontal="center" vertical="center"/>
    </xf>
    <xf numFmtId="0" fontId="54" fillId="86" borderId="86" xfId="0" applyFont="1" applyFill="1" applyBorder="1" applyAlignment="1">
      <alignment horizontal="center" vertical="center"/>
    </xf>
    <xf numFmtId="0" fontId="54" fillId="0" borderId="63" xfId="0" applyFont="1" applyBorder="1" applyAlignment="1">
      <alignment horizontal="center" vertical="center"/>
    </xf>
    <xf numFmtId="0" fontId="54" fillId="0" borderId="87" xfId="0" applyFont="1" applyBorder="1" applyAlignment="1">
      <alignment horizontal="center" vertical="center"/>
    </xf>
    <xf numFmtId="0" fontId="54" fillId="0" borderId="49" xfId="0" applyFont="1" applyBorder="1" applyAlignment="1">
      <alignment horizontal="center" vertical="center"/>
    </xf>
    <xf numFmtId="0" fontId="54" fillId="86" borderId="85" xfId="0" applyFont="1" applyFill="1" applyBorder="1" applyAlignment="1">
      <alignment horizontal="center" vertical="center"/>
    </xf>
    <xf numFmtId="0" fontId="54" fillId="86" borderId="88" xfId="0" applyFont="1" applyFill="1" applyBorder="1" applyAlignment="1">
      <alignment horizontal="center" vertical="center"/>
    </xf>
    <xf numFmtId="0" fontId="57" fillId="72" borderId="43" xfId="0" applyFont="1" applyFill="1" applyBorder="1" applyAlignment="1">
      <alignment horizontal="center" vertical="center"/>
    </xf>
    <xf numFmtId="0" fontId="57" fillId="72" borderId="46" xfId="0" applyFont="1" applyFill="1" applyBorder="1" applyAlignment="1">
      <alignment horizontal="center" vertical="center"/>
    </xf>
    <xf numFmtId="0" fontId="57" fillId="72" borderId="82" xfId="0" applyFont="1" applyFill="1" applyBorder="1" applyAlignment="1">
      <alignment horizontal="center" vertical="center"/>
    </xf>
    <xf numFmtId="0" fontId="54" fillId="0" borderId="23" xfId="0" applyFont="1" applyBorder="1" applyAlignment="1">
      <alignment horizontal="left" vertical="center" wrapText="1"/>
    </xf>
    <xf numFmtId="0" fontId="54" fillId="0" borderId="89" xfId="0" applyFont="1" applyBorder="1" applyAlignment="1">
      <alignment horizontal="left" vertical="center" wrapText="1"/>
    </xf>
    <xf numFmtId="0" fontId="54" fillId="0" borderId="23" xfId="0" applyFont="1" applyBorder="1" applyAlignment="1">
      <alignment horizontal="left" vertical="center"/>
    </xf>
    <xf numFmtId="0" fontId="54" fillId="0" borderId="89" xfId="0" applyFont="1" applyBorder="1" applyAlignment="1">
      <alignment horizontal="left" vertical="center"/>
    </xf>
    <xf numFmtId="0" fontId="54" fillId="0" borderId="23" xfId="0" applyFont="1" applyFill="1" applyBorder="1" applyAlignment="1">
      <alignment horizontal="left" vertical="center" wrapText="1"/>
    </xf>
    <xf numFmtId="0" fontId="54" fillId="0" borderId="89" xfId="0" applyFont="1" applyFill="1" applyBorder="1" applyAlignment="1">
      <alignment horizontal="left" vertical="center" wrapText="1"/>
    </xf>
    <xf numFmtId="0" fontId="55" fillId="0" borderId="64" xfId="0" applyFont="1" applyBorder="1" applyAlignment="1">
      <alignment horizontal="left" vertical="center" wrapText="1"/>
    </xf>
    <xf numFmtId="0" fontId="55" fillId="0" borderId="90" xfId="0" applyFont="1" applyBorder="1" applyAlignment="1">
      <alignment horizontal="left" vertical="center" wrapText="1"/>
    </xf>
    <xf numFmtId="0" fontId="55" fillId="0" borderId="23" xfId="190" applyFont="1" applyFill="1" applyBorder="1" applyAlignment="1">
      <alignment horizontal="left" vertical="center" wrapText="1"/>
      <protection/>
    </xf>
    <xf numFmtId="0" fontId="55" fillId="0" borderId="89" xfId="190" applyFont="1" applyFill="1" applyBorder="1" applyAlignment="1">
      <alignment horizontal="left" vertical="center" wrapText="1"/>
      <protection/>
    </xf>
    <xf numFmtId="0" fontId="55" fillId="0" borderId="23" xfId="190" applyFont="1" applyBorder="1" applyAlignment="1">
      <alignment horizontal="left" vertical="center"/>
      <protection/>
    </xf>
    <xf numFmtId="0" fontId="55" fillId="0" borderId="89" xfId="190" applyFont="1" applyBorder="1" applyAlignment="1">
      <alignment horizontal="left" vertical="center"/>
      <protection/>
    </xf>
    <xf numFmtId="0" fontId="54" fillId="0" borderId="23" xfId="0" applyFont="1" applyFill="1" applyBorder="1" applyAlignment="1">
      <alignment horizontal="left" vertical="center"/>
    </xf>
    <xf numFmtId="0" fontId="54" fillId="0" borderId="89" xfId="0" applyFont="1" applyFill="1" applyBorder="1" applyAlignment="1">
      <alignment horizontal="left" vertical="center"/>
    </xf>
    <xf numFmtId="0" fontId="54" fillId="0" borderId="23" xfId="190" applyFont="1" applyFill="1" applyBorder="1" applyAlignment="1">
      <alignment horizontal="left" vertical="center" wrapText="1"/>
      <protection/>
    </xf>
    <xf numFmtId="0" fontId="54" fillId="0" borderId="89" xfId="190" applyFont="1" applyFill="1" applyBorder="1" applyAlignment="1">
      <alignment horizontal="left" vertical="center" wrapText="1"/>
      <protection/>
    </xf>
    <xf numFmtId="0" fontId="57" fillId="85" borderId="23" xfId="0" applyFont="1" applyFill="1" applyBorder="1" applyAlignment="1">
      <alignment horizontal="left" vertical="center" wrapText="1"/>
    </xf>
    <xf numFmtId="0" fontId="57" fillId="85" borderId="89" xfId="0" applyFont="1" applyFill="1" applyBorder="1" applyAlignment="1">
      <alignment horizontal="left" vertical="center" wrapText="1"/>
    </xf>
    <xf numFmtId="0" fontId="54" fillId="62" borderId="43" xfId="0" applyFont="1" applyFill="1" applyBorder="1" applyAlignment="1">
      <alignment horizontal="center" vertical="center" wrapText="1"/>
    </xf>
    <xf numFmtId="0" fontId="54" fillId="62" borderId="82" xfId="0" applyFont="1" applyFill="1" applyBorder="1" applyAlignment="1">
      <alignment horizontal="center" vertical="center" wrapText="1"/>
    </xf>
    <xf numFmtId="0" fontId="54" fillId="22" borderId="43" xfId="0" applyFont="1" applyFill="1" applyBorder="1" applyAlignment="1">
      <alignment horizontal="center" vertical="center" wrapText="1"/>
    </xf>
    <xf numFmtId="0" fontId="54" fillId="22" borderId="82" xfId="0" applyFont="1" applyFill="1" applyBorder="1" applyAlignment="1">
      <alignment horizontal="center" vertical="center" wrapText="1"/>
    </xf>
    <xf numFmtId="0" fontId="54" fillId="22" borderId="91" xfId="0" applyFont="1" applyFill="1" applyBorder="1" applyAlignment="1">
      <alignment horizontal="center" vertical="center" wrapText="1"/>
    </xf>
    <xf numFmtId="0" fontId="54" fillId="22" borderId="92" xfId="0" applyFont="1" applyFill="1" applyBorder="1" applyAlignment="1">
      <alignment horizontal="center" vertical="center" wrapText="1"/>
    </xf>
    <xf numFmtId="0" fontId="54" fillId="22" borderId="93" xfId="0" applyFont="1" applyFill="1" applyBorder="1" applyAlignment="1">
      <alignment horizontal="center" vertical="center" wrapText="1"/>
    </xf>
    <xf numFmtId="0" fontId="54" fillId="22" borderId="94" xfId="0" applyFont="1" applyFill="1" applyBorder="1" applyAlignment="1">
      <alignment horizontal="center" vertical="center" wrapText="1"/>
    </xf>
    <xf numFmtId="0" fontId="54" fillId="0" borderId="23" xfId="0" applyFont="1" applyBorder="1" applyAlignment="1">
      <alignment horizontal="center" vertical="center"/>
    </xf>
    <xf numFmtId="0" fontId="54" fillId="0" borderId="31" xfId="0" applyFont="1" applyBorder="1" applyAlignment="1">
      <alignment horizontal="center" vertical="center"/>
    </xf>
    <xf numFmtId="0" fontId="54" fillId="22" borderId="95" xfId="0" applyFont="1" applyFill="1" applyBorder="1" applyAlignment="1">
      <alignment horizontal="center" vertical="center" wrapText="1"/>
    </xf>
    <xf numFmtId="0" fontId="54" fillId="22" borderId="96" xfId="0" applyFont="1" applyFill="1" applyBorder="1" applyAlignment="1">
      <alignment horizontal="center" vertical="center" wrapText="1"/>
    </xf>
    <xf numFmtId="0" fontId="54" fillId="62" borderId="46" xfId="0" applyFont="1" applyFill="1" applyBorder="1" applyAlignment="1">
      <alignment horizontal="center" vertical="center" wrapText="1"/>
    </xf>
    <xf numFmtId="0" fontId="54" fillId="22" borderId="46" xfId="0" applyFont="1" applyFill="1" applyBorder="1" applyAlignment="1">
      <alignment horizontal="center" vertical="center" wrapText="1"/>
    </xf>
    <xf numFmtId="0" fontId="54" fillId="0" borderId="33" xfId="0" applyFont="1" applyBorder="1" applyAlignment="1">
      <alignment horizontal="center" vertical="center"/>
    </xf>
    <xf numFmtId="0" fontId="54" fillId="22" borderId="97" xfId="0" applyFont="1" applyFill="1" applyBorder="1" applyAlignment="1">
      <alignment horizontal="center" vertical="center" wrapText="1"/>
    </xf>
    <xf numFmtId="0" fontId="54" fillId="22" borderId="98" xfId="0" applyFont="1" applyFill="1" applyBorder="1" applyAlignment="1">
      <alignment horizontal="center" vertical="center" wrapText="1"/>
    </xf>
    <xf numFmtId="0" fontId="54" fillId="0" borderId="26" xfId="0" applyFont="1" applyBorder="1" applyAlignment="1">
      <alignment horizontal="left" vertical="center" wrapText="1"/>
    </xf>
    <xf numFmtId="0" fontId="54" fillId="0" borderId="99" xfId="0" applyFont="1" applyBorder="1" applyAlignment="1">
      <alignment horizontal="left" vertical="center" wrapText="1"/>
    </xf>
    <xf numFmtId="0" fontId="54" fillId="22" borderId="100" xfId="0" applyFont="1" applyFill="1" applyBorder="1" applyAlignment="1">
      <alignment horizontal="center" vertical="center" wrapText="1"/>
    </xf>
    <xf numFmtId="0" fontId="54" fillId="22" borderId="51" xfId="0" applyFont="1" applyFill="1" applyBorder="1" applyAlignment="1">
      <alignment horizontal="center" vertical="center" wrapText="1"/>
    </xf>
    <xf numFmtId="0" fontId="54" fillId="22" borderId="66" xfId="0" applyFont="1" applyFill="1" applyBorder="1" applyAlignment="1">
      <alignment horizontal="center" vertical="center" wrapText="1"/>
    </xf>
    <xf numFmtId="0" fontId="54" fillId="22" borderId="90" xfId="0" applyFont="1" applyFill="1" applyBorder="1" applyAlignment="1">
      <alignment horizontal="center" vertical="center" wrapText="1"/>
    </xf>
    <xf numFmtId="0" fontId="24" fillId="22" borderId="26" xfId="189" applyFont="1" applyFill="1" applyBorder="1" applyAlignment="1">
      <alignment horizontal="center" vertical="center"/>
      <protection/>
    </xf>
    <xf numFmtId="0" fontId="24" fillId="22" borderId="101" xfId="189" applyFont="1" applyFill="1" applyBorder="1" applyAlignment="1">
      <alignment horizontal="center" vertical="center"/>
      <protection/>
    </xf>
    <xf numFmtId="0" fontId="24" fillId="22" borderId="99" xfId="189" applyFont="1" applyFill="1" applyBorder="1" applyAlignment="1">
      <alignment horizontal="center" vertical="center"/>
      <protection/>
    </xf>
    <xf numFmtId="0" fontId="24" fillId="22" borderId="26" xfId="189" applyFont="1" applyFill="1" applyBorder="1" applyAlignment="1">
      <alignment horizontal="center" vertical="center" wrapText="1"/>
      <protection/>
    </xf>
    <xf numFmtId="0" fontId="24" fillId="22" borderId="99" xfId="189" applyFont="1" applyFill="1" applyBorder="1" applyAlignment="1">
      <alignment horizontal="center" vertical="center" wrapText="1"/>
      <protection/>
    </xf>
    <xf numFmtId="0" fontId="54" fillId="22" borderId="102" xfId="0" applyFont="1" applyFill="1" applyBorder="1" applyAlignment="1">
      <alignment horizontal="center" vertical="center" wrapText="1"/>
    </xf>
    <xf numFmtId="0" fontId="54" fillId="22" borderId="103" xfId="0" applyFont="1" applyFill="1" applyBorder="1" applyAlignment="1">
      <alignment horizontal="center" vertical="center" wrapText="1"/>
    </xf>
    <xf numFmtId="0" fontId="54" fillId="22" borderId="73" xfId="0" applyFont="1" applyFill="1" applyBorder="1" applyAlignment="1">
      <alignment horizontal="center" vertical="center" wrapText="1"/>
    </xf>
    <xf numFmtId="0" fontId="54" fillId="22" borderId="104" xfId="0" applyFont="1" applyFill="1" applyBorder="1" applyAlignment="1">
      <alignment horizontal="center" vertical="center" wrapText="1"/>
    </xf>
    <xf numFmtId="176" fontId="54" fillId="86" borderId="85" xfId="0" applyNumberFormat="1" applyFont="1" applyFill="1" applyBorder="1" applyAlignment="1">
      <alignment vertical="center"/>
    </xf>
    <xf numFmtId="176" fontId="54" fillId="86" borderId="88" xfId="0" applyNumberFormat="1" applyFont="1" applyFill="1" applyBorder="1" applyAlignment="1">
      <alignment vertical="center"/>
    </xf>
    <xf numFmtId="176" fontId="54" fillId="86" borderId="85" xfId="0" applyNumberFormat="1" applyFont="1" applyFill="1" applyBorder="1" applyAlignment="1">
      <alignment horizontal="center" vertical="center"/>
    </xf>
    <xf numFmtId="176" fontId="54" fillId="86" borderId="88" xfId="0" applyNumberFormat="1" applyFont="1" applyFill="1" applyBorder="1" applyAlignment="1">
      <alignment horizontal="center" vertical="center"/>
    </xf>
    <xf numFmtId="0" fontId="54" fillId="22" borderId="40" xfId="0" applyFont="1" applyFill="1" applyBorder="1" applyAlignment="1">
      <alignment horizontal="center" vertical="center" wrapText="1"/>
    </xf>
    <xf numFmtId="0" fontId="54" fillId="22" borderId="78" xfId="0" applyFont="1" applyFill="1" applyBorder="1" applyAlignment="1">
      <alignment horizontal="center" vertical="center" wrapText="1"/>
    </xf>
    <xf numFmtId="0" fontId="54" fillId="22" borderId="70" xfId="0" applyFont="1" applyFill="1" applyBorder="1" applyAlignment="1">
      <alignment horizontal="center" vertical="center" wrapText="1"/>
    </xf>
    <xf numFmtId="0" fontId="54" fillId="22" borderId="105" xfId="0" applyFont="1" applyFill="1" applyBorder="1" applyAlignment="1">
      <alignment horizontal="center" vertical="center" wrapText="1"/>
    </xf>
    <xf numFmtId="0" fontId="54" fillId="22" borderId="38" xfId="0" applyFont="1" applyFill="1" applyBorder="1" applyAlignment="1">
      <alignment horizontal="center" vertical="center" wrapText="1"/>
    </xf>
    <xf numFmtId="0" fontId="54" fillId="22" borderId="106" xfId="0" applyFont="1" applyFill="1" applyBorder="1" applyAlignment="1">
      <alignment horizontal="center" vertical="center" wrapText="1"/>
    </xf>
    <xf numFmtId="0" fontId="54" fillId="62" borderId="93" xfId="0" applyFont="1" applyFill="1" applyBorder="1" applyAlignment="1">
      <alignment horizontal="center" vertical="center" wrapText="1" shrinkToFit="1"/>
    </xf>
    <xf numFmtId="0" fontId="54" fillId="62" borderId="51" xfId="0" applyFont="1" applyFill="1" applyBorder="1" applyAlignment="1">
      <alignment horizontal="center" vertical="center" wrapText="1" shrinkToFit="1"/>
    </xf>
    <xf numFmtId="0" fontId="54" fillId="62" borderId="94" xfId="0" applyFont="1" applyFill="1" applyBorder="1" applyAlignment="1">
      <alignment horizontal="center" vertical="center" wrapText="1" shrinkToFit="1"/>
    </xf>
    <xf numFmtId="0" fontId="54" fillId="22" borderId="26" xfId="0" applyFont="1" applyFill="1" applyBorder="1" applyAlignment="1">
      <alignment horizontal="center" vertical="center" wrapText="1"/>
    </xf>
    <xf numFmtId="0" fontId="54" fillId="22" borderId="99" xfId="0" applyFont="1" applyFill="1" applyBorder="1" applyAlignment="1">
      <alignment horizontal="center" vertical="center" wrapText="1"/>
    </xf>
    <xf numFmtId="0" fontId="54" fillId="62" borderId="78" xfId="0" applyFont="1" applyFill="1" applyBorder="1" applyAlignment="1">
      <alignment horizontal="center" vertical="center" wrapText="1"/>
    </xf>
    <xf numFmtId="0" fontId="54" fillId="62" borderId="70" xfId="0" applyFont="1" applyFill="1" applyBorder="1" applyAlignment="1">
      <alignment horizontal="center" vertical="center" wrapText="1"/>
    </xf>
    <xf numFmtId="0" fontId="54" fillId="62" borderId="51" xfId="0" applyFont="1" applyFill="1" applyBorder="1" applyAlignment="1">
      <alignment horizontal="center" vertical="center" wrapText="1"/>
    </xf>
    <xf numFmtId="0" fontId="54" fillId="62" borderId="94" xfId="0" applyFont="1" applyFill="1" applyBorder="1" applyAlignment="1">
      <alignment horizontal="center" vertical="center" wrapText="1"/>
    </xf>
    <xf numFmtId="0" fontId="54" fillId="22" borderId="107" xfId="0" applyFont="1" applyFill="1" applyBorder="1" applyAlignment="1">
      <alignment horizontal="center" vertical="center" wrapText="1"/>
    </xf>
    <xf numFmtId="0" fontId="54" fillId="0" borderId="23" xfId="0" applyFont="1" applyFill="1" applyBorder="1" applyAlignment="1">
      <alignment horizontal="center" vertical="center"/>
    </xf>
    <xf numFmtId="0" fontId="54" fillId="0" borderId="31" xfId="0" applyFont="1" applyFill="1" applyBorder="1" applyAlignment="1">
      <alignment horizontal="center" vertical="center"/>
    </xf>
    <xf numFmtId="0" fontId="54" fillId="86" borderId="43" xfId="0" applyFont="1" applyFill="1" applyBorder="1" applyAlignment="1">
      <alignment horizontal="center" vertical="center"/>
    </xf>
    <xf numFmtId="0" fontId="54" fillId="86" borderId="44" xfId="0" applyFont="1" applyFill="1" applyBorder="1" applyAlignment="1">
      <alignment horizontal="center" vertical="center"/>
    </xf>
    <xf numFmtId="0" fontId="54" fillId="0" borderId="64" xfId="0" applyFont="1" applyBorder="1" applyAlignment="1">
      <alignment horizontal="center" vertical="center"/>
    </xf>
    <xf numFmtId="0" fontId="54" fillId="0" borderId="108" xfId="0" applyFont="1" applyBorder="1" applyAlignment="1">
      <alignment horizontal="center" vertical="center"/>
    </xf>
    <xf numFmtId="0" fontId="56" fillId="86" borderId="43" xfId="189" applyFont="1" applyFill="1" applyBorder="1" applyAlignment="1">
      <alignment horizontal="center" vertical="center" wrapText="1"/>
      <protection/>
    </xf>
    <xf numFmtId="0" fontId="56" fillId="86" borderId="82" xfId="189" applyFont="1" applyFill="1" applyBorder="1" applyAlignment="1">
      <alignment horizontal="center" vertical="center" wrapText="1"/>
      <protection/>
    </xf>
    <xf numFmtId="0" fontId="54" fillId="22" borderId="24" xfId="0" applyFont="1" applyFill="1" applyBorder="1" applyAlignment="1">
      <alignment horizontal="center" vertical="center" wrapText="1"/>
    </xf>
    <xf numFmtId="0" fontId="54" fillId="22" borderId="109" xfId="0" applyFont="1" applyFill="1" applyBorder="1" applyAlignment="1">
      <alignment horizontal="center" vertical="center" wrapText="1"/>
    </xf>
    <xf numFmtId="0" fontId="54" fillId="62" borderId="93" xfId="0" applyFont="1" applyFill="1" applyBorder="1" applyAlignment="1">
      <alignment horizontal="center" vertical="center" shrinkToFit="1"/>
    </xf>
    <xf numFmtId="0" fontId="54" fillId="62" borderId="51" xfId="0" applyFont="1" applyFill="1" applyBorder="1" applyAlignment="1">
      <alignment horizontal="center" vertical="center" shrinkToFit="1"/>
    </xf>
    <xf numFmtId="0" fontId="54" fillId="62" borderId="94" xfId="0" applyFont="1" applyFill="1" applyBorder="1" applyAlignment="1">
      <alignment horizontal="center" vertical="center" shrinkToFit="1"/>
    </xf>
    <xf numFmtId="0" fontId="54" fillId="22" borderId="41" xfId="0" applyFont="1" applyFill="1" applyBorder="1" applyAlignment="1">
      <alignment horizontal="center" vertical="center" wrapText="1"/>
    </xf>
    <xf numFmtId="0" fontId="54" fillId="22" borderId="110" xfId="0" applyFont="1" applyFill="1" applyBorder="1" applyAlignment="1">
      <alignment horizontal="center" vertical="center" wrapText="1"/>
    </xf>
    <xf numFmtId="0" fontId="54" fillId="0" borderId="111" xfId="0" applyFont="1" applyBorder="1" applyAlignment="1">
      <alignment horizontal="center" vertical="center"/>
    </xf>
    <xf numFmtId="0" fontId="54" fillId="22" borderId="112" xfId="0" applyFont="1" applyFill="1" applyBorder="1" applyAlignment="1">
      <alignment horizontal="center" vertical="center" wrapText="1"/>
    </xf>
    <xf numFmtId="0" fontId="54" fillId="22" borderId="37" xfId="0" applyFont="1" applyFill="1" applyBorder="1" applyAlignment="1">
      <alignment horizontal="center" vertical="center" wrapText="1"/>
    </xf>
    <xf numFmtId="0" fontId="54" fillId="22" borderId="113" xfId="0" applyFont="1" applyFill="1" applyBorder="1" applyAlignment="1">
      <alignment horizontal="center" vertical="center" wrapText="1"/>
    </xf>
    <xf numFmtId="0" fontId="54" fillId="22" borderId="42" xfId="0" applyFont="1" applyFill="1" applyBorder="1" applyAlignment="1">
      <alignment horizontal="center" vertical="center" wrapText="1"/>
    </xf>
    <xf numFmtId="0" fontId="54" fillId="22" borderId="52" xfId="0" applyFont="1" applyFill="1" applyBorder="1" applyAlignment="1">
      <alignment horizontal="center" vertical="center" wrapText="1"/>
    </xf>
    <xf numFmtId="0" fontId="54" fillId="22" borderId="64" xfId="0" applyFont="1" applyFill="1" applyBorder="1" applyAlignment="1">
      <alignment horizontal="center" vertical="center" wrapText="1"/>
    </xf>
    <xf numFmtId="0" fontId="54" fillId="22" borderId="108" xfId="0" applyFont="1" applyFill="1" applyBorder="1" applyAlignment="1">
      <alignment horizontal="center" vertical="center" wrapText="1"/>
    </xf>
    <xf numFmtId="0" fontId="54" fillId="0" borderId="37" xfId="0" applyFont="1" applyBorder="1" applyAlignment="1">
      <alignment horizontal="center" vertical="center"/>
    </xf>
    <xf numFmtId="0" fontId="24" fillId="22" borderId="112" xfId="189" applyFont="1" applyFill="1" applyBorder="1" applyAlignment="1">
      <alignment horizontal="center" vertical="center" wrapText="1"/>
      <protection/>
    </xf>
    <xf numFmtId="0" fontId="24" fillId="22" borderId="37" xfId="189" applyFont="1" applyFill="1" applyBorder="1" applyAlignment="1">
      <alignment horizontal="center" vertical="center" wrapText="1"/>
      <protection/>
    </xf>
    <xf numFmtId="0" fontId="24" fillId="22" borderId="113" xfId="189" applyFont="1" applyFill="1" applyBorder="1" applyAlignment="1">
      <alignment horizontal="center" vertical="center" wrapText="1"/>
      <protection/>
    </xf>
    <xf numFmtId="0" fontId="24" fillId="22" borderId="24" xfId="189" applyFont="1" applyFill="1" applyBorder="1" applyAlignment="1">
      <alignment horizontal="center" vertical="center" wrapText="1"/>
      <protection/>
    </xf>
    <xf numFmtId="0" fontId="24" fillId="22" borderId="38" xfId="189" applyFont="1" applyFill="1" applyBorder="1" applyAlignment="1">
      <alignment horizontal="center" vertical="center" wrapText="1"/>
      <protection/>
    </xf>
    <xf numFmtId="0" fontId="24" fillId="22" borderId="93" xfId="189" applyFont="1" applyFill="1" applyBorder="1" applyAlignment="1">
      <alignment horizontal="center" vertical="center" wrapText="1"/>
      <protection/>
    </xf>
    <xf numFmtId="0" fontId="24" fillId="22" borderId="65" xfId="189" applyFont="1" applyFill="1" applyBorder="1" applyAlignment="1">
      <alignment horizontal="center" vertical="center" wrapText="1"/>
      <protection/>
    </xf>
    <xf numFmtId="0" fontId="24" fillId="22" borderId="42" xfId="189" applyFont="1" applyFill="1" applyBorder="1" applyAlignment="1">
      <alignment horizontal="center" vertical="center" wrapText="1"/>
      <protection/>
    </xf>
    <xf numFmtId="0" fontId="24" fillId="22" borderId="52" xfId="189" applyFont="1" applyFill="1" applyBorder="1" applyAlignment="1">
      <alignment horizontal="center" vertical="center" wrapText="1"/>
      <protection/>
    </xf>
    <xf numFmtId="0" fontId="54" fillId="62" borderId="43" xfId="0" applyFont="1" applyFill="1" applyBorder="1" applyAlignment="1">
      <alignment horizontal="center" vertical="center" shrinkToFit="1"/>
    </xf>
    <xf numFmtId="0" fontId="54" fillId="62" borderId="46" xfId="0" applyFont="1" applyFill="1" applyBorder="1" applyAlignment="1">
      <alignment horizontal="center" vertical="center" shrinkToFit="1"/>
    </xf>
    <xf numFmtId="0" fontId="54" fillId="62" borderId="82" xfId="0" applyFont="1" applyFill="1" applyBorder="1" applyAlignment="1">
      <alignment horizontal="center" vertical="center" shrinkToFit="1"/>
    </xf>
    <xf numFmtId="0" fontId="54" fillId="0" borderId="26" xfId="0" applyFont="1" applyBorder="1" applyAlignment="1">
      <alignment horizontal="center" vertical="center"/>
    </xf>
    <xf numFmtId="0" fontId="54" fillId="0" borderId="101" xfId="0" applyFont="1" applyBorder="1" applyAlignment="1">
      <alignment horizontal="center" vertical="center"/>
    </xf>
    <xf numFmtId="0" fontId="24" fillId="22" borderId="101" xfId="189" applyFont="1" applyFill="1" applyBorder="1" applyAlignment="1">
      <alignment horizontal="center" vertical="center" wrapText="1"/>
      <protection/>
    </xf>
    <xf numFmtId="0" fontId="24" fillId="22" borderId="27" xfId="189" applyFont="1" applyFill="1" applyBorder="1" applyAlignment="1">
      <alignment horizontal="center" vertical="center" wrapText="1"/>
      <protection/>
    </xf>
    <xf numFmtId="0" fontId="54" fillId="22" borderId="65" xfId="0" applyFont="1" applyFill="1" applyBorder="1" applyAlignment="1">
      <alignment horizontal="center" vertical="center" wrapText="1"/>
    </xf>
    <xf numFmtId="0" fontId="24" fillId="22" borderId="114" xfId="189" applyFont="1" applyFill="1" applyBorder="1" applyAlignment="1">
      <alignment horizontal="center" vertical="center" wrapText="1"/>
      <protection/>
    </xf>
    <xf numFmtId="0" fontId="54" fillId="22" borderId="39" xfId="0" applyFont="1" applyFill="1" applyBorder="1" applyAlignment="1">
      <alignment horizontal="center" vertical="center" wrapText="1"/>
    </xf>
    <xf numFmtId="0" fontId="54" fillId="22" borderId="115" xfId="0" applyFont="1" applyFill="1" applyBorder="1" applyAlignment="1">
      <alignment horizontal="center" vertical="center" wrapText="1"/>
    </xf>
    <xf numFmtId="0" fontId="54" fillId="22" borderId="116" xfId="0" applyFont="1" applyFill="1" applyBorder="1" applyAlignment="1">
      <alignment horizontal="center" vertical="center" wrapText="1"/>
    </xf>
    <xf numFmtId="0" fontId="54" fillId="0" borderId="33" xfId="0" applyFont="1" applyFill="1" applyBorder="1" applyAlignment="1">
      <alignment horizontal="center" vertical="center"/>
    </xf>
    <xf numFmtId="0" fontId="54" fillId="0" borderId="89" xfId="0" applyFont="1" applyFill="1" applyBorder="1" applyAlignment="1">
      <alignment horizontal="center" vertical="center"/>
    </xf>
    <xf numFmtId="0" fontId="54" fillId="22" borderId="101" xfId="0" applyFont="1" applyFill="1" applyBorder="1" applyAlignment="1">
      <alignment horizontal="center" vertical="center" wrapText="1"/>
    </xf>
    <xf numFmtId="0" fontId="54" fillId="22" borderId="114" xfId="0" applyFont="1" applyFill="1" applyBorder="1" applyAlignment="1">
      <alignment horizontal="center" vertical="center" wrapText="1"/>
    </xf>
    <xf numFmtId="0" fontId="24" fillId="22" borderId="117" xfId="189" applyFont="1" applyFill="1" applyBorder="1" applyAlignment="1">
      <alignment horizontal="center" vertical="center" wrapText="1"/>
      <protection/>
    </xf>
    <xf numFmtId="0" fontId="24" fillId="22" borderId="118" xfId="189" applyFont="1" applyFill="1" applyBorder="1" applyAlignment="1">
      <alignment horizontal="center" vertical="center" wrapText="1"/>
      <protection/>
    </xf>
    <xf numFmtId="0" fontId="0" fillId="0" borderId="33" xfId="0" applyFont="1" applyBorder="1" applyAlignment="1">
      <alignment horizontal="left" vertical="center"/>
    </xf>
    <xf numFmtId="0" fontId="0" fillId="0" borderId="31" xfId="0" applyFont="1" applyBorder="1" applyAlignment="1">
      <alignment horizontal="left" vertical="center"/>
    </xf>
    <xf numFmtId="0" fontId="0" fillId="86" borderId="79" xfId="0" applyFont="1" applyFill="1" applyBorder="1" applyAlignment="1">
      <alignment horizontal="right" vertical="center"/>
    </xf>
    <xf numFmtId="0" fontId="0" fillId="86" borderId="46" xfId="0" applyFont="1" applyFill="1" applyBorder="1" applyAlignment="1">
      <alignment horizontal="right" vertical="center"/>
    </xf>
    <xf numFmtId="0" fontId="0" fillId="86" borderId="46" xfId="0" applyFont="1" applyFill="1" applyBorder="1" applyAlignment="1">
      <alignment horizontal="left" vertical="center"/>
    </xf>
    <xf numFmtId="0" fontId="0" fillId="86" borderId="44" xfId="0" applyFont="1" applyFill="1" applyBorder="1" applyAlignment="1">
      <alignment horizontal="left" vertical="center"/>
    </xf>
    <xf numFmtId="0" fontId="0" fillId="0" borderId="114" xfId="0" applyFont="1" applyBorder="1" applyAlignment="1">
      <alignment horizontal="right" vertical="center"/>
    </xf>
    <xf numFmtId="0" fontId="0" fillId="0" borderId="101" xfId="0" applyFont="1" applyBorder="1" applyAlignment="1">
      <alignment horizontal="right" vertical="center"/>
    </xf>
    <xf numFmtId="0" fontId="0" fillId="0" borderId="101" xfId="0" applyFont="1" applyBorder="1" applyAlignment="1">
      <alignment horizontal="left" vertical="center"/>
    </xf>
    <xf numFmtId="0" fontId="0" fillId="0" borderId="27" xfId="0" applyFont="1" applyBorder="1" applyAlignment="1">
      <alignment horizontal="left" vertical="center"/>
    </xf>
    <xf numFmtId="0" fontId="0" fillId="0" borderId="36" xfId="0" applyFont="1" applyBorder="1" applyAlignment="1">
      <alignment horizontal="right" vertical="center"/>
    </xf>
    <xf numFmtId="0" fontId="0" fillId="0" borderId="33" xfId="0" applyFont="1" applyBorder="1" applyAlignment="1">
      <alignment horizontal="right" vertical="center"/>
    </xf>
    <xf numFmtId="0" fontId="0" fillId="22" borderId="119" xfId="0" applyFont="1" applyFill="1" applyBorder="1" applyAlignment="1">
      <alignment horizontal="center" vertical="center" wrapText="1"/>
    </xf>
    <xf numFmtId="0" fontId="0" fillId="22" borderId="115" xfId="0" applyFont="1" applyFill="1" applyBorder="1" applyAlignment="1">
      <alignment horizontal="center" vertical="center" wrapText="1"/>
    </xf>
    <xf numFmtId="0" fontId="0" fillId="22" borderId="91" xfId="0" applyFont="1" applyFill="1" applyBorder="1" applyAlignment="1">
      <alignment horizontal="center" vertical="center" wrapText="1"/>
    </xf>
    <xf numFmtId="0" fontId="0" fillId="22" borderId="93" xfId="0" applyFont="1" applyFill="1" applyBorder="1" applyAlignment="1">
      <alignment horizontal="center" vertical="center" wrapText="1"/>
    </xf>
    <xf numFmtId="0" fontId="0" fillId="22" borderId="120" xfId="0" applyFont="1" applyFill="1" applyBorder="1" applyAlignment="1">
      <alignment horizontal="center" vertical="center" wrapText="1"/>
    </xf>
    <xf numFmtId="0" fontId="0" fillId="22" borderId="104" xfId="0" applyFont="1" applyFill="1" applyBorder="1" applyAlignment="1">
      <alignment horizontal="center" vertical="center" wrapText="1"/>
    </xf>
    <xf numFmtId="0" fontId="0" fillId="22" borderId="121" xfId="0" applyNumberFormat="1" applyFont="1" applyFill="1" applyBorder="1" applyAlignment="1">
      <alignment horizontal="center" vertical="center" wrapText="1"/>
    </xf>
    <xf numFmtId="0" fontId="0" fillId="22" borderId="110" xfId="0" applyNumberFormat="1" applyFont="1" applyFill="1" applyBorder="1" applyAlignment="1">
      <alignment horizontal="center" vertical="center" wrapText="1"/>
    </xf>
    <xf numFmtId="0" fontId="0" fillId="62" borderId="91" xfId="0" applyFont="1" applyFill="1" applyBorder="1" applyAlignment="1">
      <alignment horizontal="center" vertical="center" wrapText="1"/>
    </xf>
    <xf numFmtId="0" fontId="0" fillId="62" borderId="100" xfId="0" applyFont="1" applyFill="1" applyBorder="1" applyAlignment="1">
      <alignment horizontal="center" vertical="center" wrapText="1"/>
    </xf>
    <xf numFmtId="0" fontId="0" fillId="62" borderId="93" xfId="0" applyFont="1" applyFill="1" applyBorder="1" applyAlignment="1">
      <alignment horizontal="center" vertical="center" wrapText="1"/>
    </xf>
    <xf numFmtId="0" fontId="0" fillId="62" borderId="51" xfId="0" applyFont="1" applyFill="1" applyBorder="1" applyAlignment="1">
      <alignment horizontal="center" vertical="center" wrapText="1"/>
    </xf>
    <xf numFmtId="0" fontId="0" fillId="62" borderId="92" xfId="0" applyFont="1" applyFill="1" applyBorder="1" applyAlignment="1">
      <alignment horizontal="center" vertical="center" wrapText="1"/>
    </xf>
    <xf numFmtId="0" fontId="0" fillId="62" borderId="94" xfId="0" applyFont="1" applyFill="1" applyBorder="1" applyAlignment="1">
      <alignment horizontal="center" vertical="center" wrapText="1"/>
    </xf>
    <xf numFmtId="0" fontId="0" fillId="22" borderId="121" xfId="0" applyFont="1" applyFill="1" applyBorder="1" applyAlignment="1">
      <alignment horizontal="center" vertical="center" wrapText="1"/>
    </xf>
    <xf numFmtId="0" fontId="0" fillId="22" borderId="110" xfId="0" applyFont="1" applyFill="1" applyBorder="1" applyAlignment="1">
      <alignment horizontal="center" vertical="center" wrapText="1"/>
    </xf>
    <xf numFmtId="0" fontId="0" fillId="22" borderId="100" xfId="0" applyFont="1" applyFill="1" applyBorder="1" applyAlignment="1">
      <alignment horizontal="center" vertical="center" wrapText="1"/>
    </xf>
    <xf numFmtId="0" fontId="0" fillId="22" borderId="51" xfId="0" applyFont="1" applyFill="1" applyBorder="1" applyAlignment="1">
      <alignment horizontal="center" vertical="center" wrapText="1"/>
    </xf>
    <xf numFmtId="0" fontId="0" fillId="0" borderId="37" xfId="0" applyFont="1" applyBorder="1" applyAlignment="1">
      <alignment horizontal="center" vertical="center"/>
    </xf>
    <xf numFmtId="0" fontId="0" fillId="0" borderId="63" xfId="0" applyFont="1" applyBorder="1" applyAlignment="1">
      <alignment horizontal="center" vertical="center"/>
    </xf>
    <xf numFmtId="0" fontId="0" fillId="0" borderId="87" xfId="0" applyFont="1" applyBorder="1" applyAlignment="1">
      <alignment horizontal="center" vertical="center"/>
    </xf>
    <xf numFmtId="0" fontId="0" fillId="0" borderId="49" xfId="0" applyFont="1" applyBorder="1" applyAlignment="1">
      <alignment horizontal="center" vertical="center"/>
    </xf>
    <xf numFmtId="0" fontId="58" fillId="72" borderId="43" xfId="0" applyFont="1" applyFill="1" applyBorder="1" applyAlignment="1">
      <alignment horizontal="center" vertical="center"/>
    </xf>
    <xf numFmtId="0" fontId="58" fillId="72" borderId="46" xfId="0" applyFont="1" applyFill="1" applyBorder="1" applyAlignment="1">
      <alignment horizontal="center" vertical="center"/>
    </xf>
    <xf numFmtId="0" fontId="58" fillId="72" borderId="82" xfId="0" applyFont="1" applyFill="1" applyBorder="1" applyAlignment="1">
      <alignment horizontal="center" vertical="center"/>
    </xf>
    <xf numFmtId="0" fontId="0" fillId="22" borderId="122" xfId="0" applyFont="1" applyFill="1" applyBorder="1" applyAlignment="1">
      <alignment horizontal="center" vertical="center" wrapText="1"/>
    </xf>
    <xf numFmtId="0" fontId="0" fillId="22" borderId="87" xfId="0" applyFont="1" applyFill="1" applyBorder="1" applyAlignment="1">
      <alignment horizontal="center" vertical="center" wrapText="1"/>
    </xf>
    <xf numFmtId="0" fontId="0" fillId="22" borderId="111" xfId="0" applyFont="1" applyFill="1" applyBorder="1" applyAlignment="1">
      <alignment horizontal="center" vertical="center" wrapText="1"/>
    </xf>
    <xf numFmtId="0" fontId="3" fillId="22" borderId="87" xfId="189" applyFont="1" applyFill="1" applyBorder="1" applyAlignment="1">
      <alignment horizontal="center" vertical="center" wrapText="1"/>
      <protection/>
    </xf>
    <xf numFmtId="0" fontId="3" fillId="22" borderId="111" xfId="189" applyFont="1" applyFill="1" applyBorder="1" applyAlignment="1">
      <alignment horizontal="center" vertical="center" wrapText="1"/>
      <protection/>
    </xf>
    <xf numFmtId="0" fontId="0" fillId="62" borderId="78" xfId="0" applyFont="1" applyFill="1" applyBorder="1" applyAlignment="1">
      <alignment horizontal="center" vertical="center" wrapText="1"/>
    </xf>
    <xf numFmtId="0" fontId="0" fillId="62" borderId="0" xfId="0" applyFont="1" applyFill="1" applyBorder="1" applyAlignment="1">
      <alignment horizontal="center" vertical="center" wrapText="1"/>
    </xf>
    <xf numFmtId="0" fontId="0" fillId="62" borderId="70" xfId="0" applyFont="1" applyFill="1" applyBorder="1" applyAlignment="1">
      <alignment horizontal="center" vertical="center" wrapText="1"/>
    </xf>
    <xf numFmtId="0" fontId="0" fillId="0" borderId="111" xfId="0" applyFont="1" applyBorder="1" applyAlignment="1">
      <alignment horizontal="center" vertical="center"/>
    </xf>
    <xf numFmtId="0" fontId="59" fillId="86" borderId="43" xfId="189" applyFont="1" applyFill="1" applyBorder="1" applyAlignment="1">
      <alignment horizontal="center" vertical="center" wrapText="1"/>
      <protection/>
    </xf>
    <xf numFmtId="0" fontId="59" fillId="86" borderId="82" xfId="189" applyFont="1" applyFill="1" applyBorder="1" applyAlignment="1">
      <alignment horizontal="center" vertical="center" wrapText="1"/>
      <protection/>
    </xf>
    <xf numFmtId="0" fontId="0" fillId="22" borderId="123" xfId="0" applyFont="1" applyFill="1" applyBorder="1" applyAlignment="1">
      <alignment horizontal="center" vertical="center" wrapText="1"/>
    </xf>
    <xf numFmtId="0" fontId="0" fillId="22" borderId="66" xfId="0" applyFont="1" applyFill="1" applyBorder="1" applyAlignment="1">
      <alignment horizontal="center" vertical="center" wrapText="1"/>
    </xf>
    <xf numFmtId="0" fontId="0" fillId="22" borderId="108" xfId="0" applyFont="1" applyFill="1" applyBorder="1" applyAlignment="1">
      <alignment horizontal="center" vertical="center" wrapText="1"/>
    </xf>
  </cellXfs>
  <cellStyles count="182">
    <cellStyle name="Normal" xfId="0"/>
    <cellStyle name="20% - アクセント 1" xfId="15"/>
    <cellStyle name="20% - アクセント 1 2" xfId="16"/>
    <cellStyle name="20% - アクセント 1 2 2" xfId="17"/>
    <cellStyle name="20% - アクセント 1 3" xfId="18"/>
    <cellStyle name="20% - アクセント 1 4" xfId="19"/>
    <cellStyle name="20% - アクセント 2" xfId="20"/>
    <cellStyle name="20% - アクセント 2 2" xfId="21"/>
    <cellStyle name="20% - アクセント 2 2 2" xfId="22"/>
    <cellStyle name="20% - アクセント 2 3" xfId="23"/>
    <cellStyle name="20% - アクセント 2 4" xfId="24"/>
    <cellStyle name="20% - アクセント 3" xfId="25"/>
    <cellStyle name="20% - アクセント 3 2" xfId="26"/>
    <cellStyle name="20% - アクセント 3 2 2" xfId="27"/>
    <cellStyle name="20% - アクセント 3 3" xfId="28"/>
    <cellStyle name="20% - アクセント 3 4" xfId="29"/>
    <cellStyle name="20% - アクセント 4" xfId="30"/>
    <cellStyle name="20% - アクセント 4 2" xfId="31"/>
    <cellStyle name="20% - アクセント 4 2 2" xfId="32"/>
    <cellStyle name="20% - アクセント 4 3" xfId="33"/>
    <cellStyle name="20% - アクセント 4 4" xfId="34"/>
    <cellStyle name="20% - アクセント 5" xfId="35"/>
    <cellStyle name="20% - アクセント 5 2" xfId="36"/>
    <cellStyle name="20% - アクセント 5 2 2" xfId="37"/>
    <cellStyle name="20% - アクセント 5 3" xfId="38"/>
    <cellStyle name="20% - アクセント 5 4" xfId="39"/>
    <cellStyle name="20% - アクセント 6" xfId="40"/>
    <cellStyle name="20% - アクセント 6 2" xfId="41"/>
    <cellStyle name="20% - アクセント 6 2 2" xfId="42"/>
    <cellStyle name="20% - アクセント 6 3" xfId="43"/>
    <cellStyle name="20% - アクセント 6 4" xfId="44"/>
    <cellStyle name="40% - アクセント 1" xfId="45"/>
    <cellStyle name="40% - アクセント 1 2" xfId="46"/>
    <cellStyle name="40% - アクセント 1 2 2" xfId="47"/>
    <cellStyle name="40% - アクセント 1 3" xfId="48"/>
    <cellStyle name="40% - アクセント 1 4" xfId="49"/>
    <cellStyle name="40% - アクセント 1 5" xfId="50"/>
    <cellStyle name="40% - アクセント 2" xfId="51"/>
    <cellStyle name="40% - アクセント 2 2" xfId="52"/>
    <cellStyle name="40% - アクセント 2 2 2" xfId="53"/>
    <cellStyle name="40% - アクセント 2 3" xfId="54"/>
    <cellStyle name="40% - アクセント 2 4" xfId="55"/>
    <cellStyle name="40% - アクセント 2 5" xfId="56"/>
    <cellStyle name="40% - アクセント 3" xfId="57"/>
    <cellStyle name="40% - アクセント 3 2" xfId="58"/>
    <cellStyle name="40% - アクセント 3 2 2" xfId="59"/>
    <cellStyle name="40% - アクセント 3 3" xfId="60"/>
    <cellStyle name="40% - アクセント 3 4" xfId="61"/>
    <cellStyle name="40% - アクセント 3 5" xfId="62"/>
    <cellStyle name="40% - アクセント 4" xfId="63"/>
    <cellStyle name="40% - アクセント 4 2" xfId="64"/>
    <cellStyle name="40% - アクセント 4 2 2" xfId="65"/>
    <cellStyle name="40% - アクセント 4 3" xfId="66"/>
    <cellStyle name="40% - アクセント 4 4" xfId="67"/>
    <cellStyle name="40% - アクセント 4 5" xfId="68"/>
    <cellStyle name="40% - アクセント 5" xfId="69"/>
    <cellStyle name="40% - アクセント 5 2" xfId="70"/>
    <cellStyle name="40% - アクセント 5 2 2" xfId="71"/>
    <cellStyle name="40% - アクセント 5 3" xfId="72"/>
    <cellStyle name="40% - アクセント 5 4" xfId="73"/>
    <cellStyle name="40% - アクセント 5 5" xfId="74"/>
    <cellStyle name="40% - アクセント 6" xfId="75"/>
    <cellStyle name="40% - アクセント 6 2" xfId="76"/>
    <cellStyle name="40% - アクセント 6 2 2" xfId="77"/>
    <cellStyle name="40% - アクセント 6 3" xfId="78"/>
    <cellStyle name="40% - アクセント 6 4" xfId="79"/>
    <cellStyle name="40% - アクセント 6 5" xfId="80"/>
    <cellStyle name="60% - アクセント 1" xfId="81"/>
    <cellStyle name="60% - アクセント 1 2" xfId="82"/>
    <cellStyle name="60% - アクセント 1 2 2" xfId="83"/>
    <cellStyle name="60% - アクセント 1 3" xfId="84"/>
    <cellStyle name="60% - アクセント 2" xfId="85"/>
    <cellStyle name="60% - アクセント 2 2" xfId="86"/>
    <cellStyle name="60% - アクセント 2 2 2" xfId="87"/>
    <cellStyle name="60% - アクセント 2 3" xfId="88"/>
    <cellStyle name="60% - アクセント 3" xfId="89"/>
    <cellStyle name="60% - アクセント 3 2" xfId="90"/>
    <cellStyle name="60% - アクセント 3 2 2" xfId="91"/>
    <cellStyle name="60% - アクセント 3 3" xfId="92"/>
    <cellStyle name="60% - アクセント 4" xfId="93"/>
    <cellStyle name="60% - アクセント 4 2" xfId="94"/>
    <cellStyle name="60% - アクセント 4 2 2" xfId="95"/>
    <cellStyle name="60% - アクセント 4 3" xfId="96"/>
    <cellStyle name="60% - アクセント 5" xfId="97"/>
    <cellStyle name="60% - アクセント 5 2" xfId="98"/>
    <cellStyle name="60% - アクセント 5 2 2" xfId="99"/>
    <cellStyle name="60% - アクセント 5 3" xfId="100"/>
    <cellStyle name="60% - アクセント 6" xfId="101"/>
    <cellStyle name="60% - アクセント 6 2" xfId="102"/>
    <cellStyle name="60% - アクセント 6 2 2" xfId="103"/>
    <cellStyle name="60% - アクセント 6 3" xfId="104"/>
    <cellStyle name="アクセント 1" xfId="105"/>
    <cellStyle name="アクセント 1 2" xfId="106"/>
    <cellStyle name="アクセント 1 2 2" xfId="107"/>
    <cellStyle name="アクセント 1 3" xfId="108"/>
    <cellStyle name="アクセント 2" xfId="109"/>
    <cellStyle name="アクセント 2 2" xfId="110"/>
    <cellStyle name="アクセント 2 2 2" xfId="111"/>
    <cellStyle name="アクセント 2 3" xfId="112"/>
    <cellStyle name="アクセント 3" xfId="113"/>
    <cellStyle name="アクセント 3 2" xfId="114"/>
    <cellStyle name="アクセント 3 2 2" xfId="115"/>
    <cellStyle name="アクセント 3 3" xfId="116"/>
    <cellStyle name="アクセント 4" xfId="117"/>
    <cellStyle name="アクセント 4 2" xfId="118"/>
    <cellStyle name="アクセント 4 2 2" xfId="119"/>
    <cellStyle name="アクセント 4 3" xfId="120"/>
    <cellStyle name="アクセント 5" xfId="121"/>
    <cellStyle name="アクセント 5 2" xfId="122"/>
    <cellStyle name="アクセント 5 2 2" xfId="123"/>
    <cellStyle name="アクセント 5 3" xfId="124"/>
    <cellStyle name="アクセント 6" xfId="125"/>
    <cellStyle name="アクセント 6 2" xfId="126"/>
    <cellStyle name="アクセント 6 2 2" xfId="127"/>
    <cellStyle name="アクセント 6 3" xfId="128"/>
    <cellStyle name="タイトル" xfId="129"/>
    <cellStyle name="タイトル 2" xfId="130"/>
    <cellStyle name="タイトル 3" xfId="131"/>
    <cellStyle name="チェック セル" xfId="132"/>
    <cellStyle name="チェック セル 2" xfId="133"/>
    <cellStyle name="チェック セル 2 2" xfId="134"/>
    <cellStyle name="チェック セル 3" xfId="135"/>
    <cellStyle name="どちらでもない" xfId="136"/>
    <cellStyle name="どちらでもない 2" xfId="137"/>
    <cellStyle name="どちらでもない 2 2" xfId="138"/>
    <cellStyle name="どちらでもない 3" xfId="139"/>
    <cellStyle name="Percent" xfId="140"/>
    <cellStyle name="パーセント 2" xfId="141"/>
    <cellStyle name="Hyperlink" xfId="142"/>
    <cellStyle name="メモ" xfId="143"/>
    <cellStyle name="メモ 2" xfId="144"/>
    <cellStyle name="メモ 2 2" xfId="145"/>
    <cellStyle name="メモ 3" xfId="146"/>
    <cellStyle name="リンク セル" xfId="147"/>
    <cellStyle name="リンク セル 2" xfId="148"/>
    <cellStyle name="悪い" xfId="149"/>
    <cellStyle name="悪い 2" xfId="150"/>
    <cellStyle name="悪い 2 2" xfId="151"/>
    <cellStyle name="悪い 3" xfId="152"/>
    <cellStyle name="計算" xfId="153"/>
    <cellStyle name="計算 2" xfId="154"/>
    <cellStyle name="計算 2 2" xfId="155"/>
    <cellStyle name="計算 3" xfId="156"/>
    <cellStyle name="警告文" xfId="157"/>
    <cellStyle name="警告文 2" xfId="158"/>
    <cellStyle name="警告文 3" xfId="159"/>
    <cellStyle name="Comma [0]" xfId="160"/>
    <cellStyle name="Comma" xfId="161"/>
    <cellStyle name="桁区切り 2" xfId="162"/>
    <cellStyle name="見出し 1" xfId="163"/>
    <cellStyle name="見出し 1 2" xfId="164"/>
    <cellStyle name="見出し 2" xfId="165"/>
    <cellStyle name="見出し 2 2" xfId="166"/>
    <cellStyle name="見出し 2 3" xfId="167"/>
    <cellStyle name="見出し 2 4" xfId="168"/>
    <cellStyle name="見出し 2 5" xfId="169"/>
    <cellStyle name="見出し 3" xfId="170"/>
    <cellStyle name="見出し 3 2" xfId="171"/>
    <cellStyle name="見出し 4" xfId="172"/>
    <cellStyle name="見出し 4 2" xfId="173"/>
    <cellStyle name="集計" xfId="174"/>
    <cellStyle name="集計 2" xfId="175"/>
    <cellStyle name="集計 3" xfId="176"/>
    <cellStyle name="出力" xfId="177"/>
    <cellStyle name="出力 2" xfId="178"/>
    <cellStyle name="出力 2 2" xfId="179"/>
    <cellStyle name="出力 3" xfId="180"/>
    <cellStyle name="説明文" xfId="181"/>
    <cellStyle name="説明文 2" xfId="182"/>
    <cellStyle name="Currency [0]" xfId="183"/>
    <cellStyle name="Currency" xfId="184"/>
    <cellStyle name="入力" xfId="185"/>
    <cellStyle name="入力 2" xfId="186"/>
    <cellStyle name="入力 2 2" xfId="187"/>
    <cellStyle name="入力 3" xfId="188"/>
    <cellStyle name="標準 2" xfId="189"/>
    <cellStyle name="標準 3" xfId="190"/>
    <cellStyle name="Followed Hyperlink" xfId="191"/>
    <cellStyle name="良い" xfId="192"/>
    <cellStyle name="良い 2" xfId="193"/>
    <cellStyle name="良い 2 2" xfId="194"/>
    <cellStyle name="良い 3" xfId="1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25</xdr:row>
      <xdr:rowOff>495300</xdr:rowOff>
    </xdr:from>
    <xdr:to>
      <xdr:col>0</xdr:col>
      <xdr:colOff>361950</xdr:colOff>
      <xdr:row>27</xdr:row>
      <xdr:rowOff>180975</xdr:rowOff>
    </xdr:to>
    <xdr:sp>
      <xdr:nvSpPr>
        <xdr:cNvPr id="1" name="正方形/長方形 2"/>
        <xdr:cNvSpPr>
          <a:spLocks/>
        </xdr:cNvSpPr>
      </xdr:nvSpPr>
      <xdr:spPr>
        <a:xfrm rot="5400000">
          <a:off x="142875" y="20316825"/>
          <a:ext cx="219075" cy="1114425"/>
        </a:xfrm>
        <a:prstGeom prst="rect">
          <a:avLst/>
        </a:prstGeom>
        <a:noFill/>
        <a:ln w="25400" cmpd="sng">
          <a:noFill/>
        </a:ln>
      </xdr:spPr>
      <xdr:txBody>
        <a:bodyPr vertOverflow="clip" wrap="square" anchor="ctr"/>
        <a:p>
          <a:pPr algn="ctr">
            <a:defRPr/>
          </a:pPr>
          <a:r>
            <a:rPr lang="en-US" cap="none" sz="2000" b="0" i="0" u="none" baseline="0">
              <a:solidFill>
                <a:srgbClr val="000000"/>
              </a:solidFill>
              <a:latin typeface="Calibri"/>
              <a:ea typeface="Calibri"/>
              <a:cs typeface="Calibri"/>
            </a:rPr>
            <a:t>109</a:t>
          </a:r>
        </a:p>
      </xdr:txBody>
    </xdr:sp>
    <xdr:clientData/>
  </xdr:twoCellAnchor>
  <xdr:twoCellAnchor>
    <xdr:from>
      <xdr:col>0</xdr:col>
      <xdr:colOff>171450</xdr:colOff>
      <xdr:row>49</xdr:row>
      <xdr:rowOff>1152525</xdr:rowOff>
    </xdr:from>
    <xdr:to>
      <xdr:col>0</xdr:col>
      <xdr:colOff>390525</xdr:colOff>
      <xdr:row>54</xdr:row>
      <xdr:rowOff>9525</xdr:rowOff>
    </xdr:to>
    <xdr:sp>
      <xdr:nvSpPr>
        <xdr:cNvPr id="2" name="正方形/長方形 4"/>
        <xdr:cNvSpPr>
          <a:spLocks/>
        </xdr:cNvSpPr>
      </xdr:nvSpPr>
      <xdr:spPr>
        <a:xfrm rot="5400000">
          <a:off x="171450" y="38166675"/>
          <a:ext cx="219075" cy="1171575"/>
        </a:xfrm>
        <a:prstGeom prst="rect">
          <a:avLst/>
        </a:prstGeom>
        <a:noFill/>
        <a:ln w="25400" cmpd="sng">
          <a:noFill/>
        </a:ln>
      </xdr:spPr>
      <xdr:txBody>
        <a:bodyPr vertOverflow="clip" wrap="square" anchor="ctr"/>
        <a:p>
          <a:pPr algn="ctr">
            <a:defRPr/>
          </a:pPr>
          <a:r>
            <a:rPr lang="en-US" cap="none" sz="2000" b="0" i="0" u="none" baseline="0">
              <a:solidFill>
                <a:srgbClr val="000000"/>
              </a:solidFill>
              <a:latin typeface="Calibri"/>
              <a:ea typeface="Calibri"/>
              <a:cs typeface="Calibri"/>
            </a:rPr>
            <a:t>110</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990600</xdr:colOff>
      <xdr:row>51</xdr:row>
      <xdr:rowOff>66675</xdr:rowOff>
    </xdr:from>
    <xdr:to>
      <xdr:col>24</xdr:col>
      <xdr:colOff>1619250</xdr:colOff>
      <xdr:row>52</xdr:row>
      <xdr:rowOff>152400</xdr:rowOff>
    </xdr:to>
    <xdr:sp>
      <xdr:nvSpPr>
        <xdr:cNvPr id="1" name="正方形/長方形 1"/>
        <xdr:cNvSpPr>
          <a:spLocks/>
        </xdr:cNvSpPr>
      </xdr:nvSpPr>
      <xdr:spPr>
        <a:xfrm>
          <a:off x="19783425" y="25841325"/>
          <a:ext cx="628650" cy="257175"/>
        </a:xfrm>
        <a:prstGeom prst="rect">
          <a:avLst/>
        </a:prstGeom>
        <a:noFill/>
        <a:ln w="25400" cmpd="sng">
          <a:noFill/>
        </a:ln>
      </xdr:spPr>
      <xdr:txBody>
        <a:bodyPr vertOverflow="clip" wrap="square" anchor="ctr"/>
        <a:p>
          <a:pPr algn="ctr">
            <a:defRPr/>
          </a:pPr>
          <a:r>
            <a:rPr lang="en-US" cap="none" sz="1600" b="0" i="0" u="none" baseline="0">
              <a:solidFill>
                <a:srgbClr val="000000"/>
              </a:solidFill>
              <a:latin typeface="Calibri"/>
              <a:ea typeface="Calibri"/>
              <a:cs typeface="Calibri"/>
            </a:rPr>
            <a:t>112</a:t>
          </a:r>
        </a:p>
      </xdr:txBody>
    </xdr:sp>
    <xdr:clientData/>
  </xdr:twoCellAnchor>
  <xdr:twoCellAnchor>
    <xdr:from>
      <xdr:col>0</xdr:col>
      <xdr:colOff>152400</xdr:colOff>
      <xdr:row>28</xdr:row>
      <xdr:rowOff>466725</xdr:rowOff>
    </xdr:from>
    <xdr:to>
      <xdr:col>0</xdr:col>
      <xdr:colOff>371475</xdr:colOff>
      <xdr:row>31</xdr:row>
      <xdr:rowOff>152400</xdr:rowOff>
    </xdr:to>
    <xdr:sp>
      <xdr:nvSpPr>
        <xdr:cNvPr id="2" name="正方形/長方形 2"/>
        <xdr:cNvSpPr>
          <a:spLocks/>
        </xdr:cNvSpPr>
      </xdr:nvSpPr>
      <xdr:spPr>
        <a:xfrm rot="5400000">
          <a:off x="152400" y="12534900"/>
          <a:ext cx="219075" cy="1114425"/>
        </a:xfrm>
        <a:prstGeom prst="rect">
          <a:avLst/>
        </a:prstGeom>
        <a:noFill/>
        <a:ln w="25400" cmpd="sng">
          <a:noFill/>
        </a:ln>
      </xdr:spPr>
      <xdr:txBody>
        <a:bodyPr vertOverflow="clip" wrap="square" anchor="ctr"/>
        <a:p>
          <a:pPr algn="ctr">
            <a:defRPr/>
          </a:pPr>
          <a:r>
            <a:rPr lang="en-US" cap="none" sz="2000" b="0" i="0" u="none" baseline="0">
              <a:solidFill>
                <a:srgbClr val="000000"/>
              </a:solidFill>
              <a:latin typeface="Calibri"/>
              <a:ea typeface="Calibri"/>
              <a:cs typeface="Calibri"/>
            </a:rPr>
            <a:t>111</a:t>
          </a:r>
        </a:p>
      </xdr:txBody>
    </xdr:sp>
    <xdr:clientData/>
  </xdr:twoCellAnchor>
  <xdr:twoCellAnchor>
    <xdr:from>
      <xdr:col>0</xdr:col>
      <xdr:colOff>190500</xdr:colOff>
      <xdr:row>49</xdr:row>
      <xdr:rowOff>400050</xdr:rowOff>
    </xdr:from>
    <xdr:to>
      <xdr:col>0</xdr:col>
      <xdr:colOff>419100</xdr:colOff>
      <xdr:row>53</xdr:row>
      <xdr:rowOff>152400</xdr:rowOff>
    </xdr:to>
    <xdr:sp>
      <xdr:nvSpPr>
        <xdr:cNvPr id="3" name="正方形/長方形 3"/>
        <xdr:cNvSpPr>
          <a:spLocks/>
        </xdr:cNvSpPr>
      </xdr:nvSpPr>
      <xdr:spPr>
        <a:xfrm rot="5400000">
          <a:off x="190500" y="25136475"/>
          <a:ext cx="219075" cy="1152525"/>
        </a:xfrm>
        <a:prstGeom prst="rect">
          <a:avLst/>
        </a:prstGeom>
        <a:noFill/>
        <a:ln w="25400" cmpd="sng">
          <a:noFill/>
        </a:ln>
      </xdr:spPr>
      <xdr:txBody>
        <a:bodyPr vertOverflow="clip" wrap="square" anchor="ctr"/>
        <a:p>
          <a:pPr algn="ctr">
            <a:defRPr/>
          </a:pPr>
          <a:r>
            <a:rPr lang="en-US" cap="none" sz="2000" b="0" i="0" u="none" baseline="0">
              <a:solidFill>
                <a:srgbClr val="000000"/>
              </a:solidFill>
              <a:latin typeface="Calibri"/>
              <a:ea typeface="Calibri"/>
              <a:cs typeface="Calibri"/>
            </a:rPr>
            <a:t>112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CL52"/>
  <sheetViews>
    <sheetView tabSelected="1" view="pageBreakPreview" zoomScale="80" zoomScaleSheetLayoutView="80" workbookViewId="0" topLeftCell="A1">
      <pane xSplit="7" ySplit="7" topLeftCell="H8" activePane="bottomRight" state="frozen"/>
      <selection pane="topLeft" activeCell="A1" sqref="A1"/>
      <selection pane="topRight" activeCell="H1" sqref="H1"/>
      <selection pane="bottomLeft" activeCell="A8" sqref="A8"/>
      <selection pane="bottomRight" activeCell="AB35" sqref="AB35"/>
    </sheetView>
  </sheetViews>
  <sheetFormatPr defaultColWidth="9.140625" defaultRowHeight="15"/>
  <cols>
    <col min="2" max="2" width="16.57421875" style="0" customWidth="1"/>
    <col min="3" max="3" width="13.00390625" style="0" customWidth="1"/>
    <col min="4" max="6" width="6.57421875" style="0" hidden="1" customWidth="1"/>
    <col min="7" max="7" width="8.00390625" style="0" hidden="1" customWidth="1"/>
    <col min="8" max="8" width="6.57421875" style="0" customWidth="1"/>
    <col min="9" max="9" width="12.28125" style="0" customWidth="1"/>
    <col min="10" max="10" width="8.57421875" style="0" hidden="1" customWidth="1"/>
    <col min="11" max="11" width="8.00390625" style="0" hidden="1" customWidth="1"/>
    <col min="12" max="12" width="8.8515625" style="0" customWidth="1"/>
    <col min="13" max="13" width="12.28125" style="0" customWidth="1"/>
    <col min="14" max="14" width="8.57421875" style="0" hidden="1" customWidth="1"/>
    <col min="15" max="15" width="6.7109375" style="0" hidden="1" customWidth="1"/>
    <col min="16" max="17" width="10.8515625" style="0" customWidth="1"/>
    <col min="18" max="19" width="9.7109375" style="0" customWidth="1"/>
    <col min="20" max="20" width="6.57421875" style="0" customWidth="1"/>
    <col min="21" max="21" width="9.57421875" style="0" customWidth="1"/>
    <col min="22" max="22" width="6.57421875" style="0" customWidth="1"/>
    <col min="23" max="23" width="9.57421875" style="0" customWidth="1"/>
    <col min="24" max="24" width="6.57421875" style="0" customWidth="1"/>
    <col min="25" max="25" width="9.57421875" style="0" customWidth="1"/>
    <col min="26" max="27" width="16.140625" style="0" customWidth="1"/>
    <col min="28" max="28" width="25.57421875" style="0" customWidth="1"/>
    <col min="29" max="29" width="22.7109375" style="0" customWidth="1"/>
    <col min="30" max="30" width="16.140625" style="0" customWidth="1"/>
    <col min="31" max="42" width="6.57421875" style="0" hidden="1" customWidth="1"/>
    <col min="43" max="43" width="6.57421875" style="0" customWidth="1"/>
    <col min="44" max="44" width="8.8515625" style="0" customWidth="1"/>
    <col min="45" max="45" width="8.57421875" style="0" customWidth="1"/>
    <col min="46" max="46" width="8.8515625" style="0" customWidth="1"/>
    <col min="47" max="47" width="6.57421875" style="0" customWidth="1"/>
    <col min="48" max="48" width="8.8515625" style="0" customWidth="1"/>
    <col min="49" max="49" width="6.57421875" style="0" customWidth="1"/>
    <col min="50" max="50" width="8.8515625" style="0" customWidth="1"/>
    <col min="51" max="51" width="6.57421875" style="0" customWidth="1"/>
    <col min="52" max="52" width="8.8515625" style="0" customWidth="1"/>
    <col min="53" max="53" width="6.57421875" style="0" customWidth="1"/>
    <col min="54" max="54" width="8.8515625" style="0" customWidth="1"/>
    <col min="55" max="55" width="6.57421875" style="0" hidden="1" customWidth="1"/>
    <col min="56" max="56" width="8.8515625" style="0" hidden="1" customWidth="1"/>
    <col min="57" max="57" width="6.57421875" style="0" hidden="1" customWidth="1"/>
    <col min="58" max="58" width="8.8515625" style="0" hidden="1" customWidth="1"/>
    <col min="59" max="59" width="6.57421875" style="0" hidden="1" customWidth="1"/>
    <col min="60" max="60" width="8.8515625" style="0" hidden="1" customWidth="1"/>
    <col min="61" max="61" width="6.57421875" style="0" hidden="1" customWidth="1"/>
    <col min="62" max="62" width="8.8515625" style="0" hidden="1" customWidth="1"/>
    <col min="63" max="63" width="6.57421875" style="0" hidden="1" customWidth="1"/>
    <col min="64" max="64" width="8.8515625" style="0" hidden="1" customWidth="1"/>
    <col min="65" max="65" width="6.57421875" style="0" hidden="1" customWidth="1"/>
    <col min="66" max="66" width="8.8515625" style="0" hidden="1" customWidth="1"/>
    <col min="67" max="67" width="8.57421875" style="0" hidden="1" customWidth="1"/>
    <col min="68" max="68" width="8.8515625" style="0" hidden="1" customWidth="1"/>
    <col min="69" max="69" width="8.57421875" style="0" hidden="1" customWidth="1"/>
    <col min="70" max="70" width="8.8515625" style="0" hidden="1" customWidth="1"/>
    <col min="71" max="71" width="8.57421875" style="0" hidden="1" customWidth="1"/>
    <col min="72" max="72" width="8.8515625" style="0" hidden="1" customWidth="1"/>
    <col min="73" max="73" width="8.57421875" style="0" hidden="1" customWidth="1"/>
    <col min="74" max="74" width="8.8515625" style="0" hidden="1" customWidth="1"/>
    <col min="75" max="75" width="8.57421875" style="0" hidden="1" customWidth="1"/>
    <col min="76" max="76" width="8.8515625" style="0" hidden="1" customWidth="1"/>
    <col min="77" max="77" width="8.57421875" style="0" hidden="1" customWidth="1"/>
    <col min="78" max="78" width="8.8515625" style="0" hidden="1" customWidth="1"/>
    <col min="79" max="80" width="11.00390625" style="0" customWidth="1"/>
    <col min="81" max="82" width="9.57421875" style="0" customWidth="1"/>
    <col min="83" max="83" width="11.8515625" style="0" customWidth="1"/>
    <col min="84" max="84" width="3.57421875" style="0" customWidth="1"/>
    <col min="85" max="86" width="8.421875" style="0" customWidth="1"/>
    <col min="87" max="87" width="14.57421875" style="0" customWidth="1"/>
    <col min="88" max="88" width="10.140625" style="0" customWidth="1"/>
    <col min="89" max="89" width="18.57421875" style="0" customWidth="1"/>
    <col min="90" max="90" width="53.140625" style="0" customWidth="1"/>
  </cols>
  <sheetData>
    <row r="1" spans="2:66" ht="21.75" customHeight="1">
      <c r="B1" s="1" t="s">
        <v>226</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row>
    <row r="2" spans="3:81" ht="19.5" customHeight="1" thickBot="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CC2" s="5"/>
    </row>
    <row r="3" spans="2:90" ht="19.5" customHeight="1" thickBot="1">
      <c r="B3" s="241" t="s">
        <v>20</v>
      </c>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3"/>
    </row>
    <row r="4" spans="2:90" ht="19.5" customHeight="1" thickBot="1">
      <c r="B4" s="330" t="s">
        <v>298</v>
      </c>
      <c r="C4" s="338" t="s">
        <v>12</v>
      </c>
      <c r="D4" s="324" t="s">
        <v>11</v>
      </c>
      <c r="E4" s="325"/>
      <c r="F4" s="325"/>
      <c r="G4" s="325"/>
      <c r="H4" s="325"/>
      <c r="I4" s="325"/>
      <c r="J4" s="325"/>
      <c r="K4" s="325"/>
      <c r="L4" s="325"/>
      <c r="M4" s="325"/>
      <c r="N4" s="325"/>
      <c r="O4" s="326"/>
      <c r="P4" s="347" t="s">
        <v>19</v>
      </c>
      <c r="Q4" s="348"/>
      <c r="R4" s="348"/>
      <c r="S4" s="348"/>
      <c r="T4" s="348"/>
      <c r="U4" s="348"/>
      <c r="V4" s="348"/>
      <c r="W4" s="348"/>
      <c r="X4" s="348"/>
      <c r="Y4" s="349"/>
      <c r="Z4" s="324" t="s">
        <v>34</v>
      </c>
      <c r="AA4" s="325"/>
      <c r="AB4" s="325"/>
      <c r="AC4" s="325"/>
      <c r="AD4" s="326"/>
      <c r="AE4" s="304" t="s">
        <v>16</v>
      </c>
      <c r="AF4" s="305"/>
      <c r="AG4" s="305"/>
      <c r="AH4" s="305"/>
      <c r="AI4" s="305"/>
      <c r="AJ4" s="305"/>
      <c r="AK4" s="305"/>
      <c r="AL4" s="305"/>
      <c r="AM4" s="305"/>
      <c r="AN4" s="305"/>
      <c r="AO4" s="305"/>
      <c r="AP4" s="305"/>
      <c r="AQ4" s="305"/>
      <c r="AR4" s="305"/>
      <c r="AS4" s="305"/>
      <c r="AT4" s="305"/>
      <c r="AU4" s="305"/>
      <c r="AV4" s="305"/>
      <c r="AW4" s="305"/>
      <c r="AX4" s="305"/>
      <c r="AY4" s="305"/>
      <c r="AZ4" s="305"/>
      <c r="BA4" s="305"/>
      <c r="BB4" s="305"/>
      <c r="BC4" s="305"/>
      <c r="BD4" s="305"/>
      <c r="BE4" s="305"/>
      <c r="BF4" s="305"/>
      <c r="BG4" s="305"/>
      <c r="BH4" s="305"/>
      <c r="BI4" s="305"/>
      <c r="BJ4" s="305"/>
      <c r="BK4" s="305"/>
      <c r="BL4" s="305"/>
      <c r="BM4" s="305"/>
      <c r="BN4" s="305"/>
      <c r="BO4" s="305"/>
      <c r="BP4" s="305"/>
      <c r="BQ4" s="305"/>
      <c r="BR4" s="305"/>
      <c r="BS4" s="305"/>
      <c r="BT4" s="305"/>
      <c r="BU4" s="305"/>
      <c r="BV4" s="305"/>
      <c r="BW4" s="305"/>
      <c r="BX4" s="305"/>
      <c r="BY4" s="305"/>
      <c r="BZ4" s="305"/>
      <c r="CA4" s="305"/>
      <c r="CB4" s="305"/>
      <c r="CC4" s="305"/>
      <c r="CD4" s="306"/>
      <c r="CE4" s="309" t="s">
        <v>14</v>
      </c>
      <c r="CF4" s="310"/>
      <c r="CG4" s="262" t="s">
        <v>78</v>
      </c>
      <c r="CH4" s="274"/>
      <c r="CI4" s="274"/>
      <c r="CJ4" s="263"/>
      <c r="CK4" s="262" t="s">
        <v>59</v>
      </c>
      <c r="CL4" s="263"/>
    </row>
    <row r="5" spans="2:90" ht="95.25" customHeight="1" thickBot="1">
      <c r="B5" s="331"/>
      <c r="C5" s="339"/>
      <c r="D5" s="288" t="s">
        <v>21</v>
      </c>
      <c r="E5" s="352"/>
      <c r="F5" s="352"/>
      <c r="G5" s="353"/>
      <c r="H5" s="352" t="s">
        <v>22</v>
      </c>
      <c r="I5" s="352"/>
      <c r="J5" s="352"/>
      <c r="K5" s="353"/>
      <c r="L5" s="355" t="s">
        <v>23</v>
      </c>
      <c r="M5" s="352"/>
      <c r="N5" s="352"/>
      <c r="O5" s="289"/>
      <c r="P5" s="288" t="s">
        <v>299</v>
      </c>
      <c r="Q5" s="289"/>
      <c r="R5" s="288" t="s">
        <v>30</v>
      </c>
      <c r="S5" s="289"/>
      <c r="T5" s="285" t="s">
        <v>28</v>
      </c>
      <c r="U5" s="286"/>
      <c r="V5" s="286"/>
      <c r="W5" s="286"/>
      <c r="X5" s="286"/>
      <c r="Y5" s="287"/>
      <c r="Z5" s="285" t="s">
        <v>35</v>
      </c>
      <c r="AA5" s="286"/>
      <c r="AB5" s="286"/>
      <c r="AC5" s="286"/>
      <c r="AD5" s="63" t="s">
        <v>36</v>
      </c>
      <c r="AE5" s="288" t="s">
        <v>46</v>
      </c>
      <c r="AF5" s="352"/>
      <c r="AG5" s="352"/>
      <c r="AH5" s="352"/>
      <c r="AI5" s="352"/>
      <c r="AJ5" s="352"/>
      <c r="AK5" s="352"/>
      <c r="AL5" s="352"/>
      <c r="AM5" s="352"/>
      <c r="AN5" s="352"/>
      <c r="AO5" s="352"/>
      <c r="AP5" s="352"/>
      <c r="AQ5" s="352"/>
      <c r="AR5" s="352"/>
      <c r="AS5" s="352"/>
      <c r="AT5" s="352"/>
      <c r="AU5" s="352"/>
      <c r="AV5" s="352"/>
      <c r="AW5" s="352"/>
      <c r="AX5" s="352"/>
      <c r="AY5" s="352"/>
      <c r="AZ5" s="352"/>
      <c r="BA5" s="352"/>
      <c r="BB5" s="363"/>
      <c r="BC5" s="364" t="s">
        <v>47</v>
      </c>
      <c r="BD5" s="352"/>
      <c r="BE5" s="352"/>
      <c r="BF5" s="352"/>
      <c r="BG5" s="352"/>
      <c r="BH5" s="352"/>
      <c r="BI5" s="352"/>
      <c r="BJ5" s="352"/>
      <c r="BK5" s="352"/>
      <c r="BL5" s="352"/>
      <c r="BM5" s="352"/>
      <c r="BN5" s="352"/>
      <c r="BO5" s="352"/>
      <c r="BP5" s="352"/>
      <c r="BQ5" s="352"/>
      <c r="BR5" s="352"/>
      <c r="BS5" s="352"/>
      <c r="BT5" s="352"/>
      <c r="BU5" s="352"/>
      <c r="BV5" s="352"/>
      <c r="BW5" s="352"/>
      <c r="BX5" s="352"/>
      <c r="BY5" s="352"/>
      <c r="BZ5" s="289"/>
      <c r="CA5" s="361" t="s">
        <v>17</v>
      </c>
      <c r="CB5" s="362"/>
      <c r="CC5" s="307" t="s">
        <v>18</v>
      </c>
      <c r="CD5" s="308"/>
      <c r="CE5" s="311"/>
      <c r="CF5" s="312"/>
      <c r="CG5" s="264" t="s">
        <v>58</v>
      </c>
      <c r="CH5" s="275"/>
      <c r="CI5" s="275"/>
      <c r="CJ5" s="265"/>
      <c r="CK5" s="264" t="s">
        <v>60</v>
      </c>
      <c r="CL5" s="265"/>
    </row>
    <row r="6" spans="2:90" ht="31.5" customHeight="1">
      <c r="B6" s="331"/>
      <c r="C6" s="339"/>
      <c r="D6" s="341" t="s">
        <v>25</v>
      </c>
      <c r="E6" s="342"/>
      <c r="F6" s="345" t="s">
        <v>26</v>
      </c>
      <c r="G6" s="342"/>
      <c r="H6" s="298" t="s">
        <v>43</v>
      </c>
      <c r="I6" s="298"/>
      <c r="J6" s="298"/>
      <c r="K6" s="302"/>
      <c r="L6" s="333" t="s">
        <v>44</v>
      </c>
      <c r="M6" s="298"/>
      <c r="N6" s="298"/>
      <c r="O6" s="323"/>
      <c r="P6" s="322" t="s">
        <v>26</v>
      </c>
      <c r="Q6" s="323"/>
      <c r="R6" s="322" t="s">
        <v>27</v>
      </c>
      <c r="S6" s="323"/>
      <c r="T6" s="322" t="s">
        <v>29</v>
      </c>
      <c r="U6" s="298"/>
      <c r="V6" s="298"/>
      <c r="W6" s="298"/>
      <c r="X6" s="298"/>
      <c r="Y6" s="323"/>
      <c r="Z6" s="327" t="s">
        <v>300</v>
      </c>
      <c r="AA6" s="292" t="s">
        <v>37</v>
      </c>
      <c r="AB6" s="292" t="s">
        <v>63</v>
      </c>
      <c r="AC6" s="292" t="s">
        <v>62</v>
      </c>
      <c r="AD6" s="356" t="s">
        <v>26</v>
      </c>
      <c r="AE6" s="322" t="s">
        <v>45</v>
      </c>
      <c r="AF6" s="298"/>
      <c r="AG6" s="298"/>
      <c r="AH6" s="298"/>
      <c r="AI6" s="298"/>
      <c r="AJ6" s="298"/>
      <c r="AK6" s="298"/>
      <c r="AL6" s="298"/>
      <c r="AM6" s="298"/>
      <c r="AN6" s="298"/>
      <c r="AO6" s="298"/>
      <c r="AP6" s="302"/>
      <c r="AQ6" s="333" t="s">
        <v>29</v>
      </c>
      <c r="AR6" s="298"/>
      <c r="AS6" s="298"/>
      <c r="AT6" s="298"/>
      <c r="AU6" s="298"/>
      <c r="AV6" s="298"/>
      <c r="AW6" s="298"/>
      <c r="AX6" s="298"/>
      <c r="AY6" s="298"/>
      <c r="AZ6" s="298"/>
      <c r="BA6" s="298"/>
      <c r="BB6" s="358"/>
      <c r="BC6" s="301" t="s">
        <v>50</v>
      </c>
      <c r="BD6" s="298"/>
      <c r="BE6" s="298"/>
      <c r="BF6" s="298"/>
      <c r="BG6" s="298"/>
      <c r="BH6" s="298"/>
      <c r="BI6" s="298"/>
      <c r="BJ6" s="298"/>
      <c r="BK6" s="298"/>
      <c r="BL6" s="298"/>
      <c r="BM6" s="298"/>
      <c r="BN6" s="302"/>
      <c r="BO6" s="333" t="s">
        <v>51</v>
      </c>
      <c r="BP6" s="298"/>
      <c r="BQ6" s="298"/>
      <c r="BR6" s="298"/>
      <c r="BS6" s="298"/>
      <c r="BT6" s="298"/>
      <c r="BU6" s="298"/>
      <c r="BV6" s="298"/>
      <c r="BW6" s="298"/>
      <c r="BX6" s="298"/>
      <c r="BY6" s="298"/>
      <c r="BZ6" s="323"/>
      <c r="CA6" s="298" t="s">
        <v>55</v>
      </c>
      <c r="CB6" s="298"/>
      <c r="CC6" s="299" t="s">
        <v>56</v>
      </c>
      <c r="CD6" s="300"/>
      <c r="CE6" s="281" t="s">
        <v>57</v>
      </c>
      <c r="CF6" s="267"/>
      <c r="CG6" s="266" t="s">
        <v>301</v>
      </c>
      <c r="CH6" s="281"/>
      <c r="CI6" s="277" t="s">
        <v>37</v>
      </c>
      <c r="CJ6" s="267" t="s">
        <v>79</v>
      </c>
      <c r="CK6" s="266" t="s">
        <v>61</v>
      </c>
      <c r="CL6" s="267"/>
    </row>
    <row r="7" spans="2:90" ht="42" customHeight="1" thickBot="1">
      <c r="B7" s="332"/>
      <c r="C7" s="340"/>
      <c r="D7" s="343"/>
      <c r="E7" s="344"/>
      <c r="F7" s="346"/>
      <c r="G7" s="344"/>
      <c r="H7" s="282"/>
      <c r="I7" s="282"/>
      <c r="J7" s="282"/>
      <c r="K7" s="354"/>
      <c r="L7" s="334"/>
      <c r="M7" s="282"/>
      <c r="N7" s="282"/>
      <c r="O7" s="269"/>
      <c r="P7" s="268"/>
      <c r="Q7" s="269"/>
      <c r="R7" s="268"/>
      <c r="S7" s="269"/>
      <c r="T7" s="335" t="s">
        <v>31</v>
      </c>
      <c r="U7" s="336"/>
      <c r="V7" s="283" t="s">
        <v>32</v>
      </c>
      <c r="W7" s="336"/>
      <c r="X7" s="283" t="s">
        <v>33</v>
      </c>
      <c r="Y7" s="284"/>
      <c r="Z7" s="328"/>
      <c r="AA7" s="293"/>
      <c r="AB7" s="293"/>
      <c r="AC7" s="293"/>
      <c r="AD7" s="357"/>
      <c r="AE7" s="64"/>
      <c r="AF7" s="64"/>
      <c r="AG7" s="272" t="s">
        <v>48</v>
      </c>
      <c r="AH7" s="290"/>
      <c r="AI7" s="272" t="s">
        <v>49</v>
      </c>
      <c r="AJ7" s="290"/>
      <c r="AK7" s="272" t="s">
        <v>76</v>
      </c>
      <c r="AL7" s="290"/>
      <c r="AM7" s="272" t="s">
        <v>77</v>
      </c>
      <c r="AN7" s="291"/>
      <c r="AO7" s="272" t="s">
        <v>96</v>
      </c>
      <c r="AP7" s="303"/>
      <c r="AQ7" s="65"/>
      <c r="AR7" s="66"/>
      <c r="AS7" s="272" t="s">
        <v>48</v>
      </c>
      <c r="AT7" s="290"/>
      <c r="AU7" s="272" t="s">
        <v>49</v>
      </c>
      <c r="AV7" s="290"/>
      <c r="AW7" s="272" t="s">
        <v>76</v>
      </c>
      <c r="AX7" s="290"/>
      <c r="AY7" s="272" t="s">
        <v>77</v>
      </c>
      <c r="AZ7" s="291"/>
      <c r="BA7" s="272" t="s">
        <v>96</v>
      </c>
      <c r="BB7" s="273"/>
      <c r="BC7" s="67"/>
      <c r="BD7" s="64"/>
      <c r="BE7" s="272" t="s">
        <v>48</v>
      </c>
      <c r="BF7" s="290"/>
      <c r="BG7" s="272" t="s">
        <v>49</v>
      </c>
      <c r="BH7" s="290"/>
      <c r="BI7" s="272" t="s">
        <v>76</v>
      </c>
      <c r="BJ7" s="290"/>
      <c r="BK7" s="272" t="s">
        <v>77</v>
      </c>
      <c r="BL7" s="291"/>
      <c r="BM7" s="272" t="s">
        <v>96</v>
      </c>
      <c r="BN7" s="303"/>
      <c r="BO7" s="68"/>
      <c r="BP7" s="69"/>
      <c r="BQ7" s="272" t="s">
        <v>48</v>
      </c>
      <c r="BR7" s="290"/>
      <c r="BS7" s="272" t="s">
        <v>49</v>
      </c>
      <c r="BT7" s="290"/>
      <c r="BU7" s="272" t="s">
        <v>76</v>
      </c>
      <c r="BV7" s="290"/>
      <c r="BW7" s="272" t="s">
        <v>77</v>
      </c>
      <c r="BX7" s="291"/>
      <c r="BY7" s="272" t="s">
        <v>96</v>
      </c>
      <c r="BZ7" s="313"/>
      <c r="CA7" s="282"/>
      <c r="CB7" s="282"/>
      <c r="CC7" s="268"/>
      <c r="CD7" s="269"/>
      <c r="CE7" s="282"/>
      <c r="CF7" s="269"/>
      <c r="CG7" s="268"/>
      <c r="CH7" s="282"/>
      <c r="CI7" s="278"/>
      <c r="CJ7" s="269"/>
      <c r="CK7" s="268"/>
      <c r="CL7" s="269"/>
    </row>
    <row r="8" spans="2:90" ht="131.25" customHeight="1">
      <c r="B8" s="70" t="s">
        <v>67</v>
      </c>
      <c r="C8" s="61" t="s">
        <v>67</v>
      </c>
      <c r="D8" s="71">
        <v>1306</v>
      </c>
      <c r="E8" s="72" t="s">
        <v>68</v>
      </c>
      <c r="F8" s="73">
        <v>1285</v>
      </c>
      <c r="G8" s="72" t="s">
        <v>69</v>
      </c>
      <c r="H8" s="74">
        <f>D8-F8</f>
        <v>21</v>
      </c>
      <c r="I8" s="75" t="s">
        <v>70</v>
      </c>
      <c r="J8" s="76">
        <f>H8/D8</f>
        <v>0.016079632465543645</v>
      </c>
      <c r="K8" s="77" t="s">
        <v>71</v>
      </c>
      <c r="L8" s="78">
        <v>79</v>
      </c>
      <c r="M8" s="75" t="s">
        <v>70</v>
      </c>
      <c r="N8" s="76">
        <f>L8/D8</f>
        <v>0.06049004594180704</v>
      </c>
      <c r="O8" s="79" t="s">
        <v>71</v>
      </c>
      <c r="P8" s="80">
        <v>316</v>
      </c>
      <c r="Q8" s="81" t="s">
        <v>72</v>
      </c>
      <c r="R8" s="80">
        <v>1680</v>
      </c>
      <c r="S8" s="81" t="s">
        <v>69</v>
      </c>
      <c r="T8" s="80">
        <v>69</v>
      </c>
      <c r="U8" s="82" t="s">
        <v>71</v>
      </c>
      <c r="V8" s="78">
        <v>86</v>
      </c>
      <c r="W8" s="82" t="s">
        <v>71</v>
      </c>
      <c r="X8" s="78">
        <v>92</v>
      </c>
      <c r="Y8" s="81" t="s">
        <v>71</v>
      </c>
      <c r="Z8" s="83" t="s">
        <v>98</v>
      </c>
      <c r="AA8" s="84" t="s">
        <v>229</v>
      </c>
      <c r="AB8" s="85"/>
      <c r="AC8" s="86" t="s">
        <v>100</v>
      </c>
      <c r="AD8" s="87" t="s">
        <v>101</v>
      </c>
      <c r="AE8" s="88">
        <f>AG8+AI8+AK8+AM8+AO8</f>
        <v>826</v>
      </c>
      <c r="AF8" s="89" t="s">
        <v>68</v>
      </c>
      <c r="AG8" s="90">
        <v>471</v>
      </c>
      <c r="AH8" s="75" t="s">
        <v>68</v>
      </c>
      <c r="AI8" s="90">
        <v>148</v>
      </c>
      <c r="AJ8" s="75" t="s">
        <v>68</v>
      </c>
      <c r="AK8" s="91">
        <v>66</v>
      </c>
      <c r="AL8" s="91" t="s">
        <v>68</v>
      </c>
      <c r="AM8" s="90">
        <v>17</v>
      </c>
      <c r="AN8" s="91" t="s">
        <v>68</v>
      </c>
      <c r="AO8" s="90">
        <v>124</v>
      </c>
      <c r="AP8" s="82" t="s">
        <v>68</v>
      </c>
      <c r="AQ8" s="92">
        <f>AS8+AU8+AW8+AY8+BA8</f>
        <v>1050</v>
      </c>
      <c r="AR8" s="93" t="s">
        <v>70</v>
      </c>
      <c r="AS8" s="90">
        <v>663</v>
      </c>
      <c r="AT8" s="75" t="s">
        <v>70</v>
      </c>
      <c r="AU8" s="90">
        <v>201</v>
      </c>
      <c r="AV8" s="75" t="s">
        <v>70</v>
      </c>
      <c r="AW8" s="91">
        <v>83</v>
      </c>
      <c r="AX8" s="91" t="s">
        <v>70</v>
      </c>
      <c r="AY8" s="90">
        <f>103*AM8/(AM8+AO8)</f>
        <v>12.418439716312056</v>
      </c>
      <c r="AZ8" s="91" t="s">
        <v>70</v>
      </c>
      <c r="BA8" s="90">
        <f>103*AO8/(AM8+AO8)</f>
        <v>90.58156028368795</v>
      </c>
      <c r="BB8" s="94" t="s">
        <v>70</v>
      </c>
      <c r="BC8" s="95">
        <f>AQ8-AE8</f>
        <v>224</v>
      </c>
      <c r="BD8" s="89" t="s">
        <v>70</v>
      </c>
      <c r="BE8" s="96">
        <f>AS8-AG8</f>
        <v>192</v>
      </c>
      <c r="BF8" s="93" t="s">
        <v>70</v>
      </c>
      <c r="BG8" s="96">
        <f>AU8-AI8</f>
        <v>53</v>
      </c>
      <c r="BH8" s="93" t="s">
        <v>70</v>
      </c>
      <c r="BI8" s="89">
        <f>AW8-AK8</f>
        <v>17</v>
      </c>
      <c r="BJ8" s="89" t="s">
        <v>70</v>
      </c>
      <c r="BK8" s="96">
        <f>AY8-AM8</f>
        <v>-4.581560283687944</v>
      </c>
      <c r="BL8" s="89" t="s">
        <v>70</v>
      </c>
      <c r="BM8" s="96">
        <f>BA8-AO8</f>
        <v>-33.41843971631205</v>
      </c>
      <c r="BN8" s="77" t="s">
        <v>70</v>
      </c>
      <c r="BO8" s="97">
        <f>AQ8/AE8*100</f>
        <v>127.11864406779661</v>
      </c>
      <c r="BP8" s="93" t="s">
        <v>71</v>
      </c>
      <c r="BQ8" s="98">
        <f>AS8/AG8*100</f>
        <v>140.76433121019107</v>
      </c>
      <c r="BR8" s="93" t="s">
        <v>71</v>
      </c>
      <c r="BS8" s="98">
        <f>AU8/AI8*100</f>
        <v>135.8108108108108</v>
      </c>
      <c r="BT8" s="93" t="s">
        <v>71</v>
      </c>
      <c r="BU8" s="99">
        <f>AW8/AK8*100</f>
        <v>125.75757575757575</v>
      </c>
      <c r="BV8" s="89" t="s">
        <v>71</v>
      </c>
      <c r="BW8" s="100">
        <f>AY8/AM8*100</f>
        <v>73.04964539007092</v>
      </c>
      <c r="BX8" s="101" t="s">
        <v>71</v>
      </c>
      <c r="BY8" s="100">
        <f>BA8/AO8*100</f>
        <v>73.04964539007092</v>
      </c>
      <c r="BZ8" s="102" t="s">
        <v>71</v>
      </c>
      <c r="CA8" s="103">
        <v>7</v>
      </c>
      <c r="CB8" s="103" t="s">
        <v>74</v>
      </c>
      <c r="CC8" s="104">
        <v>7</v>
      </c>
      <c r="CD8" s="105" t="s">
        <v>74</v>
      </c>
      <c r="CE8" s="106">
        <v>16642</v>
      </c>
      <c r="CF8" s="107" t="s">
        <v>75</v>
      </c>
      <c r="CG8" s="350" t="s">
        <v>98</v>
      </c>
      <c r="CH8" s="351"/>
      <c r="CI8" s="108" t="s">
        <v>122</v>
      </c>
      <c r="CJ8" s="109" t="s">
        <v>102</v>
      </c>
      <c r="CK8" s="279" t="s">
        <v>123</v>
      </c>
      <c r="CL8" s="280"/>
    </row>
    <row r="9" spans="2:90" ht="36.75" customHeight="1">
      <c r="B9" s="337" t="s">
        <v>261</v>
      </c>
      <c r="C9" s="62" t="s">
        <v>0</v>
      </c>
      <c r="D9" s="110">
        <v>73</v>
      </c>
      <c r="E9" s="111" t="s">
        <v>68</v>
      </c>
      <c r="F9" s="112">
        <v>72</v>
      </c>
      <c r="G9" s="113" t="s">
        <v>69</v>
      </c>
      <c r="H9" s="114">
        <f>D9-F9</f>
        <v>1</v>
      </c>
      <c r="I9" s="115" t="s">
        <v>70</v>
      </c>
      <c r="J9" s="116">
        <f>H9/D9</f>
        <v>0.0136986301369863</v>
      </c>
      <c r="K9" s="117" t="s">
        <v>71</v>
      </c>
      <c r="L9" s="118">
        <v>5</v>
      </c>
      <c r="M9" s="115" t="s">
        <v>70</v>
      </c>
      <c r="N9" s="116">
        <f>L9/D9</f>
        <v>0.0684931506849315</v>
      </c>
      <c r="O9" s="119" t="s">
        <v>71</v>
      </c>
      <c r="P9" s="120">
        <v>316</v>
      </c>
      <c r="Q9" s="121" t="s">
        <v>72</v>
      </c>
      <c r="R9" s="120">
        <v>58</v>
      </c>
      <c r="S9" s="121" t="s">
        <v>69</v>
      </c>
      <c r="T9" s="120">
        <v>69</v>
      </c>
      <c r="U9" s="122" t="s">
        <v>71</v>
      </c>
      <c r="V9" s="118">
        <v>86</v>
      </c>
      <c r="W9" s="122" t="s">
        <v>71</v>
      </c>
      <c r="X9" s="118">
        <v>92</v>
      </c>
      <c r="Y9" s="121" t="s">
        <v>71</v>
      </c>
      <c r="Z9" s="83" t="s">
        <v>98</v>
      </c>
      <c r="AA9" s="123" t="s">
        <v>229</v>
      </c>
      <c r="AB9" s="124"/>
      <c r="AC9" s="124" t="s">
        <v>100</v>
      </c>
      <c r="AD9" s="125" t="s">
        <v>227</v>
      </c>
      <c r="AE9" s="88">
        <f>AG9+AI9+AK9+AM9</f>
        <v>16</v>
      </c>
      <c r="AF9" s="89" t="s">
        <v>68</v>
      </c>
      <c r="AG9" s="126">
        <v>13</v>
      </c>
      <c r="AH9" s="75" t="s">
        <v>68</v>
      </c>
      <c r="AI9" s="126">
        <v>2</v>
      </c>
      <c r="AJ9" s="75" t="s">
        <v>68</v>
      </c>
      <c r="AK9" s="127">
        <v>1</v>
      </c>
      <c r="AL9" s="91" t="s">
        <v>68</v>
      </c>
      <c r="AM9" s="126">
        <v>0</v>
      </c>
      <c r="AN9" s="91" t="s">
        <v>68</v>
      </c>
      <c r="AO9" s="126">
        <v>0</v>
      </c>
      <c r="AP9" s="82" t="s">
        <v>68</v>
      </c>
      <c r="AQ9" s="92">
        <f>AS9+AU9+AW9+AY9</f>
        <v>24</v>
      </c>
      <c r="AR9" s="93" t="s">
        <v>70</v>
      </c>
      <c r="AS9" s="126">
        <v>19</v>
      </c>
      <c r="AT9" s="75" t="s">
        <v>70</v>
      </c>
      <c r="AU9" s="126">
        <v>3</v>
      </c>
      <c r="AV9" s="75" t="s">
        <v>70</v>
      </c>
      <c r="AW9" s="127">
        <v>2</v>
      </c>
      <c r="AX9" s="91" t="s">
        <v>70</v>
      </c>
      <c r="AY9" s="126">
        <v>0</v>
      </c>
      <c r="AZ9" s="91" t="s">
        <v>70</v>
      </c>
      <c r="BA9" s="126">
        <v>0</v>
      </c>
      <c r="BB9" s="94" t="s">
        <v>70</v>
      </c>
      <c r="BC9" s="95">
        <f aca="true" t="shared" si="0" ref="BC9:BC51">AQ9-AE9</f>
        <v>8</v>
      </c>
      <c r="BD9" s="89" t="s">
        <v>70</v>
      </c>
      <c r="BE9" s="96">
        <f aca="true" t="shared" si="1" ref="BE9:BE51">AS9-AG9</f>
        <v>6</v>
      </c>
      <c r="BF9" s="93" t="s">
        <v>70</v>
      </c>
      <c r="BG9" s="96">
        <f aca="true" t="shared" si="2" ref="BG9:BG51">AU9-AI9</f>
        <v>1</v>
      </c>
      <c r="BH9" s="93" t="s">
        <v>70</v>
      </c>
      <c r="BI9" s="89">
        <f aca="true" t="shared" si="3" ref="BI9:BI51">AW9-AK9</f>
        <v>1</v>
      </c>
      <c r="BJ9" s="89" t="s">
        <v>70</v>
      </c>
      <c r="BK9" s="96">
        <f aca="true" t="shared" si="4" ref="BK9:BK51">AY9-AM9</f>
        <v>0</v>
      </c>
      <c r="BL9" s="89" t="s">
        <v>70</v>
      </c>
      <c r="BM9" s="96">
        <f aca="true" t="shared" si="5" ref="BM9:BM51">BA9-AO9</f>
        <v>0</v>
      </c>
      <c r="BN9" s="77" t="s">
        <v>70</v>
      </c>
      <c r="BO9" s="97">
        <f aca="true" t="shared" si="6" ref="BO9:BO51">AQ9/AE9*100</f>
        <v>150</v>
      </c>
      <c r="BP9" s="93" t="s">
        <v>71</v>
      </c>
      <c r="BQ9" s="98">
        <f aca="true" t="shared" si="7" ref="BQ9:BQ51">AS9/AG9*100</f>
        <v>146.15384615384613</v>
      </c>
      <c r="BR9" s="93" t="s">
        <v>71</v>
      </c>
      <c r="BS9" s="98">
        <f aca="true" t="shared" si="8" ref="BS9:BS51">AU9/AI9*100</f>
        <v>150</v>
      </c>
      <c r="BT9" s="93" t="s">
        <v>71</v>
      </c>
      <c r="BU9" s="99">
        <f aca="true" t="shared" si="9" ref="BU9:BU51">AW9/AK9*100</f>
        <v>200</v>
      </c>
      <c r="BV9" s="89" t="s">
        <v>71</v>
      </c>
      <c r="BW9" s="100" t="e">
        <f aca="true" t="shared" si="10" ref="BW9:BW51">AY9/AM9*100</f>
        <v>#DIV/0!</v>
      </c>
      <c r="BX9" s="101" t="s">
        <v>71</v>
      </c>
      <c r="BY9" s="100" t="e">
        <f aca="true" t="shared" si="11" ref="BY9:BY51">BA9/AO9*100</f>
        <v>#DIV/0!</v>
      </c>
      <c r="BZ9" s="102" t="s">
        <v>71</v>
      </c>
      <c r="CA9" s="128">
        <v>7</v>
      </c>
      <c r="CB9" s="103" t="s">
        <v>74</v>
      </c>
      <c r="CC9" s="129">
        <v>7</v>
      </c>
      <c r="CD9" s="105" t="s">
        <v>74</v>
      </c>
      <c r="CE9" s="130">
        <v>22292</v>
      </c>
      <c r="CF9" s="107" t="s">
        <v>75</v>
      </c>
      <c r="CG9" s="270" t="s">
        <v>98</v>
      </c>
      <c r="CH9" s="276"/>
      <c r="CI9" s="131" t="s">
        <v>240</v>
      </c>
      <c r="CJ9" s="132" t="s">
        <v>102</v>
      </c>
      <c r="CK9" s="256" t="s">
        <v>223</v>
      </c>
      <c r="CL9" s="257"/>
    </row>
    <row r="10" spans="2:90" ht="36.75" customHeight="1">
      <c r="B10" s="337"/>
      <c r="C10" s="62" t="s">
        <v>126</v>
      </c>
      <c r="D10" s="133">
        <v>61</v>
      </c>
      <c r="E10" s="111" t="s">
        <v>68</v>
      </c>
      <c r="F10" s="134">
        <v>60</v>
      </c>
      <c r="G10" s="113" t="s">
        <v>69</v>
      </c>
      <c r="H10" s="114">
        <f>D10-F10</f>
        <v>1</v>
      </c>
      <c r="I10" s="115" t="s">
        <v>70</v>
      </c>
      <c r="J10" s="116">
        <f>H10/D10</f>
        <v>0.01639344262295082</v>
      </c>
      <c r="K10" s="117" t="s">
        <v>71</v>
      </c>
      <c r="L10" s="135">
        <v>4</v>
      </c>
      <c r="M10" s="115" t="s">
        <v>70</v>
      </c>
      <c r="N10" s="116">
        <f>L10/D10</f>
        <v>0.06557377049180328</v>
      </c>
      <c r="O10" s="119" t="s">
        <v>71</v>
      </c>
      <c r="P10" s="136">
        <v>316</v>
      </c>
      <c r="Q10" s="121" t="s">
        <v>72</v>
      </c>
      <c r="R10" s="136">
        <v>132</v>
      </c>
      <c r="S10" s="121" t="s">
        <v>69</v>
      </c>
      <c r="T10" s="136">
        <v>69</v>
      </c>
      <c r="U10" s="122" t="s">
        <v>71</v>
      </c>
      <c r="V10" s="135">
        <v>86</v>
      </c>
      <c r="W10" s="122" t="s">
        <v>71</v>
      </c>
      <c r="X10" s="135">
        <v>92</v>
      </c>
      <c r="Y10" s="121" t="s">
        <v>71</v>
      </c>
      <c r="Z10" s="83" t="s">
        <v>98</v>
      </c>
      <c r="AA10" s="123" t="s">
        <v>108</v>
      </c>
      <c r="AB10" s="137"/>
      <c r="AC10" s="137" t="s">
        <v>100</v>
      </c>
      <c r="AD10" s="125" t="s">
        <v>127</v>
      </c>
      <c r="AE10" s="88">
        <f>AG10+AI10+AK10+AM10+AO10</f>
        <v>18</v>
      </c>
      <c r="AF10" s="89" t="s">
        <v>68</v>
      </c>
      <c r="AG10" s="138">
        <v>14</v>
      </c>
      <c r="AH10" s="75" t="s">
        <v>68</v>
      </c>
      <c r="AI10" s="138">
        <v>3</v>
      </c>
      <c r="AJ10" s="75" t="s">
        <v>68</v>
      </c>
      <c r="AK10" s="139">
        <v>0</v>
      </c>
      <c r="AL10" s="91" t="s">
        <v>68</v>
      </c>
      <c r="AM10" s="138">
        <v>1</v>
      </c>
      <c r="AN10" s="91" t="s">
        <v>68</v>
      </c>
      <c r="AO10" s="138">
        <v>0</v>
      </c>
      <c r="AP10" s="82" t="s">
        <v>68</v>
      </c>
      <c r="AQ10" s="92">
        <f>AS10+AU10+AW10+AY10+BA10</f>
        <v>24</v>
      </c>
      <c r="AR10" s="93" t="s">
        <v>70</v>
      </c>
      <c r="AS10" s="138">
        <v>19</v>
      </c>
      <c r="AT10" s="75" t="s">
        <v>70</v>
      </c>
      <c r="AU10" s="138">
        <v>4</v>
      </c>
      <c r="AV10" s="75" t="s">
        <v>70</v>
      </c>
      <c r="AW10" s="139">
        <v>1</v>
      </c>
      <c r="AX10" s="91" t="s">
        <v>70</v>
      </c>
      <c r="AY10" s="138">
        <v>0</v>
      </c>
      <c r="AZ10" s="91" t="s">
        <v>70</v>
      </c>
      <c r="BA10" s="138">
        <v>0</v>
      </c>
      <c r="BB10" s="94" t="s">
        <v>70</v>
      </c>
      <c r="BC10" s="95">
        <f>AQ10-AE10</f>
        <v>6</v>
      </c>
      <c r="BD10" s="89" t="s">
        <v>70</v>
      </c>
      <c r="BE10" s="96">
        <f>AS10-AG10</f>
        <v>5</v>
      </c>
      <c r="BF10" s="93" t="s">
        <v>70</v>
      </c>
      <c r="BG10" s="96">
        <f>AU10-AI10</f>
        <v>1</v>
      </c>
      <c r="BH10" s="93" t="s">
        <v>70</v>
      </c>
      <c r="BI10" s="89">
        <f>AW10-AK10</f>
        <v>1</v>
      </c>
      <c r="BJ10" s="89" t="s">
        <v>70</v>
      </c>
      <c r="BK10" s="96">
        <f>AY10-AM10</f>
        <v>-1</v>
      </c>
      <c r="BL10" s="89" t="s">
        <v>70</v>
      </c>
      <c r="BM10" s="96">
        <f>BA10-AO10</f>
        <v>0</v>
      </c>
      <c r="BN10" s="77" t="s">
        <v>70</v>
      </c>
      <c r="BO10" s="97">
        <f>AQ10/AE10*100</f>
        <v>133.33333333333331</v>
      </c>
      <c r="BP10" s="93" t="s">
        <v>71</v>
      </c>
      <c r="BQ10" s="98">
        <f>AS10/AG10*100</f>
        <v>135.71428571428572</v>
      </c>
      <c r="BR10" s="93" t="s">
        <v>71</v>
      </c>
      <c r="BS10" s="98">
        <f>AU10/AI10*100</f>
        <v>133.33333333333331</v>
      </c>
      <c r="BT10" s="93" t="s">
        <v>71</v>
      </c>
      <c r="BU10" s="99" t="e">
        <f>AW10/AK10*100</f>
        <v>#DIV/0!</v>
      </c>
      <c r="BV10" s="89" t="s">
        <v>71</v>
      </c>
      <c r="BW10" s="100">
        <f>AY10/AM10*100</f>
        <v>0</v>
      </c>
      <c r="BX10" s="101" t="s">
        <v>71</v>
      </c>
      <c r="BY10" s="100" t="e">
        <f>BA10/AO10*100</f>
        <v>#DIV/0!</v>
      </c>
      <c r="BZ10" s="102" t="s">
        <v>71</v>
      </c>
      <c r="CA10" s="128">
        <v>7</v>
      </c>
      <c r="CB10" s="103" t="s">
        <v>74</v>
      </c>
      <c r="CC10" s="129">
        <v>7</v>
      </c>
      <c r="CD10" s="105" t="s">
        <v>74</v>
      </c>
      <c r="CE10" s="130">
        <v>15213</v>
      </c>
      <c r="CF10" s="107" t="s">
        <v>75</v>
      </c>
      <c r="CG10" s="270" t="s">
        <v>98</v>
      </c>
      <c r="CH10" s="271"/>
      <c r="CI10" s="108" t="s">
        <v>241</v>
      </c>
      <c r="CJ10" s="132" t="s">
        <v>112</v>
      </c>
      <c r="CK10" s="244" t="s">
        <v>128</v>
      </c>
      <c r="CL10" s="245"/>
    </row>
    <row r="11" spans="2:90" ht="131.25" customHeight="1">
      <c r="B11" s="337"/>
      <c r="C11" s="62" t="s">
        <v>111</v>
      </c>
      <c r="D11" s="133">
        <v>20</v>
      </c>
      <c r="E11" s="111" t="s">
        <v>68</v>
      </c>
      <c r="F11" s="134">
        <v>19</v>
      </c>
      <c r="G11" s="113" t="s">
        <v>69</v>
      </c>
      <c r="H11" s="114">
        <f>D11-F11</f>
        <v>1</v>
      </c>
      <c r="I11" s="115" t="s">
        <v>70</v>
      </c>
      <c r="J11" s="116">
        <f>H11/D11</f>
        <v>0.05</v>
      </c>
      <c r="K11" s="117" t="s">
        <v>71</v>
      </c>
      <c r="L11" s="135">
        <v>2</v>
      </c>
      <c r="M11" s="115" t="s">
        <v>70</v>
      </c>
      <c r="N11" s="116">
        <f>L11/D11</f>
        <v>0.1</v>
      </c>
      <c r="O11" s="119" t="s">
        <v>71</v>
      </c>
      <c r="P11" s="136">
        <v>316</v>
      </c>
      <c r="Q11" s="121" t="s">
        <v>72</v>
      </c>
      <c r="R11" s="136">
        <v>16</v>
      </c>
      <c r="S11" s="121" t="s">
        <v>69</v>
      </c>
      <c r="T11" s="136">
        <v>69</v>
      </c>
      <c r="U11" s="122" t="s">
        <v>71</v>
      </c>
      <c r="V11" s="135">
        <v>86</v>
      </c>
      <c r="W11" s="122" t="s">
        <v>71</v>
      </c>
      <c r="X11" s="135">
        <v>92</v>
      </c>
      <c r="Y11" s="121" t="s">
        <v>71</v>
      </c>
      <c r="Z11" s="83" t="s">
        <v>98</v>
      </c>
      <c r="AA11" s="123" t="s">
        <v>231</v>
      </c>
      <c r="AB11" s="137"/>
      <c r="AC11" s="137" t="s">
        <v>100</v>
      </c>
      <c r="AD11" s="125" t="s">
        <v>228</v>
      </c>
      <c r="AE11" s="88">
        <f>AG11+AI11+AK11+AM11+AO11</f>
        <v>1</v>
      </c>
      <c r="AF11" s="89" t="s">
        <v>68</v>
      </c>
      <c r="AG11" s="138">
        <v>1</v>
      </c>
      <c r="AH11" s="75" t="s">
        <v>68</v>
      </c>
      <c r="AI11" s="138">
        <v>0</v>
      </c>
      <c r="AJ11" s="75" t="s">
        <v>68</v>
      </c>
      <c r="AK11" s="139">
        <v>0</v>
      </c>
      <c r="AL11" s="91" t="s">
        <v>68</v>
      </c>
      <c r="AM11" s="138">
        <v>0</v>
      </c>
      <c r="AN11" s="91" t="s">
        <v>68</v>
      </c>
      <c r="AO11" s="138">
        <v>0</v>
      </c>
      <c r="AP11" s="82" t="s">
        <v>68</v>
      </c>
      <c r="AQ11" s="92">
        <f>AS11+AU11+AW11+AY11+BA11</f>
        <v>2</v>
      </c>
      <c r="AR11" s="93" t="s">
        <v>70</v>
      </c>
      <c r="AS11" s="138">
        <v>2</v>
      </c>
      <c r="AT11" s="75" t="s">
        <v>70</v>
      </c>
      <c r="AU11" s="138">
        <v>0</v>
      </c>
      <c r="AV11" s="75" t="s">
        <v>70</v>
      </c>
      <c r="AW11" s="139">
        <v>0</v>
      </c>
      <c r="AX11" s="91" t="s">
        <v>70</v>
      </c>
      <c r="AY11" s="138">
        <v>0</v>
      </c>
      <c r="AZ11" s="91" t="s">
        <v>70</v>
      </c>
      <c r="BA11" s="138">
        <v>0</v>
      </c>
      <c r="BB11" s="94" t="s">
        <v>70</v>
      </c>
      <c r="BC11" s="95">
        <f t="shared" si="0"/>
        <v>1</v>
      </c>
      <c r="BD11" s="89" t="s">
        <v>70</v>
      </c>
      <c r="BE11" s="96">
        <f t="shared" si="1"/>
        <v>1</v>
      </c>
      <c r="BF11" s="93" t="s">
        <v>70</v>
      </c>
      <c r="BG11" s="96">
        <f t="shared" si="2"/>
        <v>0</v>
      </c>
      <c r="BH11" s="93" t="s">
        <v>70</v>
      </c>
      <c r="BI11" s="89">
        <f t="shared" si="3"/>
        <v>0</v>
      </c>
      <c r="BJ11" s="89" t="s">
        <v>70</v>
      </c>
      <c r="BK11" s="96">
        <f t="shared" si="4"/>
        <v>0</v>
      </c>
      <c r="BL11" s="89" t="s">
        <v>70</v>
      </c>
      <c r="BM11" s="96">
        <f t="shared" si="5"/>
        <v>0</v>
      </c>
      <c r="BN11" s="77" t="s">
        <v>70</v>
      </c>
      <c r="BO11" s="97">
        <f t="shared" si="6"/>
        <v>200</v>
      </c>
      <c r="BP11" s="93" t="s">
        <v>71</v>
      </c>
      <c r="BQ11" s="98">
        <f t="shared" si="7"/>
        <v>200</v>
      </c>
      <c r="BR11" s="93" t="s">
        <v>71</v>
      </c>
      <c r="BS11" s="98" t="e">
        <f t="shared" si="8"/>
        <v>#DIV/0!</v>
      </c>
      <c r="BT11" s="93" t="s">
        <v>71</v>
      </c>
      <c r="BU11" s="99" t="e">
        <f t="shared" si="9"/>
        <v>#DIV/0!</v>
      </c>
      <c r="BV11" s="89" t="s">
        <v>71</v>
      </c>
      <c r="BW11" s="100" t="e">
        <f t="shared" si="10"/>
        <v>#DIV/0!</v>
      </c>
      <c r="BX11" s="101" t="s">
        <v>71</v>
      </c>
      <c r="BY11" s="100" t="e">
        <f t="shared" si="11"/>
        <v>#DIV/0!</v>
      </c>
      <c r="BZ11" s="102" t="s">
        <v>71</v>
      </c>
      <c r="CA11" s="140">
        <v>7</v>
      </c>
      <c r="CB11" s="103" t="s">
        <v>74</v>
      </c>
      <c r="CC11" s="129" t="s">
        <v>103</v>
      </c>
      <c r="CD11" s="105" t="s">
        <v>74</v>
      </c>
      <c r="CE11" s="130">
        <v>12000</v>
      </c>
      <c r="CF11" s="107" t="s">
        <v>75</v>
      </c>
      <c r="CG11" s="270" t="s">
        <v>98</v>
      </c>
      <c r="CH11" s="276"/>
      <c r="CI11" s="108" t="s">
        <v>231</v>
      </c>
      <c r="CJ11" s="132" t="s">
        <v>112</v>
      </c>
      <c r="CK11" s="244" t="s">
        <v>211</v>
      </c>
      <c r="CL11" s="245"/>
    </row>
    <row r="12" spans="2:90" ht="75" customHeight="1">
      <c r="B12" s="337"/>
      <c r="C12" s="62" t="s">
        <v>212</v>
      </c>
      <c r="D12" s="133">
        <v>9</v>
      </c>
      <c r="E12" s="111" t="s">
        <v>68</v>
      </c>
      <c r="F12" s="134">
        <v>8</v>
      </c>
      <c r="G12" s="113" t="s">
        <v>69</v>
      </c>
      <c r="H12" s="114">
        <f>D12-F12</f>
        <v>1</v>
      </c>
      <c r="I12" s="115" t="s">
        <v>70</v>
      </c>
      <c r="J12" s="116">
        <f>H12/D12</f>
        <v>0.1111111111111111</v>
      </c>
      <c r="K12" s="117" t="s">
        <v>71</v>
      </c>
      <c r="L12" s="135">
        <v>1</v>
      </c>
      <c r="M12" s="115" t="s">
        <v>70</v>
      </c>
      <c r="N12" s="116">
        <f>L12/D12</f>
        <v>0.1111111111111111</v>
      </c>
      <c r="O12" s="119" t="s">
        <v>71</v>
      </c>
      <c r="P12" s="136">
        <v>316</v>
      </c>
      <c r="Q12" s="121" t="s">
        <v>72</v>
      </c>
      <c r="R12" s="136">
        <v>14</v>
      </c>
      <c r="S12" s="121" t="s">
        <v>69</v>
      </c>
      <c r="T12" s="136">
        <v>0</v>
      </c>
      <c r="U12" s="122" t="s">
        <v>71</v>
      </c>
      <c r="V12" s="135">
        <v>0</v>
      </c>
      <c r="W12" s="122" t="s">
        <v>71</v>
      </c>
      <c r="X12" s="135">
        <v>0</v>
      </c>
      <c r="Y12" s="121" t="s">
        <v>71</v>
      </c>
      <c r="Z12" s="83" t="s">
        <v>98</v>
      </c>
      <c r="AA12" s="123" t="s">
        <v>225</v>
      </c>
      <c r="AB12" s="137"/>
      <c r="AC12" s="137" t="s">
        <v>100</v>
      </c>
      <c r="AD12" s="125" t="s">
        <v>228</v>
      </c>
      <c r="AE12" s="88">
        <f>AG12+AI12+AK12+AM12+AO12</f>
        <v>0</v>
      </c>
      <c r="AF12" s="89" t="s">
        <v>68</v>
      </c>
      <c r="AG12" s="138">
        <v>0</v>
      </c>
      <c r="AH12" s="75" t="s">
        <v>68</v>
      </c>
      <c r="AI12" s="138">
        <v>0</v>
      </c>
      <c r="AJ12" s="75" t="s">
        <v>68</v>
      </c>
      <c r="AK12" s="139">
        <v>0</v>
      </c>
      <c r="AL12" s="91" t="s">
        <v>68</v>
      </c>
      <c r="AM12" s="138">
        <v>0</v>
      </c>
      <c r="AN12" s="91" t="s">
        <v>68</v>
      </c>
      <c r="AO12" s="138">
        <v>0</v>
      </c>
      <c r="AP12" s="82" t="s">
        <v>68</v>
      </c>
      <c r="AQ12" s="92">
        <f>AS12+AU12+AW12+AY12+BA12</f>
        <v>3</v>
      </c>
      <c r="AR12" s="93" t="s">
        <v>70</v>
      </c>
      <c r="AS12" s="141">
        <v>3</v>
      </c>
      <c r="AT12" s="142" t="s">
        <v>70</v>
      </c>
      <c r="AU12" s="141">
        <v>0</v>
      </c>
      <c r="AV12" s="142" t="s">
        <v>70</v>
      </c>
      <c r="AW12" s="143">
        <v>0</v>
      </c>
      <c r="AX12" s="144" t="s">
        <v>70</v>
      </c>
      <c r="AY12" s="138">
        <v>0</v>
      </c>
      <c r="AZ12" s="91" t="s">
        <v>70</v>
      </c>
      <c r="BA12" s="138">
        <v>0</v>
      </c>
      <c r="BB12" s="94" t="s">
        <v>70</v>
      </c>
      <c r="BC12" s="95">
        <f t="shared" si="0"/>
        <v>3</v>
      </c>
      <c r="BD12" s="89" t="s">
        <v>70</v>
      </c>
      <c r="BE12" s="96">
        <f t="shared" si="1"/>
        <v>3</v>
      </c>
      <c r="BF12" s="93" t="s">
        <v>70</v>
      </c>
      <c r="BG12" s="96">
        <f t="shared" si="2"/>
        <v>0</v>
      </c>
      <c r="BH12" s="93" t="s">
        <v>70</v>
      </c>
      <c r="BI12" s="89">
        <f t="shared" si="3"/>
        <v>0</v>
      </c>
      <c r="BJ12" s="89" t="s">
        <v>70</v>
      </c>
      <c r="BK12" s="96">
        <f t="shared" si="4"/>
        <v>0</v>
      </c>
      <c r="BL12" s="89" t="s">
        <v>70</v>
      </c>
      <c r="BM12" s="96">
        <f t="shared" si="5"/>
        <v>0</v>
      </c>
      <c r="BN12" s="77" t="s">
        <v>70</v>
      </c>
      <c r="BO12" s="97" t="e">
        <f t="shared" si="6"/>
        <v>#DIV/0!</v>
      </c>
      <c r="BP12" s="93" t="s">
        <v>71</v>
      </c>
      <c r="BQ12" s="98" t="e">
        <f t="shared" si="7"/>
        <v>#DIV/0!</v>
      </c>
      <c r="BR12" s="93" t="s">
        <v>71</v>
      </c>
      <c r="BS12" s="98" t="e">
        <f t="shared" si="8"/>
        <v>#DIV/0!</v>
      </c>
      <c r="BT12" s="93" t="s">
        <v>71</v>
      </c>
      <c r="BU12" s="99" t="e">
        <f t="shared" si="9"/>
        <v>#DIV/0!</v>
      </c>
      <c r="BV12" s="89" t="s">
        <v>71</v>
      </c>
      <c r="BW12" s="100" t="e">
        <f t="shared" si="10"/>
        <v>#DIV/0!</v>
      </c>
      <c r="BX12" s="101" t="s">
        <v>71</v>
      </c>
      <c r="BY12" s="100" t="e">
        <f t="shared" si="11"/>
        <v>#DIV/0!</v>
      </c>
      <c r="BZ12" s="102" t="s">
        <v>71</v>
      </c>
      <c r="CA12" s="128">
        <v>10</v>
      </c>
      <c r="CB12" s="103" t="s">
        <v>74</v>
      </c>
      <c r="CC12" s="129">
        <v>7</v>
      </c>
      <c r="CD12" s="105" t="s">
        <v>74</v>
      </c>
      <c r="CE12" s="130">
        <v>17100</v>
      </c>
      <c r="CF12" s="107" t="s">
        <v>75</v>
      </c>
      <c r="CG12" s="270" t="s">
        <v>98</v>
      </c>
      <c r="CH12" s="271"/>
      <c r="CI12" s="145" t="s">
        <v>235</v>
      </c>
      <c r="CJ12" s="132" t="s">
        <v>102</v>
      </c>
      <c r="CK12" s="248" t="s">
        <v>216</v>
      </c>
      <c r="CL12" s="249"/>
    </row>
    <row r="13" spans="2:90" ht="93.75" customHeight="1">
      <c r="B13" s="146" t="s">
        <v>262</v>
      </c>
      <c r="C13" s="62" t="s">
        <v>1</v>
      </c>
      <c r="D13" s="133">
        <v>225</v>
      </c>
      <c r="E13" s="111" t="s">
        <v>68</v>
      </c>
      <c r="F13" s="134">
        <v>221</v>
      </c>
      <c r="G13" s="113" t="s">
        <v>69</v>
      </c>
      <c r="H13" s="114">
        <f aca="true" t="shared" si="12" ref="H13:H50">D13-F13</f>
        <v>4</v>
      </c>
      <c r="I13" s="115" t="s">
        <v>70</v>
      </c>
      <c r="J13" s="116">
        <f aca="true" t="shared" si="13" ref="J13:J51">H13/D13</f>
        <v>0.017777777777777778</v>
      </c>
      <c r="K13" s="117" t="s">
        <v>71</v>
      </c>
      <c r="L13" s="135">
        <v>14</v>
      </c>
      <c r="M13" s="115" t="s">
        <v>70</v>
      </c>
      <c r="N13" s="116">
        <f aca="true" t="shared" si="14" ref="N13:N51">L13/D13</f>
        <v>0.06222222222222222</v>
      </c>
      <c r="O13" s="119" t="s">
        <v>71</v>
      </c>
      <c r="P13" s="136">
        <v>316</v>
      </c>
      <c r="Q13" s="121" t="s">
        <v>72</v>
      </c>
      <c r="R13" s="136">
        <v>245</v>
      </c>
      <c r="S13" s="121" t="s">
        <v>69</v>
      </c>
      <c r="T13" s="136">
        <v>69</v>
      </c>
      <c r="U13" s="122" t="s">
        <v>71</v>
      </c>
      <c r="V13" s="135">
        <v>86</v>
      </c>
      <c r="W13" s="122" t="s">
        <v>71</v>
      </c>
      <c r="X13" s="135">
        <v>92</v>
      </c>
      <c r="Y13" s="121" t="s">
        <v>71</v>
      </c>
      <c r="Z13" s="83" t="s">
        <v>98</v>
      </c>
      <c r="AA13" s="123" t="s">
        <v>277</v>
      </c>
      <c r="AB13" s="137"/>
      <c r="AC13" s="137" t="s">
        <v>117</v>
      </c>
      <c r="AD13" s="125" t="s">
        <v>228</v>
      </c>
      <c r="AE13" s="88">
        <f>AG13+AI13+AK13+AM13</f>
        <v>112</v>
      </c>
      <c r="AF13" s="89" t="s">
        <v>68</v>
      </c>
      <c r="AG13" s="138">
        <v>90</v>
      </c>
      <c r="AH13" s="75" t="s">
        <v>68</v>
      </c>
      <c r="AI13" s="138">
        <v>12</v>
      </c>
      <c r="AJ13" s="75" t="s">
        <v>68</v>
      </c>
      <c r="AK13" s="139">
        <v>7</v>
      </c>
      <c r="AL13" s="91" t="s">
        <v>68</v>
      </c>
      <c r="AM13" s="138">
        <v>3</v>
      </c>
      <c r="AN13" s="91" t="s">
        <v>68</v>
      </c>
      <c r="AO13" s="138">
        <v>0</v>
      </c>
      <c r="AP13" s="82" t="s">
        <v>68</v>
      </c>
      <c r="AQ13" s="92">
        <f>AS13+AU13+AW13+AY13</f>
        <v>153</v>
      </c>
      <c r="AR13" s="93" t="s">
        <v>70</v>
      </c>
      <c r="AS13" s="138">
        <v>127</v>
      </c>
      <c r="AT13" s="75" t="s">
        <v>68</v>
      </c>
      <c r="AU13" s="138">
        <v>17</v>
      </c>
      <c r="AV13" s="75" t="s">
        <v>68</v>
      </c>
      <c r="AW13" s="139">
        <v>9</v>
      </c>
      <c r="AX13" s="91" t="s">
        <v>68</v>
      </c>
      <c r="AY13" s="138">
        <v>0</v>
      </c>
      <c r="AZ13" s="91" t="s">
        <v>68</v>
      </c>
      <c r="BA13" s="138">
        <v>0</v>
      </c>
      <c r="BB13" s="94" t="s">
        <v>70</v>
      </c>
      <c r="BC13" s="95">
        <f t="shared" si="0"/>
        <v>41</v>
      </c>
      <c r="BD13" s="89" t="s">
        <v>70</v>
      </c>
      <c r="BE13" s="96">
        <f t="shared" si="1"/>
        <v>37</v>
      </c>
      <c r="BF13" s="93" t="s">
        <v>70</v>
      </c>
      <c r="BG13" s="96">
        <f t="shared" si="2"/>
        <v>5</v>
      </c>
      <c r="BH13" s="93" t="s">
        <v>70</v>
      </c>
      <c r="BI13" s="89">
        <f t="shared" si="3"/>
        <v>2</v>
      </c>
      <c r="BJ13" s="89" t="s">
        <v>70</v>
      </c>
      <c r="BK13" s="96">
        <f t="shared" si="4"/>
        <v>-3</v>
      </c>
      <c r="BL13" s="89" t="s">
        <v>70</v>
      </c>
      <c r="BM13" s="96">
        <f t="shared" si="5"/>
        <v>0</v>
      </c>
      <c r="BN13" s="77" t="s">
        <v>70</v>
      </c>
      <c r="BO13" s="97">
        <f t="shared" si="6"/>
        <v>136.60714285714286</v>
      </c>
      <c r="BP13" s="93" t="s">
        <v>71</v>
      </c>
      <c r="BQ13" s="98">
        <f t="shared" si="7"/>
        <v>141.11111111111111</v>
      </c>
      <c r="BR13" s="93" t="s">
        <v>71</v>
      </c>
      <c r="BS13" s="98">
        <f t="shared" si="8"/>
        <v>141.66666666666669</v>
      </c>
      <c r="BT13" s="93" t="s">
        <v>71</v>
      </c>
      <c r="BU13" s="99">
        <f t="shared" si="9"/>
        <v>128.57142857142858</v>
      </c>
      <c r="BV13" s="89" t="s">
        <v>71</v>
      </c>
      <c r="BW13" s="100">
        <f t="shared" si="10"/>
        <v>0</v>
      </c>
      <c r="BX13" s="101" t="s">
        <v>71</v>
      </c>
      <c r="BY13" s="100" t="e">
        <f t="shared" si="11"/>
        <v>#DIV/0!</v>
      </c>
      <c r="BZ13" s="102" t="s">
        <v>71</v>
      </c>
      <c r="CA13" s="128">
        <v>7</v>
      </c>
      <c r="CB13" s="103" t="s">
        <v>74</v>
      </c>
      <c r="CC13" s="129">
        <v>7</v>
      </c>
      <c r="CD13" s="105" t="s">
        <v>74</v>
      </c>
      <c r="CE13" s="130">
        <v>10978</v>
      </c>
      <c r="CF13" s="107" t="s">
        <v>75</v>
      </c>
      <c r="CG13" s="270" t="s">
        <v>98</v>
      </c>
      <c r="CH13" s="271"/>
      <c r="CI13" s="108" t="s">
        <v>276</v>
      </c>
      <c r="CJ13" s="132" t="s">
        <v>102</v>
      </c>
      <c r="CK13" s="260" t="s">
        <v>186</v>
      </c>
      <c r="CL13" s="261"/>
    </row>
    <row r="14" spans="2:90" ht="38.25" customHeight="1">
      <c r="B14" s="146" t="s">
        <v>263</v>
      </c>
      <c r="C14" s="147" t="s">
        <v>141</v>
      </c>
      <c r="D14" s="133">
        <v>170</v>
      </c>
      <c r="E14" s="111" t="s">
        <v>68</v>
      </c>
      <c r="F14" s="134">
        <v>164</v>
      </c>
      <c r="G14" s="113" t="s">
        <v>69</v>
      </c>
      <c r="H14" s="114">
        <f t="shared" si="12"/>
        <v>6</v>
      </c>
      <c r="I14" s="115" t="s">
        <v>70</v>
      </c>
      <c r="J14" s="116">
        <f t="shared" si="13"/>
        <v>0.03529411764705882</v>
      </c>
      <c r="K14" s="117" t="s">
        <v>71</v>
      </c>
      <c r="L14" s="135">
        <v>16</v>
      </c>
      <c r="M14" s="115" t="s">
        <v>70</v>
      </c>
      <c r="N14" s="116">
        <f t="shared" si="14"/>
        <v>0.09411764705882353</v>
      </c>
      <c r="O14" s="119" t="s">
        <v>71</v>
      </c>
      <c r="P14" s="136">
        <v>316</v>
      </c>
      <c r="Q14" s="121" t="s">
        <v>72</v>
      </c>
      <c r="R14" s="136">
        <v>230</v>
      </c>
      <c r="S14" s="121" t="s">
        <v>69</v>
      </c>
      <c r="T14" s="136">
        <v>69</v>
      </c>
      <c r="U14" s="122" t="s">
        <v>71</v>
      </c>
      <c r="V14" s="135">
        <v>86</v>
      </c>
      <c r="W14" s="122" t="s">
        <v>71</v>
      </c>
      <c r="X14" s="135">
        <v>92</v>
      </c>
      <c r="Y14" s="121" t="s">
        <v>71</v>
      </c>
      <c r="Z14" s="83" t="s">
        <v>98</v>
      </c>
      <c r="AA14" s="123" t="s">
        <v>142</v>
      </c>
      <c r="AB14" s="137"/>
      <c r="AC14" s="137" t="s">
        <v>132</v>
      </c>
      <c r="AD14" s="125" t="s">
        <v>228</v>
      </c>
      <c r="AE14" s="88">
        <f>AG14+AI14+AK14+AM14+AO14</f>
        <v>76</v>
      </c>
      <c r="AF14" s="89" t="s">
        <v>68</v>
      </c>
      <c r="AG14" s="138">
        <v>60</v>
      </c>
      <c r="AH14" s="75" t="s">
        <v>68</v>
      </c>
      <c r="AI14" s="138">
        <v>8</v>
      </c>
      <c r="AJ14" s="75" t="s">
        <v>68</v>
      </c>
      <c r="AK14" s="139">
        <v>4</v>
      </c>
      <c r="AL14" s="91" t="s">
        <v>68</v>
      </c>
      <c r="AM14" s="138">
        <v>4</v>
      </c>
      <c r="AN14" s="91" t="s">
        <v>68</v>
      </c>
      <c r="AO14" s="138">
        <v>0</v>
      </c>
      <c r="AP14" s="82" t="s">
        <v>68</v>
      </c>
      <c r="AQ14" s="92">
        <f>AS14+AU14+AW14+AY14+BA14</f>
        <v>102</v>
      </c>
      <c r="AR14" s="93" t="s">
        <v>70</v>
      </c>
      <c r="AS14" s="138">
        <v>85</v>
      </c>
      <c r="AT14" s="75" t="s">
        <v>70</v>
      </c>
      <c r="AU14" s="138">
        <v>11</v>
      </c>
      <c r="AV14" s="75" t="s">
        <v>70</v>
      </c>
      <c r="AW14" s="139">
        <v>6</v>
      </c>
      <c r="AX14" s="91" t="s">
        <v>70</v>
      </c>
      <c r="AY14" s="138">
        <v>0</v>
      </c>
      <c r="AZ14" s="91" t="s">
        <v>70</v>
      </c>
      <c r="BA14" s="138">
        <v>0</v>
      </c>
      <c r="BB14" s="94" t="s">
        <v>70</v>
      </c>
      <c r="BC14" s="95">
        <f t="shared" si="0"/>
        <v>26</v>
      </c>
      <c r="BD14" s="89" t="s">
        <v>70</v>
      </c>
      <c r="BE14" s="96">
        <f t="shared" si="1"/>
        <v>25</v>
      </c>
      <c r="BF14" s="93" t="s">
        <v>70</v>
      </c>
      <c r="BG14" s="96">
        <f t="shared" si="2"/>
        <v>3</v>
      </c>
      <c r="BH14" s="93" t="s">
        <v>70</v>
      </c>
      <c r="BI14" s="89">
        <f t="shared" si="3"/>
        <v>2</v>
      </c>
      <c r="BJ14" s="89" t="s">
        <v>70</v>
      </c>
      <c r="BK14" s="96">
        <f t="shared" si="4"/>
        <v>-4</v>
      </c>
      <c r="BL14" s="89" t="s">
        <v>70</v>
      </c>
      <c r="BM14" s="96">
        <f t="shared" si="5"/>
        <v>0</v>
      </c>
      <c r="BN14" s="77" t="s">
        <v>70</v>
      </c>
      <c r="BO14" s="97">
        <f t="shared" si="6"/>
        <v>134.21052631578948</v>
      </c>
      <c r="BP14" s="93" t="s">
        <v>71</v>
      </c>
      <c r="BQ14" s="98">
        <f t="shared" si="7"/>
        <v>141.66666666666669</v>
      </c>
      <c r="BR14" s="93" t="s">
        <v>71</v>
      </c>
      <c r="BS14" s="98">
        <f t="shared" si="8"/>
        <v>137.5</v>
      </c>
      <c r="BT14" s="93" t="s">
        <v>71</v>
      </c>
      <c r="BU14" s="99">
        <f t="shared" si="9"/>
        <v>150</v>
      </c>
      <c r="BV14" s="89" t="s">
        <v>71</v>
      </c>
      <c r="BW14" s="100">
        <f t="shared" si="10"/>
        <v>0</v>
      </c>
      <c r="BX14" s="101" t="s">
        <v>71</v>
      </c>
      <c r="BY14" s="100" t="e">
        <f t="shared" si="11"/>
        <v>#DIV/0!</v>
      </c>
      <c r="BZ14" s="102" t="s">
        <v>71</v>
      </c>
      <c r="CA14" s="128">
        <v>7</v>
      </c>
      <c r="CB14" s="103" t="s">
        <v>74</v>
      </c>
      <c r="CC14" s="129">
        <v>7</v>
      </c>
      <c r="CD14" s="105" t="s">
        <v>74</v>
      </c>
      <c r="CE14" s="130">
        <v>15600</v>
      </c>
      <c r="CF14" s="107" t="s">
        <v>75</v>
      </c>
      <c r="CG14" s="270" t="s">
        <v>98</v>
      </c>
      <c r="CH14" s="271"/>
      <c r="CI14" s="108" t="s">
        <v>143</v>
      </c>
      <c r="CJ14" s="132" t="s">
        <v>112</v>
      </c>
      <c r="CK14" s="244" t="s">
        <v>144</v>
      </c>
      <c r="CL14" s="245"/>
    </row>
    <row r="15" spans="2:90" ht="56.25" customHeight="1">
      <c r="B15" s="236" t="s">
        <v>151</v>
      </c>
      <c r="C15" s="62" t="s">
        <v>152</v>
      </c>
      <c r="D15" s="133">
        <v>128</v>
      </c>
      <c r="E15" s="111" t="s">
        <v>68</v>
      </c>
      <c r="F15" s="134">
        <v>125</v>
      </c>
      <c r="G15" s="113" t="s">
        <v>69</v>
      </c>
      <c r="H15" s="114">
        <f t="shared" si="12"/>
        <v>3</v>
      </c>
      <c r="I15" s="115" t="s">
        <v>70</v>
      </c>
      <c r="J15" s="116">
        <f>H15/D15</f>
        <v>0.0234375</v>
      </c>
      <c r="K15" s="117" t="s">
        <v>71</v>
      </c>
      <c r="L15" s="135">
        <v>13</v>
      </c>
      <c r="M15" s="115" t="s">
        <v>70</v>
      </c>
      <c r="N15" s="116">
        <f>L15/D15</f>
        <v>0.1015625</v>
      </c>
      <c r="O15" s="119" t="s">
        <v>71</v>
      </c>
      <c r="P15" s="136">
        <v>316</v>
      </c>
      <c r="Q15" s="121" t="s">
        <v>72</v>
      </c>
      <c r="R15" s="136">
        <v>318</v>
      </c>
      <c r="S15" s="121" t="s">
        <v>69</v>
      </c>
      <c r="T15" s="136">
        <v>69</v>
      </c>
      <c r="U15" s="122" t="s">
        <v>71</v>
      </c>
      <c r="V15" s="135">
        <v>86</v>
      </c>
      <c r="W15" s="122" t="s">
        <v>71</v>
      </c>
      <c r="X15" s="135">
        <v>92</v>
      </c>
      <c r="Y15" s="121" t="s">
        <v>71</v>
      </c>
      <c r="Z15" s="83" t="s">
        <v>98</v>
      </c>
      <c r="AA15" s="123" t="s">
        <v>231</v>
      </c>
      <c r="AB15" s="137"/>
      <c r="AC15" s="137" t="s">
        <v>100</v>
      </c>
      <c r="AD15" s="125" t="s">
        <v>101</v>
      </c>
      <c r="AE15" s="88">
        <f>AG15+AI15+AK15+AM15+AO15</f>
        <v>53</v>
      </c>
      <c r="AF15" s="89" t="s">
        <v>68</v>
      </c>
      <c r="AG15" s="148">
        <v>31</v>
      </c>
      <c r="AH15" s="75" t="s">
        <v>68</v>
      </c>
      <c r="AI15" s="148">
        <v>15</v>
      </c>
      <c r="AJ15" s="75" t="s">
        <v>68</v>
      </c>
      <c r="AK15" s="139">
        <v>4</v>
      </c>
      <c r="AL15" s="91" t="s">
        <v>68</v>
      </c>
      <c r="AM15" s="148">
        <v>3</v>
      </c>
      <c r="AN15" s="91" t="s">
        <v>68</v>
      </c>
      <c r="AO15" s="138">
        <v>0</v>
      </c>
      <c r="AP15" s="82" t="s">
        <v>68</v>
      </c>
      <c r="AQ15" s="92">
        <f>AS15+AU15+AW15+AY15+BA15</f>
        <v>64</v>
      </c>
      <c r="AR15" s="93" t="s">
        <v>70</v>
      </c>
      <c r="AS15" s="138">
        <v>46</v>
      </c>
      <c r="AT15" s="75" t="s">
        <v>70</v>
      </c>
      <c r="AU15" s="138">
        <v>13</v>
      </c>
      <c r="AV15" s="75" t="s">
        <v>70</v>
      </c>
      <c r="AW15" s="139">
        <v>5</v>
      </c>
      <c r="AX15" s="91" t="s">
        <v>70</v>
      </c>
      <c r="AY15" s="138">
        <v>0</v>
      </c>
      <c r="AZ15" s="91" t="s">
        <v>70</v>
      </c>
      <c r="BA15" s="138">
        <v>0</v>
      </c>
      <c r="BB15" s="94" t="s">
        <v>70</v>
      </c>
      <c r="BC15" s="95">
        <f t="shared" si="0"/>
        <v>11</v>
      </c>
      <c r="BD15" s="89" t="s">
        <v>70</v>
      </c>
      <c r="BE15" s="96">
        <f t="shared" si="1"/>
        <v>15</v>
      </c>
      <c r="BF15" s="93" t="s">
        <v>70</v>
      </c>
      <c r="BG15" s="96">
        <f t="shared" si="2"/>
        <v>-2</v>
      </c>
      <c r="BH15" s="93" t="s">
        <v>70</v>
      </c>
      <c r="BI15" s="89">
        <f t="shared" si="3"/>
        <v>1</v>
      </c>
      <c r="BJ15" s="89" t="s">
        <v>70</v>
      </c>
      <c r="BK15" s="96">
        <f t="shared" si="4"/>
        <v>-3</v>
      </c>
      <c r="BL15" s="89" t="s">
        <v>70</v>
      </c>
      <c r="BM15" s="96">
        <f t="shared" si="5"/>
        <v>0</v>
      </c>
      <c r="BN15" s="77" t="s">
        <v>70</v>
      </c>
      <c r="BO15" s="97">
        <f t="shared" si="6"/>
        <v>120.75471698113208</v>
      </c>
      <c r="BP15" s="93" t="s">
        <v>71</v>
      </c>
      <c r="BQ15" s="98">
        <f t="shared" si="7"/>
        <v>148.38709677419354</v>
      </c>
      <c r="BR15" s="93" t="s">
        <v>71</v>
      </c>
      <c r="BS15" s="98">
        <f t="shared" si="8"/>
        <v>86.66666666666667</v>
      </c>
      <c r="BT15" s="93" t="s">
        <v>71</v>
      </c>
      <c r="BU15" s="99">
        <f t="shared" si="9"/>
        <v>125</v>
      </c>
      <c r="BV15" s="89" t="s">
        <v>71</v>
      </c>
      <c r="BW15" s="100">
        <f t="shared" si="10"/>
        <v>0</v>
      </c>
      <c r="BX15" s="101" t="s">
        <v>71</v>
      </c>
      <c r="BY15" s="100" t="e">
        <f t="shared" si="11"/>
        <v>#DIV/0!</v>
      </c>
      <c r="BZ15" s="102" t="s">
        <v>71</v>
      </c>
      <c r="CA15" s="128">
        <v>7</v>
      </c>
      <c r="CB15" s="103" t="s">
        <v>74</v>
      </c>
      <c r="CC15" s="129">
        <v>7</v>
      </c>
      <c r="CD15" s="105" t="s">
        <v>74</v>
      </c>
      <c r="CE15" s="130">
        <v>14490</v>
      </c>
      <c r="CF15" s="107" t="s">
        <v>75</v>
      </c>
      <c r="CG15" s="270" t="s">
        <v>98</v>
      </c>
      <c r="CH15" s="271"/>
      <c r="CI15" s="108" t="s">
        <v>153</v>
      </c>
      <c r="CJ15" s="132" t="s">
        <v>112</v>
      </c>
      <c r="CK15" s="244" t="s">
        <v>154</v>
      </c>
      <c r="CL15" s="245"/>
    </row>
    <row r="16" spans="2:90" ht="37.5" customHeight="1">
      <c r="B16" s="237"/>
      <c r="C16" s="62" t="s">
        <v>137</v>
      </c>
      <c r="D16" s="133">
        <v>66</v>
      </c>
      <c r="E16" s="111" t="s">
        <v>68</v>
      </c>
      <c r="F16" s="134">
        <v>65</v>
      </c>
      <c r="G16" s="113" t="s">
        <v>69</v>
      </c>
      <c r="H16" s="114">
        <f t="shared" si="12"/>
        <v>1</v>
      </c>
      <c r="I16" s="115" t="s">
        <v>70</v>
      </c>
      <c r="J16" s="116">
        <f>H16/D16*100</f>
        <v>1.5151515151515151</v>
      </c>
      <c r="K16" s="117" t="s">
        <v>71</v>
      </c>
      <c r="L16" s="135">
        <v>4</v>
      </c>
      <c r="M16" s="115" t="s">
        <v>70</v>
      </c>
      <c r="N16" s="116">
        <f>L16/D16*100</f>
        <v>6.0606060606060606</v>
      </c>
      <c r="O16" s="119" t="s">
        <v>71</v>
      </c>
      <c r="P16" s="136">
        <v>316</v>
      </c>
      <c r="Q16" s="121" t="s">
        <v>72</v>
      </c>
      <c r="R16" s="136">
        <v>59</v>
      </c>
      <c r="S16" s="121" t="s">
        <v>69</v>
      </c>
      <c r="T16" s="136">
        <v>69</v>
      </c>
      <c r="U16" s="122" t="s">
        <v>71</v>
      </c>
      <c r="V16" s="135">
        <v>86</v>
      </c>
      <c r="W16" s="122" t="s">
        <v>71</v>
      </c>
      <c r="X16" s="135">
        <v>92</v>
      </c>
      <c r="Y16" s="121" t="s">
        <v>71</v>
      </c>
      <c r="Z16" s="83" t="s">
        <v>98</v>
      </c>
      <c r="AA16" s="123" t="s">
        <v>229</v>
      </c>
      <c r="AB16" s="137"/>
      <c r="AC16" s="137" t="s">
        <v>100</v>
      </c>
      <c r="AD16" s="125" t="s">
        <v>228</v>
      </c>
      <c r="AE16" s="88">
        <v>22</v>
      </c>
      <c r="AF16" s="89" t="s">
        <v>68</v>
      </c>
      <c r="AG16" s="138">
        <v>16</v>
      </c>
      <c r="AH16" s="75" t="s">
        <v>68</v>
      </c>
      <c r="AI16" s="138">
        <v>5</v>
      </c>
      <c r="AJ16" s="75" t="s">
        <v>68</v>
      </c>
      <c r="AK16" s="139">
        <v>0</v>
      </c>
      <c r="AL16" s="91" t="s">
        <v>192</v>
      </c>
      <c r="AM16" s="138">
        <v>1</v>
      </c>
      <c r="AN16" s="91" t="s">
        <v>68</v>
      </c>
      <c r="AO16" s="138">
        <v>0</v>
      </c>
      <c r="AP16" s="82" t="s">
        <v>68</v>
      </c>
      <c r="AQ16" s="92">
        <v>30</v>
      </c>
      <c r="AR16" s="93" t="s">
        <v>70</v>
      </c>
      <c r="AS16" s="138">
        <v>23</v>
      </c>
      <c r="AT16" s="75" t="s">
        <v>70</v>
      </c>
      <c r="AU16" s="138">
        <v>7</v>
      </c>
      <c r="AV16" s="75" t="s">
        <v>70</v>
      </c>
      <c r="AW16" s="139">
        <v>0</v>
      </c>
      <c r="AX16" s="91" t="s">
        <v>193</v>
      </c>
      <c r="AY16" s="138">
        <v>0</v>
      </c>
      <c r="AZ16" s="91" t="s">
        <v>70</v>
      </c>
      <c r="BA16" s="138">
        <v>0</v>
      </c>
      <c r="BB16" s="94" t="s">
        <v>70</v>
      </c>
      <c r="BC16" s="95">
        <f t="shared" si="0"/>
        <v>8</v>
      </c>
      <c r="BD16" s="89" t="s">
        <v>70</v>
      </c>
      <c r="BE16" s="96">
        <f t="shared" si="1"/>
        <v>7</v>
      </c>
      <c r="BF16" s="93" t="s">
        <v>70</v>
      </c>
      <c r="BG16" s="96">
        <f t="shared" si="2"/>
        <v>2</v>
      </c>
      <c r="BH16" s="93" t="s">
        <v>70</v>
      </c>
      <c r="BI16" s="89">
        <f t="shared" si="3"/>
        <v>0</v>
      </c>
      <c r="BJ16" s="89" t="s">
        <v>70</v>
      </c>
      <c r="BK16" s="96">
        <f t="shared" si="4"/>
        <v>-1</v>
      </c>
      <c r="BL16" s="89" t="s">
        <v>70</v>
      </c>
      <c r="BM16" s="96">
        <f t="shared" si="5"/>
        <v>0</v>
      </c>
      <c r="BN16" s="77" t="s">
        <v>70</v>
      </c>
      <c r="BO16" s="97">
        <f t="shared" si="6"/>
        <v>136.36363636363635</v>
      </c>
      <c r="BP16" s="93" t="s">
        <v>71</v>
      </c>
      <c r="BQ16" s="98">
        <f t="shared" si="7"/>
        <v>143.75</v>
      </c>
      <c r="BR16" s="93" t="s">
        <v>71</v>
      </c>
      <c r="BS16" s="98">
        <f t="shared" si="8"/>
        <v>140</v>
      </c>
      <c r="BT16" s="93" t="s">
        <v>71</v>
      </c>
      <c r="BU16" s="99" t="e">
        <f t="shared" si="9"/>
        <v>#DIV/0!</v>
      </c>
      <c r="BV16" s="89" t="s">
        <v>71</v>
      </c>
      <c r="BW16" s="100">
        <f t="shared" si="10"/>
        <v>0</v>
      </c>
      <c r="BX16" s="101" t="s">
        <v>71</v>
      </c>
      <c r="BY16" s="100" t="e">
        <f t="shared" si="11"/>
        <v>#DIV/0!</v>
      </c>
      <c r="BZ16" s="102" t="s">
        <v>71</v>
      </c>
      <c r="CA16" s="128">
        <v>7</v>
      </c>
      <c r="CB16" s="103" t="s">
        <v>74</v>
      </c>
      <c r="CC16" s="129">
        <v>7</v>
      </c>
      <c r="CD16" s="105" t="s">
        <v>74</v>
      </c>
      <c r="CE16" s="130">
        <v>19000</v>
      </c>
      <c r="CF16" s="107" t="s">
        <v>75</v>
      </c>
      <c r="CG16" s="270" t="s">
        <v>98</v>
      </c>
      <c r="CH16" s="271"/>
      <c r="CI16" s="108" t="s">
        <v>138</v>
      </c>
      <c r="CJ16" s="132" t="s">
        <v>102</v>
      </c>
      <c r="CK16" s="248" t="s">
        <v>222</v>
      </c>
      <c r="CL16" s="249"/>
    </row>
    <row r="17" spans="2:90" ht="37.5" customHeight="1">
      <c r="B17" s="238"/>
      <c r="C17" s="62" t="s">
        <v>184</v>
      </c>
      <c r="D17" s="133">
        <v>17</v>
      </c>
      <c r="E17" s="111" t="s">
        <v>68</v>
      </c>
      <c r="F17" s="134">
        <v>14</v>
      </c>
      <c r="G17" s="113" t="s">
        <v>69</v>
      </c>
      <c r="H17" s="114">
        <f t="shared" si="12"/>
        <v>3</v>
      </c>
      <c r="I17" s="115" t="s">
        <v>70</v>
      </c>
      <c r="J17" s="116">
        <f>H17/D17</f>
        <v>0.17647058823529413</v>
      </c>
      <c r="K17" s="117" t="s">
        <v>71</v>
      </c>
      <c r="L17" s="135">
        <v>3</v>
      </c>
      <c r="M17" s="115" t="s">
        <v>70</v>
      </c>
      <c r="N17" s="116">
        <f>L17/D17</f>
        <v>0.17647058823529413</v>
      </c>
      <c r="O17" s="119" t="s">
        <v>71</v>
      </c>
      <c r="P17" s="136">
        <v>316</v>
      </c>
      <c r="Q17" s="121" t="s">
        <v>72</v>
      </c>
      <c r="R17" s="136">
        <v>14</v>
      </c>
      <c r="S17" s="121" t="s">
        <v>69</v>
      </c>
      <c r="T17" s="136">
        <v>69</v>
      </c>
      <c r="U17" s="122" t="s">
        <v>71</v>
      </c>
      <c r="V17" s="135">
        <v>86</v>
      </c>
      <c r="W17" s="122" t="s">
        <v>71</v>
      </c>
      <c r="X17" s="135">
        <v>92</v>
      </c>
      <c r="Y17" s="121" t="s">
        <v>71</v>
      </c>
      <c r="Z17" s="83" t="s">
        <v>98</v>
      </c>
      <c r="AA17" s="123" t="s">
        <v>232</v>
      </c>
      <c r="AB17" s="137"/>
      <c r="AC17" s="137" t="s">
        <v>132</v>
      </c>
      <c r="AD17" s="125" t="s">
        <v>228</v>
      </c>
      <c r="AE17" s="88">
        <f>AG17+AI17+AK17+AM17+AO17</f>
        <v>3</v>
      </c>
      <c r="AF17" s="89" t="s">
        <v>68</v>
      </c>
      <c r="AG17" s="138">
        <v>1</v>
      </c>
      <c r="AH17" s="75" t="s">
        <v>68</v>
      </c>
      <c r="AI17" s="138">
        <v>1</v>
      </c>
      <c r="AJ17" s="75" t="s">
        <v>68</v>
      </c>
      <c r="AK17" s="139">
        <v>1</v>
      </c>
      <c r="AL17" s="91" t="s">
        <v>68</v>
      </c>
      <c r="AM17" s="138">
        <v>0</v>
      </c>
      <c r="AN17" s="91" t="s">
        <v>68</v>
      </c>
      <c r="AO17" s="138">
        <v>0</v>
      </c>
      <c r="AP17" s="82" t="s">
        <v>68</v>
      </c>
      <c r="AQ17" s="92">
        <f>AS17+AU17+AW17+AY17+BA17</f>
        <v>6</v>
      </c>
      <c r="AR17" s="93" t="s">
        <v>70</v>
      </c>
      <c r="AS17" s="138">
        <v>2</v>
      </c>
      <c r="AT17" s="75" t="s">
        <v>70</v>
      </c>
      <c r="AU17" s="138">
        <v>2</v>
      </c>
      <c r="AV17" s="75" t="s">
        <v>70</v>
      </c>
      <c r="AW17" s="139">
        <v>2</v>
      </c>
      <c r="AX17" s="91" t="s">
        <v>70</v>
      </c>
      <c r="AY17" s="138">
        <v>0</v>
      </c>
      <c r="AZ17" s="91" t="s">
        <v>70</v>
      </c>
      <c r="BA17" s="138">
        <v>0</v>
      </c>
      <c r="BB17" s="94" t="s">
        <v>70</v>
      </c>
      <c r="BC17" s="95">
        <f t="shared" si="0"/>
        <v>3</v>
      </c>
      <c r="BD17" s="89" t="s">
        <v>70</v>
      </c>
      <c r="BE17" s="96">
        <f t="shared" si="1"/>
        <v>1</v>
      </c>
      <c r="BF17" s="93" t="s">
        <v>70</v>
      </c>
      <c r="BG17" s="96">
        <f t="shared" si="2"/>
        <v>1</v>
      </c>
      <c r="BH17" s="93" t="s">
        <v>70</v>
      </c>
      <c r="BI17" s="89">
        <f t="shared" si="3"/>
        <v>1</v>
      </c>
      <c r="BJ17" s="89" t="s">
        <v>70</v>
      </c>
      <c r="BK17" s="96">
        <f t="shared" si="4"/>
        <v>0</v>
      </c>
      <c r="BL17" s="89" t="s">
        <v>70</v>
      </c>
      <c r="BM17" s="96">
        <f t="shared" si="5"/>
        <v>0</v>
      </c>
      <c r="BN17" s="77" t="s">
        <v>70</v>
      </c>
      <c r="BO17" s="97" t="s">
        <v>103</v>
      </c>
      <c r="BP17" s="93" t="s">
        <v>71</v>
      </c>
      <c r="BQ17" s="98" t="s">
        <v>103</v>
      </c>
      <c r="BR17" s="93" t="s">
        <v>71</v>
      </c>
      <c r="BS17" s="98" t="s">
        <v>103</v>
      </c>
      <c r="BT17" s="93" t="s">
        <v>71</v>
      </c>
      <c r="BU17" s="99" t="s">
        <v>103</v>
      </c>
      <c r="BV17" s="89" t="s">
        <v>71</v>
      </c>
      <c r="BW17" s="100" t="s">
        <v>103</v>
      </c>
      <c r="BX17" s="101" t="s">
        <v>71</v>
      </c>
      <c r="BY17" s="100" t="s">
        <v>103</v>
      </c>
      <c r="BZ17" s="102" t="s">
        <v>71</v>
      </c>
      <c r="CA17" s="128">
        <v>0</v>
      </c>
      <c r="CB17" s="103" t="s">
        <v>74</v>
      </c>
      <c r="CC17" s="129">
        <v>0</v>
      </c>
      <c r="CD17" s="105" t="s">
        <v>74</v>
      </c>
      <c r="CE17" s="130">
        <v>11000</v>
      </c>
      <c r="CF17" s="107" t="s">
        <v>75</v>
      </c>
      <c r="CG17" s="270" t="s">
        <v>98</v>
      </c>
      <c r="CH17" s="271"/>
      <c r="CI17" s="108" t="s">
        <v>242</v>
      </c>
      <c r="CJ17" s="132" t="s">
        <v>112</v>
      </c>
      <c r="CK17" s="256" t="s">
        <v>195</v>
      </c>
      <c r="CL17" s="257"/>
    </row>
    <row r="18" spans="2:90" ht="37.5" customHeight="1">
      <c r="B18" s="146" t="s">
        <v>264</v>
      </c>
      <c r="C18" s="62" t="s">
        <v>147</v>
      </c>
      <c r="D18" s="133">
        <v>210</v>
      </c>
      <c r="E18" s="111" t="s">
        <v>68</v>
      </c>
      <c r="F18" s="134">
        <v>207</v>
      </c>
      <c r="G18" s="113" t="s">
        <v>69</v>
      </c>
      <c r="H18" s="114">
        <f t="shared" si="12"/>
        <v>3</v>
      </c>
      <c r="I18" s="115" t="s">
        <v>70</v>
      </c>
      <c r="J18" s="116">
        <f>H18/D18</f>
        <v>0.014285714285714285</v>
      </c>
      <c r="K18" s="117" t="s">
        <v>71</v>
      </c>
      <c r="L18" s="135">
        <v>13</v>
      </c>
      <c r="M18" s="115" t="s">
        <v>70</v>
      </c>
      <c r="N18" s="116">
        <f t="shared" si="14"/>
        <v>0.06190476190476191</v>
      </c>
      <c r="O18" s="119" t="s">
        <v>71</v>
      </c>
      <c r="P18" s="136">
        <v>316</v>
      </c>
      <c r="Q18" s="121" t="s">
        <v>72</v>
      </c>
      <c r="R18" s="136">
        <v>285</v>
      </c>
      <c r="S18" s="121" t="s">
        <v>69</v>
      </c>
      <c r="T18" s="136">
        <v>69</v>
      </c>
      <c r="U18" s="122" t="s">
        <v>71</v>
      </c>
      <c r="V18" s="135">
        <v>86</v>
      </c>
      <c r="W18" s="122" t="s">
        <v>71</v>
      </c>
      <c r="X18" s="135">
        <v>92</v>
      </c>
      <c r="Y18" s="121" t="s">
        <v>71</v>
      </c>
      <c r="Z18" s="83" t="s">
        <v>98</v>
      </c>
      <c r="AA18" s="123" t="s">
        <v>99</v>
      </c>
      <c r="AB18" s="137"/>
      <c r="AC18" s="137" t="s">
        <v>100</v>
      </c>
      <c r="AD18" s="125" t="s">
        <v>228</v>
      </c>
      <c r="AE18" s="88">
        <f aca="true" t="shared" si="15" ref="AE18:AE48">AG18+AI18+AK18+AM18+AO18</f>
        <v>64</v>
      </c>
      <c r="AF18" s="89" t="s">
        <v>68</v>
      </c>
      <c r="AG18" s="138">
        <v>47</v>
      </c>
      <c r="AH18" s="75" t="s">
        <v>68</v>
      </c>
      <c r="AI18" s="138">
        <v>11</v>
      </c>
      <c r="AJ18" s="75" t="s">
        <v>68</v>
      </c>
      <c r="AK18" s="139">
        <v>6</v>
      </c>
      <c r="AL18" s="91" t="s">
        <v>68</v>
      </c>
      <c r="AM18" s="138">
        <v>0</v>
      </c>
      <c r="AN18" s="91" t="s">
        <v>68</v>
      </c>
      <c r="AO18" s="138">
        <v>0</v>
      </c>
      <c r="AP18" s="82" t="s">
        <v>68</v>
      </c>
      <c r="AQ18" s="92">
        <f aca="true" t="shared" si="16" ref="AQ18:AQ48">AS18+AU18+AW18+AY18+BA18</f>
        <v>90</v>
      </c>
      <c r="AR18" s="93" t="s">
        <v>70</v>
      </c>
      <c r="AS18" s="138">
        <v>67</v>
      </c>
      <c r="AT18" s="75" t="s">
        <v>70</v>
      </c>
      <c r="AU18" s="138">
        <v>15</v>
      </c>
      <c r="AV18" s="75" t="s">
        <v>70</v>
      </c>
      <c r="AW18" s="139">
        <v>8</v>
      </c>
      <c r="AX18" s="91" t="s">
        <v>70</v>
      </c>
      <c r="AY18" s="138">
        <v>0</v>
      </c>
      <c r="AZ18" s="91" t="s">
        <v>70</v>
      </c>
      <c r="BA18" s="138">
        <v>0</v>
      </c>
      <c r="BB18" s="94" t="s">
        <v>70</v>
      </c>
      <c r="BC18" s="95">
        <f t="shared" si="0"/>
        <v>26</v>
      </c>
      <c r="BD18" s="89" t="s">
        <v>70</v>
      </c>
      <c r="BE18" s="96">
        <f t="shared" si="1"/>
        <v>20</v>
      </c>
      <c r="BF18" s="93" t="s">
        <v>70</v>
      </c>
      <c r="BG18" s="96">
        <f t="shared" si="2"/>
        <v>4</v>
      </c>
      <c r="BH18" s="93" t="s">
        <v>70</v>
      </c>
      <c r="BI18" s="89">
        <f t="shared" si="3"/>
        <v>2</v>
      </c>
      <c r="BJ18" s="89" t="s">
        <v>70</v>
      </c>
      <c r="BK18" s="96">
        <f t="shared" si="4"/>
        <v>0</v>
      </c>
      <c r="BL18" s="89" t="s">
        <v>70</v>
      </c>
      <c r="BM18" s="96">
        <f t="shared" si="5"/>
        <v>0</v>
      </c>
      <c r="BN18" s="77" t="s">
        <v>70</v>
      </c>
      <c r="BO18" s="97">
        <f t="shared" si="6"/>
        <v>140.625</v>
      </c>
      <c r="BP18" s="93" t="s">
        <v>71</v>
      </c>
      <c r="BQ18" s="98">
        <f t="shared" si="7"/>
        <v>142.5531914893617</v>
      </c>
      <c r="BR18" s="93" t="s">
        <v>71</v>
      </c>
      <c r="BS18" s="98">
        <f t="shared" si="8"/>
        <v>136.36363636363635</v>
      </c>
      <c r="BT18" s="93" t="s">
        <v>71</v>
      </c>
      <c r="BU18" s="99">
        <f t="shared" si="9"/>
        <v>133.33333333333331</v>
      </c>
      <c r="BV18" s="89" t="s">
        <v>71</v>
      </c>
      <c r="BW18" s="100" t="e">
        <f t="shared" si="10"/>
        <v>#DIV/0!</v>
      </c>
      <c r="BX18" s="101" t="s">
        <v>71</v>
      </c>
      <c r="BY18" s="100" t="e">
        <f t="shared" si="11"/>
        <v>#DIV/0!</v>
      </c>
      <c r="BZ18" s="102" t="s">
        <v>71</v>
      </c>
      <c r="CA18" s="128">
        <v>7</v>
      </c>
      <c r="CB18" s="103" t="s">
        <v>74</v>
      </c>
      <c r="CC18" s="129">
        <v>7</v>
      </c>
      <c r="CD18" s="105" t="s">
        <v>74</v>
      </c>
      <c r="CE18" s="130">
        <v>13836</v>
      </c>
      <c r="CF18" s="107" t="s">
        <v>75</v>
      </c>
      <c r="CG18" s="270" t="s">
        <v>98</v>
      </c>
      <c r="CH18" s="271"/>
      <c r="CI18" s="108" t="s">
        <v>138</v>
      </c>
      <c r="CJ18" s="132" t="s">
        <v>112</v>
      </c>
      <c r="CK18" s="256" t="s">
        <v>148</v>
      </c>
      <c r="CL18" s="257"/>
    </row>
    <row r="19" spans="2:90" ht="131.25" customHeight="1">
      <c r="B19" s="146" t="s">
        <v>265</v>
      </c>
      <c r="C19" s="62" t="s">
        <v>179</v>
      </c>
      <c r="D19" s="133">
        <v>180</v>
      </c>
      <c r="E19" s="111" t="s">
        <v>68</v>
      </c>
      <c r="F19" s="134">
        <v>173</v>
      </c>
      <c r="G19" s="113" t="s">
        <v>69</v>
      </c>
      <c r="H19" s="114">
        <f t="shared" si="12"/>
        <v>7</v>
      </c>
      <c r="I19" s="115" t="s">
        <v>70</v>
      </c>
      <c r="J19" s="116">
        <f>H19/D19</f>
        <v>0.03888888888888889</v>
      </c>
      <c r="K19" s="117" t="s">
        <v>71</v>
      </c>
      <c r="L19" s="135">
        <v>11</v>
      </c>
      <c r="M19" s="115" t="s">
        <v>70</v>
      </c>
      <c r="N19" s="116">
        <f t="shared" si="14"/>
        <v>0.06111111111111111</v>
      </c>
      <c r="O19" s="119" t="s">
        <v>71</v>
      </c>
      <c r="P19" s="136">
        <v>316</v>
      </c>
      <c r="Q19" s="121" t="s">
        <v>72</v>
      </c>
      <c r="R19" s="136">
        <v>227</v>
      </c>
      <c r="S19" s="121" t="s">
        <v>69</v>
      </c>
      <c r="T19" s="136">
        <v>69</v>
      </c>
      <c r="U19" s="122" t="s">
        <v>71</v>
      </c>
      <c r="V19" s="135">
        <v>86</v>
      </c>
      <c r="W19" s="122" t="s">
        <v>71</v>
      </c>
      <c r="X19" s="135">
        <v>92</v>
      </c>
      <c r="Y19" s="121" t="s">
        <v>71</v>
      </c>
      <c r="Z19" s="83" t="s">
        <v>98</v>
      </c>
      <c r="AA19" s="123" t="s">
        <v>233</v>
      </c>
      <c r="AB19" s="137"/>
      <c r="AC19" s="137" t="s">
        <v>100</v>
      </c>
      <c r="AD19" s="125" t="s">
        <v>101</v>
      </c>
      <c r="AE19" s="88">
        <f t="shared" si="15"/>
        <v>79</v>
      </c>
      <c r="AF19" s="89" t="s">
        <v>68</v>
      </c>
      <c r="AG19" s="138">
        <v>42</v>
      </c>
      <c r="AH19" s="75" t="s">
        <v>68</v>
      </c>
      <c r="AI19" s="138">
        <v>24</v>
      </c>
      <c r="AJ19" s="75" t="s">
        <v>68</v>
      </c>
      <c r="AK19" s="139">
        <v>9</v>
      </c>
      <c r="AL19" s="91" t="s">
        <v>68</v>
      </c>
      <c r="AM19" s="138">
        <v>0</v>
      </c>
      <c r="AN19" s="91" t="s">
        <v>68</v>
      </c>
      <c r="AO19" s="138">
        <v>4</v>
      </c>
      <c r="AP19" s="82" t="s">
        <v>68</v>
      </c>
      <c r="AQ19" s="92">
        <f t="shared" si="16"/>
        <v>105</v>
      </c>
      <c r="AR19" s="93" t="s">
        <v>70</v>
      </c>
      <c r="AS19" s="138">
        <v>60</v>
      </c>
      <c r="AT19" s="75" t="s">
        <v>70</v>
      </c>
      <c r="AU19" s="138">
        <v>33</v>
      </c>
      <c r="AV19" s="75" t="s">
        <v>70</v>
      </c>
      <c r="AW19" s="139">
        <v>12</v>
      </c>
      <c r="AX19" s="91" t="s">
        <v>70</v>
      </c>
      <c r="AY19" s="138">
        <v>0</v>
      </c>
      <c r="AZ19" s="91" t="s">
        <v>70</v>
      </c>
      <c r="BA19" s="138">
        <v>0</v>
      </c>
      <c r="BB19" s="94" t="s">
        <v>70</v>
      </c>
      <c r="BC19" s="95">
        <f t="shared" si="0"/>
        <v>26</v>
      </c>
      <c r="BD19" s="89" t="s">
        <v>70</v>
      </c>
      <c r="BE19" s="96">
        <f t="shared" si="1"/>
        <v>18</v>
      </c>
      <c r="BF19" s="93" t="s">
        <v>70</v>
      </c>
      <c r="BG19" s="96">
        <f t="shared" si="2"/>
        <v>9</v>
      </c>
      <c r="BH19" s="93" t="s">
        <v>70</v>
      </c>
      <c r="BI19" s="89">
        <f t="shared" si="3"/>
        <v>3</v>
      </c>
      <c r="BJ19" s="89" t="s">
        <v>70</v>
      </c>
      <c r="BK19" s="96">
        <f t="shared" si="4"/>
        <v>0</v>
      </c>
      <c r="BL19" s="89" t="s">
        <v>70</v>
      </c>
      <c r="BM19" s="96">
        <f t="shared" si="5"/>
        <v>-4</v>
      </c>
      <c r="BN19" s="77" t="s">
        <v>70</v>
      </c>
      <c r="BO19" s="97">
        <f t="shared" si="6"/>
        <v>132.91139240506328</v>
      </c>
      <c r="BP19" s="93" t="s">
        <v>71</v>
      </c>
      <c r="BQ19" s="98">
        <f t="shared" si="7"/>
        <v>142.85714285714286</v>
      </c>
      <c r="BR19" s="93" t="s">
        <v>71</v>
      </c>
      <c r="BS19" s="98">
        <f t="shared" si="8"/>
        <v>137.5</v>
      </c>
      <c r="BT19" s="93" t="s">
        <v>71</v>
      </c>
      <c r="BU19" s="99">
        <f t="shared" si="9"/>
        <v>133.33333333333331</v>
      </c>
      <c r="BV19" s="89" t="s">
        <v>71</v>
      </c>
      <c r="BW19" s="100" t="e">
        <f t="shared" si="10"/>
        <v>#DIV/0!</v>
      </c>
      <c r="BX19" s="101" t="s">
        <v>71</v>
      </c>
      <c r="BY19" s="100">
        <f t="shared" si="11"/>
        <v>0</v>
      </c>
      <c r="BZ19" s="102" t="s">
        <v>71</v>
      </c>
      <c r="CA19" s="128">
        <v>7</v>
      </c>
      <c r="CB19" s="103" t="s">
        <v>74</v>
      </c>
      <c r="CC19" s="129">
        <v>9</v>
      </c>
      <c r="CD19" s="105" t="s">
        <v>74</v>
      </c>
      <c r="CE19" s="130">
        <v>15000</v>
      </c>
      <c r="CF19" s="107" t="s">
        <v>75</v>
      </c>
      <c r="CG19" s="270" t="s">
        <v>98</v>
      </c>
      <c r="CH19" s="271"/>
      <c r="CI19" s="108" t="s">
        <v>157</v>
      </c>
      <c r="CJ19" s="132" t="s">
        <v>102</v>
      </c>
      <c r="CK19" s="244" t="s">
        <v>180</v>
      </c>
      <c r="CL19" s="245"/>
    </row>
    <row r="20" spans="2:90" ht="37.5" customHeight="1">
      <c r="B20" s="146" t="s">
        <v>266</v>
      </c>
      <c r="C20" s="62" t="s">
        <v>145</v>
      </c>
      <c r="D20" s="133">
        <v>124</v>
      </c>
      <c r="E20" s="111" t="s">
        <v>68</v>
      </c>
      <c r="F20" s="134">
        <v>122</v>
      </c>
      <c r="G20" s="113" t="s">
        <v>69</v>
      </c>
      <c r="H20" s="114">
        <f t="shared" si="12"/>
        <v>2</v>
      </c>
      <c r="I20" s="115" t="s">
        <v>70</v>
      </c>
      <c r="J20" s="116">
        <f t="shared" si="13"/>
        <v>0.016129032258064516</v>
      </c>
      <c r="K20" s="117" t="s">
        <v>71</v>
      </c>
      <c r="L20" s="135">
        <v>8</v>
      </c>
      <c r="M20" s="115" t="s">
        <v>70</v>
      </c>
      <c r="N20" s="116">
        <f t="shared" si="14"/>
        <v>0.06451612903225806</v>
      </c>
      <c r="O20" s="119" t="s">
        <v>71</v>
      </c>
      <c r="P20" s="136">
        <v>316</v>
      </c>
      <c r="Q20" s="121" t="s">
        <v>72</v>
      </c>
      <c r="R20" s="136">
        <v>116</v>
      </c>
      <c r="S20" s="121" t="s">
        <v>69</v>
      </c>
      <c r="T20" s="136">
        <v>69</v>
      </c>
      <c r="U20" s="122" t="s">
        <v>71</v>
      </c>
      <c r="V20" s="135">
        <v>86</v>
      </c>
      <c r="W20" s="122" t="s">
        <v>71</v>
      </c>
      <c r="X20" s="135">
        <v>92</v>
      </c>
      <c r="Y20" s="121" t="s">
        <v>71</v>
      </c>
      <c r="Z20" s="83" t="s">
        <v>98</v>
      </c>
      <c r="AA20" s="123" t="s">
        <v>225</v>
      </c>
      <c r="AB20" s="137"/>
      <c r="AC20" s="137" t="s">
        <v>100</v>
      </c>
      <c r="AD20" s="125" t="s">
        <v>73</v>
      </c>
      <c r="AE20" s="88">
        <f t="shared" si="15"/>
        <v>81</v>
      </c>
      <c r="AF20" s="89" t="s">
        <v>68</v>
      </c>
      <c r="AG20" s="138">
        <v>63</v>
      </c>
      <c r="AH20" s="75" t="s">
        <v>68</v>
      </c>
      <c r="AI20" s="138">
        <v>11</v>
      </c>
      <c r="AJ20" s="75" t="s">
        <v>68</v>
      </c>
      <c r="AK20" s="139">
        <v>6</v>
      </c>
      <c r="AL20" s="91" t="s">
        <v>68</v>
      </c>
      <c r="AM20" s="138">
        <v>0</v>
      </c>
      <c r="AN20" s="91" t="s">
        <v>68</v>
      </c>
      <c r="AO20" s="138">
        <v>1</v>
      </c>
      <c r="AP20" s="82" t="s">
        <v>68</v>
      </c>
      <c r="AQ20" s="92">
        <f t="shared" si="16"/>
        <v>112</v>
      </c>
      <c r="AR20" s="93" t="s">
        <v>70</v>
      </c>
      <c r="AS20" s="138">
        <v>89</v>
      </c>
      <c r="AT20" s="75" t="s">
        <v>70</v>
      </c>
      <c r="AU20" s="138">
        <v>15</v>
      </c>
      <c r="AV20" s="75" t="s">
        <v>70</v>
      </c>
      <c r="AW20" s="139">
        <v>8</v>
      </c>
      <c r="AX20" s="91" t="s">
        <v>70</v>
      </c>
      <c r="AY20" s="138">
        <v>0</v>
      </c>
      <c r="AZ20" s="91" t="s">
        <v>70</v>
      </c>
      <c r="BA20" s="138">
        <v>0</v>
      </c>
      <c r="BB20" s="94" t="s">
        <v>70</v>
      </c>
      <c r="BC20" s="95">
        <f t="shared" si="0"/>
        <v>31</v>
      </c>
      <c r="BD20" s="89" t="s">
        <v>70</v>
      </c>
      <c r="BE20" s="96">
        <f t="shared" si="1"/>
        <v>26</v>
      </c>
      <c r="BF20" s="93" t="s">
        <v>70</v>
      </c>
      <c r="BG20" s="96">
        <f t="shared" si="2"/>
        <v>4</v>
      </c>
      <c r="BH20" s="93" t="s">
        <v>70</v>
      </c>
      <c r="BI20" s="89">
        <f t="shared" si="3"/>
        <v>2</v>
      </c>
      <c r="BJ20" s="89" t="s">
        <v>70</v>
      </c>
      <c r="BK20" s="96">
        <f t="shared" si="4"/>
        <v>0</v>
      </c>
      <c r="BL20" s="89" t="s">
        <v>70</v>
      </c>
      <c r="BM20" s="96">
        <f t="shared" si="5"/>
        <v>-1</v>
      </c>
      <c r="BN20" s="77" t="s">
        <v>70</v>
      </c>
      <c r="BO20" s="97">
        <f t="shared" si="6"/>
        <v>138.2716049382716</v>
      </c>
      <c r="BP20" s="93" t="s">
        <v>71</v>
      </c>
      <c r="BQ20" s="98">
        <f t="shared" si="7"/>
        <v>141.26984126984127</v>
      </c>
      <c r="BR20" s="93" t="s">
        <v>71</v>
      </c>
      <c r="BS20" s="98">
        <f t="shared" si="8"/>
        <v>136.36363636363635</v>
      </c>
      <c r="BT20" s="93" t="s">
        <v>71</v>
      </c>
      <c r="BU20" s="99">
        <f t="shared" si="9"/>
        <v>133.33333333333331</v>
      </c>
      <c r="BV20" s="89" t="s">
        <v>71</v>
      </c>
      <c r="BW20" s="100" t="e">
        <f t="shared" si="10"/>
        <v>#DIV/0!</v>
      </c>
      <c r="BX20" s="101" t="s">
        <v>71</v>
      </c>
      <c r="BY20" s="100">
        <f t="shared" si="11"/>
        <v>0</v>
      </c>
      <c r="BZ20" s="102" t="s">
        <v>71</v>
      </c>
      <c r="CA20" s="128">
        <v>7</v>
      </c>
      <c r="CB20" s="103" t="s">
        <v>74</v>
      </c>
      <c r="CC20" s="129">
        <v>7</v>
      </c>
      <c r="CD20" s="105" t="s">
        <v>74</v>
      </c>
      <c r="CE20" s="130">
        <v>9108</v>
      </c>
      <c r="CF20" s="107" t="s">
        <v>75</v>
      </c>
      <c r="CG20" s="270" t="s">
        <v>98</v>
      </c>
      <c r="CH20" s="271"/>
      <c r="CI20" s="108" t="s">
        <v>143</v>
      </c>
      <c r="CJ20" s="132" t="s">
        <v>112</v>
      </c>
      <c r="CK20" s="248" t="s">
        <v>213</v>
      </c>
      <c r="CL20" s="249"/>
    </row>
    <row r="21" spans="2:90" ht="93.75" customHeight="1">
      <c r="B21" s="236" t="s">
        <v>181</v>
      </c>
      <c r="C21" s="62" t="s">
        <v>182</v>
      </c>
      <c r="D21" s="133">
        <v>67</v>
      </c>
      <c r="E21" s="111" t="s">
        <v>68</v>
      </c>
      <c r="F21" s="134">
        <v>65</v>
      </c>
      <c r="G21" s="113" t="s">
        <v>69</v>
      </c>
      <c r="H21" s="114">
        <f t="shared" si="12"/>
        <v>2</v>
      </c>
      <c r="I21" s="115" t="s">
        <v>70</v>
      </c>
      <c r="J21" s="116">
        <f t="shared" si="13"/>
        <v>0.029850746268656716</v>
      </c>
      <c r="K21" s="117" t="s">
        <v>71</v>
      </c>
      <c r="L21" s="135">
        <v>5</v>
      </c>
      <c r="M21" s="115" t="s">
        <v>70</v>
      </c>
      <c r="N21" s="116">
        <f t="shared" si="14"/>
        <v>0.07462686567164178</v>
      </c>
      <c r="O21" s="119" t="s">
        <v>71</v>
      </c>
      <c r="P21" s="136">
        <v>316</v>
      </c>
      <c r="Q21" s="121" t="s">
        <v>72</v>
      </c>
      <c r="R21" s="136">
        <v>114</v>
      </c>
      <c r="S21" s="121" t="s">
        <v>69</v>
      </c>
      <c r="T21" s="136">
        <v>69</v>
      </c>
      <c r="U21" s="122" t="s">
        <v>71</v>
      </c>
      <c r="V21" s="135">
        <v>86</v>
      </c>
      <c r="W21" s="122" t="s">
        <v>71</v>
      </c>
      <c r="X21" s="135">
        <v>92</v>
      </c>
      <c r="Y21" s="121" t="s">
        <v>71</v>
      </c>
      <c r="Z21" s="83" t="s">
        <v>98</v>
      </c>
      <c r="AA21" s="123" t="s">
        <v>122</v>
      </c>
      <c r="AB21" s="137"/>
      <c r="AC21" s="137" t="s">
        <v>100</v>
      </c>
      <c r="AD21" s="125" t="s">
        <v>228</v>
      </c>
      <c r="AE21" s="88">
        <f t="shared" si="15"/>
        <v>36</v>
      </c>
      <c r="AF21" s="89" t="s">
        <v>68</v>
      </c>
      <c r="AG21" s="138">
        <v>27</v>
      </c>
      <c r="AH21" s="75" t="s">
        <v>68</v>
      </c>
      <c r="AI21" s="138">
        <v>5</v>
      </c>
      <c r="AJ21" s="75" t="s">
        <v>68</v>
      </c>
      <c r="AK21" s="139">
        <v>3</v>
      </c>
      <c r="AL21" s="91" t="s">
        <v>68</v>
      </c>
      <c r="AM21" s="138">
        <v>1</v>
      </c>
      <c r="AN21" s="91" t="s">
        <v>68</v>
      </c>
      <c r="AO21" s="138">
        <v>0</v>
      </c>
      <c r="AP21" s="82" t="s">
        <v>68</v>
      </c>
      <c r="AQ21" s="92">
        <f t="shared" si="16"/>
        <v>49</v>
      </c>
      <c r="AR21" s="93" t="s">
        <v>70</v>
      </c>
      <c r="AS21" s="138">
        <v>38</v>
      </c>
      <c r="AT21" s="75" t="s">
        <v>70</v>
      </c>
      <c r="AU21" s="138">
        <v>7</v>
      </c>
      <c r="AV21" s="75" t="s">
        <v>70</v>
      </c>
      <c r="AW21" s="139">
        <v>4</v>
      </c>
      <c r="AX21" s="91" t="s">
        <v>70</v>
      </c>
      <c r="AY21" s="138">
        <v>0</v>
      </c>
      <c r="AZ21" s="91" t="s">
        <v>70</v>
      </c>
      <c r="BA21" s="138">
        <v>0</v>
      </c>
      <c r="BB21" s="94" t="s">
        <v>70</v>
      </c>
      <c r="BC21" s="95">
        <f t="shared" si="0"/>
        <v>13</v>
      </c>
      <c r="BD21" s="89" t="s">
        <v>70</v>
      </c>
      <c r="BE21" s="96">
        <f t="shared" si="1"/>
        <v>11</v>
      </c>
      <c r="BF21" s="93" t="s">
        <v>70</v>
      </c>
      <c r="BG21" s="96">
        <f t="shared" si="2"/>
        <v>2</v>
      </c>
      <c r="BH21" s="93" t="s">
        <v>70</v>
      </c>
      <c r="BI21" s="89">
        <f t="shared" si="3"/>
        <v>1</v>
      </c>
      <c r="BJ21" s="89" t="s">
        <v>70</v>
      </c>
      <c r="BK21" s="96">
        <f t="shared" si="4"/>
        <v>-1</v>
      </c>
      <c r="BL21" s="89" t="s">
        <v>70</v>
      </c>
      <c r="BM21" s="96">
        <f t="shared" si="5"/>
        <v>0</v>
      </c>
      <c r="BN21" s="77" t="s">
        <v>70</v>
      </c>
      <c r="BO21" s="97">
        <f t="shared" si="6"/>
        <v>136.11111111111111</v>
      </c>
      <c r="BP21" s="93" t="s">
        <v>71</v>
      </c>
      <c r="BQ21" s="98">
        <f t="shared" si="7"/>
        <v>140.74074074074073</v>
      </c>
      <c r="BR21" s="93" t="s">
        <v>71</v>
      </c>
      <c r="BS21" s="98">
        <f t="shared" si="8"/>
        <v>140</v>
      </c>
      <c r="BT21" s="93" t="s">
        <v>71</v>
      </c>
      <c r="BU21" s="99">
        <f t="shared" si="9"/>
        <v>133.33333333333331</v>
      </c>
      <c r="BV21" s="89" t="s">
        <v>71</v>
      </c>
      <c r="BW21" s="100">
        <f t="shared" si="10"/>
        <v>0</v>
      </c>
      <c r="BX21" s="101" t="s">
        <v>71</v>
      </c>
      <c r="BY21" s="100" t="e">
        <f t="shared" si="11"/>
        <v>#DIV/0!</v>
      </c>
      <c r="BZ21" s="102" t="s">
        <v>71</v>
      </c>
      <c r="CA21" s="128">
        <v>7</v>
      </c>
      <c r="CB21" s="103" t="s">
        <v>74</v>
      </c>
      <c r="CC21" s="129">
        <v>7</v>
      </c>
      <c r="CD21" s="105" t="s">
        <v>74</v>
      </c>
      <c r="CE21" s="130">
        <v>10440</v>
      </c>
      <c r="CF21" s="107" t="s">
        <v>75</v>
      </c>
      <c r="CG21" s="270" t="s">
        <v>98</v>
      </c>
      <c r="CH21" s="271"/>
      <c r="CI21" s="108" t="s">
        <v>138</v>
      </c>
      <c r="CJ21" s="132" t="s">
        <v>102</v>
      </c>
      <c r="CK21" s="248" t="s">
        <v>197</v>
      </c>
      <c r="CL21" s="249"/>
    </row>
    <row r="22" spans="2:90" ht="75" customHeight="1">
      <c r="B22" s="238"/>
      <c r="C22" s="62" t="s">
        <v>118</v>
      </c>
      <c r="D22" s="133">
        <v>70</v>
      </c>
      <c r="E22" s="111" t="s">
        <v>68</v>
      </c>
      <c r="F22" s="134">
        <v>69</v>
      </c>
      <c r="G22" s="113" t="s">
        <v>69</v>
      </c>
      <c r="H22" s="114">
        <f t="shared" si="12"/>
        <v>1</v>
      </c>
      <c r="I22" s="115" t="s">
        <v>70</v>
      </c>
      <c r="J22" s="116">
        <f t="shared" si="13"/>
        <v>0.014285714285714285</v>
      </c>
      <c r="K22" s="117" t="s">
        <v>71</v>
      </c>
      <c r="L22" s="135">
        <v>5</v>
      </c>
      <c r="M22" s="115" t="s">
        <v>70</v>
      </c>
      <c r="N22" s="116">
        <f t="shared" si="14"/>
        <v>0.07142857142857142</v>
      </c>
      <c r="O22" s="119" t="s">
        <v>71</v>
      </c>
      <c r="P22" s="136">
        <v>316</v>
      </c>
      <c r="Q22" s="121" t="s">
        <v>72</v>
      </c>
      <c r="R22" s="136">
        <v>75</v>
      </c>
      <c r="S22" s="121" t="s">
        <v>69</v>
      </c>
      <c r="T22" s="136">
        <v>69</v>
      </c>
      <c r="U22" s="122" t="s">
        <v>71</v>
      </c>
      <c r="V22" s="135">
        <v>86</v>
      </c>
      <c r="W22" s="122" t="s">
        <v>71</v>
      </c>
      <c r="X22" s="135">
        <v>92</v>
      </c>
      <c r="Y22" s="121" t="s">
        <v>71</v>
      </c>
      <c r="Z22" s="83" t="s">
        <v>98</v>
      </c>
      <c r="AA22" s="123" t="s">
        <v>232</v>
      </c>
      <c r="AB22" s="137"/>
      <c r="AC22" s="137" t="s">
        <v>117</v>
      </c>
      <c r="AD22" s="125" t="s">
        <v>228</v>
      </c>
      <c r="AE22" s="88">
        <f t="shared" si="15"/>
        <v>29</v>
      </c>
      <c r="AF22" s="89" t="s">
        <v>68</v>
      </c>
      <c r="AG22" s="138">
        <v>19</v>
      </c>
      <c r="AH22" s="75" t="s">
        <v>68</v>
      </c>
      <c r="AI22" s="138">
        <v>8</v>
      </c>
      <c r="AJ22" s="75" t="s">
        <v>68</v>
      </c>
      <c r="AK22" s="139">
        <v>2</v>
      </c>
      <c r="AL22" s="91" t="s">
        <v>68</v>
      </c>
      <c r="AM22" s="138">
        <v>0</v>
      </c>
      <c r="AN22" s="91" t="s">
        <v>68</v>
      </c>
      <c r="AO22" s="138">
        <v>0</v>
      </c>
      <c r="AP22" s="82" t="s">
        <v>68</v>
      </c>
      <c r="AQ22" s="92">
        <f t="shared" si="16"/>
        <v>41</v>
      </c>
      <c r="AR22" s="93" t="s">
        <v>70</v>
      </c>
      <c r="AS22" s="138">
        <v>27</v>
      </c>
      <c r="AT22" s="75" t="s">
        <v>70</v>
      </c>
      <c r="AU22" s="138">
        <v>11</v>
      </c>
      <c r="AV22" s="75" t="s">
        <v>70</v>
      </c>
      <c r="AW22" s="139">
        <v>3</v>
      </c>
      <c r="AX22" s="91" t="s">
        <v>70</v>
      </c>
      <c r="AY22" s="138">
        <v>0</v>
      </c>
      <c r="AZ22" s="91" t="s">
        <v>70</v>
      </c>
      <c r="BA22" s="138">
        <v>0</v>
      </c>
      <c r="BB22" s="94" t="s">
        <v>70</v>
      </c>
      <c r="BC22" s="95">
        <f t="shared" si="0"/>
        <v>12</v>
      </c>
      <c r="BD22" s="89" t="s">
        <v>70</v>
      </c>
      <c r="BE22" s="96">
        <f t="shared" si="1"/>
        <v>8</v>
      </c>
      <c r="BF22" s="93" t="s">
        <v>70</v>
      </c>
      <c r="BG22" s="96">
        <f t="shared" si="2"/>
        <v>3</v>
      </c>
      <c r="BH22" s="93" t="s">
        <v>70</v>
      </c>
      <c r="BI22" s="89">
        <f t="shared" si="3"/>
        <v>1</v>
      </c>
      <c r="BJ22" s="89" t="s">
        <v>70</v>
      </c>
      <c r="BK22" s="96">
        <f t="shared" si="4"/>
        <v>0</v>
      </c>
      <c r="BL22" s="89" t="s">
        <v>70</v>
      </c>
      <c r="BM22" s="96">
        <f t="shared" si="5"/>
        <v>0</v>
      </c>
      <c r="BN22" s="77" t="s">
        <v>70</v>
      </c>
      <c r="BO22" s="97">
        <f t="shared" si="6"/>
        <v>141.3793103448276</v>
      </c>
      <c r="BP22" s="93" t="s">
        <v>71</v>
      </c>
      <c r="BQ22" s="98">
        <f t="shared" si="7"/>
        <v>142.10526315789474</v>
      </c>
      <c r="BR22" s="93" t="s">
        <v>71</v>
      </c>
      <c r="BS22" s="98">
        <f t="shared" si="8"/>
        <v>137.5</v>
      </c>
      <c r="BT22" s="93" t="s">
        <v>71</v>
      </c>
      <c r="BU22" s="99">
        <f t="shared" si="9"/>
        <v>150</v>
      </c>
      <c r="BV22" s="89" t="s">
        <v>71</v>
      </c>
      <c r="BW22" s="100" t="e">
        <f t="shared" si="10"/>
        <v>#DIV/0!</v>
      </c>
      <c r="BX22" s="101" t="s">
        <v>71</v>
      </c>
      <c r="BY22" s="100" t="e">
        <f t="shared" si="11"/>
        <v>#DIV/0!</v>
      </c>
      <c r="BZ22" s="102" t="s">
        <v>71</v>
      </c>
      <c r="CA22" s="128">
        <v>7</v>
      </c>
      <c r="CB22" s="103" t="s">
        <v>74</v>
      </c>
      <c r="CC22" s="129">
        <v>7</v>
      </c>
      <c r="CD22" s="105" t="s">
        <v>74</v>
      </c>
      <c r="CE22" s="130">
        <v>10609</v>
      </c>
      <c r="CF22" s="107" t="s">
        <v>75</v>
      </c>
      <c r="CG22" s="270" t="s">
        <v>98</v>
      </c>
      <c r="CH22" s="271"/>
      <c r="CI22" s="108" t="s">
        <v>243</v>
      </c>
      <c r="CJ22" s="132" t="s">
        <v>102</v>
      </c>
      <c r="CK22" s="244" t="s">
        <v>119</v>
      </c>
      <c r="CL22" s="245"/>
    </row>
    <row r="23" spans="2:90" ht="112.5" customHeight="1">
      <c r="B23" s="236" t="s">
        <v>64</v>
      </c>
      <c r="C23" s="62" t="s">
        <v>97</v>
      </c>
      <c r="D23" s="133">
        <v>68</v>
      </c>
      <c r="E23" s="111" t="s">
        <v>68</v>
      </c>
      <c r="F23" s="134">
        <v>67</v>
      </c>
      <c r="G23" s="113" t="s">
        <v>69</v>
      </c>
      <c r="H23" s="114">
        <v>2</v>
      </c>
      <c r="I23" s="115" t="s">
        <v>70</v>
      </c>
      <c r="J23" s="116">
        <v>1.5</v>
      </c>
      <c r="K23" s="117" t="s">
        <v>71</v>
      </c>
      <c r="L23" s="135">
        <v>5</v>
      </c>
      <c r="M23" s="115" t="s">
        <v>70</v>
      </c>
      <c r="N23" s="116">
        <v>5.9</v>
      </c>
      <c r="O23" s="119" t="s">
        <v>71</v>
      </c>
      <c r="P23" s="136">
        <v>316</v>
      </c>
      <c r="Q23" s="121" t="s">
        <v>72</v>
      </c>
      <c r="R23" s="136">
        <v>40</v>
      </c>
      <c r="S23" s="121" t="s">
        <v>69</v>
      </c>
      <c r="T23" s="136">
        <v>69</v>
      </c>
      <c r="U23" s="122" t="s">
        <v>71</v>
      </c>
      <c r="V23" s="135">
        <v>89</v>
      </c>
      <c r="W23" s="122" t="s">
        <v>71</v>
      </c>
      <c r="X23" s="135">
        <v>92</v>
      </c>
      <c r="Y23" s="121" t="s">
        <v>71</v>
      </c>
      <c r="Z23" s="83" t="s">
        <v>98</v>
      </c>
      <c r="AA23" s="123" t="s">
        <v>99</v>
      </c>
      <c r="AB23" s="137"/>
      <c r="AC23" s="137" t="s">
        <v>100</v>
      </c>
      <c r="AD23" s="125" t="s">
        <v>101</v>
      </c>
      <c r="AE23" s="88">
        <f t="shared" si="15"/>
        <v>27</v>
      </c>
      <c r="AF23" s="89" t="s">
        <v>68</v>
      </c>
      <c r="AG23" s="138">
        <v>21</v>
      </c>
      <c r="AH23" s="75" t="s">
        <v>68</v>
      </c>
      <c r="AI23" s="138">
        <v>5</v>
      </c>
      <c r="AJ23" s="75" t="s">
        <v>68</v>
      </c>
      <c r="AK23" s="139">
        <v>1</v>
      </c>
      <c r="AL23" s="91" t="s">
        <v>68</v>
      </c>
      <c r="AM23" s="138">
        <v>0</v>
      </c>
      <c r="AN23" s="91" t="s">
        <v>68</v>
      </c>
      <c r="AO23" s="138">
        <v>0</v>
      </c>
      <c r="AP23" s="82" t="s">
        <v>68</v>
      </c>
      <c r="AQ23" s="92">
        <f t="shared" si="16"/>
        <v>39</v>
      </c>
      <c r="AR23" s="93" t="s">
        <v>70</v>
      </c>
      <c r="AS23" s="138">
        <v>30</v>
      </c>
      <c r="AT23" s="75" t="s">
        <v>70</v>
      </c>
      <c r="AU23" s="138">
        <v>7</v>
      </c>
      <c r="AV23" s="75" t="s">
        <v>70</v>
      </c>
      <c r="AW23" s="139">
        <v>2</v>
      </c>
      <c r="AX23" s="91" t="s">
        <v>70</v>
      </c>
      <c r="AY23" s="138">
        <v>0</v>
      </c>
      <c r="AZ23" s="91" t="s">
        <v>70</v>
      </c>
      <c r="BA23" s="138">
        <v>0</v>
      </c>
      <c r="BB23" s="94" t="s">
        <v>70</v>
      </c>
      <c r="BC23" s="95">
        <f t="shared" si="0"/>
        <v>12</v>
      </c>
      <c r="BD23" s="89" t="s">
        <v>70</v>
      </c>
      <c r="BE23" s="96">
        <f t="shared" si="1"/>
        <v>9</v>
      </c>
      <c r="BF23" s="93" t="s">
        <v>70</v>
      </c>
      <c r="BG23" s="96">
        <f t="shared" si="2"/>
        <v>2</v>
      </c>
      <c r="BH23" s="93" t="s">
        <v>70</v>
      </c>
      <c r="BI23" s="89">
        <f t="shared" si="3"/>
        <v>1</v>
      </c>
      <c r="BJ23" s="89" t="s">
        <v>70</v>
      </c>
      <c r="BK23" s="96">
        <f t="shared" si="4"/>
        <v>0</v>
      </c>
      <c r="BL23" s="89" t="s">
        <v>70</v>
      </c>
      <c r="BM23" s="96">
        <f t="shared" si="5"/>
        <v>0</v>
      </c>
      <c r="BN23" s="77" t="s">
        <v>70</v>
      </c>
      <c r="BO23" s="97">
        <f t="shared" si="6"/>
        <v>144.44444444444443</v>
      </c>
      <c r="BP23" s="93" t="s">
        <v>71</v>
      </c>
      <c r="BQ23" s="98">
        <f t="shared" si="7"/>
        <v>142.85714285714286</v>
      </c>
      <c r="BR23" s="93" t="s">
        <v>71</v>
      </c>
      <c r="BS23" s="98">
        <f t="shared" si="8"/>
        <v>140</v>
      </c>
      <c r="BT23" s="93" t="s">
        <v>71</v>
      </c>
      <c r="BU23" s="99">
        <f t="shared" si="9"/>
        <v>200</v>
      </c>
      <c r="BV23" s="89" t="s">
        <v>71</v>
      </c>
      <c r="BW23" s="100" t="e">
        <f t="shared" si="10"/>
        <v>#DIV/0!</v>
      </c>
      <c r="BX23" s="101" t="s">
        <v>71</v>
      </c>
      <c r="BY23" s="100" t="e">
        <f t="shared" si="11"/>
        <v>#DIV/0!</v>
      </c>
      <c r="BZ23" s="102" t="s">
        <v>71</v>
      </c>
      <c r="CA23" s="128">
        <v>7</v>
      </c>
      <c r="CB23" s="103" t="s">
        <v>74</v>
      </c>
      <c r="CC23" s="129">
        <v>7</v>
      </c>
      <c r="CD23" s="105" t="s">
        <v>74</v>
      </c>
      <c r="CE23" s="130">
        <v>14647</v>
      </c>
      <c r="CF23" s="107" t="s">
        <v>75</v>
      </c>
      <c r="CG23" s="270" t="s">
        <v>98</v>
      </c>
      <c r="CH23" s="271"/>
      <c r="CI23" s="108" t="s">
        <v>241</v>
      </c>
      <c r="CJ23" s="132" t="s">
        <v>102</v>
      </c>
      <c r="CK23" s="252" t="s">
        <v>188</v>
      </c>
      <c r="CL23" s="253"/>
    </row>
    <row r="24" spans="2:90" ht="75" customHeight="1">
      <c r="B24" s="237"/>
      <c r="C24" s="62" t="s">
        <v>203</v>
      </c>
      <c r="D24" s="133">
        <v>37</v>
      </c>
      <c r="E24" s="111" t="s">
        <v>68</v>
      </c>
      <c r="F24" s="134">
        <v>36</v>
      </c>
      <c r="G24" s="113" t="s">
        <v>69</v>
      </c>
      <c r="H24" s="114">
        <f t="shared" si="12"/>
        <v>1</v>
      </c>
      <c r="I24" s="115" t="s">
        <v>70</v>
      </c>
      <c r="J24" s="116">
        <f>H24/D24</f>
        <v>0.02702702702702703</v>
      </c>
      <c r="K24" s="117" t="s">
        <v>71</v>
      </c>
      <c r="L24" s="135">
        <v>3</v>
      </c>
      <c r="M24" s="115" t="s">
        <v>70</v>
      </c>
      <c r="N24" s="116">
        <f>L24/D24</f>
        <v>0.08108108108108109</v>
      </c>
      <c r="O24" s="119" t="s">
        <v>71</v>
      </c>
      <c r="P24" s="136">
        <v>316</v>
      </c>
      <c r="Q24" s="121" t="s">
        <v>72</v>
      </c>
      <c r="R24" s="136">
        <v>69</v>
      </c>
      <c r="S24" s="121" t="s">
        <v>69</v>
      </c>
      <c r="T24" s="136">
        <v>69</v>
      </c>
      <c r="U24" s="122" t="s">
        <v>71</v>
      </c>
      <c r="V24" s="135">
        <v>86</v>
      </c>
      <c r="W24" s="122" t="s">
        <v>71</v>
      </c>
      <c r="X24" s="135">
        <v>92</v>
      </c>
      <c r="Y24" s="121" t="s">
        <v>71</v>
      </c>
      <c r="Z24" s="83" t="s">
        <v>98</v>
      </c>
      <c r="AA24" s="123" t="s">
        <v>234</v>
      </c>
      <c r="AB24" s="137"/>
      <c r="AC24" s="137" t="s">
        <v>100</v>
      </c>
      <c r="AD24" s="125" t="s">
        <v>73</v>
      </c>
      <c r="AE24" s="88">
        <f t="shared" si="15"/>
        <v>10</v>
      </c>
      <c r="AF24" s="89" t="s">
        <v>68</v>
      </c>
      <c r="AG24" s="138">
        <v>8</v>
      </c>
      <c r="AH24" s="75" t="s">
        <v>68</v>
      </c>
      <c r="AI24" s="138">
        <v>1</v>
      </c>
      <c r="AJ24" s="75" t="s">
        <v>68</v>
      </c>
      <c r="AK24" s="139">
        <v>0</v>
      </c>
      <c r="AL24" s="91" t="s">
        <v>68</v>
      </c>
      <c r="AM24" s="138">
        <v>1</v>
      </c>
      <c r="AN24" s="91" t="s">
        <v>68</v>
      </c>
      <c r="AO24" s="138">
        <v>0</v>
      </c>
      <c r="AP24" s="82" t="s">
        <v>68</v>
      </c>
      <c r="AQ24" s="92">
        <f t="shared" si="16"/>
        <v>14</v>
      </c>
      <c r="AR24" s="93" t="s">
        <v>70</v>
      </c>
      <c r="AS24" s="138">
        <v>12</v>
      </c>
      <c r="AT24" s="75" t="s">
        <v>70</v>
      </c>
      <c r="AU24" s="138">
        <v>2</v>
      </c>
      <c r="AV24" s="75" t="s">
        <v>70</v>
      </c>
      <c r="AW24" s="139">
        <v>0</v>
      </c>
      <c r="AX24" s="91" t="s">
        <v>70</v>
      </c>
      <c r="AY24" s="138">
        <v>0</v>
      </c>
      <c r="AZ24" s="91" t="s">
        <v>70</v>
      </c>
      <c r="BA24" s="138">
        <v>0</v>
      </c>
      <c r="BB24" s="94" t="s">
        <v>70</v>
      </c>
      <c r="BC24" s="95">
        <f t="shared" si="0"/>
        <v>4</v>
      </c>
      <c r="BD24" s="89" t="s">
        <v>70</v>
      </c>
      <c r="BE24" s="96">
        <f t="shared" si="1"/>
        <v>4</v>
      </c>
      <c r="BF24" s="93" t="s">
        <v>70</v>
      </c>
      <c r="BG24" s="96">
        <f t="shared" si="2"/>
        <v>1</v>
      </c>
      <c r="BH24" s="93" t="s">
        <v>70</v>
      </c>
      <c r="BI24" s="89">
        <f t="shared" si="3"/>
        <v>0</v>
      </c>
      <c r="BJ24" s="89" t="s">
        <v>70</v>
      </c>
      <c r="BK24" s="96">
        <f t="shared" si="4"/>
        <v>-1</v>
      </c>
      <c r="BL24" s="89" t="s">
        <v>70</v>
      </c>
      <c r="BM24" s="96">
        <f t="shared" si="5"/>
        <v>0</v>
      </c>
      <c r="BN24" s="77" t="s">
        <v>70</v>
      </c>
      <c r="BO24" s="97">
        <f t="shared" si="6"/>
        <v>140</v>
      </c>
      <c r="BP24" s="93" t="s">
        <v>71</v>
      </c>
      <c r="BQ24" s="98">
        <f t="shared" si="7"/>
        <v>150</v>
      </c>
      <c r="BR24" s="93" t="s">
        <v>71</v>
      </c>
      <c r="BS24" s="98">
        <f t="shared" si="8"/>
        <v>200</v>
      </c>
      <c r="BT24" s="93" t="s">
        <v>71</v>
      </c>
      <c r="BU24" s="99" t="e">
        <f t="shared" si="9"/>
        <v>#DIV/0!</v>
      </c>
      <c r="BV24" s="89" t="s">
        <v>71</v>
      </c>
      <c r="BW24" s="100">
        <f t="shared" si="10"/>
        <v>0</v>
      </c>
      <c r="BX24" s="101" t="s">
        <v>71</v>
      </c>
      <c r="BY24" s="100" t="e">
        <f t="shared" si="11"/>
        <v>#DIV/0!</v>
      </c>
      <c r="BZ24" s="102" t="s">
        <v>71</v>
      </c>
      <c r="CA24" s="128">
        <v>7</v>
      </c>
      <c r="CB24" s="103" t="s">
        <v>74</v>
      </c>
      <c r="CC24" s="129">
        <v>7</v>
      </c>
      <c r="CD24" s="105" t="s">
        <v>74</v>
      </c>
      <c r="CE24" s="130">
        <v>9283</v>
      </c>
      <c r="CF24" s="107" t="s">
        <v>75</v>
      </c>
      <c r="CG24" s="270" t="s">
        <v>98</v>
      </c>
      <c r="CH24" s="271"/>
      <c r="CI24" s="108" t="s">
        <v>242</v>
      </c>
      <c r="CJ24" s="132" t="s">
        <v>102</v>
      </c>
      <c r="CK24" s="244" t="s">
        <v>204</v>
      </c>
      <c r="CL24" s="245"/>
    </row>
    <row r="25" spans="2:90" ht="75" customHeight="1">
      <c r="B25" s="238"/>
      <c r="C25" s="62" t="s">
        <v>3</v>
      </c>
      <c r="D25" s="133">
        <v>30</v>
      </c>
      <c r="E25" s="111" t="s">
        <v>68</v>
      </c>
      <c r="F25" s="134">
        <v>1</v>
      </c>
      <c r="G25" s="113" t="s">
        <v>69</v>
      </c>
      <c r="H25" s="114">
        <v>1</v>
      </c>
      <c r="I25" s="115" t="s">
        <v>70</v>
      </c>
      <c r="J25" s="116">
        <f t="shared" si="13"/>
        <v>0.03333333333333333</v>
      </c>
      <c r="K25" s="117" t="s">
        <v>71</v>
      </c>
      <c r="L25" s="135">
        <v>2</v>
      </c>
      <c r="M25" s="115" t="s">
        <v>70</v>
      </c>
      <c r="N25" s="116">
        <f t="shared" si="14"/>
        <v>0.06666666666666667</v>
      </c>
      <c r="O25" s="119" t="s">
        <v>71</v>
      </c>
      <c r="P25" s="136">
        <v>316</v>
      </c>
      <c r="Q25" s="121" t="s">
        <v>72</v>
      </c>
      <c r="R25" s="136">
        <v>23</v>
      </c>
      <c r="S25" s="121" t="s">
        <v>69</v>
      </c>
      <c r="T25" s="136">
        <v>69</v>
      </c>
      <c r="U25" s="122" t="s">
        <v>71</v>
      </c>
      <c r="V25" s="135">
        <v>86</v>
      </c>
      <c r="W25" s="122" t="s">
        <v>71</v>
      </c>
      <c r="X25" s="135">
        <v>92</v>
      </c>
      <c r="Y25" s="121" t="s">
        <v>71</v>
      </c>
      <c r="Z25" s="83" t="s">
        <v>98</v>
      </c>
      <c r="AA25" s="123" t="s">
        <v>230</v>
      </c>
      <c r="AB25" s="137"/>
      <c r="AC25" s="137" t="s">
        <v>100</v>
      </c>
      <c r="AD25" s="125" t="s">
        <v>228</v>
      </c>
      <c r="AE25" s="88">
        <f>AG25+AI25+AK25+AM25</f>
        <v>13</v>
      </c>
      <c r="AF25" s="89" t="s">
        <v>68</v>
      </c>
      <c r="AG25" s="138">
        <v>11</v>
      </c>
      <c r="AH25" s="75" t="s">
        <v>68</v>
      </c>
      <c r="AI25" s="138">
        <v>1</v>
      </c>
      <c r="AJ25" s="75" t="s">
        <v>68</v>
      </c>
      <c r="AK25" s="139">
        <v>1</v>
      </c>
      <c r="AL25" s="91" t="s">
        <v>68</v>
      </c>
      <c r="AM25" s="138">
        <v>0</v>
      </c>
      <c r="AN25" s="91" t="s">
        <v>68</v>
      </c>
      <c r="AO25" s="138">
        <v>0</v>
      </c>
      <c r="AP25" s="82" t="s">
        <v>68</v>
      </c>
      <c r="AQ25" s="92">
        <f>AS25+AU25+AW25+AY25</f>
        <v>20</v>
      </c>
      <c r="AR25" s="93" t="s">
        <v>70</v>
      </c>
      <c r="AS25" s="138">
        <v>16</v>
      </c>
      <c r="AT25" s="75" t="s">
        <v>70</v>
      </c>
      <c r="AU25" s="138">
        <v>2</v>
      </c>
      <c r="AV25" s="75" t="s">
        <v>70</v>
      </c>
      <c r="AW25" s="139">
        <v>2</v>
      </c>
      <c r="AX25" s="91" t="s">
        <v>70</v>
      </c>
      <c r="AY25" s="138">
        <v>0</v>
      </c>
      <c r="AZ25" s="91" t="s">
        <v>70</v>
      </c>
      <c r="BA25" s="138">
        <v>0</v>
      </c>
      <c r="BB25" s="94" t="s">
        <v>70</v>
      </c>
      <c r="BC25" s="95">
        <f t="shared" si="0"/>
        <v>7</v>
      </c>
      <c r="BD25" s="89" t="s">
        <v>70</v>
      </c>
      <c r="BE25" s="96">
        <f t="shared" si="1"/>
        <v>5</v>
      </c>
      <c r="BF25" s="93" t="s">
        <v>70</v>
      </c>
      <c r="BG25" s="96">
        <f t="shared" si="2"/>
        <v>1</v>
      </c>
      <c r="BH25" s="93" t="s">
        <v>70</v>
      </c>
      <c r="BI25" s="89">
        <f t="shared" si="3"/>
        <v>1</v>
      </c>
      <c r="BJ25" s="89" t="s">
        <v>70</v>
      </c>
      <c r="BK25" s="96">
        <f t="shared" si="4"/>
        <v>0</v>
      </c>
      <c r="BL25" s="89" t="s">
        <v>70</v>
      </c>
      <c r="BM25" s="96">
        <f t="shared" si="5"/>
        <v>0</v>
      </c>
      <c r="BN25" s="77" t="s">
        <v>70</v>
      </c>
      <c r="BO25" s="97">
        <f t="shared" si="6"/>
        <v>153.84615384615387</v>
      </c>
      <c r="BP25" s="93" t="s">
        <v>71</v>
      </c>
      <c r="BQ25" s="98">
        <f t="shared" si="7"/>
        <v>145.45454545454547</v>
      </c>
      <c r="BR25" s="93" t="s">
        <v>71</v>
      </c>
      <c r="BS25" s="98">
        <f t="shared" si="8"/>
        <v>200</v>
      </c>
      <c r="BT25" s="93" t="s">
        <v>71</v>
      </c>
      <c r="BU25" s="99">
        <f t="shared" si="9"/>
        <v>200</v>
      </c>
      <c r="BV25" s="89" t="s">
        <v>71</v>
      </c>
      <c r="BW25" s="100" t="e">
        <f t="shared" si="10"/>
        <v>#DIV/0!</v>
      </c>
      <c r="BX25" s="101" t="s">
        <v>71</v>
      </c>
      <c r="BY25" s="100" t="e">
        <f t="shared" si="11"/>
        <v>#DIV/0!</v>
      </c>
      <c r="BZ25" s="102" t="s">
        <v>71</v>
      </c>
      <c r="CA25" s="128">
        <v>7</v>
      </c>
      <c r="CB25" s="103" t="s">
        <v>74</v>
      </c>
      <c r="CC25" s="129">
        <v>7</v>
      </c>
      <c r="CD25" s="149" t="s">
        <v>74</v>
      </c>
      <c r="CE25" s="130">
        <v>11320</v>
      </c>
      <c r="CF25" s="107" t="s">
        <v>75</v>
      </c>
      <c r="CG25" s="314" t="s">
        <v>98</v>
      </c>
      <c r="CH25" s="315"/>
      <c r="CI25" s="108" t="s">
        <v>238</v>
      </c>
      <c r="CJ25" s="132" t="s">
        <v>112</v>
      </c>
      <c r="CK25" s="248" t="s">
        <v>215</v>
      </c>
      <c r="CL25" s="249"/>
    </row>
    <row r="26" spans="2:90" ht="56.25" customHeight="1">
      <c r="B26" s="150" t="s">
        <v>267</v>
      </c>
      <c r="C26" s="62" t="s">
        <v>4</v>
      </c>
      <c r="D26" s="133">
        <v>154</v>
      </c>
      <c r="E26" s="111" t="s">
        <v>68</v>
      </c>
      <c r="F26" s="134">
        <v>151</v>
      </c>
      <c r="G26" s="113" t="s">
        <v>69</v>
      </c>
      <c r="H26" s="114">
        <f t="shared" si="12"/>
        <v>3</v>
      </c>
      <c r="I26" s="115" t="s">
        <v>70</v>
      </c>
      <c r="J26" s="116">
        <f>H26/D26*100</f>
        <v>1.948051948051948</v>
      </c>
      <c r="K26" s="117" t="s">
        <v>71</v>
      </c>
      <c r="L26" s="135">
        <v>10</v>
      </c>
      <c r="M26" s="115" t="s">
        <v>70</v>
      </c>
      <c r="N26" s="116">
        <f>L26/D26*100</f>
        <v>6.493506493506493</v>
      </c>
      <c r="O26" s="119" t="s">
        <v>71</v>
      </c>
      <c r="P26" s="136">
        <v>316</v>
      </c>
      <c r="Q26" s="121" t="s">
        <v>72</v>
      </c>
      <c r="R26" s="136">
        <v>171</v>
      </c>
      <c r="S26" s="121" t="s">
        <v>69</v>
      </c>
      <c r="T26" s="136">
        <v>69</v>
      </c>
      <c r="U26" s="122" t="s">
        <v>71</v>
      </c>
      <c r="V26" s="135">
        <v>86</v>
      </c>
      <c r="W26" s="122" t="s">
        <v>71</v>
      </c>
      <c r="X26" s="135">
        <v>92</v>
      </c>
      <c r="Y26" s="121" t="s">
        <v>71</v>
      </c>
      <c r="Z26" s="83" t="s">
        <v>98</v>
      </c>
      <c r="AA26" s="123" t="s">
        <v>108</v>
      </c>
      <c r="AB26" s="137"/>
      <c r="AC26" s="137" t="s">
        <v>100</v>
      </c>
      <c r="AD26" s="125" t="s">
        <v>228</v>
      </c>
      <c r="AE26" s="88">
        <f>AG26+AI26+AK26+AM26</f>
        <v>57</v>
      </c>
      <c r="AF26" s="89" t="s">
        <v>68</v>
      </c>
      <c r="AG26" s="138">
        <v>36</v>
      </c>
      <c r="AH26" s="75" t="s">
        <v>68</v>
      </c>
      <c r="AI26" s="138">
        <v>15</v>
      </c>
      <c r="AJ26" s="75" t="s">
        <v>68</v>
      </c>
      <c r="AK26" s="139">
        <v>6</v>
      </c>
      <c r="AL26" s="91" t="s">
        <v>68</v>
      </c>
      <c r="AM26" s="138">
        <v>0</v>
      </c>
      <c r="AN26" s="91" t="s">
        <v>68</v>
      </c>
      <c r="AO26" s="138">
        <v>0</v>
      </c>
      <c r="AP26" s="82" t="s">
        <v>68</v>
      </c>
      <c r="AQ26" s="92">
        <f>AS26+AU26+AW26+AY26</f>
        <v>80</v>
      </c>
      <c r="AR26" s="93" t="s">
        <v>70</v>
      </c>
      <c r="AS26" s="138">
        <v>51</v>
      </c>
      <c r="AT26" s="75" t="s">
        <v>70</v>
      </c>
      <c r="AU26" s="138">
        <v>21</v>
      </c>
      <c r="AV26" s="75" t="s">
        <v>70</v>
      </c>
      <c r="AW26" s="139">
        <v>8</v>
      </c>
      <c r="AX26" s="91" t="s">
        <v>70</v>
      </c>
      <c r="AY26" s="138">
        <v>0</v>
      </c>
      <c r="AZ26" s="91" t="s">
        <v>70</v>
      </c>
      <c r="BA26" s="138">
        <v>0</v>
      </c>
      <c r="BB26" s="94" t="s">
        <v>70</v>
      </c>
      <c r="BC26" s="95">
        <f t="shared" si="0"/>
        <v>23</v>
      </c>
      <c r="BD26" s="89" t="s">
        <v>70</v>
      </c>
      <c r="BE26" s="96">
        <f t="shared" si="1"/>
        <v>15</v>
      </c>
      <c r="BF26" s="93" t="s">
        <v>70</v>
      </c>
      <c r="BG26" s="96">
        <f t="shared" si="2"/>
        <v>6</v>
      </c>
      <c r="BH26" s="93" t="s">
        <v>70</v>
      </c>
      <c r="BI26" s="89">
        <f t="shared" si="3"/>
        <v>2</v>
      </c>
      <c r="BJ26" s="89" t="s">
        <v>70</v>
      </c>
      <c r="BK26" s="96">
        <f t="shared" si="4"/>
        <v>0</v>
      </c>
      <c r="BL26" s="89" t="s">
        <v>70</v>
      </c>
      <c r="BM26" s="96">
        <f t="shared" si="5"/>
        <v>0</v>
      </c>
      <c r="BN26" s="77" t="s">
        <v>70</v>
      </c>
      <c r="BO26" s="97">
        <f t="shared" si="6"/>
        <v>140.35087719298244</v>
      </c>
      <c r="BP26" s="93" t="s">
        <v>71</v>
      </c>
      <c r="BQ26" s="98">
        <f t="shared" si="7"/>
        <v>141.66666666666669</v>
      </c>
      <c r="BR26" s="93" t="s">
        <v>71</v>
      </c>
      <c r="BS26" s="98">
        <f t="shared" si="8"/>
        <v>140</v>
      </c>
      <c r="BT26" s="93" t="s">
        <v>71</v>
      </c>
      <c r="BU26" s="99">
        <f t="shared" si="9"/>
        <v>133.33333333333331</v>
      </c>
      <c r="BV26" s="89" t="s">
        <v>71</v>
      </c>
      <c r="BW26" s="100" t="e">
        <f t="shared" si="10"/>
        <v>#DIV/0!</v>
      </c>
      <c r="BX26" s="101" t="s">
        <v>71</v>
      </c>
      <c r="BY26" s="100" t="e">
        <f t="shared" si="11"/>
        <v>#DIV/0!</v>
      </c>
      <c r="BZ26" s="102" t="s">
        <v>71</v>
      </c>
      <c r="CA26" s="128">
        <v>7</v>
      </c>
      <c r="CB26" s="103" t="s">
        <v>74</v>
      </c>
      <c r="CC26" s="129">
        <v>7</v>
      </c>
      <c r="CD26" s="105" t="s">
        <v>74</v>
      </c>
      <c r="CE26" s="130">
        <v>13718</v>
      </c>
      <c r="CF26" s="107" t="s">
        <v>75</v>
      </c>
      <c r="CG26" s="270" t="s">
        <v>98</v>
      </c>
      <c r="CH26" s="271"/>
      <c r="CI26" s="108" t="s">
        <v>244</v>
      </c>
      <c r="CJ26" s="132" t="s">
        <v>112</v>
      </c>
      <c r="CK26" s="244" t="s">
        <v>165</v>
      </c>
      <c r="CL26" s="245"/>
    </row>
    <row r="27" spans="2:90" ht="56.25" customHeight="1">
      <c r="B27" s="146" t="s">
        <v>268</v>
      </c>
      <c r="C27" s="62" t="s">
        <v>5</v>
      </c>
      <c r="D27" s="133">
        <v>225</v>
      </c>
      <c r="E27" s="111" t="s">
        <v>68</v>
      </c>
      <c r="F27" s="134">
        <v>221</v>
      </c>
      <c r="G27" s="113" t="s">
        <v>68</v>
      </c>
      <c r="H27" s="114">
        <f t="shared" si="12"/>
        <v>4</v>
      </c>
      <c r="I27" s="115" t="s">
        <v>70</v>
      </c>
      <c r="J27" s="116">
        <v>1.6</v>
      </c>
      <c r="K27" s="117" t="s">
        <v>71</v>
      </c>
      <c r="L27" s="135">
        <v>14</v>
      </c>
      <c r="M27" s="115" t="s">
        <v>70</v>
      </c>
      <c r="N27" s="116">
        <v>6</v>
      </c>
      <c r="O27" s="119" t="s">
        <v>71</v>
      </c>
      <c r="P27" s="136">
        <v>316</v>
      </c>
      <c r="Q27" s="121" t="s">
        <v>173</v>
      </c>
      <c r="R27" s="136">
        <v>309</v>
      </c>
      <c r="S27" s="121" t="s">
        <v>69</v>
      </c>
      <c r="T27" s="136">
        <v>69</v>
      </c>
      <c r="U27" s="122" t="s">
        <v>71</v>
      </c>
      <c r="V27" s="135">
        <v>86</v>
      </c>
      <c r="W27" s="122" t="s">
        <v>71</v>
      </c>
      <c r="X27" s="135">
        <v>92</v>
      </c>
      <c r="Y27" s="121" t="s">
        <v>71</v>
      </c>
      <c r="Z27" s="83" t="s">
        <v>98</v>
      </c>
      <c r="AA27" s="123" t="s">
        <v>229</v>
      </c>
      <c r="AB27" s="137"/>
      <c r="AC27" s="137" t="s">
        <v>100</v>
      </c>
      <c r="AD27" s="125" t="s">
        <v>228</v>
      </c>
      <c r="AE27" s="88">
        <v>135</v>
      </c>
      <c r="AF27" s="89" t="s">
        <v>68</v>
      </c>
      <c r="AG27" s="138">
        <v>93</v>
      </c>
      <c r="AH27" s="75" t="s">
        <v>68</v>
      </c>
      <c r="AI27" s="138">
        <v>17</v>
      </c>
      <c r="AJ27" s="75" t="s">
        <v>68</v>
      </c>
      <c r="AK27" s="139">
        <v>10</v>
      </c>
      <c r="AL27" s="91" t="s">
        <v>68</v>
      </c>
      <c r="AM27" s="138">
        <v>15</v>
      </c>
      <c r="AN27" s="91" t="s">
        <v>68</v>
      </c>
      <c r="AO27" s="138">
        <v>0</v>
      </c>
      <c r="AP27" s="82" t="s">
        <v>68</v>
      </c>
      <c r="AQ27" s="92">
        <f>AS27+AU27+AW27+AY27</f>
        <v>174</v>
      </c>
      <c r="AR27" s="93" t="s">
        <v>70</v>
      </c>
      <c r="AS27" s="138">
        <v>131</v>
      </c>
      <c r="AT27" s="75" t="s">
        <v>70</v>
      </c>
      <c r="AU27" s="138">
        <v>24</v>
      </c>
      <c r="AV27" s="75" t="s">
        <v>70</v>
      </c>
      <c r="AW27" s="139">
        <v>13</v>
      </c>
      <c r="AX27" s="91" t="s">
        <v>70</v>
      </c>
      <c r="AY27" s="138">
        <v>6</v>
      </c>
      <c r="AZ27" s="91" t="s">
        <v>70</v>
      </c>
      <c r="BA27" s="138">
        <v>0</v>
      </c>
      <c r="BB27" s="94" t="s">
        <v>70</v>
      </c>
      <c r="BC27" s="95">
        <f t="shared" si="0"/>
        <v>39</v>
      </c>
      <c r="BD27" s="89" t="s">
        <v>70</v>
      </c>
      <c r="BE27" s="96">
        <f t="shared" si="1"/>
        <v>38</v>
      </c>
      <c r="BF27" s="93" t="s">
        <v>70</v>
      </c>
      <c r="BG27" s="96">
        <f t="shared" si="2"/>
        <v>7</v>
      </c>
      <c r="BH27" s="93" t="s">
        <v>70</v>
      </c>
      <c r="BI27" s="89">
        <f t="shared" si="3"/>
        <v>3</v>
      </c>
      <c r="BJ27" s="89" t="s">
        <v>70</v>
      </c>
      <c r="BK27" s="96">
        <f t="shared" si="4"/>
        <v>-9</v>
      </c>
      <c r="BL27" s="89" t="s">
        <v>70</v>
      </c>
      <c r="BM27" s="96">
        <f t="shared" si="5"/>
        <v>0</v>
      </c>
      <c r="BN27" s="77" t="s">
        <v>70</v>
      </c>
      <c r="BO27" s="97">
        <f t="shared" si="6"/>
        <v>128.88888888888889</v>
      </c>
      <c r="BP27" s="93" t="s">
        <v>71</v>
      </c>
      <c r="BQ27" s="98">
        <f t="shared" si="7"/>
        <v>140.86021505376345</v>
      </c>
      <c r="BR27" s="93" t="s">
        <v>71</v>
      </c>
      <c r="BS27" s="98">
        <f t="shared" si="8"/>
        <v>141.1764705882353</v>
      </c>
      <c r="BT27" s="93" t="s">
        <v>71</v>
      </c>
      <c r="BU27" s="99">
        <f t="shared" si="9"/>
        <v>130</v>
      </c>
      <c r="BV27" s="89" t="s">
        <v>71</v>
      </c>
      <c r="BW27" s="100">
        <f t="shared" si="10"/>
        <v>40</v>
      </c>
      <c r="BX27" s="101" t="s">
        <v>71</v>
      </c>
      <c r="BY27" s="100" t="e">
        <f t="shared" si="11"/>
        <v>#DIV/0!</v>
      </c>
      <c r="BZ27" s="102" t="s">
        <v>71</v>
      </c>
      <c r="CA27" s="128">
        <v>7</v>
      </c>
      <c r="CB27" s="103" t="s">
        <v>74</v>
      </c>
      <c r="CC27" s="129">
        <v>7</v>
      </c>
      <c r="CD27" s="105" t="s">
        <v>74</v>
      </c>
      <c r="CE27" s="130">
        <v>15000</v>
      </c>
      <c r="CF27" s="107" t="s">
        <v>75</v>
      </c>
      <c r="CG27" s="270" t="s">
        <v>98</v>
      </c>
      <c r="CH27" s="271"/>
      <c r="CI27" s="108" t="s">
        <v>235</v>
      </c>
      <c r="CJ27" s="132" t="s">
        <v>102</v>
      </c>
      <c r="CK27" s="244" t="s">
        <v>174</v>
      </c>
      <c r="CL27" s="245"/>
    </row>
    <row r="28" spans="2:90" ht="38.25" customHeight="1">
      <c r="B28" s="236" t="s">
        <v>159</v>
      </c>
      <c r="C28" s="62" t="s">
        <v>160</v>
      </c>
      <c r="D28" s="133">
        <v>67</v>
      </c>
      <c r="E28" s="111" t="s">
        <v>68</v>
      </c>
      <c r="F28" s="134">
        <v>66</v>
      </c>
      <c r="G28" s="113" t="s">
        <v>69</v>
      </c>
      <c r="H28" s="114">
        <f t="shared" si="12"/>
        <v>1</v>
      </c>
      <c r="I28" s="115" t="s">
        <v>70</v>
      </c>
      <c r="J28" s="116">
        <f t="shared" si="13"/>
        <v>0.014925373134328358</v>
      </c>
      <c r="K28" s="117" t="s">
        <v>71</v>
      </c>
      <c r="L28" s="135">
        <v>5</v>
      </c>
      <c r="M28" s="115" t="s">
        <v>70</v>
      </c>
      <c r="N28" s="116">
        <f t="shared" si="14"/>
        <v>0.07462686567164178</v>
      </c>
      <c r="O28" s="119" t="s">
        <v>71</v>
      </c>
      <c r="P28" s="136">
        <v>316</v>
      </c>
      <c r="Q28" s="121" t="s">
        <v>72</v>
      </c>
      <c r="R28" s="136">
        <v>150</v>
      </c>
      <c r="S28" s="121" t="s">
        <v>69</v>
      </c>
      <c r="T28" s="136">
        <v>69</v>
      </c>
      <c r="U28" s="122" t="s">
        <v>71</v>
      </c>
      <c r="V28" s="135">
        <v>86</v>
      </c>
      <c r="W28" s="122" t="s">
        <v>71</v>
      </c>
      <c r="X28" s="135">
        <v>92</v>
      </c>
      <c r="Y28" s="121" t="s">
        <v>71</v>
      </c>
      <c r="Z28" s="83" t="s">
        <v>98</v>
      </c>
      <c r="AA28" s="123" t="s">
        <v>229</v>
      </c>
      <c r="AB28" s="137"/>
      <c r="AC28" s="137" t="s">
        <v>100</v>
      </c>
      <c r="AD28" s="125" t="s">
        <v>227</v>
      </c>
      <c r="AE28" s="88">
        <f t="shared" si="15"/>
        <v>30</v>
      </c>
      <c r="AF28" s="89" t="s">
        <v>68</v>
      </c>
      <c r="AG28" s="138">
        <v>22</v>
      </c>
      <c r="AH28" s="75" t="s">
        <v>68</v>
      </c>
      <c r="AI28" s="138">
        <v>5</v>
      </c>
      <c r="AJ28" s="75" t="s">
        <v>68</v>
      </c>
      <c r="AK28" s="139">
        <v>1</v>
      </c>
      <c r="AL28" s="91" t="s">
        <v>68</v>
      </c>
      <c r="AM28" s="138">
        <v>2</v>
      </c>
      <c r="AN28" s="91" t="s">
        <v>68</v>
      </c>
      <c r="AO28" s="138">
        <v>0</v>
      </c>
      <c r="AP28" s="82" t="s">
        <v>68</v>
      </c>
      <c r="AQ28" s="92">
        <f t="shared" si="16"/>
        <v>40</v>
      </c>
      <c r="AR28" s="93" t="s">
        <v>70</v>
      </c>
      <c r="AS28" s="138">
        <v>31</v>
      </c>
      <c r="AT28" s="75" t="s">
        <v>70</v>
      </c>
      <c r="AU28" s="138">
        <v>7</v>
      </c>
      <c r="AV28" s="75" t="s">
        <v>70</v>
      </c>
      <c r="AW28" s="139">
        <v>2</v>
      </c>
      <c r="AX28" s="91" t="s">
        <v>70</v>
      </c>
      <c r="AY28" s="138">
        <v>0</v>
      </c>
      <c r="AZ28" s="91" t="s">
        <v>70</v>
      </c>
      <c r="BA28" s="138">
        <v>0</v>
      </c>
      <c r="BB28" s="94" t="s">
        <v>70</v>
      </c>
      <c r="BC28" s="95">
        <f t="shared" si="0"/>
        <v>10</v>
      </c>
      <c r="BD28" s="89" t="s">
        <v>70</v>
      </c>
      <c r="BE28" s="96">
        <f t="shared" si="1"/>
        <v>9</v>
      </c>
      <c r="BF28" s="93" t="s">
        <v>70</v>
      </c>
      <c r="BG28" s="96">
        <f t="shared" si="2"/>
        <v>2</v>
      </c>
      <c r="BH28" s="93" t="s">
        <v>70</v>
      </c>
      <c r="BI28" s="89">
        <f t="shared" si="3"/>
        <v>1</v>
      </c>
      <c r="BJ28" s="89" t="s">
        <v>70</v>
      </c>
      <c r="BK28" s="96">
        <f t="shared" si="4"/>
        <v>-2</v>
      </c>
      <c r="BL28" s="89" t="s">
        <v>70</v>
      </c>
      <c r="BM28" s="96">
        <f t="shared" si="5"/>
        <v>0</v>
      </c>
      <c r="BN28" s="77" t="s">
        <v>70</v>
      </c>
      <c r="BO28" s="97">
        <f t="shared" si="6"/>
        <v>133.33333333333331</v>
      </c>
      <c r="BP28" s="93" t="s">
        <v>71</v>
      </c>
      <c r="BQ28" s="98">
        <f t="shared" si="7"/>
        <v>140.9090909090909</v>
      </c>
      <c r="BR28" s="93" t="s">
        <v>71</v>
      </c>
      <c r="BS28" s="98">
        <f t="shared" si="8"/>
        <v>140</v>
      </c>
      <c r="BT28" s="93" t="s">
        <v>71</v>
      </c>
      <c r="BU28" s="99">
        <f t="shared" si="9"/>
        <v>200</v>
      </c>
      <c r="BV28" s="89" t="s">
        <v>71</v>
      </c>
      <c r="BW28" s="100">
        <f t="shared" si="10"/>
        <v>0</v>
      </c>
      <c r="BX28" s="101" t="s">
        <v>71</v>
      </c>
      <c r="BY28" s="100" t="e">
        <f t="shared" si="11"/>
        <v>#DIV/0!</v>
      </c>
      <c r="BZ28" s="102" t="s">
        <v>71</v>
      </c>
      <c r="CA28" s="128">
        <v>7</v>
      </c>
      <c r="CB28" s="103" t="s">
        <v>74</v>
      </c>
      <c r="CC28" s="129">
        <v>8</v>
      </c>
      <c r="CD28" s="105" t="s">
        <v>74</v>
      </c>
      <c r="CE28" s="130">
        <v>9953</v>
      </c>
      <c r="CF28" s="107" t="s">
        <v>75</v>
      </c>
      <c r="CG28" s="270" t="s">
        <v>98</v>
      </c>
      <c r="CH28" s="271"/>
      <c r="CI28" s="145" t="s">
        <v>243</v>
      </c>
      <c r="CJ28" s="132" t="s">
        <v>102</v>
      </c>
      <c r="CK28" s="248" t="s">
        <v>161</v>
      </c>
      <c r="CL28" s="249"/>
    </row>
    <row r="29" spans="2:90" ht="38.25" customHeight="1">
      <c r="B29" s="237"/>
      <c r="C29" s="62" t="s">
        <v>177</v>
      </c>
      <c r="D29" s="133">
        <v>37</v>
      </c>
      <c r="E29" s="111" t="s">
        <v>68</v>
      </c>
      <c r="F29" s="134">
        <v>34</v>
      </c>
      <c r="G29" s="113" t="s">
        <v>69</v>
      </c>
      <c r="H29" s="114">
        <f>D29-F29</f>
        <v>3</v>
      </c>
      <c r="I29" s="115" t="s">
        <v>70</v>
      </c>
      <c r="J29" s="116">
        <f>H29/D29</f>
        <v>0.08108108108108109</v>
      </c>
      <c r="K29" s="117" t="s">
        <v>71</v>
      </c>
      <c r="L29" s="135">
        <v>3</v>
      </c>
      <c r="M29" s="115" t="s">
        <v>70</v>
      </c>
      <c r="N29" s="116">
        <f>L29/D29</f>
        <v>0.08108108108108109</v>
      </c>
      <c r="O29" s="119" t="s">
        <v>71</v>
      </c>
      <c r="P29" s="136">
        <v>316</v>
      </c>
      <c r="Q29" s="121" t="s">
        <v>72</v>
      </c>
      <c r="R29" s="136">
        <v>45</v>
      </c>
      <c r="S29" s="121" t="s">
        <v>69</v>
      </c>
      <c r="T29" s="136">
        <v>69</v>
      </c>
      <c r="U29" s="122" t="s">
        <v>71</v>
      </c>
      <c r="V29" s="135">
        <v>86</v>
      </c>
      <c r="W29" s="122" t="s">
        <v>71</v>
      </c>
      <c r="X29" s="135">
        <v>92</v>
      </c>
      <c r="Y29" s="121" t="s">
        <v>71</v>
      </c>
      <c r="Z29" s="83" t="s">
        <v>98</v>
      </c>
      <c r="AA29" s="123" t="s">
        <v>229</v>
      </c>
      <c r="AB29" s="137" t="s">
        <v>255</v>
      </c>
      <c r="AC29" s="137" t="s">
        <v>100</v>
      </c>
      <c r="AD29" s="125" t="s">
        <v>228</v>
      </c>
      <c r="AE29" s="88">
        <f>AG29+AI29+AK29+AM29+AO29</f>
        <v>19</v>
      </c>
      <c r="AF29" s="89" t="s">
        <v>68</v>
      </c>
      <c r="AG29" s="138">
        <v>12</v>
      </c>
      <c r="AH29" s="75" t="s">
        <v>68</v>
      </c>
      <c r="AI29" s="138">
        <v>5</v>
      </c>
      <c r="AJ29" s="75" t="s">
        <v>68</v>
      </c>
      <c r="AK29" s="139">
        <v>2</v>
      </c>
      <c r="AL29" s="91" t="s">
        <v>68</v>
      </c>
      <c r="AM29" s="138">
        <v>0</v>
      </c>
      <c r="AN29" s="91" t="s">
        <v>68</v>
      </c>
      <c r="AO29" s="138">
        <v>0</v>
      </c>
      <c r="AP29" s="82" t="s">
        <v>68</v>
      </c>
      <c r="AQ29" s="92">
        <f>AS29+AU29+AW29+AY29+BA29</f>
        <v>27</v>
      </c>
      <c r="AR29" s="93" t="s">
        <v>70</v>
      </c>
      <c r="AS29" s="138">
        <v>17</v>
      </c>
      <c r="AT29" s="75" t="s">
        <v>70</v>
      </c>
      <c r="AU29" s="138">
        <v>7</v>
      </c>
      <c r="AV29" s="75" t="s">
        <v>70</v>
      </c>
      <c r="AW29" s="139">
        <v>3</v>
      </c>
      <c r="AX29" s="91" t="s">
        <v>70</v>
      </c>
      <c r="AY29" s="138">
        <v>0</v>
      </c>
      <c r="AZ29" s="91" t="s">
        <v>70</v>
      </c>
      <c r="BA29" s="138">
        <v>0</v>
      </c>
      <c r="BB29" s="94" t="s">
        <v>70</v>
      </c>
      <c r="BC29" s="95">
        <f>AQ29-AE29</f>
        <v>8</v>
      </c>
      <c r="BD29" s="89" t="s">
        <v>70</v>
      </c>
      <c r="BE29" s="96">
        <f>AS29-AG29</f>
        <v>5</v>
      </c>
      <c r="BF29" s="93" t="s">
        <v>70</v>
      </c>
      <c r="BG29" s="96">
        <f>AU29-AI29</f>
        <v>2</v>
      </c>
      <c r="BH29" s="93" t="s">
        <v>70</v>
      </c>
      <c r="BI29" s="89">
        <f>AW29-AK29</f>
        <v>1</v>
      </c>
      <c r="BJ29" s="89" t="s">
        <v>70</v>
      </c>
      <c r="BK29" s="96">
        <f>AY29-AM29</f>
        <v>0</v>
      </c>
      <c r="BL29" s="89" t="s">
        <v>70</v>
      </c>
      <c r="BM29" s="96">
        <f>BA29-AO29</f>
        <v>0</v>
      </c>
      <c r="BN29" s="77" t="s">
        <v>70</v>
      </c>
      <c r="BO29" s="97">
        <f>AQ29/AE29*100</f>
        <v>142.10526315789474</v>
      </c>
      <c r="BP29" s="93" t="s">
        <v>71</v>
      </c>
      <c r="BQ29" s="98">
        <f>AS29/AG29*100</f>
        <v>141.66666666666669</v>
      </c>
      <c r="BR29" s="93" t="s">
        <v>71</v>
      </c>
      <c r="BS29" s="98">
        <f>AU29/AI29*100</f>
        <v>140</v>
      </c>
      <c r="BT29" s="93" t="s">
        <v>71</v>
      </c>
      <c r="BU29" s="99">
        <f>AW29/AK29*100</f>
        <v>150</v>
      </c>
      <c r="BV29" s="89" t="s">
        <v>71</v>
      </c>
      <c r="BW29" s="100" t="e">
        <f>AY29/AM29*100</f>
        <v>#DIV/0!</v>
      </c>
      <c r="BX29" s="101" t="s">
        <v>71</v>
      </c>
      <c r="BY29" s="100" t="e">
        <f>BA29/AO29*100</f>
        <v>#DIV/0!</v>
      </c>
      <c r="BZ29" s="102" t="s">
        <v>71</v>
      </c>
      <c r="CA29" s="128">
        <v>7</v>
      </c>
      <c r="CB29" s="103" t="s">
        <v>74</v>
      </c>
      <c r="CC29" s="129">
        <v>7</v>
      </c>
      <c r="CD29" s="105" t="s">
        <v>74</v>
      </c>
      <c r="CE29" s="130">
        <v>11000</v>
      </c>
      <c r="CF29" s="107" t="s">
        <v>75</v>
      </c>
      <c r="CG29" s="314" t="s">
        <v>98</v>
      </c>
      <c r="CH29" s="315"/>
      <c r="CI29" s="145" t="s">
        <v>225</v>
      </c>
      <c r="CJ29" s="151" t="s">
        <v>102</v>
      </c>
      <c r="CK29" s="256" t="s">
        <v>200</v>
      </c>
      <c r="CL29" s="257"/>
    </row>
    <row r="30" spans="2:90" ht="38.25" customHeight="1">
      <c r="B30" s="237"/>
      <c r="C30" s="62" t="s">
        <v>190</v>
      </c>
      <c r="D30" s="133">
        <v>69</v>
      </c>
      <c r="E30" s="111" t="s">
        <v>68</v>
      </c>
      <c r="F30" s="134">
        <v>1</v>
      </c>
      <c r="G30" s="113" t="s">
        <v>69</v>
      </c>
      <c r="H30" s="114">
        <v>1</v>
      </c>
      <c r="I30" s="115" t="s">
        <v>70</v>
      </c>
      <c r="J30" s="116">
        <f t="shared" si="13"/>
        <v>0.014492753623188406</v>
      </c>
      <c r="K30" s="117" t="s">
        <v>71</v>
      </c>
      <c r="L30" s="135">
        <v>5</v>
      </c>
      <c r="M30" s="115" t="s">
        <v>70</v>
      </c>
      <c r="N30" s="116">
        <f t="shared" si="14"/>
        <v>0.07246376811594203</v>
      </c>
      <c r="O30" s="119" t="s">
        <v>71</v>
      </c>
      <c r="P30" s="136">
        <v>316</v>
      </c>
      <c r="Q30" s="121" t="s">
        <v>72</v>
      </c>
      <c r="R30" s="136">
        <v>98</v>
      </c>
      <c r="S30" s="121" t="s">
        <v>69</v>
      </c>
      <c r="T30" s="136">
        <v>69</v>
      </c>
      <c r="U30" s="122" t="s">
        <v>71</v>
      </c>
      <c r="V30" s="135">
        <v>86</v>
      </c>
      <c r="W30" s="122" t="s">
        <v>71</v>
      </c>
      <c r="X30" s="135">
        <v>92</v>
      </c>
      <c r="Y30" s="121" t="s">
        <v>71</v>
      </c>
      <c r="Z30" s="83" t="s">
        <v>98</v>
      </c>
      <c r="AA30" s="123" t="s">
        <v>274</v>
      </c>
      <c r="AB30" s="137"/>
      <c r="AC30" s="137" t="s">
        <v>100</v>
      </c>
      <c r="AD30" s="125" t="s">
        <v>228</v>
      </c>
      <c r="AE30" s="152">
        <f t="shared" si="15"/>
        <v>3</v>
      </c>
      <c r="AF30" s="153" t="s">
        <v>68</v>
      </c>
      <c r="AG30" s="148">
        <v>1</v>
      </c>
      <c r="AH30" s="154" t="s">
        <v>68</v>
      </c>
      <c r="AI30" s="148">
        <v>0</v>
      </c>
      <c r="AJ30" s="154" t="s">
        <v>68</v>
      </c>
      <c r="AK30" s="155">
        <v>2</v>
      </c>
      <c r="AL30" s="153" t="s">
        <v>68</v>
      </c>
      <c r="AM30" s="148">
        <v>0</v>
      </c>
      <c r="AN30" s="153" t="s">
        <v>68</v>
      </c>
      <c r="AO30" s="148">
        <v>0</v>
      </c>
      <c r="AP30" s="156" t="s">
        <v>68</v>
      </c>
      <c r="AQ30" s="92">
        <v>37</v>
      </c>
      <c r="AR30" s="93" t="s">
        <v>70</v>
      </c>
      <c r="AS30" s="138">
        <v>27</v>
      </c>
      <c r="AT30" s="75" t="s">
        <v>70</v>
      </c>
      <c r="AU30" s="138">
        <v>6</v>
      </c>
      <c r="AV30" s="75" t="s">
        <v>70</v>
      </c>
      <c r="AW30" s="139">
        <v>4</v>
      </c>
      <c r="AX30" s="91" t="s">
        <v>70</v>
      </c>
      <c r="AY30" s="138">
        <v>0</v>
      </c>
      <c r="AZ30" s="91" t="s">
        <v>70</v>
      </c>
      <c r="BA30" s="138">
        <v>0</v>
      </c>
      <c r="BB30" s="94" t="s">
        <v>70</v>
      </c>
      <c r="BC30" s="95">
        <f t="shared" si="0"/>
        <v>34</v>
      </c>
      <c r="BD30" s="89" t="s">
        <v>70</v>
      </c>
      <c r="BE30" s="96">
        <f t="shared" si="1"/>
        <v>26</v>
      </c>
      <c r="BF30" s="93" t="s">
        <v>70</v>
      </c>
      <c r="BG30" s="96">
        <f t="shared" si="2"/>
        <v>6</v>
      </c>
      <c r="BH30" s="93" t="s">
        <v>70</v>
      </c>
      <c r="BI30" s="89">
        <f t="shared" si="3"/>
        <v>2</v>
      </c>
      <c r="BJ30" s="89" t="s">
        <v>70</v>
      </c>
      <c r="BK30" s="96">
        <f t="shared" si="4"/>
        <v>0</v>
      </c>
      <c r="BL30" s="89" t="s">
        <v>70</v>
      </c>
      <c r="BM30" s="96">
        <f t="shared" si="5"/>
        <v>0</v>
      </c>
      <c r="BN30" s="77" t="s">
        <v>70</v>
      </c>
      <c r="BO30" s="97">
        <f t="shared" si="6"/>
        <v>1233.3333333333335</v>
      </c>
      <c r="BP30" s="93" t="s">
        <v>71</v>
      </c>
      <c r="BQ30" s="98">
        <f t="shared" si="7"/>
        <v>2700</v>
      </c>
      <c r="BR30" s="93" t="s">
        <v>71</v>
      </c>
      <c r="BS30" s="98" t="e">
        <f t="shared" si="8"/>
        <v>#DIV/0!</v>
      </c>
      <c r="BT30" s="93" t="s">
        <v>71</v>
      </c>
      <c r="BU30" s="99">
        <f t="shared" si="9"/>
        <v>200</v>
      </c>
      <c r="BV30" s="89" t="s">
        <v>71</v>
      </c>
      <c r="BW30" s="100" t="e">
        <f t="shared" si="10"/>
        <v>#DIV/0!</v>
      </c>
      <c r="BX30" s="101" t="s">
        <v>71</v>
      </c>
      <c r="BY30" s="100" t="e">
        <f t="shared" si="11"/>
        <v>#DIV/0!</v>
      </c>
      <c r="BZ30" s="102" t="s">
        <v>71</v>
      </c>
      <c r="CA30" s="128">
        <v>7</v>
      </c>
      <c r="CB30" s="103" t="s">
        <v>74</v>
      </c>
      <c r="CC30" s="129">
        <v>7</v>
      </c>
      <c r="CD30" s="105" t="s">
        <v>74</v>
      </c>
      <c r="CE30" s="130">
        <v>11001</v>
      </c>
      <c r="CF30" s="107" t="s">
        <v>75</v>
      </c>
      <c r="CG30" s="270" t="s">
        <v>98</v>
      </c>
      <c r="CH30" s="271"/>
      <c r="CI30" s="145" t="s">
        <v>233</v>
      </c>
      <c r="CJ30" s="151" t="s">
        <v>303</v>
      </c>
      <c r="CK30" s="256" t="s">
        <v>224</v>
      </c>
      <c r="CL30" s="257"/>
    </row>
    <row r="31" spans="2:90" ht="75" customHeight="1">
      <c r="B31" s="238"/>
      <c r="C31" s="62" t="s">
        <v>176</v>
      </c>
      <c r="D31" s="133">
        <v>61</v>
      </c>
      <c r="E31" s="111" t="s">
        <v>68</v>
      </c>
      <c r="F31" s="134">
        <v>60</v>
      </c>
      <c r="G31" s="113" t="s">
        <v>69</v>
      </c>
      <c r="H31" s="114">
        <f t="shared" si="12"/>
        <v>1</v>
      </c>
      <c r="I31" s="115" t="s">
        <v>70</v>
      </c>
      <c r="J31" s="116">
        <f t="shared" si="13"/>
        <v>0.01639344262295082</v>
      </c>
      <c r="K31" s="117" t="s">
        <v>71</v>
      </c>
      <c r="L31" s="135">
        <v>4</v>
      </c>
      <c r="M31" s="115" t="s">
        <v>70</v>
      </c>
      <c r="N31" s="116">
        <f t="shared" si="14"/>
        <v>0.06557377049180328</v>
      </c>
      <c r="O31" s="119" t="s">
        <v>71</v>
      </c>
      <c r="P31" s="136">
        <v>316</v>
      </c>
      <c r="Q31" s="121" t="s">
        <v>72</v>
      </c>
      <c r="R31" s="136">
        <v>37</v>
      </c>
      <c r="S31" s="121" t="s">
        <v>69</v>
      </c>
      <c r="T31" s="136">
        <v>69</v>
      </c>
      <c r="U31" s="122" t="s">
        <v>71</v>
      </c>
      <c r="V31" s="135">
        <v>86</v>
      </c>
      <c r="W31" s="122" t="s">
        <v>71</v>
      </c>
      <c r="X31" s="135">
        <v>92</v>
      </c>
      <c r="Y31" s="121" t="s">
        <v>71</v>
      </c>
      <c r="Z31" s="83" t="s">
        <v>98</v>
      </c>
      <c r="AA31" s="123" t="s">
        <v>229</v>
      </c>
      <c r="AB31" s="137" t="s">
        <v>256</v>
      </c>
      <c r="AC31" s="137" t="s">
        <v>100</v>
      </c>
      <c r="AD31" s="125" t="s">
        <v>101</v>
      </c>
      <c r="AE31" s="88">
        <f t="shared" si="15"/>
        <v>8</v>
      </c>
      <c r="AF31" s="89" t="s">
        <v>68</v>
      </c>
      <c r="AG31" s="138">
        <v>5</v>
      </c>
      <c r="AH31" s="75" t="s">
        <v>68</v>
      </c>
      <c r="AI31" s="138">
        <v>2</v>
      </c>
      <c r="AJ31" s="75" t="s">
        <v>68</v>
      </c>
      <c r="AK31" s="139">
        <v>1</v>
      </c>
      <c r="AL31" s="91" t="s">
        <v>68</v>
      </c>
      <c r="AM31" s="138">
        <v>0</v>
      </c>
      <c r="AN31" s="91" t="s">
        <v>68</v>
      </c>
      <c r="AO31" s="138">
        <v>0</v>
      </c>
      <c r="AP31" s="82" t="s">
        <v>68</v>
      </c>
      <c r="AQ31" s="92">
        <f t="shared" si="16"/>
        <v>13</v>
      </c>
      <c r="AR31" s="93" t="s">
        <v>70</v>
      </c>
      <c r="AS31" s="138">
        <v>8</v>
      </c>
      <c r="AT31" s="75" t="s">
        <v>68</v>
      </c>
      <c r="AU31" s="138">
        <v>3</v>
      </c>
      <c r="AV31" s="75" t="s">
        <v>68</v>
      </c>
      <c r="AW31" s="139">
        <v>2</v>
      </c>
      <c r="AX31" s="91" t="s">
        <v>68</v>
      </c>
      <c r="AY31" s="138">
        <v>0</v>
      </c>
      <c r="AZ31" s="91" t="s">
        <v>70</v>
      </c>
      <c r="BA31" s="138">
        <v>0</v>
      </c>
      <c r="BB31" s="94" t="s">
        <v>70</v>
      </c>
      <c r="BC31" s="95">
        <f t="shared" si="0"/>
        <v>5</v>
      </c>
      <c r="BD31" s="89" t="s">
        <v>70</v>
      </c>
      <c r="BE31" s="96">
        <f t="shared" si="1"/>
        <v>3</v>
      </c>
      <c r="BF31" s="93" t="s">
        <v>70</v>
      </c>
      <c r="BG31" s="96">
        <f t="shared" si="2"/>
        <v>1</v>
      </c>
      <c r="BH31" s="93" t="s">
        <v>70</v>
      </c>
      <c r="BI31" s="89">
        <f t="shared" si="3"/>
        <v>1</v>
      </c>
      <c r="BJ31" s="89" t="s">
        <v>70</v>
      </c>
      <c r="BK31" s="96">
        <f t="shared" si="4"/>
        <v>0</v>
      </c>
      <c r="BL31" s="89" t="s">
        <v>70</v>
      </c>
      <c r="BM31" s="96">
        <f t="shared" si="5"/>
        <v>0</v>
      </c>
      <c r="BN31" s="77" t="s">
        <v>70</v>
      </c>
      <c r="BO31" s="97">
        <f t="shared" si="6"/>
        <v>162.5</v>
      </c>
      <c r="BP31" s="93" t="s">
        <v>71</v>
      </c>
      <c r="BQ31" s="98">
        <f t="shared" si="7"/>
        <v>160</v>
      </c>
      <c r="BR31" s="93" t="s">
        <v>71</v>
      </c>
      <c r="BS31" s="98">
        <f t="shared" si="8"/>
        <v>150</v>
      </c>
      <c r="BT31" s="93" t="s">
        <v>71</v>
      </c>
      <c r="BU31" s="99">
        <f t="shared" si="9"/>
        <v>200</v>
      </c>
      <c r="BV31" s="89" t="s">
        <v>71</v>
      </c>
      <c r="BW31" s="100" t="e">
        <f t="shared" si="10"/>
        <v>#DIV/0!</v>
      </c>
      <c r="BX31" s="101" t="s">
        <v>71</v>
      </c>
      <c r="BY31" s="100" t="e">
        <f t="shared" si="11"/>
        <v>#DIV/0!</v>
      </c>
      <c r="BZ31" s="102" t="s">
        <v>71</v>
      </c>
      <c r="CA31" s="128">
        <v>7</v>
      </c>
      <c r="CB31" s="103" t="s">
        <v>74</v>
      </c>
      <c r="CC31" s="129">
        <v>7</v>
      </c>
      <c r="CD31" s="105" t="s">
        <v>74</v>
      </c>
      <c r="CE31" s="130">
        <v>8000</v>
      </c>
      <c r="CF31" s="107" t="s">
        <v>75</v>
      </c>
      <c r="CG31" s="270" t="s">
        <v>98</v>
      </c>
      <c r="CH31" s="271"/>
      <c r="CI31" s="108" t="s">
        <v>230</v>
      </c>
      <c r="CJ31" s="132" t="s">
        <v>102</v>
      </c>
      <c r="CK31" s="244" t="s">
        <v>178</v>
      </c>
      <c r="CL31" s="245"/>
    </row>
    <row r="32" spans="2:90" ht="75" customHeight="1">
      <c r="B32" s="236" t="s">
        <v>114</v>
      </c>
      <c r="C32" s="62" t="s">
        <v>115</v>
      </c>
      <c r="D32" s="133">
        <v>104</v>
      </c>
      <c r="E32" s="111" t="s">
        <v>68</v>
      </c>
      <c r="F32" s="134">
        <v>102</v>
      </c>
      <c r="G32" s="113" t="s">
        <v>69</v>
      </c>
      <c r="H32" s="114">
        <f t="shared" si="12"/>
        <v>2</v>
      </c>
      <c r="I32" s="115" t="s">
        <v>70</v>
      </c>
      <c r="J32" s="116">
        <f t="shared" si="13"/>
        <v>0.019230769230769232</v>
      </c>
      <c r="K32" s="117" t="s">
        <v>71</v>
      </c>
      <c r="L32" s="135">
        <v>7</v>
      </c>
      <c r="M32" s="115" t="s">
        <v>70</v>
      </c>
      <c r="N32" s="116">
        <f t="shared" si="14"/>
        <v>0.0673076923076923</v>
      </c>
      <c r="O32" s="119" t="s">
        <v>71</v>
      </c>
      <c r="P32" s="136">
        <v>316</v>
      </c>
      <c r="Q32" s="121" t="s">
        <v>72</v>
      </c>
      <c r="R32" s="136">
        <v>134</v>
      </c>
      <c r="S32" s="121" t="s">
        <v>69</v>
      </c>
      <c r="T32" s="136">
        <v>69</v>
      </c>
      <c r="U32" s="122" t="s">
        <v>71</v>
      </c>
      <c r="V32" s="135">
        <v>86</v>
      </c>
      <c r="W32" s="122" t="s">
        <v>71</v>
      </c>
      <c r="X32" s="135">
        <v>92</v>
      </c>
      <c r="Y32" s="121" t="s">
        <v>71</v>
      </c>
      <c r="Z32" s="83" t="s">
        <v>98</v>
      </c>
      <c r="AA32" s="123" t="s">
        <v>235</v>
      </c>
      <c r="AB32" s="137" t="s">
        <v>257</v>
      </c>
      <c r="AC32" s="137" t="s">
        <v>100</v>
      </c>
      <c r="AD32" s="125" t="s">
        <v>228</v>
      </c>
      <c r="AE32" s="88">
        <f t="shared" si="15"/>
        <v>19</v>
      </c>
      <c r="AF32" s="89" t="s">
        <v>68</v>
      </c>
      <c r="AG32" s="138">
        <v>16</v>
      </c>
      <c r="AH32" s="75" t="s">
        <v>68</v>
      </c>
      <c r="AI32" s="138">
        <v>1</v>
      </c>
      <c r="AJ32" s="75" t="s">
        <v>68</v>
      </c>
      <c r="AK32" s="139">
        <v>1</v>
      </c>
      <c r="AL32" s="91" t="s">
        <v>68</v>
      </c>
      <c r="AM32" s="138">
        <v>1</v>
      </c>
      <c r="AN32" s="91" t="s">
        <v>68</v>
      </c>
      <c r="AO32" s="138">
        <v>0</v>
      </c>
      <c r="AP32" s="82" t="s">
        <v>68</v>
      </c>
      <c r="AQ32" s="92">
        <f t="shared" si="16"/>
        <v>27</v>
      </c>
      <c r="AR32" s="93" t="s">
        <v>70</v>
      </c>
      <c r="AS32" s="138">
        <v>23</v>
      </c>
      <c r="AT32" s="75" t="s">
        <v>70</v>
      </c>
      <c r="AU32" s="138">
        <v>2</v>
      </c>
      <c r="AV32" s="75" t="s">
        <v>70</v>
      </c>
      <c r="AW32" s="139">
        <v>2</v>
      </c>
      <c r="AX32" s="91" t="s">
        <v>70</v>
      </c>
      <c r="AY32" s="138">
        <v>0</v>
      </c>
      <c r="AZ32" s="91" t="s">
        <v>70</v>
      </c>
      <c r="BA32" s="138">
        <v>0</v>
      </c>
      <c r="BB32" s="94" t="s">
        <v>70</v>
      </c>
      <c r="BC32" s="95">
        <f t="shared" si="0"/>
        <v>8</v>
      </c>
      <c r="BD32" s="89" t="s">
        <v>70</v>
      </c>
      <c r="BE32" s="96">
        <f t="shared" si="1"/>
        <v>7</v>
      </c>
      <c r="BF32" s="93" t="s">
        <v>70</v>
      </c>
      <c r="BG32" s="96">
        <f t="shared" si="2"/>
        <v>1</v>
      </c>
      <c r="BH32" s="93" t="s">
        <v>70</v>
      </c>
      <c r="BI32" s="89">
        <f t="shared" si="3"/>
        <v>1</v>
      </c>
      <c r="BJ32" s="89" t="s">
        <v>70</v>
      </c>
      <c r="BK32" s="96">
        <f t="shared" si="4"/>
        <v>-1</v>
      </c>
      <c r="BL32" s="89" t="s">
        <v>70</v>
      </c>
      <c r="BM32" s="96">
        <f t="shared" si="5"/>
        <v>0</v>
      </c>
      <c r="BN32" s="77" t="s">
        <v>70</v>
      </c>
      <c r="BO32" s="97">
        <f t="shared" si="6"/>
        <v>142.10526315789474</v>
      </c>
      <c r="BP32" s="93" t="s">
        <v>71</v>
      </c>
      <c r="BQ32" s="98">
        <f t="shared" si="7"/>
        <v>143.75</v>
      </c>
      <c r="BR32" s="93" t="s">
        <v>71</v>
      </c>
      <c r="BS32" s="98">
        <f t="shared" si="8"/>
        <v>200</v>
      </c>
      <c r="BT32" s="93" t="s">
        <v>71</v>
      </c>
      <c r="BU32" s="99">
        <f t="shared" si="9"/>
        <v>200</v>
      </c>
      <c r="BV32" s="89" t="s">
        <v>71</v>
      </c>
      <c r="BW32" s="100">
        <f t="shared" si="10"/>
        <v>0</v>
      </c>
      <c r="BX32" s="101" t="s">
        <v>71</v>
      </c>
      <c r="BY32" s="100" t="e">
        <f t="shared" si="11"/>
        <v>#DIV/0!</v>
      </c>
      <c r="BZ32" s="102" t="s">
        <v>71</v>
      </c>
      <c r="CA32" s="128">
        <v>7</v>
      </c>
      <c r="CB32" s="103" t="s">
        <v>74</v>
      </c>
      <c r="CC32" s="129">
        <v>7</v>
      </c>
      <c r="CD32" s="105" t="s">
        <v>74</v>
      </c>
      <c r="CE32" s="130">
        <v>21773</v>
      </c>
      <c r="CF32" s="107" t="s">
        <v>75</v>
      </c>
      <c r="CG32" s="270" t="s">
        <v>98</v>
      </c>
      <c r="CH32" s="271"/>
      <c r="CI32" s="108" t="s">
        <v>245</v>
      </c>
      <c r="CJ32" s="132" t="s">
        <v>112</v>
      </c>
      <c r="CK32" s="258" t="s">
        <v>194</v>
      </c>
      <c r="CL32" s="259"/>
    </row>
    <row r="33" spans="2:90" ht="56.25" customHeight="1">
      <c r="B33" s="237"/>
      <c r="C33" s="62" t="s">
        <v>125</v>
      </c>
      <c r="D33" s="133">
        <v>97</v>
      </c>
      <c r="E33" s="111" t="s">
        <v>68</v>
      </c>
      <c r="F33" s="134">
        <v>95</v>
      </c>
      <c r="G33" s="113" t="s">
        <v>69</v>
      </c>
      <c r="H33" s="114">
        <f t="shared" si="12"/>
        <v>2</v>
      </c>
      <c r="I33" s="115" t="s">
        <v>70</v>
      </c>
      <c r="J33" s="116">
        <f t="shared" si="13"/>
        <v>0.020618556701030927</v>
      </c>
      <c r="K33" s="117" t="s">
        <v>71</v>
      </c>
      <c r="L33" s="135">
        <v>6</v>
      </c>
      <c r="M33" s="115" t="s">
        <v>70</v>
      </c>
      <c r="N33" s="116">
        <f t="shared" si="14"/>
        <v>0.061855670103092786</v>
      </c>
      <c r="O33" s="119" t="s">
        <v>71</v>
      </c>
      <c r="P33" s="136">
        <v>316</v>
      </c>
      <c r="Q33" s="121" t="s">
        <v>72</v>
      </c>
      <c r="R33" s="136">
        <v>95</v>
      </c>
      <c r="S33" s="121" t="s">
        <v>69</v>
      </c>
      <c r="T33" s="136">
        <v>69</v>
      </c>
      <c r="U33" s="122" t="s">
        <v>71</v>
      </c>
      <c r="V33" s="135">
        <v>86</v>
      </c>
      <c r="W33" s="122" t="s">
        <v>71</v>
      </c>
      <c r="X33" s="135">
        <v>92</v>
      </c>
      <c r="Y33" s="121" t="s">
        <v>71</v>
      </c>
      <c r="Z33" s="83" t="s">
        <v>98</v>
      </c>
      <c r="AA33" s="123" t="s">
        <v>235</v>
      </c>
      <c r="AB33" s="137" t="s">
        <v>258</v>
      </c>
      <c r="AC33" s="137" t="s">
        <v>100</v>
      </c>
      <c r="AD33" s="125" t="s">
        <v>239</v>
      </c>
      <c r="AE33" s="88">
        <f t="shared" si="15"/>
        <v>13</v>
      </c>
      <c r="AF33" s="89" t="s">
        <v>68</v>
      </c>
      <c r="AG33" s="138">
        <v>7</v>
      </c>
      <c r="AH33" s="75" t="s">
        <v>68</v>
      </c>
      <c r="AI33" s="138">
        <v>0</v>
      </c>
      <c r="AJ33" s="75" t="s">
        <v>68</v>
      </c>
      <c r="AK33" s="139">
        <v>6</v>
      </c>
      <c r="AL33" s="91" t="s">
        <v>68</v>
      </c>
      <c r="AM33" s="138">
        <v>0</v>
      </c>
      <c r="AN33" s="91" t="s">
        <v>68</v>
      </c>
      <c r="AO33" s="138">
        <v>0</v>
      </c>
      <c r="AP33" s="82" t="s">
        <v>68</v>
      </c>
      <c r="AQ33" s="92">
        <f t="shared" si="16"/>
        <v>19</v>
      </c>
      <c r="AR33" s="93" t="s">
        <v>70</v>
      </c>
      <c r="AS33" s="138">
        <v>10</v>
      </c>
      <c r="AT33" s="75" t="s">
        <v>70</v>
      </c>
      <c r="AU33" s="138">
        <v>1</v>
      </c>
      <c r="AV33" s="75" t="s">
        <v>70</v>
      </c>
      <c r="AW33" s="139">
        <v>8</v>
      </c>
      <c r="AX33" s="91" t="s">
        <v>70</v>
      </c>
      <c r="AY33" s="138">
        <v>0</v>
      </c>
      <c r="AZ33" s="91" t="s">
        <v>70</v>
      </c>
      <c r="BA33" s="138">
        <v>0</v>
      </c>
      <c r="BB33" s="94" t="s">
        <v>70</v>
      </c>
      <c r="BC33" s="95">
        <f t="shared" si="0"/>
        <v>6</v>
      </c>
      <c r="BD33" s="89" t="s">
        <v>70</v>
      </c>
      <c r="BE33" s="96">
        <f t="shared" si="1"/>
        <v>3</v>
      </c>
      <c r="BF33" s="93" t="s">
        <v>70</v>
      </c>
      <c r="BG33" s="96">
        <f t="shared" si="2"/>
        <v>1</v>
      </c>
      <c r="BH33" s="93" t="s">
        <v>70</v>
      </c>
      <c r="BI33" s="89">
        <f t="shared" si="3"/>
        <v>2</v>
      </c>
      <c r="BJ33" s="89" t="s">
        <v>70</v>
      </c>
      <c r="BK33" s="96">
        <f t="shared" si="4"/>
        <v>0</v>
      </c>
      <c r="BL33" s="89" t="s">
        <v>70</v>
      </c>
      <c r="BM33" s="96">
        <f t="shared" si="5"/>
        <v>0</v>
      </c>
      <c r="BN33" s="77" t="s">
        <v>70</v>
      </c>
      <c r="BO33" s="97">
        <f t="shared" si="6"/>
        <v>146.15384615384613</v>
      </c>
      <c r="BP33" s="93" t="s">
        <v>71</v>
      </c>
      <c r="BQ33" s="98">
        <f t="shared" si="7"/>
        <v>142.85714285714286</v>
      </c>
      <c r="BR33" s="93" t="s">
        <v>71</v>
      </c>
      <c r="BS33" s="98" t="e">
        <f t="shared" si="8"/>
        <v>#DIV/0!</v>
      </c>
      <c r="BT33" s="93" t="s">
        <v>71</v>
      </c>
      <c r="BU33" s="99">
        <f t="shared" si="9"/>
        <v>133.33333333333331</v>
      </c>
      <c r="BV33" s="89" t="s">
        <v>71</v>
      </c>
      <c r="BW33" s="100" t="e">
        <f t="shared" si="10"/>
        <v>#DIV/0!</v>
      </c>
      <c r="BX33" s="101" t="s">
        <v>71</v>
      </c>
      <c r="BY33" s="100" t="e">
        <f t="shared" si="11"/>
        <v>#DIV/0!</v>
      </c>
      <c r="BZ33" s="102" t="s">
        <v>71</v>
      </c>
      <c r="CA33" s="128">
        <v>7</v>
      </c>
      <c r="CB33" s="103" t="s">
        <v>74</v>
      </c>
      <c r="CC33" s="129">
        <v>7</v>
      </c>
      <c r="CD33" s="105" t="s">
        <v>74</v>
      </c>
      <c r="CE33" s="130">
        <v>19731</v>
      </c>
      <c r="CF33" s="107" t="s">
        <v>75</v>
      </c>
      <c r="CG33" s="270" t="s">
        <v>98</v>
      </c>
      <c r="CH33" s="271"/>
      <c r="CI33" s="108" t="s">
        <v>245</v>
      </c>
      <c r="CJ33" s="132" t="s">
        <v>102</v>
      </c>
      <c r="CK33" s="248" t="s">
        <v>202</v>
      </c>
      <c r="CL33" s="249"/>
    </row>
    <row r="34" spans="2:90" ht="37.5" customHeight="1">
      <c r="B34" s="237"/>
      <c r="C34" s="62" t="s">
        <v>135</v>
      </c>
      <c r="D34" s="133">
        <v>31</v>
      </c>
      <c r="E34" s="111" t="s">
        <v>68</v>
      </c>
      <c r="F34" s="134">
        <v>30</v>
      </c>
      <c r="G34" s="113" t="s">
        <v>69</v>
      </c>
      <c r="H34" s="114">
        <f t="shared" si="12"/>
        <v>1</v>
      </c>
      <c r="I34" s="115" t="s">
        <v>70</v>
      </c>
      <c r="J34" s="116">
        <f>H34/D34*100</f>
        <v>3.225806451612903</v>
      </c>
      <c r="K34" s="117" t="s">
        <v>71</v>
      </c>
      <c r="L34" s="135">
        <v>2</v>
      </c>
      <c r="M34" s="115" t="s">
        <v>70</v>
      </c>
      <c r="N34" s="116">
        <f>L34/D34*100</f>
        <v>6.451612903225806</v>
      </c>
      <c r="O34" s="119" t="s">
        <v>71</v>
      </c>
      <c r="P34" s="136">
        <v>316</v>
      </c>
      <c r="Q34" s="121" t="s">
        <v>72</v>
      </c>
      <c r="R34" s="136">
        <v>72</v>
      </c>
      <c r="S34" s="121" t="s">
        <v>69</v>
      </c>
      <c r="T34" s="136">
        <v>69</v>
      </c>
      <c r="U34" s="122" t="s">
        <v>71</v>
      </c>
      <c r="V34" s="135">
        <v>86</v>
      </c>
      <c r="W34" s="122" t="s">
        <v>71</v>
      </c>
      <c r="X34" s="135">
        <v>92</v>
      </c>
      <c r="Y34" s="121" t="s">
        <v>71</v>
      </c>
      <c r="Z34" s="83" t="s">
        <v>98</v>
      </c>
      <c r="AA34" s="123" t="s">
        <v>235</v>
      </c>
      <c r="AB34" s="137" t="s">
        <v>257</v>
      </c>
      <c r="AC34" s="137" t="s">
        <v>100</v>
      </c>
      <c r="AD34" s="125" t="s">
        <v>101</v>
      </c>
      <c r="AE34" s="88">
        <f>AG34+AI34+AK34+AM34+AO34</f>
        <v>10</v>
      </c>
      <c r="AF34" s="89" t="s">
        <v>68</v>
      </c>
      <c r="AG34" s="138">
        <v>8</v>
      </c>
      <c r="AH34" s="75" t="s">
        <v>68</v>
      </c>
      <c r="AI34" s="138">
        <v>0</v>
      </c>
      <c r="AJ34" s="75" t="s">
        <v>68</v>
      </c>
      <c r="AK34" s="139">
        <v>2</v>
      </c>
      <c r="AL34" s="91" t="s">
        <v>68</v>
      </c>
      <c r="AM34" s="138">
        <v>0</v>
      </c>
      <c r="AN34" s="91" t="s">
        <v>68</v>
      </c>
      <c r="AO34" s="138">
        <v>0</v>
      </c>
      <c r="AP34" s="82" t="s">
        <v>68</v>
      </c>
      <c r="AQ34" s="92">
        <f>AS34+AU34+AW34+AY34+BA34</f>
        <v>16</v>
      </c>
      <c r="AR34" s="93" t="s">
        <v>70</v>
      </c>
      <c r="AS34" s="138">
        <v>12</v>
      </c>
      <c r="AT34" s="75" t="s">
        <v>70</v>
      </c>
      <c r="AU34" s="138">
        <v>1</v>
      </c>
      <c r="AV34" s="75" t="s">
        <v>70</v>
      </c>
      <c r="AW34" s="139">
        <v>3</v>
      </c>
      <c r="AX34" s="91" t="s">
        <v>70</v>
      </c>
      <c r="AY34" s="138">
        <v>0</v>
      </c>
      <c r="AZ34" s="91" t="s">
        <v>70</v>
      </c>
      <c r="BA34" s="138">
        <v>0</v>
      </c>
      <c r="BB34" s="94" t="s">
        <v>70</v>
      </c>
      <c r="BC34" s="95">
        <f t="shared" si="0"/>
        <v>6</v>
      </c>
      <c r="BD34" s="89" t="s">
        <v>70</v>
      </c>
      <c r="BE34" s="96">
        <f t="shared" si="1"/>
        <v>4</v>
      </c>
      <c r="BF34" s="93" t="s">
        <v>70</v>
      </c>
      <c r="BG34" s="96">
        <f t="shared" si="2"/>
        <v>1</v>
      </c>
      <c r="BH34" s="93" t="s">
        <v>70</v>
      </c>
      <c r="BI34" s="89">
        <f t="shared" si="3"/>
        <v>1</v>
      </c>
      <c r="BJ34" s="89" t="s">
        <v>70</v>
      </c>
      <c r="BK34" s="96">
        <f t="shared" si="4"/>
        <v>0</v>
      </c>
      <c r="BL34" s="89" t="s">
        <v>70</v>
      </c>
      <c r="BM34" s="96">
        <f t="shared" si="5"/>
        <v>0</v>
      </c>
      <c r="BN34" s="77" t="s">
        <v>70</v>
      </c>
      <c r="BO34" s="97">
        <f t="shared" si="6"/>
        <v>160</v>
      </c>
      <c r="BP34" s="93" t="s">
        <v>71</v>
      </c>
      <c r="BQ34" s="98">
        <f t="shared" si="7"/>
        <v>150</v>
      </c>
      <c r="BR34" s="93" t="s">
        <v>71</v>
      </c>
      <c r="BS34" s="98" t="e">
        <f t="shared" si="8"/>
        <v>#DIV/0!</v>
      </c>
      <c r="BT34" s="93" t="s">
        <v>71</v>
      </c>
      <c r="BU34" s="99">
        <f t="shared" si="9"/>
        <v>150</v>
      </c>
      <c r="BV34" s="89" t="s">
        <v>71</v>
      </c>
      <c r="BW34" s="100" t="e">
        <f t="shared" si="10"/>
        <v>#DIV/0!</v>
      </c>
      <c r="BX34" s="101" t="s">
        <v>71</v>
      </c>
      <c r="BY34" s="100" t="e">
        <f t="shared" si="11"/>
        <v>#DIV/0!</v>
      </c>
      <c r="BZ34" s="102" t="s">
        <v>71</v>
      </c>
      <c r="CA34" s="128">
        <v>7</v>
      </c>
      <c r="CB34" s="103" t="s">
        <v>74</v>
      </c>
      <c r="CC34" s="129">
        <v>7</v>
      </c>
      <c r="CD34" s="105" t="s">
        <v>74</v>
      </c>
      <c r="CE34" s="130">
        <v>11165</v>
      </c>
      <c r="CF34" s="107" t="s">
        <v>75</v>
      </c>
      <c r="CG34" s="270" t="s">
        <v>98</v>
      </c>
      <c r="CH34" s="271"/>
      <c r="CI34" s="108" t="s">
        <v>246</v>
      </c>
      <c r="CJ34" s="132" t="s">
        <v>102</v>
      </c>
      <c r="CK34" s="244" t="s">
        <v>136</v>
      </c>
      <c r="CL34" s="245"/>
    </row>
    <row r="35" spans="2:90" ht="56.25" customHeight="1">
      <c r="B35" s="237"/>
      <c r="C35" s="62" t="s">
        <v>7</v>
      </c>
      <c r="D35" s="133">
        <v>6</v>
      </c>
      <c r="E35" s="111" t="s">
        <v>68</v>
      </c>
      <c r="F35" s="134">
        <v>5</v>
      </c>
      <c r="G35" s="113" t="s">
        <v>69</v>
      </c>
      <c r="H35" s="114">
        <f>D35-F35</f>
        <v>1</v>
      </c>
      <c r="I35" s="115" t="s">
        <v>70</v>
      </c>
      <c r="J35" s="116">
        <f>H35/D35</f>
        <v>0.16666666666666666</v>
      </c>
      <c r="K35" s="117" t="s">
        <v>71</v>
      </c>
      <c r="L35" s="135">
        <v>1</v>
      </c>
      <c r="M35" s="115" t="s">
        <v>70</v>
      </c>
      <c r="N35" s="116">
        <f>L35/D35</f>
        <v>0.16666666666666666</v>
      </c>
      <c r="O35" s="119" t="s">
        <v>71</v>
      </c>
      <c r="P35" s="136">
        <v>316</v>
      </c>
      <c r="Q35" s="121" t="s">
        <v>72</v>
      </c>
      <c r="R35" s="136">
        <v>6</v>
      </c>
      <c r="S35" s="121" t="s">
        <v>69</v>
      </c>
      <c r="T35" s="136">
        <v>69</v>
      </c>
      <c r="U35" s="122" t="s">
        <v>71</v>
      </c>
      <c r="V35" s="135">
        <v>86</v>
      </c>
      <c r="W35" s="122" t="s">
        <v>71</v>
      </c>
      <c r="X35" s="135">
        <v>92</v>
      </c>
      <c r="Y35" s="121" t="s">
        <v>71</v>
      </c>
      <c r="Z35" s="83" t="s">
        <v>98</v>
      </c>
      <c r="AA35" s="123" t="s">
        <v>232</v>
      </c>
      <c r="AB35" s="137" t="s">
        <v>257</v>
      </c>
      <c r="AC35" s="137" t="s">
        <v>100</v>
      </c>
      <c r="AD35" s="125" t="s">
        <v>228</v>
      </c>
      <c r="AE35" s="88">
        <f>AG35+AI35+AK35+AM35</f>
        <v>0</v>
      </c>
      <c r="AF35" s="89" t="s">
        <v>68</v>
      </c>
      <c r="AG35" s="138">
        <v>0</v>
      </c>
      <c r="AH35" s="75" t="s">
        <v>68</v>
      </c>
      <c r="AI35" s="138">
        <v>0</v>
      </c>
      <c r="AJ35" s="75" t="s">
        <v>68</v>
      </c>
      <c r="AK35" s="139">
        <v>0</v>
      </c>
      <c r="AL35" s="91" t="s">
        <v>68</v>
      </c>
      <c r="AM35" s="138">
        <v>0</v>
      </c>
      <c r="AN35" s="91" t="s">
        <v>68</v>
      </c>
      <c r="AO35" s="138">
        <v>0</v>
      </c>
      <c r="AP35" s="82" t="s">
        <v>68</v>
      </c>
      <c r="AQ35" s="92">
        <f>AS35+AU35+AW35+AY35</f>
        <v>1</v>
      </c>
      <c r="AR35" s="93" t="s">
        <v>70</v>
      </c>
      <c r="AS35" s="138">
        <v>1</v>
      </c>
      <c r="AT35" s="75" t="s">
        <v>70</v>
      </c>
      <c r="AU35" s="138">
        <v>0</v>
      </c>
      <c r="AV35" s="75" t="s">
        <v>70</v>
      </c>
      <c r="AW35" s="139">
        <v>0</v>
      </c>
      <c r="AX35" s="91" t="s">
        <v>70</v>
      </c>
      <c r="AY35" s="138">
        <v>0</v>
      </c>
      <c r="AZ35" s="91" t="s">
        <v>70</v>
      </c>
      <c r="BA35" s="138">
        <v>0</v>
      </c>
      <c r="BB35" s="94" t="s">
        <v>70</v>
      </c>
      <c r="BC35" s="95">
        <f>AQ35-AE35</f>
        <v>1</v>
      </c>
      <c r="BD35" s="89" t="s">
        <v>70</v>
      </c>
      <c r="BE35" s="96">
        <f>AS35-AG35</f>
        <v>1</v>
      </c>
      <c r="BF35" s="93" t="s">
        <v>70</v>
      </c>
      <c r="BG35" s="96">
        <f>AU35-AI35</f>
        <v>0</v>
      </c>
      <c r="BH35" s="93" t="s">
        <v>70</v>
      </c>
      <c r="BI35" s="89">
        <f>AW35-AK35</f>
        <v>0</v>
      </c>
      <c r="BJ35" s="89" t="s">
        <v>70</v>
      </c>
      <c r="BK35" s="96">
        <f>AY35-AM35</f>
        <v>0</v>
      </c>
      <c r="BL35" s="89" t="s">
        <v>70</v>
      </c>
      <c r="BM35" s="96">
        <f>BA35-AO35</f>
        <v>0</v>
      </c>
      <c r="BN35" s="77" t="s">
        <v>70</v>
      </c>
      <c r="BO35" s="97" t="e">
        <f>AQ35/AE35*100</f>
        <v>#DIV/0!</v>
      </c>
      <c r="BP35" s="93" t="s">
        <v>71</v>
      </c>
      <c r="BQ35" s="98" t="e">
        <f>AS35/AG35*100</f>
        <v>#DIV/0!</v>
      </c>
      <c r="BR35" s="93" t="s">
        <v>71</v>
      </c>
      <c r="BS35" s="98" t="e">
        <f>AU35/AI35*100</f>
        <v>#DIV/0!</v>
      </c>
      <c r="BT35" s="93" t="s">
        <v>71</v>
      </c>
      <c r="BU35" s="99" t="e">
        <f>AW35/AK35*100</f>
        <v>#DIV/0!</v>
      </c>
      <c r="BV35" s="89" t="s">
        <v>71</v>
      </c>
      <c r="BW35" s="100" t="e">
        <f>AY35/AM35*100</f>
        <v>#DIV/0!</v>
      </c>
      <c r="BX35" s="101" t="s">
        <v>71</v>
      </c>
      <c r="BY35" s="100" t="e">
        <f>BA35/AO35*100</f>
        <v>#DIV/0!</v>
      </c>
      <c r="BZ35" s="102" t="s">
        <v>71</v>
      </c>
      <c r="CA35" s="128">
        <v>7</v>
      </c>
      <c r="CB35" s="103" t="s">
        <v>74</v>
      </c>
      <c r="CC35" s="129">
        <v>7</v>
      </c>
      <c r="CD35" s="105" t="s">
        <v>74</v>
      </c>
      <c r="CE35" s="130">
        <v>10000</v>
      </c>
      <c r="CF35" s="107" t="s">
        <v>75</v>
      </c>
      <c r="CG35" s="270" t="s">
        <v>98</v>
      </c>
      <c r="CH35" s="271"/>
      <c r="CI35" s="108" t="s">
        <v>245</v>
      </c>
      <c r="CJ35" s="132" t="s">
        <v>102</v>
      </c>
      <c r="CK35" s="248" t="s">
        <v>191</v>
      </c>
      <c r="CL35" s="249"/>
    </row>
    <row r="36" spans="2:90" ht="56.25" customHeight="1">
      <c r="B36" s="237"/>
      <c r="C36" s="62" t="s">
        <v>6</v>
      </c>
      <c r="D36" s="133">
        <v>14</v>
      </c>
      <c r="E36" s="111" t="s">
        <v>68</v>
      </c>
      <c r="F36" s="134">
        <v>12</v>
      </c>
      <c r="G36" s="113" t="s">
        <v>69</v>
      </c>
      <c r="H36" s="114">
        <f t="shared" si="12"/>
        <v>2</v>
      </c>
      <c r="I36" s="115" t="s">
        <v>70</v>
      </c>
      <c r="J36" s="116">
        <f>H36/D36</f>
        <v>0.14285714285714285</v>
      </c>
      <c r="K36" s="117" t="s">
        <v>206</v>
      </c>
      <c r="L36" s="135">
        <v>2</v>
      </c>
      <c r="M36" s="115" t="s">
        <v>70</v>
      </c>
      <c r="N36" s="116">
        <f>L36/D36</f>
        <v>0.14285714285714285</v>
      </c>
      <c r="O36" s="119" t="s">
        <v>206</v>
      </c>
      <c r="P36" s="136">
        <v>316</v>
      </c>
      <c r="Q36" s="121" t="s">
        <v>72</v>
      </c>
      <c r="R36" s="136">
        <v>9</v>
      </c>
      <c r="S36" s="121" t="s">
        <v>69</v>
      </c>
      <c r="T36" s="136">
        <v>69</v>
      </c>
      <c r="U36" s="122" t="s">
        <v>71</v>
      </c>
      <c r="V36" s="135">
        <v>86</v>
      </c>
      <c r="W36" s="122" t="s">
        <v>71</v>
      </c>
      <c r="X36" s="135">
        <v>92</v>
      </c>
      <c r="Y36" s="121" t="s">
        <v>71</v>
      </c>
      <c r="Z36" s="83" t="s">
        <v>98</v>
      </c>
      <c r="AA36" s="123" t="s">
        <v>232</v>
      </c>
      <c r="AB36" s="137" t="s">
        <v>257</v>
      </c>
      <c r="AC36" s="137" t="s">
        <v>100</v>
      </c>
      <c r="AD36" s="125" t="s">
        <v>228</v>
      </c>
      <c r="AE36" s="88">
        <f>AG36+AI36+AK36+AM36</f>
        <v>1</v>
      </c>
      <c r="AF36" s="89" t="s">
        <v>68</v>
      </c>
      <c r="AG36" s="138">
        <v>0</v>
      </c>
      <c r="AH36" s="75" t="s">
        <v>68</v>
      </c>
      <c r="AI36" s="138">
        <v>0</v>
      </c>
      <c r="AJ36" s="75" t="s">
        <v>68</v>
      </c>
      <c r="AK36" s="139">
        <v>1</v>
      </c>
      <c r="AL36" s="91" t="s">
        <v>68</v>
      </c>
      <c r="AM36" s="138">
        <v>0</v>
      </c>
      <c r="AN36" s="91" t="s">
        <v>68</v>
      </c>
      <c r="AO36" s="138">
        <v>0</v>
      </c>
      <c r="AP36" s="82" t="s">
        <v>68</v>
      </c>
      <c r="AQ36" s="92">
        <f>AS36+AU36+AW36+AY36</f>
        <v>4</v>
      </c>
      <c r="AR36" s="93" t="s">
        <v>70</v>
      </c>
      <c r="AS36" s="138">
        <v>1</v>
      </c>
      <c r="AT36" s="75" t="s">
        <v>70</v>
      </c>
      <c r="AU36" s="138">
        <v>1</v>
      </c>
      <c r="AV36" s="75" t="s">
        <v>70</v>
      </c>
      <c r="AW36" s="139">
        <v>2</v>
      </c>
      <c r="AX36" s="91" t="s">
        <v>70</v>
      </c>
      <c r="AY36" s="138">
        <v>0</v>
      </c>
      <c r="AZ36" s="91" t="s">
        <v>70</v>
      </c>
      <c r="BA36" s="138">
        <v>0</v>
      </c>
      <c r="BB36" s="94" t="s">
        <v>70</v>
      </c>
      <c r="BC36" s="95">
        <f t="shared" si="0"/>
        <v>3</v>
      </c>
      <c r="BD36" s="89" t="s">
        <v>70</v>
      </c>
      <c r="BE36" s="96">
        <f t="shared" si="1"/>
        <v>1</v>
      </c>
      <c r="BF36" s="93" t="s">
        <v>70</v>
      </c>
      <c r="BG36" s="96">
        <f t="shared" si="2"/>
        <v>1</v>
      </c>
      <c r="BH36" s="93" t="s">
        <v>70</v>
      </c>
      <c r="BI36" s="89">
        <f t="shared" si="3"/>
        <v>1</v>
      </c>
      <c r="BJ36" s="89" t="s">
        <v>70</v>
      </c>
      <c r="BK36" s="96">
        <f t="shared" si="4"/>
        <v>0</v>
      </c>
      <c r="BL36" s="89" t="s">
        <v>70</v>
      </c>
      <c r="BM36" s="96">
        <f t="shared" si="5"/>
        <v>0</v>
      </c>
      <c r="BN36" s="77" t="s">
        <v>70</v>
      </c>
      <c r="BO36" s="97">
        <f t="shared" si="6"/>
        <v>400</v>
      </c>
      <c r="BP36" s="93" t="s">
        <v>71</v>
      </c>
      <c r="BQ36" s="98" t="e">
        <f t="shared" si="7"/>
        <v>#DIV/0!</v>
      </c>
      <c r="BR36" s="93" t="s">
        <v>71</v>
      </c>
      <c r="BS36" s="98" t="e">
        <f t="shared" si="8"/>
        <v>#DIV/0!</v>
      </c>
      <c r="BT36" s="93" t="s">
        <v>71</v>
      </c>
      <c r="BU36" s="99">
        <f t="shared" si="9"/>
        <v>200</v>
      </c>
      <c r="BV36" s="89" t="s">
        <v>71</v>
      </c>
      <c r="BW36" s="100" t="e">
        <f t="shared" si="10"/>
        <v>#DIV/0!</v>
      </c>
      <c r="BX36" s="101" t="s">
        <v>71</v>
      </c>
      <c r="BY36" s="100" t="e">
        <f t="shared" si="11"/>
        <v>#DIV/0!</v>
      </c>
      <c r="BZ36" s="102" t="s">
        <v>71</v>
      </c>
      <c r="CA36" s="128">
        <v>7</v>
      </c>
      <c r="CB36" s="103" t="s">
        <v>74</v>
      </c>
      <c r="CC36" s="129" t="s">
        <v>103</v>
      </c>
      <c r="CD36" s="105" t="s">
        <v>74</v>
      </c>
      <c r="CE36" s="130">
        <v>11000</v>
      </c>
      <c r="CF36" s="107" t="s">
        <v>75</v>
      </c>
      <c r="CG36" s="270" t="s">
        <v>98</v>
      </c>
      <c r="CH36" s="271"/>
      <c r="CI36" s="108" t="s">
        <v>245</v>
      </c>
      <c r="CJ36" s="132" t="s">
        <v>102</v>
      </c>
      <c r="CK36" s="254" t="s">
        <v>208</v>
      </c>
      <c r="CL36" s="255"/>
    </row>
    <row r="37" spans="2:90" ht="56.25" customHeight="1">
      <c r="B37" s="238"/>
      <c r="C37" s="62" t="s">
        <v>8</v>
      </c>
      <c r="D37" s="133">
        <v>7</v>
      </c>
      <c r="E37" s="111" t="s">
        <v>68</v>
      </c>
      <c r="F37" s="134">
        <v>6</v>
      </c>
      <c r="G37" s="113" t="s">
        <v>69</v>
      </c>
      <c r="H37" s="114">
        <f t="shared" si="12"/>
        <v>1</v>
      </c>
      <c r="I37" s="115" t="s">
        <v>70</v>
      </c>
      <c r="J37" s="116">
        <f t="shared" si="13"/>
        <v>0.14285714285714285</v>
      </c>
      <c r="K37" s="117" t="s">
        <v>71</v>
      </c>
      <c r="L37" s="135">
        <v>1</v>
      </c>
      <c r="M37" s="115" t="s">
        <v>70</v>
      </c>
      <c r="N37" s="116">
        <f t="shared" si="14"/>
        <v>0.14285714285714285</v>
      </c>
      <c r="O37" s="119" t="s">
        <v>71</v>
      </c>
      <c r="P37" s="136">
        <v>316</v>
      </c>
      <c r="Q37" s="121" t="s">
        <v>72</v>
      </c>
      <c r="R37" s="136">
        <v>6</v>
      </c>
      <c r="S37" s="121" t="s">
        <v>69</v>
      </c>
      <c r="T37" s="136">
        <v>69</v>
      </c>
      <c r="U37" s="122" t="s">
        <v>71</v>
      </c>
      <c r="V37" s="135">
        <v>86</v>
      </c>
      <c r="W37" s="122" t="s">
        <v>71</v>
      </c>
      <c r="X37" s="135">
        <v>92</v>
      </c>
      <c r="Y37" s="121" t="s">
        <v>71</v>
      </c>
      <c r="Z37" s="83" t="s">
        <v>98</v>
      </c>
      <c r="AA37" s="123" t="s">
        <v>232</v>
      </c>
      <c r="AB37" s="137" t="s">
        <v>257</v>
      </c>
      <c r="AC37" s="137" t="s">
        <v>100</v>
      </c>
      <c r="AD37" s="125" t="s">
        <v>228</v>
      </c>
      <c r="AE37" s="88">
        <f>AG37+AI37+AK37+AM37</f>
        <v>0</v>
      </c>
      <c r="AF37" s="89" t="s">
        <v>68</v>
      </c>
      <c r="AG37" s="138">
        <v>0</v>
      </c>
      <c r="AH37" s="75" t="s">
        <v>68</v>
      </c>
      <c r="AI37" s="138">
        <v>0</v>
      </c>
      <c r="AJ37" s="75" t="s">
        <v>68</v>
      </c>
      <c r="AK37" s="139">
        <v>0</v>
      </c>
      <c r="AL37" s="91" t="s">
        <v>68</v>
      </c>
      <c r="AM37" s="138">
        <v>0</v>
      </c>
      <c r="AN37" s="91" t="s">
        <v>68</v>
      </c>
      <c r="AO37" s="138">
        <v>0</v>
      </c>
      <c r="AP37" s="82" t="s">
        <v>68</v>
      </c>
      <c r="AQ37" s="92">
        <f>AS37+AU37+AW37+AY37</f>
        <v>3</v>
      </c>
      <c r="AR37" s="93" t="s">
        <v>70</v>
      </c>
      <c r="AS37" s="138">
        <v>1</v>
      </c>
      <c r="AT37" s="75" t="s">
        <v>70</v>
      </c>
      <c r="AU37" s="138">
        <v>1</v>
      </c>
      <c r="AV37" s="75" t="s">
        <v>70</v>
      </c>
      <c r="AW37" s="139">
        <v>1</v>
      </c>
      <c r="AX37" s="91" t="s">
        <v>70</v>
      </c>
      <c r="AY37" s="138">
        <v>0</v>
      </c>
      <c r="AZ37" s="91" t="s">
        <v>70</v>
      </c>
      <c r="BA37" s="138">
        <v>0</v>
      </c>
      <c r="BB37" s="94" t="s">
        <v>70</v>
      </c>
      <c r="BC37" s="95">
        <f t="shared" si="0"/>
        <v>3</v>
      </c>
      <c r="BD37" s="89" t="s">
        <v>70</v>
      </c>
      <c r="BE37" s="96">
        <f t="shared" si="1"/>
        <v>1</v>
      </c>
      <c r="BF37" s="93" t="s">
        <v>70</v>
      </c>
      <c r="BG37" s="96">
        <f t="shared" si="2"/>
        <v>1</v>
      </c>
      <c r="BH37" s="93" t="s">
        <v>70</v>
      </c>
      <c r="BI37" s="89">
        <f t="shared" si="3"/>
        <v>1</v>
      </c>
      <c r="BJ37" s="89" t="s">
        <v>70</v>
      </c>
      <c r="BK37" s="96">
        <f t="shared" si="4"/>
        <v>0</v>
      </c>
      <c r="BL37" s="89" t="s">
        <v>70</v>
      </c>
      <c r="BM37" s="96">
        <f t="shared" si="5"/>
        <v>0</v>
      </c>
      <c r="BN37" s="77" t="s">
        <v>70</v>
      </c>
      <c r="BO37" s="97" t="e">
        <f t="shared" si="6"/>
        <v>#DIV/0!</v>
      </c>
      <c r="BP37" s="93" t="s">
        <v>71</v>
      </c>
      <c r="BQ37" s="98" t="e">
        <f t="shared" si="7"/>
        <v>#DIV/0!</v>
      </c>
      <c r="BR37" s="93" t="s">
        <v>71</v>
      </c>
      <c r="BS37" s="98" t="e">
        <f t="shared" si="8"/>
        <v>#DIV/0!</v>
      </c>
      <c r="BT37" s="93" t="s">
        <v>71</v>
      </c>
      <c r="BU37" s="99" t="e">
        <f t="shared" si="9"/>
        <v>#DIV/0!</v>
      </c>
      <c r="BV37" s="89" t="s">
        <v>71</v>
      </c>
      <c r="BW37" s="100" t="e">
        <f t="shared" si="10"/>
        <v>#DIV/0!</v>
      </c>
      <c r="BX37" s="101" t="s">
        <v>71</v>
      </c>
      <c r="BY37" s="100" t="e">
        <f t="shared" si="11"/>
        <v>#DIV/0!</v>
      </c>
      <c r="BZ37" s="102" t="s">
        <v>71</v>
      </c>
      <c r="CA37" s="157">
        <v>7</v>
      </c>
      <c r="CB37" s="103" t="s">
        <v>74</v>
      </c>
      <c r="CC37" s="129">
        <v>0</v>
      </c>
      <c r="CD37" s="105" t="s">
        <v>74</v>
      </c>
      <c r="CE37" s="129" t="s">
        <v>103</v>
      </c>
      <c r="CF37" s="107" t="s">
        <v>75</v>
      </c>
      <c r="CG37" s="270" t="s">
        <v>98</v>
      </c>
      <c r="CH37" s="271"/>
      <c r="CI37" s="108" t="s">
        <v>245</v>
      </c>
      <c r="CJ37" s="132" t="s">
        <v>102</v>
      </c>
      <c r="CK37" s="248" t="s">
        <v>196</v>
      </c>
      <c r="CL37" s="249"/>
    </row>
    <row r="38" spans="2:90" ht="111.75" customHeight="1">
      <c r="B38" s="146" t="s">
        <v>149</v>
      </c>
      <c r="C38" s="62" t="s">
        <v>149</v>
      </c>
      <c r="D38" s="133">
        <v>444</v>
      </c>
      <c r="E38" s="111" t="s">
        <v>68</v>
      </c>
      <c r="F38" s="134">
        <v>436</v>
      </c>
      <c r="G38" s="113" t="s">
        <v>69</v>
      </c>
      <c r="H38" s="114">
        <f t="shared" si="12"/>
        <v>8</v>
      </c>
      <c r="I38" s="115" t="s">
        <v>70</v>
      </c>
      <c r="J38" s="116">
        <f t="shared" si="13"/>
        <v>0.018018018018018018</v>
      </c>
      <c r="K38" s="117" t="s">
        <v>71</v>
      </c>
      <c r="L38" s="135">
        <v>27</v>
      </c>
      <c r="M38" s="115" t="s">
        <v>70</v>
      </c>
      <c r="N38" s="116">
        <f t="shared" si="14"/>
        <v>0.060810810810810814</v>
      </c>
      <c r="O38" s="119" t="s">
        <v>71</v>
      </c>
      <c r="P38" s="136">
        <v>316</v>
      </c>
      <c r="Q38" s="121" t="s">
        <v>72</v>
      </c>
      <c r="R38" s="136">
        <v>852</v>
      </c>
      <c r="S38" s="121" t="s">
        <v>69</v>
      </c>
      <c r="T38" s="136">
        <v>69</v>
      </c>
      <c r="U38" s="122" t="s">
        <v>71</v>
      </c>
      <c r="V38" s="135">
        <v>86</v>
      </c>
      <c r="W38" s="122" t="s">
        <v>71</v>
      </c>
      <c r="X38" s="135">
        <v>92</v>
      </c>
      <c r="Y38" s="121" t="s">
        <v>71</v>
      </c>
      <c r="Z38" s="83" t="s">
        <v>98</v>
      </c>
      <c r="AA38" s="123" t="s">
        <v>235</v>
      </c>
      <c r="AB38" s="137"/>
      <c r="AC38" s="137" t="s">
        <v>100</v>
      </c>
      <c r="AD38" s="125" t="s">
        <v>228</v>
      </c>
      <c r="AE38" s="88">
        <f>AG38+AI38+AK38+AM38+AO38</f>
        <v>188</v>
      </c>
      <c r="AF38" s="89" t="s">
        <v>68</v>
      </c>
      <c r="AG38" s="138">
        <v>113</v>
      </c>
      <c r="AH38" s="75" t="s">
        <v>68</v>
      </c>
      <c r="AI38" s="138">
        <v>29</v>
      </c>
      <c r="AJ38" s="75" t="s">
        <v>68</v>
      </c>
      <c r="AK38" s="139">
        <v>25</v>
      </c>
      <c r="AL38" s="91" t="s">
        <v>68</v>
      </c>
      <c r="AM38" s="138">
        <v>21</v>
      </c>
      <c r="AN38" s="91" t="s">
        <v>68</v>
      </c>
      <c r="AO38" s="138">
        <v>0</v>
      </c>
      <c r="AP38" s="82" t="s">
        <v>68</v>
      </c>
      <c r="AQ38" s="92">
        <f>AS38+AU38+AW38+AY38+BA38</f>
        <v>239</v>
      </c>
      <c r="AR38" s="93" t="s">
        <v>70</v>
      </c>
      <c r="AS38" s="138">
        <v>160</v>
      </c>
      <c r="AT38" s="75" t="s">
        <v>70</v>
      </c>
      <c r="AU38" s="138">
        <v>40</v>
      </c>
      <c r="AV38" s="75" t="s">
        <v>70</v>
      </c>
      <c r="AW38" s="139">
        <v>32</v>
      </c>
      <c r="AX38" s="91" t="s">
        <v>70</v>
      </c>
      <c r="AY38" s="138">
        <v>7</v>
      </c>
      <c r="AZ38" s="91" t="s">
        <v>70</v>
      </c>
      <c r="BA38" s="138">
        <v>0</v>
      </c>
      <c r="BB38" s="94" t="s">
        <v>70</v>
      </c>
      <c r="BC38" s="95">
        <f t="shared" si="0"/>
        <v>51</v>
      </c>
      <c r="BD38" s="89" t="s">
        <v>70</v>
      </c>
      <c r="BE38" s="96">
        <f t="shared" si="1"/>
        <v>47</v>
      </c>
      <c r="BF38" s="93" t="s">
        <v>70</v>
      </c>
      <c r="BG38" s="96">
        <f t="shared" si="2"/>
        <v>11</v>
      </c>
      <c r="BH38" s="93" t="s">
        <v>70</v>
      </c>
      <c r="BI38" s="89">
        <f t="shared" si="3"/>
        <v>7</v>
      </c>
      <c r="BJ38" s="89" t="s">
        <v>70</v>
      </c>
      <c r="BK38" s="96">
        <f t="shared" si="4"/>
        <v>-14</v>
      </c>
      <c r="BL38" s="89" t="s">
        <v>70</v>
      </c>
      <c r="BM38" s="96">
        <f t="shared" si="5"/>
        <v>0</v>
      </c>
      <c r="BN38" s="77" t="s">
        <v>70</v>
      </c>
      <c r="BO38" s="97">
        <f t="shared" si="6"/>
        <v>127.12765957446808</v>
      </c>
      <c r="BP38" s="93" t="s">
        <v>71</v>
      </c>
      <c r="BQ38" s="98">
        <f t="shared" si="7"/>
        <v>141.5929203539823</v>
      </c>
      <c r="BR38" s="93" t="s">
        <v>71</v>
      </c>
      <c r="BS38" s="98">
        <f t="shared" si="8"/>
        <v>137.93103448275863</v>
      </c>
      <c r="BT38" s="93" t="s">
        <v>71</v>
      </c>
      <c r="BU38" s="99">
        <f t="shared" si="9"/>
        <v>128</v>
      </c>
      <c r="BV38" s="89" t="s">
        <v>71</v>
      </c>
      <c r="BW38" s="100">
        <f t="shared" si="10"/>
        <v>33.33333333333333</v>
      </c>
      <c r="BX38" s="101" t="s">
        <v>71</v>
      </c>
      <c r="BY38" s="100" t="e">
        <f t="shared" si="11"/>
        <v>#DIV/0!</v>
      </c>
      <c r="BZ38" s="102" t="s">
        <v>71</v>
      </c>
      <c r="CA38" s="128">
        <v>7</v>
      </c>
      <c r="CB38" s="103" t="s">
        <v>74</v>
      </c>
      <c r="CC38" s="129">
        <v>7</v>
      </c>
      <c r="CD38" s="105" t="s">
        <v>74</v>
      </c>
      <c r="CE38" s="130">
        <v>17443</v>
      </c>
      <c r="CF38" s="107" t="s">
        <v>75</v>
      </c>
      <c r="CG38" s="270" t="s">
        <v>98</v>
      </c>
      <c r="CH38" s="271"/>
      <c r="CI38" s="108" t="s">
        <v>245</v>
      </c>
      <c r="CJ38" s="132" t="s">
        <v>102</v>
      </c>
      <c r="CK38" s="248" t="s">
        <v>201</v>
      </c>
      <c r="CL38" s="249"/>
    </row>
    <row r="39" spans="2:90" ht="93.75" customHeight="1">
      <c r="B39" s="236" t="s">
        <v>139</v>
      </c>
      <c r="C39" s="62" t="s">
        <v>131</v>
      </c>
      <c r="D39" s="133">
        <v>42</v>
      </c>
      <c r="E39" s="111" t="s">
        <v>68</v>
      </c>
      <c r="F39" s="134">
        <v>41</v>
      </c>
      <c r="G39" s="113" t="s">
        <v>69</v>
      </c>
      <c r="H39" s="114">
        <f t="shared" si="12"/>
        <v>1</v>
      </c>
      <c r="I39" s="115" t="s">
        <v>70</v>
      </c>
      <c r="J39" s="116">
        <f t="shared" si="13"/>
        <v>0.023809523809523808</v>
      </c>
      <c r="K39" s="117" t="s">
        <v>71</v>
      </c>
      <c r="L39" s="135">
        <v>3</v>
      </c>
      <c r="M39" s="115" t="s">
        <v>70</v>
      </c>
      <c r="N39" s="116">
        <f t="shared" si="14"/>
        <v>0.07142857142857142</v>
      </c>
      <c r="O39" s="119" t="s">
        <v>71</v>
      </c>
      <c r="P39" s="136">
        <v>316</v>
      </c>
      <c r="Q39" s="121" t="s">
        <v>72</v>
      </c>
      <c r="R39" s="136">
        <v>99</v>
      </c>
      <c r="S39" s="121" t="s">
        <v>69</v>
      </c>
      <c r="T39" s="136">
        <v>69</v>
      </c>
      <c r="U39" s="122" t="s">
        <v>71</v>
      </c>
      <c r="V39" s="135">
        <v>86</v>
      </c>
      <c r="W39" s="122" t="s">
        <v>71</v>
      </c>
      <c r="X39" s="135">
        <v>92</v>
      </c>
      <c r="Y39" s="121" t="s">
        <v>71</v>
      </c>
      <c r="Z39" s="83" t="s">
        <v>98</v>
      </c>
      <c r="AA39" s="123" t="s">
        <v>236</v>
      </c>
      <c r="AB39" s="137" t="s">
        <v>259</v>
      </c>
      <c r="AC39" s="137" t="s">
        <v>132</v>
      </c>
      <c r="AD39" s="125" t="s">
        <v>228</v>
      </c>
      <c r="AE39" s="88">
        <f t="shared" si="15"/>
        <v>20</v>
      </c>
      <c r="AF39" s="89" t="s">
        <v>68</v>
      </c>
      <c r="AG39" s="138">
        <v>8</v>
      </c>
      <c r="AH39" s="75" t="s">
        <v>68</v>
      </c>
      <c r="AI39" s="138">
        <v>7</v>
      </c>
      <c r="AJ39" s="75" t="s">
        <v>68</v>
      </c>
      <c r="AK39" s="139">
        <v>1</v>
      </c>
      <c r="AL39" s="91" t="s">
        <v>68</v>
      </c>
      <c r="AM39" s="138">
        <v>4</v>
      </c>
      <c r="AN39" s="91" t="s">
        <v>68</v>
      </c>
      <c r="AO39" s="138">
        <v>0</v>
      </c>
      <c r="AP39" s="82" t="s">
        <v>68</v>
      </c>
      <c r="AQ39" s="92">
        <f t="shared" si="16"/>
        <v>26</v>
      </c>
      <c r="AR39" s="93" t="s">
        <v>70</v>
      </c>
      <c r="AS39" s="138">
        <v>12</v>
      </c>
      <c r="AT39" s="75" t="s">
        <v>70</v>
      </c>
      <c r="AU39" s="138">
        <v>10</v>
      </c>
      <c r="AV39" s="75" t="s">
        <v>70</v>
      </c>
      <c r="AW39" s="139">
        <v>2</v>
      </c>
      <c r="AX39" s="91" t="s">
        <v>70</v>
      </c>
      <c r="AY39" s="138">
        <v>2</v>
      </c>
      <c r="AZ39" s="91" t="s">
        <v>70</v>
      </c>
      <c r="BA39" s="138">
        <v>0</v>
      </c>
      <c r="BB39" s="94" t="s">
        <v>70</v>
      </c>
      <c r="BC39" s="95">
        <f t="shared" si="0"/>
        <v>6</v>
      </c>
      <c r="BD39" s="89" t="s">
        <v>70</v>
      </c>
      <c r="BE39" s="96">
        <f t="shared" si="1"/>
        <v>4</v>
      </c>
      <c r="BF39" s="93" t="s">
        <v>70</v>
      </c>
      <c r="BG39" s="96">
        <f t="shared" si="2"/>
        <v>3</v>
      </c>
      <c r="BH39" s="93" t="s">
        <v>70</v>
      </c>
      <c r="BI39" s="89">
        <f t="shared" si="3"/>
        <v>1</v>
      </c>
      <c r="BJ39" s="89" t="s">
        <v>70</v>
      </c>
      <c r="BK39" s="96">
        <f t="shared" si="4"/>
        <v>-2</v>
      </c>
      <c r="BL39" s="89" t="s">
        <v>70</v>
      </c>
      <c r="BM39" s="96">
        <f t="shared" si="5"/>
        <v>0</v>
      </c>
      <c r="BN39" s="77" t="s">
        <v>70</v>
      </c>
      <c r="BO39" s="97">
        <f t="shared" si="6"/>
        <v>130</v>
      </c>
      <c r="BP39" s="93" t="s">
        <v>71</v>
      </c>
      <c r="BQ39" s="98">
        <f t="shared" si="7"/>
        <v>150</v>
      </c>
      <c r="BR39" s="93" t="s">
        <v>71</v>
      </c>
      <c r="BS39" s="98">
        <f t="shared" si="8"/>
        <v>142.85714285714286</v>
      </c>
      <c r="BT39" s="93" t="s">
        <v>71</v>
      </c>
      <c r="BU39" s="99">
        <f t="shared" si="9"/>
        <v>200</v>
      </c>
      <c r="BV39" s="89" t="s">
        <v>71</v>
      </c>
      <c r="BW39" s="100">
        <f t="shared" si="10"/>
        <v>50</v>
      </c>
      <c r="BX39" s="101" t="s">
        <v>71</v>
      </c>
      <c r="BY39" s="100" t="e">
        <f t="shared" si="11"/>
        <v>#DIV/0!</v>
      </c>
      <c r="BZ39" s="102" t="s">
        <v>71</v>
      </c>
      <c r="CA39" s="128">
        <v>7</v>
      </c>
      <c r="CB39" s="103" t="s">
        <v>74</v>
      </c>
      <c r="CC39" s="129">
        <v>7</v>
      </c>
      <c r="CD39" s="105" t="s">
        <v>74</v>
      </c>
      <c r="CE39" s="130">
        <v>13240</v>
      </c>
      <c r="CF39" s="107" t="s">
        <v>75</v>
      </c>
      <c r="CG39" s="270" t="s">
        <v>98</v>
      </c>
      <c r="CH39" s="271"/>
      <c r="CI39" s="108" t="s">
        <v>230</v>
      </c>
      <c r="CJ39" s="132" t="s">
        <v>102</v>
      </c>
      <c r="CK39" s="248" t="s">
        <v>205</v>
      </c>
      <c r="CL39" s="249"/>
    </row>
    <row r="40" spans="2:90" ht="56.25" customHeight="1">
      <c r="B40" s="237"/>
      <c r="C40" s="62" t="s">
        <v>156</v>
      </c>
      <c r="D40" s="133">
        <v>92</v>
      </c>
      <c r="E40" s="111" t="s">
        <v>68</v>
      </c>
      <c r="F40" s="134">
        <v>91</v>
      </c>
      <c r="G40" s="113" t="s">
        <v>69</v>
      </c>
      <c r="H40" s="114">
        <f t="shared" si="12"/>
        <v>1</v>
      </c>
      <c r="I40" s="115" t="s">
        <v>70</v>
      </c>
      <c r="J40" s="116">
        <f t="shared" si="13"/>
        <v>0.010869565217391304</v>
      </c>
      <c r="K40" s="117" t="s">
        <v>71</v>
      </c>
      <c r="L40" s="135">
        <v>10</v>
      </c>
      <c r="M40" s="115" t="s">
        <v>70</v>
      </c>
      <c r="N40" s="116">
        <f t="shared" si="14"/>
        <v>0.10869565217391304</v>
      </c>
      <c r="O40" s="119" t="s">
        <v>71</v>
      </c>
      <c r="P40" s="136">
        <v>316</v>
      </c>
      <c r="Q40" s="121" t="s">
        <v>72</v>
      </c>
      <c r="R40" s="136">
        <v>243</v>
      </c>
      <c r="S40" s="121" t="s">
        <v>69</v>
      </c>
      <c r="T40" s="136">
        <v>69</v>
      </c>
      <c r="U40" s="122" t="s">
        <v>71</v>
      </c>
      <c r="V40" s="135">
        <v>86</v>
      </c>
      <c r="W40" s="122" t="s">
        <v>71</v>
      </c>
      <c r="X40" s="135">
        <v>92</v>
      </c>
      <c r="Y40" s="121" t="s">
        <v>71</v>
      </c>
      <c r="Z40" s="83" t="s">
        <v>98</v>
      </c>
      <c r="AA40" s="123" t="s">
        <v>231</v>
      </c>
      <c r="AB40" s="137"/>
      <c r="AC40" s="137" t="s">
        <v>100</v>
      </c>
      <c r="AD40" s="125" t="s">
        <v>101</v>
      </c>
      <c r="AE40" s="88">
        <f t="shared" si="15"/>
        <v>32</v>
      </c>
      <c r="AF40" s="89" t="s">
        <v>68</v>
      </c>
      <c r="AG40" s="138">
        <v>11</v>
      </c>
      <c r="AH40" s="75" t="s">
        <v>68</v>
      </c>
      <c r="AI40" s="138">
        <v>5</v>
      </c>
      <c r="AJ40" s="75" t="s">
        <v>68</v>
      </c>
      <c r="AK40" s="139">
        <v>13</v>
      </c>
      <c r="AL40" s="91" t="s">
        <v>68</v>
      </c>
      <c r="AM40" s="138">
        <v>3</v>
      </c>
      <c r="AN40" s="91" t="s">
        <v>68</v>
      </c>
      <c r="AO40" s="138">
        <v>0</v>
      </c>
      <c r="AP40" s="82" t="s">
        <v>68</v>
      </c>
      <c r="AQ40" s="92">
        <f t="shared" si="16"/>
        <v>44</v>
      </c>
      <c r="AR40" s="93" t="s">
        <v>70</v>
      </c>
      <c r="AS40" s="138">
        <v>16</v>
      </c>
      <c r="AT40" s="75" t="s">
        <v>70</v>
      </c>
      <c r="AU40" s="138">
        <v>7</v>
      </c>
      <c r="AV40" s="75" t="s">
        <v>70</v>
      </c>
      <c r="AW40" s="139">
        <v>17</v>
      </c>
      <c r="AX40" s="91" t="s">
        <v>70</v>
      </c>
      <c r="AY40" s="138">
        <v>4</v>
      </c>
      <c r="AZ40" s="91" t="s">
        <v>70</v>
      </c>
      <c r="BA40" s="138">
        <v>0</v>
      </c>
      <c r="BB40" s="94" t="s">
        <v>70</v>
      </c>
      <c r="BC40" s="95">
        <f t="shared" si="0"/>
        <v>12</v>
      </c>
      <c r="BD40" s="89" t="s">
        <v>70</v>
      </c>
      <c r="BE40" s="96">
        <f t="shared" si="1"/>
        <v>5</v>
      </c>
      <c r="BF40" s="93" t="s">
        <v>70</v>
      </c>
      <c r="BG40" s="96">
        <f t="shared" si="2"/>
        <v>2</v>
      </c>
      <c r="BH40" s="93" t="s">
        <v>70</v>
      </c>
      <c r="BI40" s="89">
        <f t="shared" si="3"/>
        <v>4</v>
      </c>
      <c r="BJ40" s="89" t="s">
        <v>70</v>
      </c>
      <c r="BK40" s="96">
        <f t="shared" si="4"/>
        <v>1</v>
      </c>
      <c r="BL40" s="89" t="s">
        <v>70</v>
      </c>
      <c r="BM40" s="96">
        <f t="shared" si="5"/>
        <v>0</v>
      </c>
      <c r="BN40" s="77" t="s">
        <v>70</v>
      </c>
      <c r="BO40" s="97">
        <f t="shared" si="6"/>
        <v>137.5</v>
      </c>
      <c r="BP40" s="93" t="s">
        <v>71</v>
      </c>
      <c r="BQ40" s="98">
        <f t="shared" si="7"/>
        <v>145.45454545454547</v>
      </c>
      <c r="BR40" s="93" t="s">
        <v>71</v>
      </c>
      <c r="BS40" s="98">
        <f t="shared" si="8"/>
        <v>140</v>
      </c>
      <c r="BT40" s="93" t="s">
        <v>71</v>
      </c>
      <c r="BU40" s="99">
        <f t="shared" si="9"/>
        <v>130.76923076923077</v>
      </c>
      <c r="BV40" s="89" t="s">
        <v>71</v>
      </c>
      <c r="BW40" s="100">
        <f t="shared" si="10"/>
        <v>133.33333333333331</v>
      </c>
      <c r="BX40" s="101" t="s">
        <v>71</v>
      </c>
      <c r="BY40" s="100" t="e">
        <f t="shared" si="11"/>
        <v>#DIV/0!</v>
      </c>
      <c r="BZ40" s="102" t="s">
        <v>71</v>
      </c>
      <c r="CA40" s="128">
        <v>7</v>
      </c>
      <c r="CB40" s="103" t="s">
        <v>74</v>
      </c>
      <c r="CC40" s="129">
        <v>7</v>
      </c>
      <c r="CD40" s="105" t="s">
        <v>74</v>
      </c>
      <c r="CE40" s="130">
        <v>11990</v>
      </c>
      <c r="CF40" s="107" t="s">
        <v>75</v>
      </c>
      <c r="CG40" s="270" t="s">
        <v>98</v>
      </c>
      <c r="CH40" s="271"/>
      <c r="CI40" s="108" t="s">
        <v>157</v>
      </c>
      <c r="CJ40" s="132" t="s">
        <v>102</v>
      </c>
      <c r="CK40" s="244" t="s">
        <v>158</v>
      </c>
      <c r="CL40" s="245"/>
    </row>
    <row r="41" spans="2:90" ht="38.25" customHeight="1">
      <c r="B41" s="237"/>
      <c r="C41" s="62" t="s">
        <v>110</v>
      </c>
      <c r="D41" s="133">
        <v>36</v>
      </c>
      <c r="E41" s="111" t="s">
        <v>68</v>
      </c>
      <c r="F41" s="134">
        <v>35</v>
      </c>
      <c r="G41" s="113" t="s">
        <v>69</v>
      </c>
      <c r="H41" s="114">
        <f t="shared" si="12"/>
        <v>1</v>
      </c>
      <c r="I41" s="115" t="s">
        <v>70</v>
      </c>
      <c r="J41" s="116">
        <f t="shared" si="13"/>
        <v>0.027777777777777776</v>
      </c>
      <c r="K41" s="117" t="s">
        <v>71</v>
      </c>
      <c r="L41" s="135">
        <v>3</v>
      </c>
      <c r="M41" s="115" t="s">
        <v>70</v>
      </c>
      <c r="N41" s="116">
        <f t="shared" si="14"/>
        <v>0.08333333333333333</v>
      </c>
      <c r="O41" s="119" t="s">
        <v>71</v>
      </c>
      <c r="P41" s="136">
        <v>316</v>
      </c>
      <c r="Q41" s="121" t="s">
        <v>72</v>
      </c>
      <c r="R41" s="136">
        <v>190</v>
      </c>
      <c r="S41" s="121" t="s">
        <v>69</v>
      </c>
      <c r="T41" s="136">
        <v>69</v>
      </c>
      <c r="U41" s="122" t="s">
        <v>71</v>
      </c>
      <c r="V41" s="135">
        <v>86</v>
      </c>
      <c r="W41" s="122" t="s">
        <v>71</v>
      </c>
      <c r="X41" s="135">
        <v>92</v>
      </c>
      <c r="Y41" s="121" t="s">
        <v>71</v>
      </c>
      <c r="Z41" s="83" t="s">
        <v>98</v>
      </c>
      <c r="AA41" s="123" t="s">
        <v>229</v>
      </c>
      <c r="AB41" s="137"/>
      <c r="AC41" s="137" t="s">
        <v>100</v>
      </c>
      <c r="AD41" s="125" t="s">
        <v>228</v>
      </c>
      <c r="AE41" s="88">
        <f t="shared" si="15"/>
        <v>7</v>
      </c>
      <c r="AF41" s="89" t="s">
        <v>68</v>
      </c>
      <c r="AG41" s="138">
        <v>4</v>
      </c>
      <c r="AH41" s="75" t="s">
        <v>68</v>
      </c>
      <c r="AI41" s="138">
        <v>2</v>
      </c>
      <c r="AJ41" s="75" t="s">
        <v>68</v>
      </c>
      <c r="AK41" s="139">
        <v>1</v>
      </c>
      <c r="AL41" s="91" t="s">
        <v>68</v>
      </c>
      <c r="AM41" s="138">
        <v>0</v>
      </c>
      <c r="AN41" s="91" t="s">
        <v>68</v>
      </c>
      <c r="AO41" s="138">
        <v>0</v>
      </c>
      <c r="AP41" s="82" t="s">
        <v>68</v>
      </c>
      <c r="AQ41" s="92">
        <f t="shared" si="16"/>
        <v>11</v>
      </c>
      <c r="AR41" s="93" t="s">
        <v>70</v>
      </c>
      <c r="AS41" s="138">
        <v>6</v>
      </c>
      <c r="AT41" s="75" t="s">
        <v>70</v>
      </c>
      <c r="AU41" s="138">
        <v>3</v>
      </c>
      <c r="AV41" s="75" t="s">
        <v>70</v>
      </c>
      <c r="AW41" s="139">
        <v>2</v>
      </c>
      <c r="AX41" s="91" t="s">
        <v>70</v>
      </c>
      <c r="AY41" s="138">
        <v>0</v>
      </c>
      <c r="AZ41" s="91" t="s">
        <v>70</v>
      </c>
      <c r="BA41" s="138">
        <v>0</v>
      </c>
      <c r="BB41" s="94" t="s">
        <v>70</v>
      </c>
      <c r="BC41" s="95">
        <f t="shared" si="0"/>
        <v>4</v>
      </c>
      <c r="BD41" s="89" t="s">
        <v>70</v>
      </c>
      <c r="BE41" s="96">
        <f t="shared" si="1"/>
        <v>2</v>
      </c>
      <c r="BF41" s="93" t="s">
        <v>70</v>
      </c>
      <c r="BG41" s="96">
        <f t="shared" si="2"/>
        <v>1</v>
      </c>
      <c r="BH41" s="93" t="s">
        <v>70</v>
      </c>
      <c r="BI41" s="89">
        <f t="shared" si="3"/>
        <v>1</v>
      </c>
      <c r="BJ41" s="89" t="s">
        <v>70</v>
      </c>
      <c r="BK41" s="96">
        <f t="shared" si="4"/>
        <v>0</v>
      </c>
      <c r="BL41" s="89" t="s">
        <v>70</v>
      </c>
      <c r="BM41" s="96">
        <f t="shared" si="5"/>
        <v>0</v>
      </c>
      <c r="BN41" s="77" t="s">
        <v>70</v>
      </c>
      <c r="BO41" s="97">
        <f t="shared" si="6"/>
        <v>157.14285714285714</v>
      </c>
      <c r="BP41" s="93" t="s">
        <v>71</v>
      </c>
      <c r="BQ41" s="98">
        <f t="shared" si="7"/>
        <v>150</v>
      </c>
      <c r="BR41" s="93" t="s">
        <v>71</v>
      </c>
      <c r="BS41" s="98">
        <f t="shared" si="8"/>
        <v>150</v>
      </c>
      <c r="BT41" s="93" t="s">
        <v>71</v>
      </c>
      <c r="BU41" s="99">
        <f t="shared" si="9"/>
        <v>200</v>
      </c>
      <c r="BV41" s="89" t="s">
        <v>71</v>
      </c>
      <c r="BW41" s="100" t="e">
        <f t="shared" si="10"/>
        <v>#DIV/0!</v>
      </c>
      <c r="BX41" s="101" t="s">
        <v>71</v>
      </c>
      <c r="BY41" s="100" t="e">
        <f t="shared" si="11"/>
        <v>#DIV/0!</v>
      </c>
      <c r="BZ41" s="102" t="s">
        <v>71</v>
      </c>
      <c r="CA41" s="128">
        <v>7</v>
      </c>
      <c r="CB41" s="103" t="s">
        <v>74</v>
      </c>
      <c r="CC41" s="129">
        <v>7</v>
      </c>
      <c r="CD41" s="105" t="s">
        <v>74</v>
      </c>
      <c r="CE41" s="130">
        <v>14821</v>
      </c>
      <c r="CF41" s="107" t="s">
        <v>75</v>
      </c>
      <c r="CG41" s="270" t="s">
        <v>98</v>
      </c>
      <c r="CH41" s="271"/>
      <c r="CI41" s="108" t="s">
        <v>229</v>
      </c>
      <c r="CJ41" s="132" t="s">
        <v>102</v>
      </c>
      <c r="CK41" s="256" t="s">
        <v>185</v>
      </c>
      <c r="CL41" s="257"/>
    </row>
    <row r="42" spans="2:90" ht="56.25" customHeight="1">
      <c r="B42" s="238"/>
      <c r="C42" s="62" t="s">
        <v>129</v>
      </c>
      <c r="D42" s="133">
        <v>10</v>
      </c>
      <c r="E42" s="111" t="s">
        <v>68</v>
      </c>
      <c r="F42" s="134">
        <v>9</v>
      </c>
      <c r="G42" s="113" t="s">
        <v>69</v>
      </c>
      <c r="H42" s="114">
        <f t="shared" si="12"/>
        <v>1</v>
      </c>
      <c r="I42" s="115" t="s">
        <v>70</v>
      </c>
      <c r="J42" s="116">
        <f t="shared" si="13"/>
        <v>0.1</v>
      </c>
      <c r="K42" s="117" t="s">
        <v>71</v>
      </c>
      <c r="L42" s="135">
        <v>1</v>
      </c>
      <c r="M42" s="115" t="s">
        <v>70</v>
      </c>
      <c r="N42" s="116">
        <f t="shared" si="14"/>
        <v>0.1</v>
      </c>
      <c r="O42" s="119" t="s">
        <v>71</v>
      </c>
      <c r="P42" s="136">
        <v>316</v>
      </c>
      <c r="Q42" s="121" t="s">
        <v>72</v>
      </c>
      <c r="R42" s="136">
        <v>24</v>
      </c>
      <c r="S42" s="121" t="s">
        <v>69</v>
      </c>
      <c r="T42" s="136">
        <v>69</v>
      </c>
      <c r="U42" s="122" t="s">
        <v>71</v>
      </c>
      <c r="V42" s="135">
        <v>86</v>
      </c>
      <c r="W42" s="122" t="s">
        <v>71</v>
      </c>
      <c r="X42" s="135">
        <v>92</v>
      </c>
      <c r="Y42" s="121" t="s">
        <v>71</v>
      </c>
      <c r="Z42" s="83" t="s">
        <v>98</v>
      </c>
      <c r="AA42" s="123" t="s">
        <v>237</v>
      </c>
      <c r="AB42" s="137" t="s">
        <v>260</v>
      </c>
      <c r="AC42" s="137" t="s">
        <v>132</v>
      </c>
      <c r="AD42" s="125" t="s">
        <v>228</v>
      </c>
      <c r="AE42" s="88">
        <f t="shared" si="15"/>
        <v>5</v>
      </c>
      <c r="AF42" s="89" t="s">
        <v>68</v>
      </c>
      <c r="AG42" s="138">
        <v>1</v>
      </c>
      <c r="AH42" s="75" t="s">
        <v>68</v>
      </c>
      <c r="AI42" s="138">
        <v>2</v>
      </c>
      <c r="AJ42" s="75" t="s">
        <v>68</v>
      </c>
      <c r="AK42" s="139">
        <v>2</v>
      </c>
      <c r="AL42" s="91" t="s">
        <v>68</v>
      </c>
      <c r="AM42" s="138">
        <v>0</v>
      </c>
      <c r="AN42" s="91" t="s">
        <v>68</v>
      </c>
      <c r="AO42" s="138">
        <v>0</v>
      </c>
      <c r="AP42" s="82" t="s">
        <v>68</v>
      </c>
      <c r="AQ42" s="92">
        <f t="shared" si="16"/>
        <v>7.52</v>
      </c>
      <c r="AR42" s="93" t="s">
        <v>70</v>
      </c>
      <c r="AS42" s="138">
        <v>2</v>
      </c>
      <c r="AT42" s="75" t="s">
        <v>70</v>
      </c>
      <c r="AU42" s="138">
        <v>2.52</v>
      </c>
      <c r="AV42" s="75" t="s">
        <v>70</v>
      </c>
      <c r="AW42" s="139">
        <v>3</v>
      </c>
      <c r="AX42" s="91" t="s">
        <v>70</v>
      </c>
      <c r="AY42" s="138">
        <v>0</v>
      </c>
      <c r="AZ42" s="91" t="s">
        <v>70</v>
      </c>
      <c r="BA42" s="138">
        <v>0</v>
      </c>
      <c r="BB42" s="94" t="s">
        <v>70</v>
      </c>
      <c r="BC42" s="95">
        <f t="shared" si="0"/>
        <v>2.5199999999999996</v>
      </c>
      <c r="BD42" s="89" t="s">
        <v>70</v>
      </c>
      <c r="BE42" s="96">
        <f t="shared" si="1"/>
        <v>1</v>
      </c>
      <c r="BF42" s="93" t="s">
        <v>70</v>
      </c>
      <c r="BG42" s="96">
        <f t="shared" si="2"/>
        <v>0.52</v>
      </c>
      <c r="BH42" s="93" t="s">
        <v>70</v>
      </c>
      <c r="BI42" s="89">
        <f t="shared" si="3"/>
        <v>1</v>
      </c>
      <c r="BJ42" s="89" t="s">
        <v>70</v>
      </c>
      <c r="BK42" s="96">
        <f t="shared" si="4"/>
        <v>0</v>
      </c>
      <c r="BL42" s="89" t="s">
        <v>70</v>
      </c>
      <c r="BM42" s="96">
        <f t="shared" si="5"/>
        <v>0</v>
      </c>
      <c r="BN42" s="77" t="s">
        <v>70</v>
      </c>
      <c r="BO42" s="97">
        <f t="shared" si="6"/>
        <v>150.4</v>
      </c>
      <c r="BP42" s="93" t="s">
        <v>71</v>
      </c>
      <c r="BQ42" s="98">
        <f t="shared" si="7"/>
        <v>200</v>
      </c>
      <c r="BR42" s="93" t="s">
        <v>71</v>
      </c>
      <c r="BS42" s="98">
        <f t="shared" si="8"/>
        <v>126</v>
      </c>
      <c r="BT42" s="93" t="s">
        <v>71</v>
      </c>
      <c r="BU42" s="99">
        <f t="shared" si="9"/>
        <v>150</v>
      </c>
      <c r="BV42" s="89" t="s">
        <v>71</v>
      </c>
      <c r="BW42" s="100" t="e">
        <f t="shared" si="10"/>
        <v>#DIV/0!</v>
      </c>
      <c r="BX42" s="101" t="s">
        <v>71</v>
      </c>
      <c r="BY42" s="100" t="e">
        <f t="shared" si="11"/>
        <v>#DIV/0!</v>
      </c>
      <c r="BZ42" s="102" t="s">
        <v>71</v>
      </c>
      <c r="CA42" s="128">
        <v>7</v>
      </c>
      <c r="CB42" s="103" t="s">
        <v>74</v>
      </c>
      <c r="CC42" s="129" t="s">
        <v>103</v>
      </c>
      <c r="CD42" s="105" t="s">
        <v>74</v>
      </c>
      <c r="CE42" s="130">
        <v>10149</v>
      </c>
      <c r="CF42" s="107" t="s">
        <v>75</v>
      </c>
      <c r="CG42" s="270" t="s">
        <v>98</v>
      </c>
      <c r="CH42" s="271"/>
      <c r="CI42" s="108" t="s">
        <v>133</v>
      </c>
      <c r="CJ42" s="132" t="s">
        <v>102</v>
      </c>
      <c r="CK42" s="244" t="s">
        <v>134</v>
      </c>
      <c r="CL42" s="245"/>
    </row>
    <row r="43" spans="2:90" ht="37.5" customHeight="1">
      <c r="B43" s="236" t="s">
        <v>198</v>
      </c>
      <c r="C43" s="62" t="s">
        <v>199</v>
      </c>
      <c r="D43" s="133">
        <v>146</v>
      </c>
      <c r="E43" s="111" t="s">
        <v>68</v>
      </c>
      <c r="F43" s="134">
        <v>143</v>
      </c>
      <c r="G43" s="113" t="s">
        <v>69</v>
      </c>
      <c r="H43" s="114">
        <f t="shared" si="12"/>
        <v>3</v>
      </c>
      <c r="I43" s="115" t="s">
        <v>70</v>
      </c>
      <c r="J43" s="116">
        <f t="shared" si="13"/>
        <v>0.02054794520547945</v>
      </c>
      <c r="K43" s="117" t="s">
        <v>71</v>
      </c>
      <c r="L43" s="135">
        <v>9</v>
      </c>
      <c r="M43" s="115" t="s">
        <v>70</v>
      </c>
      <c r="N43" s="116">
        <f t="shared" si="14"/>
        <v>0.06164383561643835</v>
      </c>
      <c r="O43" s="119" t="s">
        <v>71</v>
      </c>
      <c r="P43" s="136">
        <v>316</v>
      </c>
      <c r="Q43" s="121" t="s">
        <v>72</v>
      </c>
      <c r="R43" s="136">
        <v>456</v>
      </c>
      <c r="S43" s="121" t="s">
        <v>69</v>
      </c>
      <c r="T43" s="136">
        <v>69</v>
      </c>
      <c r="U43" s="122" t="s">
        <v>71</v>
      </c>
      <c r="V43" s="135">
        <v>86</v>
      </c>
      <c r="W43" s="122" t="s">
        <v>71</v>
      </c>
      <c r="X43" s="135">
        <v>92</v>
      </c>
      <c r="Y43" s="121" t="s">
        <v>71</v>
      </c>
      <c r="Z43" s="83" t="s">
        <v>98</v>
      </c>
      <c r="AA43" s="123" t="s">
        <v>238</v>
      </c>
      <c r="AB43" s="137"/>
      <c r="AC43" s="137" t="s">
        <v>100</v>
      </c>
      <c r="AD43" s="125" t="s">
        <v>227</v>
      </c>
      <c r="AE43" s="88">
        <f t="shared" si="15"/>
        <v>30</v>
      </c>
      <c r="AF43" s="89" t="s">
        <v>68</v>
      </c>
      <c r="AG43" s="138">
        <v>16</v>
      </c>
      <c r="AH43" s="75" t="s">
        <v>68</v>
      </c>
      <c r="AI43" s="138">
        <v>5</v>
      </c>
      <c r="AJ43" s="75" t="s">
        <v>68</v>
      </c>
      <c r="AK43" s="139">
        <v>9</v>
      </c>
      <c r="AL43" s="91" t="s">
        <v>68</v>
      </c>
      <c r="AM43" s="138">
        <v>0</v>
      </c>
      <c r="AN43" s="91" t="s">
        <v>68</v>
      </c>
      <c r="AO43" s="138">
        <v>0</v>
      </c>
      <c r="AP43" s="82" t="s">
        <v>68</v>
      </c>
      <c r="AQ43" s="92">
        <f t="shared" si="16"/>
        <v>42</v>
      </c>
      <c r="AR43" s="93" t="s">
        <v>70</v>
      </c>
      <c r="AS43" s="138">
        <v>23</v>
      </c>
      <c r="AT43" s="75" t="s">
        <v>70</v>
      </c>
      <c r="AU43" s="138">
        <v>7</v>
      </c>
      <c r="AV43" s="75" t="s">
        <v>70</v>
      </c>
      <c r="AW43" s="139">
        <v>12</v>
      </c>
      <c r="AX43" s="91" t="s">
        <v>70</v>
      </c>
      <c r="AY43" s="138">
        <v>0</v>
      </c>
      <c r="AZ43" s="91" t="s">
        <v>70</v>
      </c>
      <c r="BA43" s="138">
        <v>0</v>
      </c>
      <c r="BB43" s="94" t="s">
        <v>70</v>
      </c>
      <c r="BC43" s="95">
        <f t="shared" si="0"/>
        <v>12</v>
      </c>
      <c r="BD43" s="89" t="s">
        <v>70</v>
      </c>
      <c r="BE43" s="96">
        <f t="shared" si="1"/>
        <v>7</v>
      </c>
      <c r="BF43" s="93" t="s">
        <v>70</v>
      </c>
      <c r="BG43" s="96">
        <f t="shared" si="2"/>
        <v>2</v>
      </c>
      <c r="BH43" s="93" t="s">
        <v>70</v>
      </c>
      <c r="BI43" s="89">
        <f t="shared" si="3"/>
        <v>3</v>
      </c>
      <c r="BJ43" s="89" t="s">
        <v>70</v>
      </c>
      <c r="BK43" s="96">
        <f t="shared" si="4"/>
        <v>0</v>
      </c>
      <c r="BL43" s="89" t="s">
        <v>70</v>
      </c>
      <c r="BM43" s="96">
        <f t="shared" si="5"/>
        <v>0</v>
      </c>
      <c r="BN43" s="77" t="s">
        <v>70</v>
      </c>
      <c r="BO43" s="97">
        <f t="shared" si="6"/>
        <v>140</v>
      </c>
      <c r="BP43" s="93" t="s">
        <v>71</v>
      </c>
      <c r="BQ43" s="98">
        <f t="shared" si="7"/>
        <v>143.75</v>
      </c>
      <c r="BR43" s="93" t="s">
        <v>71</v>
      </c>
      <c r="BS43" s="98">
        <f t="shared" si="8"/>
        <v>140</v>
      </c>
      <c r="BT43" s="93" t="s">
        <v>71</v>
      </c>
      <c r="BU43" s="99">
        <f t="shared" si="9"/>
        <v>133.33333333333331</v>
      </c>
      <c r="BV43" s="89" t="s">
        <v>71</v>
      </c>
      <c r="BW43" s="100" t="e">
        <f t="shared" si="10"/>
        <v>#DIV/0!</v>
      </c>
      <c r="BX43" s="101" t="s">
        <v>71</v>
      </c>
      <c r="BY43" s="100" t="e">
        <f t="shared" si="11"/>
        <v>#DIV/0!</v>
      </c>
      <c r="BZ43" s="102" t="s">
        <v>71</v>
      </c>
      <c r="CA43" s="128">
        <v>7</v>
      </c>
      <c r="CB43" s="103" t="s">
        <v>74</v>
      </c>
      <c r="CC43" s="129">
        <v>7</v>
      </c>
      <c r="CD43" s="105" t="s">
        <v>74</v>
      </c>
      <c r="CE43" s="130">
        <v>15867</v>
      </c>
      <c r="CF43" s="107" t="s">
        <v>75</v>
      </c>
      <c r="CG43" s="270" t="s">
        <v>98</v>
      </c>
      <c r="CH43" s="271"/>
      <c r="CI43" s="108" t="s">
        <v>242</v>
      </c>
      <c r="CJ43" s="132" t="s">
        <v>112</v>
      </c>
      <c r="CK43" s="248" t="s">
        <v>214</v>
      </c>
      <c r="CL43" s="249"/>
    </row>
    <row r="44" spans="2:90" ht="55.5" customHeight="1">
      <c r="B44" s="238"/>
      <c r="C44" s="62" t="s">
        <v>162</v>
      </c>
      <c r="D44" s="133">
        <v>61</v>
      </c>
      <c r="E44" s="111" t="s">
        <v>68</v>
      </c>
      <c r="F44" s="134">
        <v>60</v>
      </c>
      <c r="G44" s="113" t="s">
        <v>69</v>
      </c>
      <c r="H44" s="114">
        <f t="shared" si="12"/>
        <v>1</v>
      </c>
      <c r="I44" s="115" t="s">
        <v>70</v>
      </c>
      <c r="J44" s="116">
        <f t="shared" si="13"/>
        <v>0.01639344262295082</v>
      </c>
      <c r="K44" s="117" t="s">
        <v>71</v>
      </c>
      <c r="L44" s="135">
        <v>4</v>
      </c>
      <c r="M44" s="115" t="s">
        <v>70</v>
      </c>
      <c r="N44" s="116">
        <f t="shared" si="14"/>
        <v>0.06557377049180328</v>
      </c>
      <c r="O44" s="119" t="s">
        <v>71</v>
      </c>
      <c r="P44" s="136">
        <v>316</v>
      </c>
      <c r="Q44" s="121" t="s">
        <v>72</v>
      </c>
      <c r="R44" s="136">
        <v>392</v>
      </c>
      <c r="S44" s="121" t="s">
        <v>69</v>
      </c>
      <c r="T44" s="136">
        <v>69</v>
      </c>
      <c r="U44" s="122" t="s">
        <v>71</v>
      </c>
      <c r="V44" s="135">
        <v>86</v>
      </c>
      <c r="W44" s="122" t="s">
        <v>71</v>
      </c>
      <c r="X44" s="135">
        <v>92</v>
      </c>
      <c r="Y44" s="121" t="s">
        <v>71</v>
      </c>
      <c r="Z44" s="83" t="s">
        <v>98</v>
      </c>
      <c r="AA44" s="123" t="s">
        <v>229</v>
      </c>
      <c r="AB44" s="137"/>
      <c r="AC44" s="137" t="s">
        <v>100</v>
      </c>
      <c r="AD44" s="125" t="s">
        <v>228</v>
      </c>
      <c r="AE44" s="88">
        <f t="shared" si="15"/>
        <v>12</v>
      </c>
      <c r="AF44" s="89" t="s">
        <v>68</v>
      </c>
      <c r="AG44" s="138">
        <v>5</v>
      </c>
      <c r="AH44" s="75" t="s">
        <v>68</v>
      </c>
      <c r="AI44" s="138">
        <v>1</v>
      </c>
      <c r="AJ44" s="75" t="s">
        <v>68</v>
      </c>
      <c r="AK44" s="139">
        <v>5</v>
      </c>
      <c r="AL44" s="91" t="s">
        <v>68</v>
      </c>
      <c r="AM44" s="138">
        <v>1</v>
      </c>
      <c r="AN44" s="91" t="s">
        <v>68</v>
      </c>
      <c r="AO44" s="138">
        <v>0</v>
      </c>
      <c r="AP44" s="82" t="s">
        <v>68</v>
      </c>
      <c r="AQ44" s="92">
        <f t="shared" si="16"/>
        <v>17</v>
      </c>
      <c r="AR44" s="93" t="s">
        <v>70</v>
      </c>
      <c r="AS44" s="138">
        <v>8</v>
      </c>
      <c r="AT44" s="75" t="s">
        <v>70</v>
      </c>
      <c r="AU44" s="138">
        <v>2</v>
      </c>
      <c r="AV44" s="75" t="s">
        <v>70</v>
      </c>
      <c r="AW44" s="139">
        <v>7</v>
      </c>
      <c r="AX44" s="91" t="s">
        <v>70</v>
      </c>
      <c r="AY44" s="138">
        <v>0</v>
      </c>
      <c r="AZ44" s="91" t="s">
        <v>70</v>
      </c>
      <c r="BA44" s="138">
        <v>0</v>
      </c>
      <c r="BB44" s="94" t="s">
        <v>70</v>
      </c>
      <c r="BC44" s="95">
        <f t="shared" si="0"/>
        <v>5</v>
      </c>
      <c r="BD44" s="89" t="s">
        <v>70</v>
      </c>
      <c r="BE44" s="96">
        <f t="shared" si="1"/>
        <v>3</v>
      </c>
      <c r="BF44" s="93" t="s">
        <v>70</v>
      </c>
      <c r="BG44" s="96">
        <f t="shared" si="2"/>
        <v>1</v>
      </c>
      <c r="BH44" s="93" t="s">
        <v>70</v>
      </c>
      <c r="BI44" s="89">
        <f t="shared" si="3"/>
        <v>2</v>
      </c>
      <c r="BJ44" s="89" t="s">
        <v>70</v>
      </c>
      <c r="BK44" s="96">
        <f t="shared" si="4"/>
        <v>-1</v>
      </c>
      <c r="BL44" s="89" t="s">
        <v>70</v>
      </c>
      <c r="BM44" s="96">
        <f t="shared" si="5"/>
        <v>0</v>
      </c>
      <c r="BN44" s="77" t="s">
        <v>70</v>
      </c>
      <c r="BO44" s="97">
        <f t="shared" si="6"/>
        <v>141.66666666666669</v>
      </c>
      <c r="BP44" s="93" t="s">
        <v>71</v>
      </c>
      <c r="BQ44" s="98">
        <f t="shared" si="7"/>
        <v>160</v>
      </c>
      <c r="BR44" s="93" t="s">
        <v>71</v>
      </c>
      <c r="BS44" s="98">
        <f t="shared" si="8"/>
        <v>200</v>
      </c>
      <c r="BT44" s="93" t="s">
        <v>71</v>
      </c>
      <c r="BU44" s="99">
        <f t="shared" si="9"/>
        <v>140</v>
      </c>
      <c r="BV44" s="89" t="s">
        <v>71</v>
      </c>
      <c r="BW44" s="100">
        <f t="shared" si="10"/>
        <v>0</v>
      </c>
      <c r="BX44" s="101" t="s">
        <v>71</v>
      </c>
      <c r="BY44" s="100" t="e">
        <f t="shared" si="11"/>
        <v>#DIV/0!</v>
      </c>
      <c r="BZ44" s="102" t="s">
        <v>71</v>
      </c>
      <c r="CA44" s="128">
        <v>7</v>
      </c>
      <c r="CB44" s="103" t="s">
        <v>74</v>
      </c>
      <c r="CC44" s="129">
        <v>7</v>
      </c>
      <c r="CD44" s="105" t="s">
        <v>74</v>
      </c>
      <c r="CE44" s="130">
        <v>19770</v>
      </c>
      <c r="CF44" s="107" t="s">
        <v>75</v>
      </c>
      <c r="CG44" s="270" t="s">
        <v>98</v>
      </c>
      <c r="CH44" s="271"/>
      <c r="CI44" s="108" t="s">
        <v>235</v>
      </c>
      <c r="CJ44" s="132" t="s">
        <v>102</v>
      </c>
      <c r="CK44" s="252" t="s">
        <v>189</v>
      </c>
      <c r="CL44" s="253"/>
    </row>
    <row r="45" spans="2:90" ht="57" customHeight="1">
      <c r="B45" s="236" t="s">
        <v>166</v>
      </c>
      <c r="C45" s="62" t="s">
        <v>167</v>
      </c>
      <c r="D45" s="133">
        <v>67</v>
      </c>
      <c r="E45" s="111" t="s">
        <v>68</v>
      </c>
      <c r="F45" s="134">
        <v>66</v>
      </c>
      <c r="G45" s="113" t="s">
        <v>69</v>
      </c>
      <c r="H45" s="114">
        <f t="shared" si="12"/>
        <v>1</v>
      </c>
      <c r="I45" s="115" t="s">
        <v>70</v>
      </c>
      <c r="J45" s="116">
        <f>H45/D45*100</f>
        <v>1.4925373134328357</v>
      </c>
      <c r="K45" s="117" t="s">
        <v>71</v>
      </c>
      <c r="L45" s="135">
        <v>5</v>
      </c>
      <c r="M45" s="115" t="s">
        <v>70</v>
      </c>
      <c r="N45" s="116">
        <f>L45/D45*100</f>
        <v>7.462686567164178</v>
      </c>
      <c r="O45" s="119" t="s">
        <v>71</v>
      </c>
      <c r="P45" s="136">
        <v>316</v>
      </c>
      <c r="Q45" s="121" t="s">
        <v>72</v>
      </c>
      <c r="R45" s="136">
        <v>203</v>
      </c>
      <c r="S45" s="121" t="s">
        <v>69</v>
      </c>
      <c r="T45" s="136">
        <v>69</v>
      </c>
      <c r="U45" s="122" t="s">
        <v>71</v>
      </c>
      <c r="V45" s="135">
        <v>86</v>
      </c>
      <c r="W45" s="122" t="s">
        <v>71</v>
      </c>
      <c r="X45" s="135">
        <v>92</v>
      </c>
      <c r="Y45" s="121" t="s">
        <v>71</v>
      </c>
      <c r="Z45" s="83" t="s">
        <v>98</v>
      </c>
      <c r="AA45" s="123" t="s">
        <v>231</v>
      </c>
      <c r="AB45" s="137" t="s">
        <v>168</v>
      </c>
      <c r="AC45" s="137" t="s">
        <v>100</v>
      </c>
      <c r="AD45" s="125" t="s">
        <v>228</v>
      </c>
      <c r="AE45" s="88">
        <f t="shared" si="15"/>
        <v>19</v>
      </c>
      <c r="AF45" s="89" t="s">
        <v>68</v>
      </c>
      <c r="AG45" s="138">
        <v>14</v>
      </c>
      <c r="AH45" s="75" t="s">
        <v>68</v>
      </c>
      <c r="AI45" s="138">
        <v>1</v>
      </c>
      <c r="AJ45" s="75" t="s">
        <v>68</v>
      </c>
      <c r="AK45" s="139">
        <v>4</v>
      </c>
      <c r="AL45" s="91" t="s">
        <v>68</v>
      </c>
      <c r="AM45" s="138">
        <v>0</v>
      </c>
      <c r="AN45" s="91" t="s">
        <v>68</v>
      </c>
      <c r="AO45" s="138">
        <v>0</v>
      </c>
      <c r="AP45" s="82" t="s">
        <v>68</v>
      </c>
      <c r="AQ45" s="92">
        <f t="shared" si="16"/>
        <v>28</v>
      </c>
      <c r="AR45" s="93" t="s">
        <v>70</v>
      </c>
      <c r="AS45" s="138">
        <v>20</v>
      </c>
      <c r="AT45" s="75" t="s">
        <v>70</v>
      </c>
      <c r="AU45" s="138">
        <v>2</v>
      </c>
      <c r="AV45" s="75" t="s">
        <v>70</v>
      </c>
      <c r="AW45" s="139">
        <v>6</v>
      </c>
      <c r="AX45" s="91" t="s">
        <v>70</v>
      </c>
      <c r="AY45" s="138">
        <v>0</v>
      </c>
      <c r="AZ45" s="91" t="s">
        <v>70</v>
      </c>
      <c r="BA45" s="138">
        <v>0</v>
      </c>
      <c r="BB45" s="94" t="s">
        <v>70</v>
      </c>
      <c r="BC45" s="95">
        <f t="shared" si="0"/>
        <v>9</v>
      </c>
      <c r="BD45" s="89" t="s">
        <v>70</v>
      </c>
      <c r="BE45" s="96">
        <f t="shared" si="1"/>
        <v>6</v>
      </c>
      <c r="BF45" s="93" t="s">
        <v>70</v>
      </c>
      <c r="BG45" s="96">
        <f t="shared" si="2"/>
        <v>1</v>
      </c>
      <c r="BH45" s="93" t="s">
        <v>70</v>
      </c>
      <c r="BI45" s="89">
        <f t="shared" si="3"/>
        <v>2</v>
      </c>
      <c r="BJ45" s="89" t="s">
        <v>70</v>
      </c>
      <c r="BK45" s="96">
        <f t="shared" si="4"/>
        <v>0</v>
      </c>
      <c r="BL45" s="89" t="s">
        <v>70</v>
      </c>
      <c r="BM45" s="96">
        <f t="shared" si="5"/>
        <v>0</v>
      </c>
      <c r="BN45" s="77" t="s">
        <v>70</v>
      </c>
      <c r="BO45" s="97">
        <f t="shared" si="6"/>
        <v>147.36842105263156</v>
      </c>
      <c r="BP45" s="93" t="s">
        <v>71</v>
      </c>
      <c r="BQ45" s="98">
        <f t="shared" si="7"/>
        <v>142.85714285714286</v>
      </c>
      <c r="BR45" s="93" t="s">
        <v>71</v>
      </c>
      <c r="BS45" s="98">
        <f t="shared" si="8"/>
        <v>200</v>
      </c>
      <c r="BT45" s="93" t="s">
        <v>71</v>
      </c>
      <c r="BU45" s="99">
        <f t="shared" si="9"/>
        <v>150</v>
      </c>
      <c r="BV45" s="89" t="s">
        <v>71</v>
      </c>
      <c r="BW45" s="100" t="e">
        <f t="shared" si="10"/>
        <v>#DIV/0!</v>
      </c>
      <c r="BX45" s="101" t="s">
        <v>71</v>
      </c>
      <c r="BY45" s="100" t="e">
        <f t="shared" si="11"/>
        <v>#DIV/0!</v>
      </c>
      <c r="BZ45" s="102" t="s">
        <v>71</v>
      </c>
      <c r="CA45" s="128">
        <v>7</v>
      </c>
      <c r="CB45" s="103" t="s">
        <v>74</v>
      </c>
      <c r="CC45" s="129">
        <v>7</v>
      </c>
      <c r="CD45" s="105" t="s">
        <v>74</v>
      </c>
      <c r="CE45" s="130">
        <v>16500</v>
      </c>
      <c r="CF45" s="107" t="s">
        <v>75</v>
      </c>
      <c r="CG45" s="270" t="s">
        <v>98</v>
      </c>
      <c r="CH45" s="271"/>
      <c r="CI45" s="108" t="s">
        <v>153</v>
      </c>
      <c r="CJ45" s="132" t="s">
        <v>102</v>
      </c>
      <c r="CK45" s="244" t="s">
        <v>169</v>
      </c>
      <c r="CL45" s="245"/>
    </row>
    <row r="46" spans="2:90" ht="57" customHeight="1">
      <c r="B46" s="237"/>
      <c r="C46" s="62" t="s">
        <v>171</v>
      </c>
      <c r="D46" s="133">
        <v>37</v>
      </c>
      <c r="E46" s="111" t="s">
        <v>68</v>
      </c>
      <c r="F46" s="134">
        <v>35</v>
      </c>
      <c r="G46" s="113" t="s">
        <v>69</v>
      </c>
      <c r="H46" s="114">
        <f t="shared" si="12"/>
        <v>2</v>
      </c>
      <c r="I46" s="115" t="s">
        <v>70</v>
      </c>
      <c r="J46" s="116">
        <f>H46/D46</f>
        <v>0.05405405405405406</v>
      </c>
      <c r="K46" s="117" t="s">
        <v>71</v>
      </c>
      <c r="L46" s="135">
        <v>3</v>
      </c>
      <c r="M46" s="115" t="s">
        <v>70</v>
      </c>
      <c r="N46" s="116">
        <f>L46/D46</f>
        <v>0.08108108108108109</v>
      </c>
      <c r="O46" s="119" t="s">
        <v>71</v>
      </c>
      <c r="P46" s="136">
        <v>316</v>
      </c>
      <c r="Q46" s="121" t="s">
        <v>72</v>
      </c>
      <c r="R46" s="136">
        <v>161</v>
      </c>
      <c r="S46" s="121" t="s">
        <v>69</v>
      </c>
      <c r="T46" s="136">
        <v>69</v>
      </c>
      <c r="U46" s="122" t="s">
        <v>71</v>
      </c>
      <c r="V46" s="135">
        <v>86</v>
      </c>
      <c r="W46" s="122" t="s">
        <v>71</v>
      </c>
      <c r="X46" s="135">
        <v>92</v>
      </c>
      <c r="Y46" s="121" t="s">
        <v>71</v>
      </c>
      <c r="Z46" s="83" t="s">
        <v>98</v>
      </c>
      <c r="AA46" s="123" t="s">
        <v>236</v>
      </c>
      <c r="AB46" s="137"/>
      <c r="AC46" s="137" t="s">
        <v>100</v>
      </c>
      <c r="AD46" s="125" t="s">
        <v>228</v>
      </c>
      <c r="AE46" s="88">
        <f t="shared" si="15"/>
        <v>7</v>
      </c>
      <c r="AF46" s="89" t="s">
        <v>68</v>
      </c>
      <c r="AG46" s="138">
        <v>4</v>
      </c>
      <c r="AH46" s="75" t="s">
        <v>68</v>
      </c>
      <c r="AI46" s="138">
        <v>1</v>
      </c>
      <c r="AJ46" s="75" t="s">
        <v>68</v>
      </c>
      <c r="AK46" s="139">
        <v>2</v>
      </c>
      <c r="AL46" s="91" t="s">
        <v>68</v>
      </c>
      <c r="AM46" s="138">
        <v>0</v>
      </c>
      <c r="AN46" s="91" t="s">
        <v>68</v>
      </c>
      <c r="AO46" s="138">
        <v>0</v>
      </c>
      <c r="AP46" s="82" t="s">
        <v>68</v>
      </c>
      <c r="AQ46" s="92">
        <f t="shared" si="16"/>
        <v>11</v>
      </c>
      <c r="AR46" s="93" t="s">
        <v>70</v>
      </c>
      <c r="AS46" s="138">
        <v>6</v>
      </c>
      <c r="AT46" s="75" t="s">
        <v>70</v>
      </c>
      <c r="AU46" s="138">
        <v>2</v>
      </c>
      <c r="AV46" s="75" t="s">
        <v>70</v>
      </c>
      <c r="AW46" s="139">
        <v>3</v>
      </c>
      <c r="AX46" s="91" t="s">
        <v>70</v>
      </c>
      <c r="AY46" s="138">
        <v>0</v>
      </c>
      <c r="AZ46" s="91" t="s">
        <v>70</v>
      </c>
      <c r="BA46" s="138">
        <v>0</v>
      </c>
      <c r="BB46" s="94" t="s">
        <v>70</v>
      </c>
      <c r="BC46" s="95">
        <f t="shared" si="0"/>
        <v>4</v>
      </c>
      <c r="BD46" s="89" t="s">
        <v>70</v>
      </c>
      <c r="BE46" s="96">
        <f t="shared" si="1"/>
        <v>2</v>
      </c>
      <c r="BF46" s="93" t="s">
        <v>70</v>
      </c>
      <c r="BG46" s="96">
        <f t="shared" si="2"/>
        <v>1</v>
      </c>
      <c r="BH46" s="93" t="s">
        <v>70</v>
      </c>
      <c r="BI46" s="89">
        <f t="shared" si="3"/>
        <v>1</v>
      </c>
      <c r="BJ46" s="89" t="s">
        <v>70</v>
      </c>
      <c r="BK46" s="96">
        <f t="shared" si="4"/>
        <v>0</v>
      </c>
      <c r="BL46" s="89" t="s">
        <v>70</v>
      </c>
      <c r="BM46" s="96">
        <f t="shared" si="5"/>
        <v>0</v>
      </c>
      <c r="BN46" s="77" t="s">
        <v>70</v>
      </c>
      <c r="BO46" s="97">
        <f t="shared" si="6"/>
        <v>157.14285714285714</v>
      </c>
      <c r="BP46" s="93" t="s">
        <v>71</v>
      </c>
      <c r="BQ46" s="98">
        <f t="shared" si="7"/>
        <v>150</v>
      </c>
      <c r="BR46" s="93" t="s">
        <v>71</v>
      </c>
      <c r="BS46" s="98">
        <f t="shared" si="8"/>
        <v>200</v>
      </c>
      <c r="BT46" s="93" t="s">
        <v>71</v>
      </c>
      <c r="BU46" s="99">
        <f t="shared" si="9"/>
        <v>150</v>
      </c>
      <c r="BV46" s="89" t="s">
        <v>71</v>
      </c>
      <c r="BW46" s="100" t="e">
        <f t="shared" si="10"/>
        <v>#DIV/0!</v>
      </c>
      <c r="BX46" s="101" t="s">
        <v>71</v>
      </c>
      <c r="BY46" s="100" t="e">
        <f t="shared" si="11"/>
        <v>#DIV/0!</v>
      </c>
      <c r="BZ46" s="102" t="s">
        <v>71</v>
      </c>
      <c r="CA46" s="128">
        <v>7</v>
      </c>
      <c r="CB46" s="103" t="s">
        <v>74</v>
      </c>
      <c r="CC46" s="129">
        <v>7</v>
      </c>
      <c r="CD46" s="105" t="s">
        <v>74</v>
      </c>
      <c r="CE46" s="130">
        <v>19500</v>
      </c>
      <c r="CF46" s="107" t="s">
        <v>75</v>
      </c>
      <c r="CG46" s="270" t="s">
        <v>98</v>
      </c>
      <c r="CH46" s="271"/>
      <c r="CI46" s="108" t="s">
        <v>236</v>
      </c>
      <c r="CJ46" s="132" t="s">
        <v>102</v>
      </c>
      <c r="CK46" s="244" t="s">
        <v>172</v>
      </c>
      <c r="CL46" s="245"/>
    </row>
    <row r="47" spans="2:90" ht="38.25" customHeight="1">
      <c r="B47" s="237"/>
      <c r="C47" s="62" t="s">
        <v>217</v>
      </c>
      <c r="D47" s="133">
        <v>35</v>
      </c>
      <c r="E47" s="111" t="s">
        <v>68</v>
      </c>
      <c r="F47" s="134">
        <v>34</v>
      </c>
      <c r="G47" s="113" t="s">
        <v>69</v>
      </c>
      <c r="H47" s="114">
        <v>1</v>
      </c>
      <c r="I47" s="115" t="s">
        <v>70</v>
      </c>
      <c r="J47" s="116">
        <f>H47/D47</f>
        <v>0.02857142857142857</v>
      </c>
      <c r="K47" s="117" t="s">
        <v>71</v>
      </c>
      <c r="L47" s="135">
        <v>4</v>
      </c>
      <c r="M47" s="115" t="s">
        <v>70</v>
      </c>
      <c r="N47" s="116">
        <f>L47/D47</f>
        <v>0.11428571428571428</v>
      </c>
      <c r="O47" s="119" t="s">
        <v>71</v>
      </c>
      <c r="P47" s="136">
        <v>316</v>
      </c>
      <c r="Q47" s="121" t="s">
        <v>72</v>
      </c>
      <c r="R47" s="136">
        <v>91</v>
      </c>
      <c r="S47" s="121" t="s">
        <v>69</v>
      </c>
      <c r="T47" s="136">
        <v>69</v>
      </c>
      <c r="U47" s="122" t="s">
        <v>71</v>
      </c>
      <c r="V47" s="135">
        <v>86</v>
      </c>
      <c r="W47" s="122" t="s">
        <v>71</v>
      </c>
      <c r="X47" s="135">
        <v>92</v>
      </c>
      <c r="Y47" s="121" t="s">
        <v>71</v>
      </c>
      <c r="Z47" s="83" t="s">
        <v>98</v>
      </c>
      <c r="AA47" s="123" t="s">
        <v>238</v>
      </c>
      <c r="AB47" s="137" t="s">
        <v>218</v>
      </c>
      <c r="AC47" s="137" t="s">
        <v>100</v>
      </c>
      <c r="AD47" s="125" t="s">
        <v>101</v>
      </c>
      <c r="AE47" s="88">
        <f t="shared" si="15"/>
        <v>11</v>
      </c>
      <c r="AF47" s="89" t="s">
        <v>68</v>
      </c>
      <c r="AG47" s="138">
        <v>6</v>
      </c>
      <c r="AH47" s="75" t="s">
        <v>68</v>
      </c>
      <c r="AI47" s="138">
        <v>2</v>
      </c>
      <c r="AJ47" s="75" t="s">
        <v>68</v>
      </c>
      <c r="AK47" s="139">
        <v>3</v>
      </c>
      <c r="AL47" s="91" t="s">
        <v>68</v>
      </c>
      <c r="AM47" s="138">
        <v>0</v>
      </c>
      <c r="AN47" s="91" t="s">
        <v>68</v>
      </c>
      <c r="AO47" s="138">
        <v>0</v>
      </c>
      <c r="AP47" s="82" t="s">
        <v>68</v>
      </c>
      <c r="AQ47" s="92">
        <f t="shared" si="16"/>
        <v>16</v>
      </c>
      <c r="AR47" s="93" t="s">
        <v>70</v>
      </c>
      <c r="AS47" s="138">
        <v>9</v>
      </c>
      <c r="AT47" s="75" t="s">
        <v>70</v>
      </c>
      <c r="AU47" s="138">
        <v>3</v>
      </c>
      <c r="AV47" s="75" t="s">
        <v>70</v>
      </c>
      <c r="AW47" s="139">
        <v>4</v>
      </c>
      <c r="AX47" s="91" t="s">
        <v>70</v>
      </c>
      <c r="AY47" s="138">
        <v>0</v>
      </c>
      <c r="AZ47" s="91" t="s">
        <v>70</v>
      </c>
      <c r="BA47" s="138">
        <v>0</v>
      </c>
      <c r="BB47" s="94" t="s">
        <v>70</v>
      </c>
      <c r="BC47" s="95">
        <f t="shared" si="0"/>
        <v>5</v>
      </c>
      <c r="BD47" s="89" t="s">
        <v>70</v>
      </c>
      <c r="BE47" s="96">
        <f t="shared" si="1"/>
        <v>3</v>
      </c>
      <c r="BF47" s="93" t="s">
        <v>70</v>
      </c>
      <c r="BG47" s="96">
        <f t="shared" si="2"/>
        <v>1</v>
      </c>
      <c r="BH47" s="93" t="s">
        <v>70</v>
      </c>
      <c r="BI47" s="89">
        <f t="shared" si="3"/>
        <v>1</v>
      </c>
      <c r="BJ47" s="89" t="s">
        <v>70</v>
      </c>
      <c r="BK47" s="96">
        <f t="shared" si="4"/>
        <v>0</v>
      </c>
      <c r="BL47" s="89" t="s">
        <v>70</v>
      </c>
      <c r="BM47" s="96">
        <f t="shared" si="5"/>
        <v>0</v>
      </c>
      <c r="BN47" s="77" t="s">
        <v>70</v>
      </c>
      <c r="BO47" s="97">
        <f t="shared" si="6"/>
        <v>145.45454545454547</v>
      </c>
      <c r="BP47" s="93" t="s">
        <v>71</v>
      </c>
      <c r="BQ47" s="98">
        <f t="shared" si="7"/>
        <v>150</v>
      </c>
      <c r="BR47" s="93" t="s">
        <v>71</v>
      </c>
      <c r="BS47" s="98">
        <f t="shared" si="8"/>
        <v>150</v>
      </c>
      <c r="BT47" s="93" t="s">
        <v>71</v>
      </c>
      <c r="BU47" s="99">
        <f t="shared" si="9"/>
        <v>133.33333333333331</v>
      </c>
      <c r="BV47" s="89" t="s">
        <v>71</v>
      </c>
      <c r="BW47" s="100" t="e">
        <f t="shared" si="10"/>
        <v>#DIV/0!</v>
      </c>
      <c r="BX47" s="101" t="s">
        <v>71</v>
      </c>
      <c r="BY47" s="100" t="e">
        <f t="shared" si="11"/>
        <v>#DIV/0!</v>
      </c>
      <c r="BZ47" s="102" t="s">
        <v>71</v>
      </c>
      <c r="CA47" s="128">
        <v>7</v>
      </c>
      <c r="CB47" s="103" t="s">
        <v>74</v>
      </c>
      <c r="CC47" s="129">
        <v>7</v>
      </c>
      <c r="CD47" s="105" t="s">
        <v>74</v>
      </c>
      <c r="CE47" s="130">
        <v>19826</v>
      </c>
      <c r="CF47" s="107" t="s">
        <v>75</v>
      </c>
      <c r="CG47" s="270" t="s">
        <v>98</v>
      </c>
      <c r="CH47" s="271"/>
      <c r="CI47" s="108" t="s">
        <v>238</v>
      </c>
      <c r="CJ47" s="132" t="s">
        <v>112</v>
      </c>
      <c r="CK47" s="246" t="s">
        <v>219</v>
      </c>
      <c r="CL47" s="247"/>
    </row>
    <row r="48" spans="2:90" ht="56.25" customHeight="1">
      <c r="B48" s="237"/>
      <c r="C48" s="62" t="s">
        <v>107</v>
      </c>
      <c r="D48" s="133">
        <v>36</v>
      </c>
      <c r="E48" s="111" t="s">
        <v>68</v>
      </c>
      <c r="F48" s="134">
        <v>35</v>
      </c>
      <c r="G48" s="113" t="s">
        <v>69</v>
      </c>
      <c r="H48" s="114">
        <f t="shared" si="12"/>
        <v>1</v>
      </c>
      <c r="I48" s="115" t="s">
        <v>70</v>
      </c>
      <c r="J48" s="116">
        <f t="shared" si="13"/>
        <v>0.027777777777777776</v>
      </c>
      <c r="K48" s="117" t="s">
        <v>71</v>
      </c>
      <c r="L48" s="135">
        <v>3</v>
      </c>
      <c r="M48" s="115" t="s">
        <v>70</v>
      </c>
      <c r="N48" s="116">
        <f t="shared" si="14"/>
        <v>0.08333333333333333</v>
      </c>
      <c r="O48" s="119" t="s">
        <v>71</v>
      </c>
      <c r="P48" s="136">
        <v>316</v>
      </c>
      <c r="Q48" s="121" t="s">
        <v>72</v>
      </c>
      <c r="R48" s="136">
        <v>87</v>
      </c>
      <c r="S48" s="121" t="s">
        <v>69</v>
      </c>
      <c r="T48" s="136">
        <v>69</v>
      </c>
      <c r="U48" s="122" t="s">
        <v>71</v>
      </c>
      <c r="V48" s="135">
        <v>86</v>
      </c>
      <c r="W48" s="122" t="s">
        <v>71</v>
      </c>
      <c r="X48" s="135">
        <v>92</v>
      </c>
      <c r="Y48" s="121" t="s">
        <v>71</v>
      </c>
      <c r="Z48" s="83" t="s">
        <v>98</v>
      </c>
      <c r="AA48" s="123" t="s">
        <v>108</v>
      </c>
      <c r="AB48" s="137"/>
      <c r="AC48" s="137" t="s">
        <v>100</v>
      </c>
      <c r="AD48" s="125" t="s">
        <v>227</v>
      </c>
      <c r="AE48" s="88">
        <f t="shared" si="15"/>
        <v>5</v>
      </c>
      <c r="AF48" s="89" t="s">
        <v>68</v>
      </c>
      <c r="AG48" s="138">
        <v>3</v>
      </c>
      <c r="AH48" s="75" t="s">
        <v>68</v>
      </c>
      <c r="AI48" s="138">
        <v>1</v>
      </c>
      <c r="AJ48" s="75" t="s">
        <v>68</v>
      </c>
      <c r="AK48" s="139">
        <v>1</v>
      </c>
      <c r="AL48" s="91" t="s">
        <v>68</v>
      </c>
      <c r="AM48" s="138">
        <v>0</v>
      </c>
      <c r="AN48" s="91" t="s">
        <v>68</v>
      </c>
      <c r="AO48" s="138">
        <v>0</v>
      </c>
      <c r="AP48" s="82" t="s">
        <v>68</v>
      </c>
      <c r="AQ48" s="92">
        <f t="shared" si="16"/>
        <v>9</v>
      </c>
      <c r="AR48" s="93" t="s">
        <v>70</v>
      </c>
      <c r="AS48" s="138">
        <v>5</v>
      </c>
      <c r="AT48" s="75" t="s">
        <v>70</v>
      </c>
      <c r="AU48" s="138">
        <v>2</v>
      </c>
      <c r="AV48" s="75" t="s">
        <v>70</v>
      </c>
      <c r="AW48" s="139">
        <v>2</v>
      </c>
      <c r="AX48" s="91" t="s">
        <v>70</v>
      </c>
      <c r="AY48" s="138">
        <v>0</v>
      </c>
      <c r="AZ48" s="91" t="s">
        <v>70</v>
      </c>
      <c r="BA48" s="138">
        <v>0</v>
      </c>
      <c r="BB48" s="94" t="s">
        <v>70</v>
      </c>
      <c r="BC48" s="95">
        <f t="shared" si="0"/>
        <v>4</v>
      </c>
      <c r="BD48" s="89" t="s">
        <v>70</v>
      </c>
      <c r="BE48" s="96">
        <f t="shared" si="1"/>
        <v>2</v>
      </c>
      <c r="BF48" s="93" t="s">
        <v>70</v>
      </c>
      <c r="BG48" s="96">
        <f t="shared" si="2"/>
        <v>1</v>
      </c>
      <c r="BH48" s="93" t="s">
        <v>70</v>
      </c>
      <c r="BI48" s="89">
        <f t="shared" si="3"/>
        <v>1</v>
      </c>
      <c r="BJ48" s="89" t="s">
        <v>70</v>
      </c>
      <c r="BK48" s="96">
        <f t="shared" si="4"/>
        <v>0</v>
      </c>
      <c r="BL48" s="89" t="s">
        <v>70</v>
      </c>
      <c r="BM48" s="96">
        <f t="shared" si="5"/>
        <v>0</v>
      </c>
      <c r="BN48" s="77" t="s">
        <v>70</v>
      </c>
      <c r="BO48" s="97">
        <f t="shared" si="6"/>
        <v>180</v>
      </c>
      <c r="BP48" s="93" t="s">
        <v>71</v>
      </c>
      <c r="BQ48" s="98">
        <f t="shared" si="7"/>
        <v>166.66666666666669</v>
      </c>
      <c r="BR48" s="93" t="s">
        <v>71</v>
      </c>
      <c r="BS48" s="98">
        <f t="shared" si="8"/>
        <v>200</v>
      </c>
      <c r="BT48" s="93" t="s">
        <v>71</v>
      </c>
      <c r="BU48" s="99">
        <f t="shared" si="9"/>
        <v>200</v>
      </c>
      <c r="BV48" s="89" t="s">
        <v>71</v>
      </c>
      <c r="BW48" s="100" t="e">
        <f t="shared" si="10"/>
        <v>#DIV/0!</v>
      </c>
      <c r="BX48" s="101" t="s">
        <v>71</v>
      </c>
      <c r="BY48" s="100" t="e">
        <f t="shared" si="11"/>
        <v>#DIV/0!</v>
      </c>
      <c r="BZ48" s="102" t="s">
        <v>71</v>
      </c>
      <c r="CA48" s="128">
        <v>7</v>
      </c>
      <c r="CB48" s="103" t="s">
        <v>74</v>
      </c>
      <c r="CC48" s="129" t="s">
        <v>146</v>
      </c>
      <c r="CD48" s="105" t="s">
        <v>74</v>
      </c>
      <c r="CE48" s="130">
        <v>12600</v>
      </c>
      <c r="CF48" s="107" t="s">
        <v>75</v>
      </c>
      <c r="CG48" s="314" t="s">
        <v>302</v>
      </c>
      <c r="CH48" s="359"/>
      <c r="CI48" s="359"/>
      <c r="CJ48" s="360"/>
      <c r="CK48" s="244" t="s">
        <v>109</v>
      </c>
      <c r="CL48" s="245"/>
    </row>
    <row r="49" spans="2:90" ht="56.25" customHeight="1">
      <c r="B49" s="237"/>
      <c r="C49" s="62" t="s">
        <v>10</v>
      </c>
      <c r="D49" s="133">
        <v>9</v>
      </c>
      <c r="E49" s="111" t="s">
        <v>68</v>
      </c>
      <c r="F49" s="134">
        <v>8</v>
      </c>
      <c r="G49" s="113" t="s">
        <v>69</v>
      </c>
      <c r="H49" s="114">
        <f t="shared" si="12"/>
        <v>1</v>
      </c>
      <c r="I49" s="115" t="s">
        <v>70</v>
      </c>
      <c r="J49" s="116">
        <f t="shared" si="13"/>
        <v>0.1111111111111111</v>
      </c>
      <c r="K49" s="117" t="s">
        <v>71</v>
      </c>
      <c r="L49" s="135">
        <v>1</v>
      </c>
      <c r="M49" s="115" t="s">
        <v>70</v>
      </c>
      <c r="N49" s="116">
        <f t="shared" si="14"/>
        <v>0.1111111111111111</v>
      </c>
      <c r="O49" s="119" t="s">
        <v>71</v>
      </c>
      <c r="P49" s="136">
        <v>316</v>
      </c>
      <c r="Q49" s="121" t="s">
        <v>72</v>
      </c>
      <c r="R49" s="136">
        <v>12</v>
      </c>
      <c r="S49" s="121" t="s">
        <v>69</v>
      </c>
      <c r="T49" s="136">
        <v>69</v>
      </c>
      <c r="U49" s="122" t="s">
        <v>71</v>
      </c>
      <c r="V49" s="135">
        <v>86</v>
      </c>
      <c r="W49" s="122" t="s">
        <v>71</v>
      </c>
      <c r="X49" s="135">
        <v>92</v>
      </c>
      <c r="Y49" s="121" t="s">
        <v>71</v>
      </c>
      <c r="Z49" s="83" t="s">
        <v>98</v>
      </c>
      <c r="AA49" s="123" t="s">
        <v>229</v>
      </c>
      <c r="AB49" s="137" t="s">
        <v>168</v>
      </c>
      <c r="AC49" s="137" t="s">
        <v>100</v>
      </c>
      <c r="AD49" s="125" t="s">
        <v>228</v>
      </c>
      <c r="AE49" s="88">
        <f>AG49+AI49+AK49+AM49</f>
        <v>1</v>
      </c>
      <c r="AF49" s="89" t="s">
        <v>68</v>
      </c>
      <c r="AG49" s="138">
        <v>1</v>
      </c>
      <c r="AH49" s="75" t="s">
        <v>68</v>
      </c>
      <c r="AI49" s="138">
        <v>0</v>
      </c>
      <c r="AJ49" s="75" t="s">
        <v>68</v>
      </c>
      <c r="AK49" s="139">
        <v>0</v>
      </c>
      <c r="AL49" s="91" t="s">
        <v>68</v>
      </c>
      <c r="AM49" s="138">
        <v>0</v>
      </c>
      <c r="AN49" s="91" t="s">
        <v>68</v>
      </c>
      <c r="AO49" s="138">
        <v>0</v>
      </c>
      <c r="AP49" s="82" t="s">
        <v>68</v>
      </c>
      <c r="AQ49" s="92">
        <f>AS49+AU49+AW49+AY49</f>
        <v>2</v>
      </c>
      <c r="AR49" s="93" t="s">
        <v>70</v>
      </c>
      <c r="AS49" s="138">
        <v>2</v>
      </c>
      <c r="AT49" s="75" t="s">
        <v>70</v>
      </c>
      <c r="AU49" s="138">
        <v>0</v>
      </c>
      <c r="AV49" s="75" t="s">
        <v>70</v>
      </c>
      <c r="AW49" s="139">
        <v>0</v>
      </c>
      <c r="AX49" s="91" t="s">
        <v>70</v>
      </c>
      <c r="AY49" s="138">
        <v>0</v>
      </c>
      <c r="AZ49" s="91" t="s">
        <v>70</v>
      </c>
      <c r="BA49" s="138">
        <v>0</v>
      </c>
      <c r="BB49" s="94" t="s">
        <v>70</v>
      </c>
      <c r="BC49" s="95">
        <f t="shared" si="0"/>
        <v>1</v>
      </c>
      <c r="BD49" s="89" t="s">
        <v>70</v>
      </c>
      <c r="BE49" s="96">
        <f t="shared" si="1"/>
        <v>1</v>
      </c>
      <c r="BF49" s="93" t="s">
        <v>70</v>
      </c>
      <c r="BG49" s="96">
        <f t="shared" si="2"/>
        <v>0</v>
      </c>
      <c r="BH49" s="93" t="s">
        <v>70</v>
      </c>
      <c r="BI49" s="89">
        <f t="shared" si="3"/>
        <v>0</v>
      </c>
      <c r="BJ49" s="89" t="s">
        <v>70</v>
      </c>
      <c r="BK49" s="96">
        <f t="shared" si="4"/>
        <v>0</v>
      </c>
      <c r="BL49" s="89" t="s">
        <v>70</v>
      </c>
      <c r="BM49" s="96">
        <f t="shared" si="5"/>
        <v>0</v>
      </c>
      <c r="BN49" s="77" t="s">
        <v>70</v>
      </c>
      <c r="BO49" s="97">
        <f t="shared" si="6"/>
        <v>200</v>
      </c>
      <c r="BP49" s="93" t="s">
        <v>71</v>
      </c>
      <c r="BQ49" s="98">
        <f t="shared" si="7"/>
        <v>200</v>
      </c>
      <c r="BR49" s="93" t="s">
        <v>71</v>
      </c>
      <c r="BS49" s="98" t="e">
        <f t="shared" si="8"/>
        <v>#DIV/0!</v>
      </c>
      <c r="BT49" s="93" t="s">
        <v>71</v>
      </c>
      <c r="BU49" s="99" t="e">
        <f t="shared" si="9"/>
        <v>#DIV/0!</v>
      </c>
      <c r="BV49" s="89" t="s">
        <v>71</v>
      </c>
      <c r="BW49" s="100" t="e">
        <f t="shared" si="10"/>
        <v>#DIV/0!</v>
      </c>
      <c r="BX49" s="101" t="s">
        <v>71</v>
      </c>
      <c r="BY49" s="100" t="e">
        <f t="shared" si="11"/>
        <v>#DIV/0!</v>
      </c>
      <c r="BZ49" s="102" t="s">
        <v>71</v>
      </c>
      <c r="CA49" s="128" t="s">
        <v>103</v>
      </c>
      <c r="CB49" s="103" t="s">
        <v>74</v>
      </c>
      <c r="CC49" s="129" t="s">
        <v>103</v>
      </c>
      <c r="CD49" s="105" t="s">
        <v>74</v>
      </c>
      <c r="CE49" s="130">
        <v>17000</v>
      </c>
      <c r="CF49" s="107" t="s">
        <v>75</v>
      </c>
      <c r="CG49" s="270" t="s">
        <v>98</v>
      </c>
      <c r="CH49" s="271"/>
      <c r="CI49" s="108" t="s">
        <v>242</v>
      </c>
      <c r="CJ49" s="132" t="s">
        <v>102</v>
      </c>
      <c r="CK49" s="248" t="s">
        <v>209</v>
      </c>
      <c r="CL49" s="249"/>
    </row>
    <row r="50" spans="2:90" ht="93.75" customHeight="1" thickBot="1">
      <c r="B50" s="329"/>
      <c r="C50" s="158" t="s">
        <v>116</v>
      </c>
      <c r="D50" s="159">
        <v>20</v>
      </c>
      <c r="E50" s="160" t="s">
        <v>68</v>
      </c>
      <c r="F50" s="161">
        <v>19</v>
      </c>
      <c r="G50" s="162" t="s">
        <v>69</v>
      </c>
      <c r="H50" s="163">
        <f t="shared" si="12"/>
        <v>1</v>
      </c>
      <c r="I50" s="164" t="s">
        <v>70</v>
      </c>
      <c r="J50" s="165">
        <f t="shared" si="13"/>
        <v>0.05</v>
      </c>
      <c r="K50" s="166" t="s">
        <v>71</v>
      </c>
      <c r="L50" s="167">
        <v>2</v>
      </c>
      <c r="M50" s="164" t="s">
        <v>70</v>
      </c>
      <c r="N50" s="165">
        <f t="shared" si="14"/>
        <v>0.1</v>
      </c>
      <c r="O50" s="168" t="s">
        <v>71</v>
      </c>
      <c r="P50" s="169">
        <v>316</v>
      </c>
      <c r="Q50" s="170" t="s">
        <v>72</v>
      </c>
      <c r="R50" s="169">
        <v>20</v>
      </c>
      <c r="S50" s="170" t="s">
        <v>69</v>
      </c>
      <c r="T50" s="169">
        <v>69</v>
      </c>
      <c r="U50" s="171" t="s">
        <v>71</v>
      </c>
      <c r="V50" s="167">
        <v>86</v>
      </c>
      <c r="W50" s="171" t="s">
        <v>71</v>
      </c>
      <c r="X50" s="167">
        <v>92</v>
      </c>
      <c r="Y50" s="170" t="s">
        <v>71</v>
      </c>
      <c r="Z50" s="172" t="s">
        <v>98</v>
      </c>
      <c r="AA50" s="173" t="s">
        <v>229</v>
      </c>
      <c r="AB50" s="174" t="s">
        <v>218</v>
      </c>
      <c r="AC50" s="174" t="s">
        <v>100</v>
      </c>
      <c r="AD50" s="175" t="s">
        <v>228</v>
      </c>
      <c r="AE50" s="176">
        <f>AG50+AI50+AK50+AM50+AO50</f>
        <v>1</v>
      </c>
      <c r="AF50" s="177" t="s">
        <v>68</v>
      </c>
      <c r="AG50" s="178">
        <v>0</v>
      </c>
      <c r="AH50" s="179" t="s">
        <v>68</v>
      </c>
      <c r="AI50" s="178">
        <v>1</v>
      </c>
      <c r="AJ50" s="179" t="s">
        <v>68</v>
      </c>
      <c r="AK50" s="180">
        <v>0</v>
      </c>
      <c r="AL50" s="181" t="s">
        <v>68</v>
      </c>
      <c r="AM50" s="178">
        <v>0</v>
      </c>
      <c r="AN50" s="181" t="s">
        <v>68</v>
      </c>
      <c r="AO50" s="178">
        <v>0</v>
      </c>
      <c r="AP50" s="182" t="s">
        <v>68</v>
      </c>
      <c r="AQ50" s="183">
        <f>AS50+AU50+AW50+AY50+BA50</f>
        <v>2</v>
      </c>
      <c r="AR50" s="184" t="s">
        <v>70</v>
      </c>
      <c r="AS50" s="178">
        <v>0</v>
      </c>
      <c r="AT50" s="179" t="s">
        <v>70</v>
      </c>
      <c r="AU50" s="178">
        <v>2</v>
      </c>
      <c r="AV50" s="179" t="s">
        <v>70</v>
      </c>
      <c r="AW50" s="180">
        <v>0</v>
      </c>
      <c r="AX50" s="181" t="s">
        <v>70</v>
      </c>
      <c r="AY50" s="178">
        <v>0</v>
      </c>
      <c r="AZ50" s="181" t="s">
        <v>70</v>
      </c>
      <c r="BA50" s="178">
        <v>0</v>
      </c>
      <c r="BB50" s="185" t="s">
        <v>70</v>
      </c>
      <c r="BC50" s="186">
        <f t="shared" si="0"/>
        <v>1</v>
      </c>
      <c r="BD50" s="177" t="s">
        <v>70</v>
      </c>
      <c r="BE50" s="187">
        <f t="shared" si="1"/>
        <v>0</v>
      </c>
      <c r="BF50" s="184" t="s">
        <v>70</v>
      </c>
      <c r="BG50" s="187">
        <f t="shared" si="2"/>
        <v>1</v>
      </c>
      <c r="BH50" s="184" t="s">
        <v>70</v>
      </c>
      <c r="BI50" s="177">
        <f t="shared" si="3"/>
        <v>0</v>
      </c>
      <c r="BJ50" s="177" t="s">
        <v>70</v>
      </c>
      <c r="BK50" s="187">
        <f t="shared" si="4"/>
        <v>0</v>
      </c>
      <c r="BL50" s="177" t="s">
        <v>70</v>
      </c>
      <c r="BM50" s="187">
        <f t="shared" si="5"/>
        <v>0</v>
      </c>
      <c r="BN50" s="188" t="s">
        <v>70</v>
      </c>
      <c r="BO50" s="189">
        <f t="shared" si="6"/>
        <v>200</v>
      </c>
      <c r="BP50" s="184" t="s">
        <v>71</v>
      </c>
      <c r="BQ50" s="190" t="e">
        <f t="shared" si="7"/>
        <v>#DIV/0!</v>
      </c>
      <c r="BR50" s="184" t="s">
        <v>71</v>
      </c>
      <c r="BS50" s="190">
        <f t="shared" si="8"/>
        <v>200</v>
      </c>
      <c r="BT50" s="184" t="s">
        <v>71</v>
      </c>
      <c r="BU50" s="191" t="e">
        <f t="shared" si="9"/>
        <v>#DIV/0!</v>
      </c>
      <c r="BV50" s="177" t="s">
        <v>71</v>
      </c>
      <c r="BW50" s="192" t="e">
        <f t="shared" si="10"/>
        <v>#DIV/0!</v>
      </c>
      <c r="BX50" s="193" t="s">
        <v>71</v>
      </c>
      <c r="BY50" s="192" t="e">
        <f t="shared" si="11"/>
        <v>#DIV/0!</v>
      </c>
      <c r="BZ50" s="194" t="s">
        <v>71</v>
      </c>
      <c r="CA50" s="195">
        <v>7</v>
      </c>
      <c r="CB50" s="195" t="s">
        <v>74</v>
      </c>
      <c r="CC50" s="196">
        <v>7</v>
      </c>
      <c r="CD50" s="197" t="s">
        <v>74</v>
      </c>
      <c r="CE50" s="198">
        <v>16500</v>
      </c>
      <c r="CF50" s="199" t="s">
        <v>75</v>
      </c>
      <c r="CG50" s="318" t="s">
        <v>98</v>
      </c>
      <c r="CH50" s="319"/>
      <c r="CI50" s="200" t="s">
        <v>230</v>
      </c>
      <c r="CJ50" s="201" t="s">
        <v>102</v>
      </c>
      <c r="CK50" s="250" t="s">
        <v>187</v>
      </c>
      <c r="CL50" s="251"/>
    </row>
    <row r="51" spans="2:90" s="8" customFormat="1" ht="45" customHeight="1" thickBot="1">
      <c r="B51" s="320" t="s">
        <v>13</v>
      </c>
      <c r="C51" s="321"/>
      <c r="D51" s="202"/>
      <c r="E51" s="203" t="s">
        <v>24</v>
      </c>
      <c r="F51" s="204">
        <f>SUM(F8:F50)</f>
        <v>4568</v>
      </c>
      <c r="G51" s="205" t="s">
        <v>65</v>
      </c>
      <c r="H51" s="206">
        <f>SUM(H8:H50)</f>
        <v>106</v>
      </c>
      <c r="I51" s="207" t="s">
        <v>54</v>
      </c>
      <c r="J51" s="208" t="e">
        <f t="shared" si="13"/>
        <v>#DIV/0!</v>
      </c>
      <c r="K51" s="209" t="s">
        <v>53</v>
      </c>
      <c r="L51" s="210">
        <f>SUM(L8:L50)</f>
        <v>328</v>
      </c>
      <c r="M51" s="207" t="s">
        <v>52</v>
      </c>
      <c r="N51" s="208" t="e">
        <f t="shared" si="14"/>
        <v>#DIV/0!</v>
      </c>
      <c r="O51" s="211" t="s">
        <v>53</v>
      </c>
      <c r="P51" s="212">
        <v>316</v>
      </c>
      <c r="Q51" s="211" t="s">
        <v>66</v>
      </c>
      <c r="R51" s="212">
        <f>SUM(R8:R50)</f>
        <v>7677</v>
      </c>
      <c r="S51" s="211" t="s">
        <v>65</v>
      </c>
      <c r="T51" s="212">
        <v>69</v>
      </c>
      <c r="U51" s="209" t="s">
        <v>53</v>
      </c>
      <c r="V51" s="210">
        <v>86</v>
      </c>
      <c r="W51" s="209" t="s">
        <v>53</v>
      </c>
      <c r="X51" s="210">
        <v>92</v>
      </c>
      <c r="Y51" s="211" t="s">
        <v>53</v>
      </c>
      <c r="Z51" s="213">
        <f>COUNTIF(Z8:Z50,"有")</f>
        <v>43</v>
      </c>
      <c r="AA51" s="214"/>
      <c r="AB51" s="214"/>
      <c r="AC51" s="214"/>
      <c r="AD51" s="215"/>
      <c r="AE51" s="216">
        <f>AG51+AI51+AK51+AM51+AO51</f>
        <v>0</v>
      </c>
      <c r="AF51" s="217" t="s">
        <v>68</v>
      </c>
      <c r="AG51" s="218"/>
      <c r="AH51" s="219" t="s">
        <v>68</v>
      </c>
      <c r="AI51" s="218"/>
      <c r="AJ51" s="219" t="s">
        <v>68</v>
      </c>
      <c r="AK51" s="220"/>
      <c r="AL51" s="217" t="s">
        <v>24</v>
      </c>
      <c r="AM51" s="218"/>
      <c r="AN51" s="217" t="s">
        <v>68</v>
      </c>
      <c r="AO51" s="218"/>
      <c r="AP51" s="221" t="s">
        <v>68</v>
      </c>
      <c r="AQ51" s="222">
        <f>SUM(AQ8:AQ50)</f>
        <v>2823.52</v>
      </c>
      <c r="AR51" s="219" t="s">
        <v>70</v>
      </c>
      <c r="AS51" s="218">
        <f>SUM(AS8:AS50)</f>
        <v>1910</v>
      </c>
      <c r="AT51" s="219" t="s">
        <v>70</v>
      </c>
      <c r="AU51" s="218">
        <f>SUM(AU8:AU50)</f>
        <v>506.52</v>
      </c>
      <c r="AV51" s="219" t="s">
        <v>70</v>
      </c>
      <c r="AW51" s="220">
        <f>SUM(AW8:AW50)</f>
        <v>285</v>
      </c>
      <c r="AX51" s="217" t="s">
        <v>52</v>
      </c>
      <c r="AY51" s="218">
        <f>SUM(AY8:AY50)</f>
        <v>31.418439716312058</v>
      </c>
      <c r="AZ51" s="217" t="s">
        <v>70</v>
      </c>
      <c r="BA51" s="218">
        <f>SUM(BA8:BA50)</f>
        <v>90.58156028368795</v>
      </c>
      <c r="BB51" s="223" t="s">
        <v>70</v>
      </c>
      <c r="BC51" s="224">
        <f t="shared" si="0"/>
        <v>2823.52</v>
      </c>
      <c r="BD51" s="217" t="s">
        <v>70</v>
      </c>
      <c r="BE51" s="225">
        <f t="shared" si="1"/>
        <v>1910</v>
      </c>
      <c r="BF51" s="219" t="s">
        <v>70</v>
      </c>
      <c r="BG51" s="225">
        <f t="shared" si="2"/>
        <v>506.52</v>
      </c>
      <c r="BH51" s="219" t="s">
        <v>70</v>
      </c>
      <c r="BI51" s="217">
        <f t="shared" si="3"/>
        <v>285</v>
      </c>
      <c r="BJ51" s="217" t="s">
        <v>70</v>
      </c>
      <c r="BK51" s="225">
        <f t="shared" si="4"/>
        <v>31.418439716312058</v>
      </c>
      <c r="BL51" s="217" t="s">
        <v>70</v>
      </c>
      <c r="BM51" s="225">
        <f t="shared" si="5"/>
        <v>90.58156028368795</v>
      </c>
      <c r="BN51" s="221" t="s">
        <v>70</v>
      </c>
      <c r="BO51" s="226" t="e">
        <f t="shared" si="6"/>
        <v>#DIV/0!</v>
      </c>
      <c r="BP51" s="219" t="s">
        <v>71</v>
      </c>
      <c r="BQ51" s="227" t="e">
        <f t="shared" si="7"/>
        <v>#DIV/0!</v>
      </c>
      <c r="BR51" s="219" t="s">
        <v>71</v>
      </c>
      <c r="BS51" s="227" t="e">
        <f t="shared" si="8"/>
        <v>#DIV/0!</v>
      </c>
      <c r="BT51" s="219" t="s">
        <v>71</v>
      </c>
      <c r="BU51" s="228" t="e">
        <f t="shared" si="9"/>
        <v>#DIV/0!</v>
      </c>
      <c r="BV51" s="217" t="s">
        <v>71</v>
      </c>
      <c r="BW51" s="229" t="e">
        <f t="shared" si="10"/>
        <v>#DIV/0!</v>
      </c>
      <c r="BX51" s="230" t="s">
        <v>71</v>
      </c>
      <c r="BY51" s="229" t="e">
        <f t="shared" si="11"/>
        <v>#DIV/0!</v>
      </c>
      <c r="BZ51" s="231" t="s">
        <v>71</v>
      </c>
      <c r="CA51" s="294"/>
      <c r="CB51" s="295"/>
      <c r="CC51" s="296"/>
      <c r="CD51" s="297"/>
      <c r="CE51" s="232"/>
      <c r="CF51" s="233"/>
      <c r="CG51" s="316">
        <f>COUNTIF(CG8:CH50,"有")</f>
        <v>42</v>
      </c>
      <c r="CH51" s="317"/>
      <c r="CI51" s="234"/>
      <c r="CJ51" s="235"/>
      <c r="CK51" s="239"/>
      <c r="CL51" s="240"/>
    </row>
    <row r="52" spans="3:7" ht="13.5">
      <c r="C52" s="6"/>
      <c r="D52" s="6"/>
      <c r="E52" s="6"/>
      <c r="F52" s="6"/>
      <c r="G52" s="6"/>
    </row>
  </sheetData>
  <sheetProtection/>
  <mergeCells count="169">
    <mergeCell ref="CG48:CJ48"/>
    <mergeCell ref="CG28:CH28"/>
    <mergeCell ref="CA5:CB5"/>
    <mergeCell ref="AE5:BB5"/>
    <mergeCell ref="BC5:BZ5"/>
    <mergeCell ref="BO6:BZ6"/>
    <mergeCell ref="AO7:AP7"/>
    <mergeCell ref="AE6:AP6"/>
    <mergeCell ref="BI7:BJ7"/>
    <mergeCell ref="CG24:CH24"/>
    <mergeCell ref="D5:G5"/>
    <mergeCell ref="H6:K7"/>
    <mergeCell ref="H5:K5"/>
    <mergeCell ref="L5:O5"/>
    <mergeCell ref="AD6:AD7"/>
    <mergeCell ref="AW7:AX7"/>
    <mergeCell ref="AS7:AT7"/>
    <mergeCell ref="AQ6:BB6"/>
    <mergeCell ref="AM7:AN7"/>
    <mergeCell ref="AK7:AL7"/>
    <mergeCell ref="CG18:CH18"/>
    <mergeCell ref="CG19:CH19"/>
    <mergeCell ref="CG11:CH11"/>
    <mergeCell ref="CG12:CH12"/>
    <mergeCell ref="CG8:CH8"/>
    <mergeCell ref="CG15:CH15"/>
    <mergeCell ref="CG16:CH16"/>
    <mergeCell ref="CG17:CH17"/>
    <mergeCell ref="CG10:CH10"/>
    <mergeCell ref="CG14:CH14"/>
    <mergeCell ref="B4:B7"/>
    <mergeCell ref="L6:O7"/>
    <mergeCell ref="T6:Y6"/>
    <mergeCell ref="T7:U7"/>
    <mergeCell ref="V7:W7"/>
    <mergeCell ref="B9:B12"/>
    <mergeCell ref="C4:C7"/>
    <mergeCell ref="D6:E7"/>
    <mergeCell ref="F6:G7"/>
    <mergeCell ref="P4:Y4"/>
    <mergeCell ref="B51:C51"/>
    <mergeCell ref="AC6:AC7"/>
    <mergeCell ref="P6:Q7"/>
    <mergeCell ref="D4:O4"/>
    <mergeCell ref="R6:S7"/>
    <mergeCell ref="AB6:AB7"/>
    <mergeCell ref="Z6:Z7"/>
    <mergeCell ref="Z4:AD4"/>
    <mergeCell ref="Z5:AC5"/>
    <mergeCell ref="B45:B50"/>
    <mergeCell ref="CG32:CH32"/>
    <mergeCell ref="CG33:CH33"/>
    <mergeCell ref="CG34:CH34"/>
    <mergeCell ref="CG36:CH36"/>
    <mergeCell ref="CG40:CH40"/>
    <mergeCell ref="CG39:CH39"/>
    <mergeCell ref="CG37:CH37"/>
    <mergeCell ref="CG38:CH38"/>
    <mergeCell ref="CG35:CH35"/>
    <mergeCell ref="CG51:CH51"/>
    <mergeCell ref="CG41:CH41"/>
    <mergeCell ref="CG42:CH42"/>
    <mergeCell ref="CG43:CH43"/>
    <mergeCell ref="CG44:CH44"/>
    <mergeCell ref="CG45:CH45"/>
    <mergeCell ref="CG46:CH46"/>
    <mergeCell ref="CG47:CH47"/>
    <mergeCell ref="CG49:CH49"/>
    <mergeCell ref="CG50:CH50"/>
    <mergeCell ref="CG31:CH31"/>
    <mergeCell ref="CG20:CH20"/>
    <mergeCell ref="CG21:CH21"/>
    <mergeCell ref="CG22:CH22"/>
    <mergeCell ref="CG23:CH23"/>
    <mergeCell ref="CG29:CH29"/>
    <mergeCell ref="CG30:CH30"/>
    <mergeCell ref="CG25:CH25"/>
    <mergeCell ref="CG26:CH26"/>
    <mergeCell ref="CG27:CH27"/>
    <mergeCell ref="AE4:CD4"/>
    <mergeCell ref="AG7:AH7"/>
    <mergeCell ref="AI7:AJ7"/>
    <mergeCell ref="CC5:CD5"/>
    <mergeCell ref="CE4:CF5"/>
    <mergeCell ref="CE6:CF7"/>
    <mergeCell ref="BY7:BZ7"/>
    <mergeCell ref="BS7:BT7"/>
    <mergeCell ref="BQ7:BR7"/>
    <mergeCell ref="BG7:BH7"/>
    <mergeCell ref="CA51:CB51"/>
    <mergeCell ref="CC51:CD51"/>
    <mergeCell ref="BK7:BL7"/>
    <mergeCell ref="BW7:BX7"/>
    <mergeCell ref="CA6:CB7"/>
    <mergeCell ref="CC6:CD7"/>
    <mergeCell ref="BC6:BN6"/>
    <mergeCell ref="BM7:BN7"/>
    <mergeCell ref="BE7:BF7"/>
    <mergeCell ref="BU7:BV7"/>
    <mergeCell ref="X7:Y7"/>
    <mergeCell ref="T5:Y5"/>
    <mergeCell ref="P5:Q5"/>
    <mergeCell ref="R5:S5"/>
    <mergeCell ref="AU7:AV7"/>
    <mergeCell ref="AY7:AZ7"/>
    <mergeCell ref="AA6:AA7"/>
    <mergeCell ref="CG13:CH13"/>
    <mergeCell ref="BA7:BB7"/>
    <mergeCell ref="CG4:CJ4"/>
    <mergeCell ref="CG5:CJ5"/>
    <mergeCell ref="CK9:CL9"/>
    <mergeCell ref="CG9:CH9"/>
    <mergeCell ref="CI6:CI7"/>
    <mergeCell ref="CJ6:CJ7"/>
    <mergeCell ref="CK8:CL8"/>
    <mergeCell ref="CG6:CH7"/>
    <mergeCell ref="CK11:CL11"/>
    <mergeCell ref="CK12:CL12"/>
    <mergeCell ref="CK13:CL13"/>
    <mergeCell ref="CK14:CL14"/>
    <mergeCell ref="CK15:CL15"/>
    <mergeCell ref="CK4:CL4"/>
    <mergeCell ref="CK5:CL5"/>
    <mergeCell ref="CK6:CL7"/>
    <mergeCell ref="CK10:CL10"/>
    <mergeCell ref="CK22:CL22"/>
    <mergeCell ref="CK24:CL24"/>
    <mergeCell ref="CK25:CL25"/>
    <mergeCell ref="CK26:CL26"/>
    <mergeCell ref="CK16:CL16"/>
    <mergeCell ref="CK17:CL17"/>
    <mergeCell ref="CK18:CL18"/>
    <mergeCell ref="CK19:CL19"/>
    <mergeCell ref="CK20:CL20"/>
    <mergeCell ref="CK21:CL21"/>
    <mergeCell ref="CK27:CL27"/>
    <mergeCell ref="CK28:CL28"/>
    <mergeCell ref="CK30:CL30"/>
    <mergeCell ref="CK31:CL31"/>
    <mergeCell ref="CK41:CL41"/>
    <mergeCell ref="CK23:CL23"/>
    <mergeCell ref="CK32:CL32"/>
    <mergeCell ref="CK40:CL40"/>
    <mergeCell ref="CK29:CL29"/>
    <mergeCell ref="CK35:CL35"/>
    <mergeCell ref="CK44:CL44"/>
    <mergeCell ref="CK42:CL42"/>
    <mergeCell ref="CK43:CL43"/>
    <mergeCell ref="CK33:CL33"/>
    <mergeCell ref="CK34:CL34"/>
    <mergeCell ref="CK37:CL37"/>
    <mergeCell ref="CK38:CL38"/>
    <mergeCell ref="CK36:CL36"/>
    <mergeCell ref="CK51:CL51"/>
    <mergeCell ref="B3:CL3"/>
    <mergeCell ref="CK45:CL45"/>
    <mergeCell ref="CK46:CL46"/>
    <mergeCell ref="CK47:CL47"/>
    <mergeCell ref="CK48:CL48"/>
    <mergeCell ref="CK49:CL49"/>
    <mergeCell ref="CK50:CL50"/>
    <mergeCell ref="CK39:CL39"/>
    <mergeCell ref="B43:B44"/>
    <mergeCell ref="B15:B17"/>
    <mergeCell ref="B21:B22"/>
    <mergeCell ref="B23:B25"/>
    <mergeCell ref="B28:B31"/>
    <mergeCell ref="B32:B37"/>
    <mergeCell ref="B39:B42"/>
  </mergeCells>
  <dataValidations count="4">
    <dataValidation type="list" allowBlank="1" showInputMessage="1" showErrorMessage="1" sqref="Z8:Z50 CG8:CH47 CG49:CH50">
      <formula1>"有,無"</formula1>
    </dataValidation>
    <dataValidation type="list" allowBlank="1" showInputMessage="1" showErrorMessage="1" sqref="AC8:AC50">
      <formula1>"多機能拠点整備型,面的整備型,多機能拠点整備型＋面的整備型"</formula1>
    </dataValidation>
    <dataValidation type="list" allowBlank="1" showInputMessage="1" showErrorMessage="1" sqref="CJ49:CJ50 CJ8:CJ29 CJ31:CJ47">
      <formula1>"直営,委託"</formula1>
    </dataValidation>
    <dataValidation type="list" allowBlank="1" showInputMessage="1" showErrorMessage="1" sqref="CJ30">
      <formula1>"直営,委託,未定"</formula1>
    </dataValidation>
  </dataValidations>
  <printOptions horizontalCentered="1" verticalCentered="1"/>
  <pageMargins left="0.2362204724409449" right="0.2362204724409449" top="0.7480314960629921" bottom="0.7480314960629921" header="0.31496062992125984" footer="0.31496062992125984"/>
  <pageSetup fitToHeight="0" fitToWidth="1" horizontalDpi="600" verticalDpi="600" orientation="landscape" paperSize="9" scale="26" r:id="rId3"/>
  <rowBreaks count="1" manualBreakCount="1">
    <brk id="27" max="90" man="1"/>
  </rowBreaks>
  <colBreaks count="1" manualBreakCount="1">
    <brk id="54" max="65535" man="1"/>
  </colBreaks>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B1:AW52"/>
  <sheetViews>
    <sheetView view="pageBreakPreview" zoomScaleSheetLayoutView="100" zoomScalePageLayoutView="0" workbookViewId="0" topLeftCell="A1">
      <pane xSplit="3" ySplit="7" topLeftCell="D8" activePane="bottomRight" state="frozen"/>
      <selection pane="topLeft" activeCell="AW19" sqref="AW19"/>
      <selection pane="topRight" activeCell="AW19" sqref="AW19"/>
      <selection pane="bottomLeft" activeCell="AW19" sqref="AW19"/>
      <selection pane="bottomRight" activeCell="J46" sqref="J46"/>
    </sheetView>
  </sheetViews>
  <sheetFormatPr defaultColWidth="9.140625" defaultRowHeight="15"/>
  <cols>
    <col min="2" max="2" width="16.57421875" style="9" customWidth="1"/>
    <col min="3" max="3" width="11.8515625" style="0" customWidth="1"/>
    <col min="4" max="4" width="6.28125" style="0" customWidth="1"/>
    <col min="5" max="5" width="5.57421875" style="0" customWidth="1"/>
    <col min="6" max="6" width="20.421875" style="0" customWidth="1"/>
    <col min="7" max="7" width="6.28125" style="0" customWidth="1"/>
    <col min="8" max="8" width="5.57421875" style="0" customWidth="1"/>
    <col min="9" max="9" width="20.421875" style="0" customWidth="1"/>
    <col min="10" max="10" width="6.28125" style="0" customWidth="1"/>
    <col min="11" max="11" width="5.00390625" style="0" customWidth="1"/>
    <col min="12" max="12" width="23.421875" style="0" customWidth="1"/>
    <col min="13" max="13" width="6.28125" style="0" customWidth="1"/>
    <col min="14" max="14" width="5.28125" style="0" customWidth="1"/>
    <col min="15" max="15" width="23.421875" style="0" customWidth="1"/>
    <col min="16" max="16" width="15.00390625" style="0" customWidth="1"/>
    <col min="17" max="17" width="14.00390625" style="0" customWidth="1"/>
    <col min="18" max="18" width="29.00390625" style="0" customWidth="1"/>
    <col min="19" max="19" width="13.421875" style="0" customWidth="1"/>
    <col min="20" max="20" width="6.140625" style="0" customWidth="1"/>
    <col min="21" max="21" width="6.28125" style="0" customWidth="1"/>
    <col min="22" max="22" width="6.140625" style="0" customWidth="1"/>
    <col min="23" max="23" width="6.28125" style="0" customWidth="1"/>
    <col min="24" max="24" width="13.7109375" style="0" customWidth="1"/>
    <col min="25" max="25" width="34.7109375" style="0" customWidth="1"/>
    <col min="45" max="45" width="8.57421875" style="0" customWidth="1"/>
  </cols>
  <sheetData>
    <row r="1" spans="2:3" ht="17.25">
      <c r="B1" s="10" t="s">
        <v>226</v>
      </c>
      <c r="C1" s="1"/>
    </row>
    <row r="2" ht="12.75" customHeight="1" thickBot="1">
      <c r="C2" s="1"/>
    </row>
    <row r="3" spans="2:25" ht="19.5" customHeight="1" thickBot="1">
      <c r="B3" s="399" t="s">
        <v>80</v>
      </c>
      <c r="C3" s="400"/>
      <c r="D3" s="400"/>
      <c r="E3" s="400"/>
      <c r="F3" s="400"/>
      <c r="G3" s="400"/>
      <c r="H3" s="400"/>
      <c r="I3" s="400"/>
      <c r="J3" s="400"/>
      <c r="K3" s="400"/>
      <c r="L3" s="400"/>
      <c r="M3" s="400"/>
      <c r="N3" s="400"/>
      <c r="O3" s="400"/>
      <c r="P3" s="400"/>
      <c r="Q3" s="400"/>
      <c r="R3" s="400"/>
      <c r="S3" s="400"/>
      <c r="T3" s="400"/>
      <c r="U3" s="400"/>
      <c r="V3" s="400"/>
      <c r="W3" s="400"/>
      <c r="X3" s="400"/>
      <c r="Y3" s="401"/>
    </row>
    <row r="4" spans="2:25" ht="24" customHeight="1">
      <c r="B4" s="402" t="s">
        <v>293</v>
      </c>
      <c r="C4" s="405" t="s">
        <v>12</v>
      </c>
      <c r="D4" s="407" t="s">
        <v>81</v>
      </c>
      <c r="E4" s="408"/>
      <c r="F4" s="409"/>
      <c r="G4" s="407" t="s">
        <v>82</v>
      </c>
      <c r="H4" s="408"/>
      <c r="I4" s="409"/>
      <c r="J4" s="407" t="s">
        <v>83</v>
      </c>
      <c r="K4" s="408"/>
      <c r="L4" s="409"/>
      <c r="M4" s="407" t="s">
        <v>84</v>
      </c>
      <c r="N4" s="408"/>
      <c r="O4" s="409"/>
      <c r="P4" s="385" t="s">
        <v>85</v>
      </c>
      <c r="Q4" s="386"/>
      <c r="R4" s="386"/>
      <c r="S4" s="385" t="s">
        <v>86</v>
      </c>
      <c r="T4" s="386"/>
      <c r="U4" s="386"/>
      <c r="V4" s="386"/>
      <c r="W4" s="386"/>
      <c r="X4" s="386"/>
      <c r="Y4" s="389"/>
    </row>
    <row r="5" spans="2:25" ht="29.25" customHeight="1" thickBot="1">
      <c r="B5" s="403"/>
      <c r="C5" s="405"/>
      <c r="D5" s="387"/>
      <c r="E5" s="388"/>
      <c r="F5" s="390"/>
      <c r="G5" s="387"/>
      <c r="H5" s="388"/>
      <c r="I5" s="390"/>
      <c r="J5" s="387"/>
      <c r="K5" s="388"/>
      <c r="L5" s="390"/>
      <c r="M5" s="387"/>
      <c r="N5" s="388"/>
      <c r="O5" s="390"/>
      <c r="P5" s="387"/>
      <c r="Q5" s="388"/>
      <c r="R5" s="388"/>
      <c r="S5" s="387"/>
      <c r="T5" s="388"/>
      <c r="U5" s="388"/>
      <c r="V5" s="388"/>
      <c r="W5" s="388"/>
      <c r="X5" s="388"/>
      <c r="Y5" s="390"/>
    </row>
    <row r="6" spans="2:25" ht="31.5" customHeight="1">
      <c r="B6" s="403"/>
      <c r="C6" s="405"/>
      <c r="D6" s="391" t="s">
        <v>87</v>
      </c>
      <c r="E6" s="381"/>
      <c r="F6" s="377" t="s">
        <v>92</v>
      </c>
      <c r="G6" s="379" t="s">
        <v>87</v>
      </c>
      <c r="H6" s="393"/>
      <c r="I6" s="377" t="s">
        <v>91</v>
      </c>
      <c r="J6" s="379" t="s">
        <v>87</v>
      </c>
      <c r="K6" s="393"/>
      <c r="L6" s="377" t="s">
        <v>91</v>
      </c>
      <c r="M6" s="379" t="s">
        <v>87</v>
      </c>
      <c r="N6" s="393"/>
      <c r="O6" s="377" t="s">
        <v>91</v>
      </c>
      <c r="P6" s="379" t="s">
        <v>88</v>
      </c>
      <c r="Q6" s="381" t="s">
        <v>89</v>
      </c>
      <c r="R6" s="377" t="s">
        <v>91</v>
      </c>
      <c r="S6" s="383" t="s">
        <v>88</v>
      </c>
      <c r="T6" s="393" t="s">
        <v>93</v>
      </c>
      <c r="U6" s="393"/>
      <c r="V6" s="393"/>
      <c r="W6" s="413"/>
      <c r="X6" s="381" t="s">
        <v>89</v>
      </c>
      <c r="Y6" s="377" t="s">
        <v>91</v>
      </c>
    </row>
    <row r="7" spans="2:25" ht="28.5" customHeight="1" thickBot="1">
      <c r="B7" s="404"/>
      <c r="C7" s="406"/>
      <c r="D7" s="392"/>
      <c r="E7" s="382"/>
      <c r="F7" s="378"/>
      <c r="G7" s="380"/>
      <c r="H7" s="394"/>
      <c r="I7" s="378"/>
      <c r="J7" s="380"/>
      <c r="K7" s="394"/>
      <c r="L7" s="378"/>
      <c r="M7" s="380"/>
      <c r="N7" s="394"/>
      <c r="O7" s="378"/>
      <c r="P7" s="380"/>
      <c r="Q7" s="382"/>
      <c r="R7" s="378"/>
      <c r="S7" s="384"/>
      <c r="T7" s="414" t="s">
        <v>94</v>
      </c>
      <c r="U7" s="415"/>
      <c r="V7" s="414" t="s">
        <v>95</v>
      </c>
      <c r="W7" s="415"/>
      <c r="X7" s="382"/>
      <c r="Y7" s="378"/>
    </row>
    <row r="8" spans="2:25" ht="37.5" customHeight="1">
      <c r="B8" s="11" t="s">
        <v>67</v>
      </c>
      <c r="C8" s="2" t="s">
        <v>67</v>
      </c>
      <c r="D8" s="12">
        <v>11</v>
      </c>
      <c r="E8" s="13" t="s">
        <v>15</v>
      </c>
      <c r="F8" s="14"/>
      <c r="G8" s="15">
        <v>43</v>
      </c>
      <c r="H8" s="16" t="s">
        <v>15</v>
      </c>
      <c r="I8" s="14"/>
      <c r="J8" s="15">
        <v>24</v>
      </c>
      <c r="K8" s="16" t="s">
        <v>15</v>
      </c>
      <c r="L8" s="14"/>
      <c r="M8" s="17">
        <v>28</v>
      </c>
      <c r="N8" s="18" t="s">
        <v>15</v>
      </c>
      <c r="O8" s="14"/>
      <c r="P8" s="11" t="s">
        <v>98</v>
      </c>
      <c r="Q8" s="7" t="s">
        <v>122</v>
      </c>
      <c r="R8" s="14"/>
      <c r="S8" s="19" t="s">
        <v>98</v>
      </c>
      <c r="T8" s="371">
        <v>139</v>
      </c>
      <c r="U8" s="372"/>
      <c r="V8" s="373" t="s">
        <v>297</v>
      </c>
      <c r="W8" s="374"/>
      <c r="X8" s="7" t="s">
        <v>286</v>
      </c>
      <c r="Y8" s="20"/>
    </row>
    <row r="9" spans="2:25" ht="37.5" customHeight="1">
      <c r="B9" s="395" t="s">
        <v>278</v>
      </c>
      <c r="C9" s="3" t="s">
        <v>124</v>
      </c>
      <c r="D9" s="21">
        <v>1</v>
      </c>
      <c r="E9" s="22" t="s">
        <v>15</v>
      </c>
      <c r="F9" s="23"/>
      <c r="G9" s="21">
        <v>2</v>
      </c>
      <c r="H9" s="24" t="s">
        <v>15</v>
      </c>
      <c r="I9" s="23"/>
      <c r="J9" s="21">
        <v>3</v>
      </c>
      <c r="K9" s="24" t="s">
        <v>15</v>
      </c>
      <c r="L9" s="23"/>
      <c r="M9" s="21">
        <v>3</v>
      </c>
      <c r="N9" s="25" t="s">
        <v>15</v>
      </c>
      <c r="O9" s="23"/>
      <c r="P9" s="26" t="s">
        <v>98</v>
      </c>
      <c r="Q9" s="27" t="s">
        <v>248</v>
      </c>
      <c r="R9" s="23"/>
      <c r="S9" s="28" t="s">
        <v>98</v>
      </c>
      <c r="T9" s="29">
        <v>1</v>
      </c>
      <c r="U9" s="30" t="s">
        <v>68</v>
      </c>
      <c r="V9" s="29">
        <v>0</v>
      </c>
      <c r="W9" s="30" t="s">
        <v>68</v>
      </c>
      <c r="X9" s="27" t="s">
        <v>248</v>
      </c>
      <c r="Y9" s="31"/>
    </row>
    <row r="10" spans="2:25" ht="37.5" customHeight="1">
      <c r="B10" s="395"/>
      <c r="C10" s="3" t="s">
        <v>126</v>
      </c>
      <c r="D10" s="21">
        <v>1</v>
      </c>
      <c r="E10" s="22" t="s">
        <v>15</v>
      </c>
      <c r="F10" s="23"/>
      <c r="G10" s="21">
        <v>2</v>
      </c>
      <c r="H10" s="24" t="s">
        <v>15</v>
      </c>
      <c r="I10" s="23"/>
      <c r="J10" s="21">
        <v>3</v>
      </c>
      <c r="K10" s="24" t="s">
        <v>15</v>
      </c>
      <c r="L10" s="23"/>
      <c r="M10" s="21">
        <v>4</v>
      </c>
      <c r="N10" s="25" t="s">
        <v>15</v>
      </c>
      <c r="O10" s="23"/>
      <c r="P10" s="26" t="s">
        <v>98</v>
      </c>
      <c r="Q10" s="27" t="s">
        <v>99</v>
      </c>
      <c r="R10" s="23"/>
      <c r="S10" s="28" t="s">
        <v>98</v>
      </c>
      <c r="T10" s="29">
        <v>1</v>
      </c>
      <c r="U10" s="30" t="s">
        <v>68</v>
      </c>
      <c r="V10" s="29">
        <v>3</v>
      </c>
      <c r="W10" s="30" t="s">
        <v>68</v>
      </c>
      <c r="X10" s="27" t="s">
        <v>99</v>
      </c>
      <c r="Y10" s="31"/>
    </row>
    <row r="11" spans="2:25" ht="37.5" customHeight="1">
      <c r="B11" s="395"/>
      <c r="C11" s="3" t="s">
        <v>111</v>
      </c>
      <c r="D11" s="32">
        <v>1</v>
      </c>
      <c r="E11" s="22" t="s">
        <v>15</v>
      </c>
      <c r="F11" s="33" t="s">
        <v>295</v>
      </c>
      <c r="G11" s="32">
        <v>1</v>
      </c>
      <c r="H11" s="24" t="s">
        <v>15</v>
      </c>
      <c r="I11" s="33" t="s">
        <v>287</v>
      </c>
      <c r="J11" s="21">
        <v>1</v>
      </c>
      <c r="K11" s="24" t="s">
        <v>15</v>
      </c>
      <c r="L11" s="33" t="s">
        <v>289</v>
      </c>
      <c r="M11" s="21">
        <v>1</v>
      </c>
      <c r="N11" s="25" t="s">
        <v>15</v>
      </c>
      <c r="O11" s="33" t="s">
        <v>289</v>
      </c>
      <c r="P11" s="26" t="s">
        <v>98</v>
      </c>
      <c r="Q11" s="27" t="s">
        <v>113</v>
      </c>
      <c r="R11" s="23"/>
      <c r="S11" s="34" t="s">
        <v>98</v>
      </c>
      <c r="T11" s="35">
        <v>1</v>
      </c>
      <c r="U11" s="30" t="s">
        <v>68</v>
      </c>
      <c r="V11" s="35">
        <v>1</v>
      </c>
      <c r="W11" s="30" t="s">
        <v>68</v>
      </c>
      <c r="X11" s="36" t="s">
        <v>220</v>
      </c>
      <c r="Y11" s="31"/>
    </row>
    <row r="12" spans="2:25" ht="37.5" customHeight="1">
      <c r="B12" s="395"/>
      <c r="C12" s="3" t="s">
        <v>212</v>
      </c>
      <c r="D12" s="21">
        <v>1</v>
      </c>
      <c r="E12" s="22" t="s">
        <v>15</v>
      </c>
      <c r="F12" s="23"/>
      <c r="G12" s="21">
        <v>1</v>
      </c>
      <c r="H12" s="24" t="s">
        <v>15</v>
      </c>
      <c r="I12" s="23"/>
      <c r="J12" s="21">
        <v>1</v>
      </c>
      <c r="K12" s="24" t="s">
        <v>15</v>
      </c>
      <c r="L12" s="33" t="s">
        <v>295</v>
      </c>
      <c r="M12" s="21">
        <v>1</v>
      </c>
      <c r="N12" s="25" t="s">
        <v>15</v>
      </c>
      <c r="O12" s="33" t="s">
        <v>295</v>
      </c>
      <c r="P12" s="26" t="s">
        <v>98</v>
      </c>
      <c r="Q12" s="27" t="s">
        <v>250</v>
      </c>
      <c r="R12" s="23"/>
      <c r="S12" s="34" t="s">
        <v>98</v>
      </c>
      <c r="T12" s="35">
        <v>1</v>
      </c>
      <c r="U12" s="37" t="s">
        <v>68</v>
      </c>
      <c r="V12" s="35">
        <v>0</v>
      </c>
      <c r="W12" s="37" t="s">
        <v>68</v>
      </c>
      <c r="X12" s="36" t="s">
        <v>220</v>
      </c>
      <c r="Y12" s="38" t="s">
        <v>292</v>
      </c>
    </row>
    <row r="13" spans="2:25" ht="37.5" customHeight="1">
      <c r="B13" s="26" t="s">
        <v>279</v>
      </c>
      <c r="C13" s="3" t="s">
        <v>120</v>
      </c>
      <c r="D13" s="21">
        <v>1</v>
      </c>
      <c r="E13" s="22" t="s">
        <v>15</v>
      </c>
      <c r="F13" s="23"/>
      <c r="G13" s="21">
        <v>2</v>
      </c>
      <c r="H13" s="24" t="s">
        <v>15</v>
      </c>
      <c r="I13" s="23"/>
      <c r="J13" s="21">
        <v>3</v>
      </c>
      <c r="K13" s="24" t="s">
        <v>15</v>
      </c>
      <c r="L13" s="23"/>
      <c r="M13" s="21">
        <v>5</v>
      </c>
      <c r="N13" s="25" t="s">
        <v>15</v>
      </c>
      <c r="O13" s="23"/>
      <c r="P13" s="26" t="s">
        <v>98</v>
      </c>
      <c r="Q13" s="36" t="s">
        <v>221</v>
      </c>
      <c r="R13" s="23"/>
      <c r="S13" s="28" t="s">
        <v>98</v>
      </c>
      <c r="T13" s="29">
        <v>1</v>
      </c>
      <c r="U13" s="30" t="s">
        <v>68</v>
      </c>
      <c r="V13" s="29">
        <v>1</v>
      </c>
      <c r="W13" s="30" t="s">
        <v>68</v>
      </c>
      <c r="X13" s="27" t="s">
        <v>121</v>
      </c>
      <c r="Y13" s="31"/>
    </row>
    <row r="14" spans="2:25" ht="37.5" customHeight="1">
      <c r="B14" s="26" t="s">
        <v>280</v>
      </c>
      <c r="C14" s="3" t="s">
        <v>141</v>
      </c>
      <c r="D14" s="21">
        <v>3</v>
      </c>
      <c r="E14" s="22" t="s">
        <v>15</v>
      </c>
      <c r="F14" s="23"/>
      <c r="G14" s="21">
        <v>3</v>
      </c>
      <c r="H14" s="24" t="s">
        <v>15</v>
      </c>
      <c r="I14" s="23"/>
      <c r="J14" s="21">
        <v>3</v>
      </c>
      <c r="K14" s="24" t="s">
        <v>15</v>
      </c>
      <c r="L14" s="23"/>
      <c r="M14" s="21">
        <v>4</v>
      </c>
      <c r="N14" s="25" t="s">
        <v>15</v>
      </c>
      <c r="O14" s="23"/>
      <c r="P14" s="26" t="s">
        <v>98</v>
      </c>
      <c r="Q14" s="27" t="s">
        <v>275</v>
      </c>
      <c r="R14" s="23"/>
      <c r="S14" s="28" t="s">
        <v>98</v>
      </c>
      <c r="T14" s="29">
        <v>0</v>
      </c>
      <c r="U14" s="30" t="s">
        <v>68</v>
      </c>
      <c r="V14" s="29">
        <v>1</v>
      </c>
      <c r="W14" s="30" t="s">
        <v>68</v>
      </c>
      <c r="X14" s="27" t="s">
        <v>275</v>
      </c>
      <c r="Y14" s="31"/>
    </row>
    <row r="15" spans="2:25" ht="37.5" customHeight="1">
      <c r="B15" s="395" t="s">
        <v>151</v>
      </c>
      <c r="C15" s="3" t="s">
        <v>152</v>
      </c>
      <c r="D15" s="21">
        <v>2</v>
      </c>
      <c r="E15" s="22" t="s">
        <v>15</v>
      </c>
      <c r="F15" s="23"/>
      <c r="G15" s="21">
        <v>5</v>
      </c>
      <c r="H15" s="24" t="s">
        <v>15</v>
      </c>
      <c r="I15" s="23"/>
      <c r="J15" s="21">
        <v>5</v>
      </c>
      <c r="K15" s="24" t="s">
        <v>15</v>
      </c>
      <c r="L15" s="23"/>
      <c r="M15" s="21">
        <v>5</v>
      </c>
      <c r="N15" s="25" t="s">
        <v>15</v>
      </c>
      <c r="O15" s="23"/>
      <c r="P15" s="26" t="s">
        <v>98</v>
      </c>
      <c r="Q15" s="27" t="s">
        <v>122</v>
      </c>
      <c r="R15" s="23"/>
      <c r="S15" s="28" t="s">
        <v>98</v>
      </c>
      <c r="T15" s="29">
        <v>1</v>
      </c>
      <c r="U15" s="30" t="s">
        <v>68</v>
      </c>
      <c r="V15" s="29">
        <v>1</v>
      </c>
      <c r="W15" s="30" t="s">
        <v>68</v>
      </c>
      <c r="X15" s="27" t="s">
        <v>155</v>
      </c>
      <c r="Y15" s="31"/>
    </row>
    <row r="16" spans="2:25" ht="37.5" customHeight="1">
      <c r="B16" s="395"/>
      <c r="C16" s="3" t="s">
        <v>2</v>
      </c>
      <c r="D16" s="21">
        <v>1</v>
      </c>
      <c r="E16" s="22" t="s">
        <v>15</v>
      </c>
      <c r="F16" s="23"/>
      <c r="G16" s="21">
        <v>5</v>
      </c>
      <c r="H16" s="24" t="s">
        <v>15</v>
      </c>
      <c r="I16" s="23"/>
      <c r="J16" s="21">
        <v>1</v>
      </c>
      <c r="K16" s="24" t="s">
        <v>15</v>
      </c>
      <c r="L16" s="23"/>
      <c r="M16" s="21">
        <v>1</v>
      </c>
      <c r="N16" s="25" t="s">
        <v>15</v>
      </c>
      <c r="O16" s="23"/>
      <c r="P16" s="26" t="s">
        <v>98</v>
      </c>
      <c r="Q16" s="27" t="s">
        <v>252</v>
      </c>
      <c r="R16" s="23"/>
      <c r="S16" s="28" t="s">
        <v>98</v>
      </c>
      <c r="T16" s="29">
        <v>1</v>
      </c>
      <c r="U16" s="30" t="s">
        <v>68</v>
      </c>
      <c r="V16" s="29">
        <v>1</v>
      </c>
      <c r="W16" s="30" t="s">
        <v>68</v>
      </c>
      <c r="X16" s="27" t="s">
        <v>247</v>
      </c>
      <c r="Y16" s="31"/>
    </row>
    <row r="17" spans="2:25" ht="37.5" customHeight="1">
      <c r="B17" s="395"/>
      <c r="C17" s="3" t="s">
        <v>184</v>
      </c>
      <c r="D17" s="21">
        <v>1</v>
      </c>
      <c r="E17" s="22" t="s">
        <v>15</v>
      </c>
      <c r="F17" s="23"/>
      <c r="G17" s="21">
        <v>1</v>
      </c>
      <c r="H17" s="24" t="s">
        <v>15</v>
      </c>
      <c r="I17" s="23"/>
      <c r="J17" s="21">
        <v>1</v>
      </c>
      <c r="K17" s="24" t="s">
        <v>15</v>
      </c>
      <c r="L17" s="23"/>
      <c r="M17" s="21">
        <v>1</v>
      </c>
      <c r="N17" s="25" t="s">
        <v>15</v>
      </c>
      <c r="O17" s="23"/>
      <c r="P17" s="26" t="s">
        <v>98</v>
      </c>
      <c r="Q17" s="27" t="s">
        <v>272</v>
      </c>
      <c r="R17" s="23"/>
      <c r="S17" s="28" t="s">
        <v>98</v>
      </c>
      <c r="T17" s="29">
        <v>1</v>
      </c>
      <c r="U17" s="30" t="s">
        <v>68</v>
      </c>
      <c r="V17" s="29">
        <v>1</v>
      </c>
      <c r="W17" s="30" t="s">
        <v>68</v>
      </c>
      <c r="X17" s="27" t="s">
        <v>121</v>
      </c>
      <c r="Y17" s="31"/>
    </row>
    <row r="18" spans="2:49" ht="37.5" customHeight="1">
      <c r="B18" s="26" t="s">
        <v>281</v>
      </c>
      <c r="C18" s="3" t="s">
        <v>147</v>
      </c>
      <c r="D18" s="21">
        <v>2</v>
      </c>
      <c r="E18" s="22" t="s">
        <v>15</v>
      </c>
      <c r="F18" s="23"/>
      <c r="G18" s="21">
        <v>2</v>
      </c>
      <c r="H18" s="24" t="s">
        <v>15</v>
      </c>
      <c r="I18" s="23"/>
      <c r="J18" s="21">
        <v>1</v>
      </c>
      <c r="K18" s="24" t="s">
        <v>15</v>
      </c>
      <c r="L18" s="23"/>
      <c r="M18" s="32">
        <v>2</v>
      </c>
      <c r="N18" s="25" t="s">
        <v>15</v>
      </c>
      <c r="O18" s="23"/>
      <c r="P18" s="26" t="s">
        <v>98</v>
      </c>
      <c r="Q18" s="27" t="s">
        <v>121</v>
      </c>
      <c r="R18" s="23"/>
      <c r="S18" s="28" t="s">
        <v>98</v>
      </c>
      <c r="T18" s="29">
        <v>1</v>
      </c>
      <c r="U18" s="30" t="s">
        <v>68</v>
      </c>
      <c r="V18" s="29">
        <v>1</v>
      </c>
      <c r="W18" s="30" t="s">
        <v>68</v>
      </c>
      <c r="X18" s="27" t="s">
        <v>121</v>
      </c>
      <c r="Y18" s="31"/>
      <c r="AS18">
        <v>67</v>
      </c>
      <c r="AU18">
        <v>15</v>
      </c>
      <c r="AW18">
        <v>8</v>
      </c>
    </row>
    <row r="19" spans="2:25" ht="37.5" customHeight="1">
      <c r="B19" s="26" t="s">
        <v>282</v>
      </c>
      <c r="C19" s="3" t="s">
        <v>179</v>
      </c>
      <c r="D19" s="21">
        <v>1</v>
      </c>
      <c r="E19" s="22" t="s">
        <v>15</v>
      </c>
      <c r="F19" s="23"/>
      <c r="G19" s="21">
        <v>1</v>
      </c>
      <c r="H19" s="24" t="s">
        <v>15</v>
      </c>
      <c r="I19" s="23"/>
      <c r="J19" s="21">
        <v>7</v>
      </c>
      <c r="K19" s="24" t="s">
        <v>15</v>
      </c>
      <c r="L19" s="23"/>
      <c r="M19" s="21">
        <v>9</v>
      </c>
      <c r="N19" s="25" t="s">
        <v>15</v>
      </c>
      <c r="O19" s="23"/>
      <c r="P19" s="26" t="s">
        <v>98</v>
      </c>
      <c r="Q19" s="27" t="s">
        <v>113</v>
      </c>
      <c r="R19" s="23"/>
      <c r="S19" s="28" t="s">
        <v>98</v>
      </c>
      <c r="T19" s="29">
        <v>1</v>
      </c>
      <c r="U19" s="30" t="s">
        <v>68</v>
      </c>
      <c r="V19" s="29">
        <v>0</v>
      </c>
      <c r="W19" s="30" t="s">
        <v>68</v>
      </c>
      <c r="X19" s="27" t="s">
        <v>113</v>
      </c>
      <c r="Y19" s="31"/>
    </row>
    <row r="20" spans="2:25" ht="37.5" customHeight="1">
      <c r="B20" s="26" t="s">
        <v>283</v>
      </c>
      <c r="C20" s="3" t="s">
        <v>145</v>
      </c>
      <c r="D20" s="21">
        <v>3</v>
      </c>
      <c r="E20" s="22" t="s">
        <v>15</v>
      </c>
      <c r="F20" s="23"/>
      <c r="G20" s="21">
        <v>3</v>
      </c>
      <c r="H20" s="24" t="s">
        <v>15</v>
      </c>
      <c r="I20" s="23"/>
      <c r="J20" s="21">
        <v>1</v>
      </c>
      <c r="K20" s="24" t="s">
        <v>15</v>
      </c>
      <c r="L20" s="23"/>
      <c r="M20" s="21">
        <v>3</v>
      </c>
      <c r="N20" s="25" t="s">
        <v>15</v>
      </c>
      <c r="O20" s="23"/>
      <c r="P20" s="26" t="s">
        <v>98</v>
      </c>
      <c r="Q20" s="27" t="s">
        <v>122</v>
      </c>
      <c r="R20" s="23"/>
      <c r="S20" s="28" t="s">
        <v>98</v>
      </c>
      <c r="T20" s="29">
        <v>1</v>
      </c>
      <c r="U20" s="30" t="s">
        <v>68</v>
      </c>
      <c r="V20" s="29">
        <v>1</v>
      </c>
      <c r="W20" s="30" t="s">
        <v>68</v>
      </c>
      <c r="X20" s="27" t="s">
        <v>247</v>
      </c>
      <c r="Y20" s="31"/>
    </row>
    <row r="21" spans="2:25" ht="37.5" customHeight="1">
      <c r="B21" s="395" t="s">
        <v>181</v>
      </c>
      <c r="C21" s="3" t="s">
        <v>182</v>
      </c>
      <c r="D21" s="21">
        <v>1</v>
      </c>
      <c r="E21" s="22" t="s">
        <v>15</v>
      </c>
      <c r="F21" s="23"/>
      <c r="G21" s="21">
        <v>3</v>
      </c>
      <c r="H21" s="24" t="s">
        <v>15</v>
      </c>
      <c r="I21" s="23"/>
      <c r="J21" s="21">
        <v>3</v>
      </c>
      <c r="K21" s="24" t="s">
        <v>15</v>
      </c>
      <c r="L21" s="23"/>
      <c r="M21" s="21">
        <v>6</v>
      </c>
      <c r="N21" s="25" t="s">
        <v>15</v>
      </c>
      <c r="O21" s="23"/>
      <c r="P21" s="26" t="s">
        <v>98</v>
      </c>
      <c r="Q21" s="27" t="s">
        <v>183</v>
      </c>
      <c r="R21" s="23"/>
      <c r="S21" s="28" t="s">
        <v>98</v>
      </c>
      <c r="T21" s="29">
        <v>1</v>
      </c>
      <c r="U21" s="30" t="s">
        <v>68</v>
      </c>
      <c r="V21" s="29">
        <v>1</v>
      </c>
      <c r="W21" s="30" t="s">
        <v>68</v>
      </c>
      <c r="X21" s="27" t="s">
        <v>130</v>
      </c>
      <c r="Y21" s="31"/>
    </row>
    <row r="22" spans="2:25" ht="37.5" customHeight="1">
      <c r="B22" s="395"/>
      <c r="C22" s="3" t="s">
        <v>118</v>
      </c>
      <c r="D22" s="21">
        <v>1</v>
      </c>
      <c r="E22" s="22" t="s">
        <v>15</v>
      </c>
      <c r="F22" s="23"/>
      <c r="G22" s="21">
        <v>1</v>
      </c>
      <c r="H22" s="24" t="s">
        <v>15</v>
      </c>
      <c r="I22" s="23"/>
      <c r="J22" s="21">
        <v>1</v>
      </c>
      <c r="K22" s="24" t="s">
        <v>15</v>
      </c>
      <c r="L22" s="23"/>
      <c r="M22" s="21">
        <v>2</v>
      </c>
      <c r="N22" s="25" t="s">
        <v>15</v>
      </c>
      <c r="O22" s="23"/>
      <c r="P22" s="26" t="s">
        <v>98</v>
      </c>
      <c r="Q22" s="27" t="s">
        <v>253</v>
      </c>
      <c r="R22" s="23"/>
      <c r="S22" s="28" t="s">
        <v>98</v>
      </c>
      <c r="T22" s="29">
        <v>1</v>
      </c>
      <c r="U22" s="30" t="s">
        <v>68</v>
      </c>
      <c r="V22" s="29">
        <v>1</v>
      </c>
      <c r="W22" s="30" t="s">
        <v>68</v>
      </c>
      <c r="X22" s="27" t="s">
        <v>247</v>
      </c>
      <c r="Y22" s="31"/>
    </row>
    <row r="23" spans="2:25" ht="37.5" customHeight="1">
      <c r="B23" s="395" t="s">
        <v>105</v>
      </c>
      <c r="C23" s="3" t="s">
        <v>97</v>
      </c>
      <c r="D23" s="21">
        <v>2</v>
      </c>
      <c r="E23" s="22" t="s">
        <v>15</v>
      </c>
      <c r="F23" s="23"/>
      <c r="G23" s="21">
        <v>2</v>
      </c>
      <c r="H23" s="24" t="s">
        <v>15</v>
      </c>
      <c r="I23" s="23"/>
      <c r="J23" s="21">
        <v>1</v>
      </c>
      <c r="K23" s="24" t="s">
        <v>15</v>
      </c>
      <c r="L23" s="23"/>
      <c r="M23" s="21">
        <v>1</v>
      </c>
      <c r="N23" s="25" t="s">
        <v>15</v>
      </c>
      <c r="O23" s="23"/>
      <c r="P23" s="26" t="s">
        <v>98</v>
      </c>
      <c r="Q23" s="27" t="s">
        <v>106</v>
      </c>
      <c r="R23" s="23"/>
      <c r="S23" s="28" t="s">
        <v>98</v>
      </c>
      <c r="T23" s="29">
        <v>2</v>
      </c>
      <c r="U23" s="30" t="s">
        <v>68</v>
      </c>
      <c r="V23" s="29">
        <v>0</v>
      </c>
      <c r="W23" s="30" t="s">
        <v>68</v>
      </c>
      <c r="X23" s="27" t="s">
        <v>106</v>
      </c>
      <c r="Y23" s="31"/>
    </row>
    <row r="24" spans="2:25" ht="37.5" customHeight="1">
      <c r="B24" s="395"/>
      <c r="C24" s="3" t="s">
        <v>203</v>
      </c>
      <c r="D24" s="21">
        <v>1</v>
      </c>
      <c r="E24" s="22" t="s">
        <v>15</v>
      </c>
      <c r="F24" s="23"/>
      <c r="G24" s="21">
        <v>1</v>
      </c>
      <c r="H24" s="24" t="s">
        <v>15</v>
      </c>
      <c r="I24" s="23"/>
      <c r="J24" s="21">
        <v>1</v>
      </c>
      <c r="K24" s="24" t="s">
        <v>15</v>
      </c>
      <c r="L24" s="23"/>
      <c r="M24" s="21">
        <v>1</v>
      </c>
      <c r="N24" s="25" t="s">
        <v>15</v>
      </c>
      <c r="O24" s="23"/>
      <c r="P24" s="26" t="s">
        <v>98</v>
      </c>
      <c r="Q24" s="36" t="s">
        <v>249</v>
      </c>
      <c r="R24" s="23"/>
      <c r="S24" s="28" t="s">
        <v>98</v>
      </c>
      <c r="T24" s="29">
        <v>0</v>
      </c>
      <c r="U24" s="30" t="s">
        <v>68</v>
      </c>
      <c r="V24" s="29">
        <v>1</v>
      </c>
      <c r="W24" s="30" t="s">
        <v>68</v>
      </c>
      <c r="X24" s="27" t="s">
        <v>248</v>
      </c>
      <c r="Y24" s="31"/>
    </row>
    <row r="25" spans="2:25" ht="37.5" customHeight="1">
      <c r="B25" s="395"/>
      <c r="C25" s="3" t="s">
        <v>3</v>
      </c>
      <c r="D25" s="21">
        <v>1</v>
      </c>
      <c r="E25" s="22" t="s">
        <v>15</v>
      </c>
      <c r="F25" s="23"/>
      <c r="G25" s="21">
        <v>1</v>
      </c>
      <c r="H25" s="24" t="s">
        <v>15</v>
      </c>
      <c r="I25" s="23"/>
      <c r="J25" s="21">
        <v>1</v>
      </c>
      <c r="K25" s="24" t="s">
        <v>15</v>
      </c>
      <c r="L25" s="23"/>
      <c r="M25" s="21">
        <v>1</v>
      </c>
      <c r="N25" s="25" t="s">
        <v>15</v>
      </c>
      <c r="O25" s="23"/>
      <c r="P25" s="26" t="s">
        <v>98</v>
      </c>
      <c r="Q25" s="36" t="s">
        <v>99</v>
      </c>
      <c r="R25" s="23"/>
      <c r="S25" s="28" t="s">
        <v>98</v>
      </c>
      <c r="T25" s="375">
        <v>1</v>
      </c>
      <c r="U25" s="376"/>
      <c r="V25" s="365" t="s">
        <v>296</v>
      </c>
      <c r="W25" s="366"/>
      <c r="X25" s="27" t="s">
        <v>247</v>
      </c>
      <c r="Y25" s="31"/>
    </row>
    <row r="26" spans="2:25" ht="37.5" customHeight="1">
      <c r="B26" s="39" t="s">
        <v>284</v>
      </c>
      <c r="C26" s="3" t="s">
        <v>164</v>
      </c>
      <c r="D26" s="21">
        <v>2</v>
      </c>
      <c r="E26" s="22" t="s">
        <v>15</v>
      </c>
      <c r="F26" s="23"/>
      <c r="G26" s="21">
        <v>3</v>
      </c>
      <c r="H26" s="24" t="s">
        <v>15</v>
      </c>
      <c r="I26" s="23"/>
      <c r="J26" s="21">
        <v>1</v>
      </c>
      <c r="K26" s="24" t="s">
        <v>15</v>
      </c>
      <c r="L26" s="23"/>
      <c r="M26" s="21">
        <v>2</v>
      </c>
      <c r="N26" s="25" t="s">
        <v>15</v>
      </c>
      <c r="O26" s="23"/>
      <c r="P26" s="26" t="s">
        <v>98</v>
      </c>
      <c r="Q26" s="36" t="s">
        <v>155</v>
      </c>
      <c r="R26" s="23"/>
      <c r="S26" s="28" t="s">
        <v>98</v>
      </c>
      <c r="T26" s="29">
        <v>1</v>
      </c>
      <c r="U26" s="30" t="s">
        <v>68</v>
      </c>
      <c r="V26" s="29">
        <v>1</v>
      </c>
      <c r="W26" s="30" t="s">
        <v>68</v>
      </c>
      <c r="X26" s="27" t="s">
        <v>121</v>
      </c>
      <c r="Y26" s="31"/>
    </row>
    <row r="27" spans="2:25" ht="37.5" customHeight="1">
      <c r="B27" s="26" t="s">
        <v>285</v>
      </c>
      <c r="C27" s="3" t="s">
        <v>175</v>
      </c>
      <c r="D27" s="21">
        <v>1</v>
      </c>
      <c r="E27" s="22" t="s">
        <v>15</v>
      </c>
      <c r="F27" s="23"/>
      <c r="G27" s="21">
        <v>2</v>
      </c>
      <c r="H27" s="24" t="s">
        <v>15</v>
      </c>
      <c r="I27" s="23"/>
      <c r="J27" s="21">
        <v>1</v>
      </c>
      <c r="K27" s="24" t="s">
        <v>15</v>
      </c>
      <c r="L27" s="23"/>
      <c r="M27" s="21">
        <v>5</v>
      </c>
      <c r="N27" s="25" t="s">
        <v>15</v>
      </c>
      <c r="O27" s="23"/>
      <c r="P27" s="26" t="s">
        <v>98</v>
      </c>
      <c r="Q27" s="27" t="s">
        <v>250</v>
      </c>
      <c r="R27" s="23"/>
      <c r="S27" s="28" t="s">
        <v>98</v>
      </c>
      <c r="T27" s="29">
        <v>1</v>
      </c>
      <c r="U27" s="30" t="s">
        <v>68</v>
      </c>
      <c r="V27" s="29">
        <v>1</v>
      </c>
      <c r="W27" s="30" t="s">
        <v>68</v>
      </c>
      <c r="X27" s="27" t="s">
        <v>247</v>
      </c>
      <c r="Y27" s="31"/>
    </row>
    <row r="28" spans="2:25" ht="37.5" customHeight="1">
      <c r="B28" s="396" t="s">
        <v>159</v>
      </c>
      <c r="C28" s="3" t="s">
        <v>160</v>
      </c>
      <c r="D28" s="21">
        <v>1</v>
      </c>
      <c r="E28" s="22" t="s">
        <v>15</v>
      </c>
      <c r="F28" s="33" t="s">
        <v>290</v>
      </c>
      <c r="G28" s="21">
        <v>1</v>
      </c>
      <c r="H28" s="24" t="s">
        <v>15</v>
      </c>
      <c r="I28" s="33" t="s">
        <v>290</v>
      </c>
      <c r="J28" s="21">
        <v>1</v>
      </c>
      <c r="K28" s="24" t="s">
        <v>15</v>
      </c>
      <c r="L28" s="23"/>
      <c r="M28" s="21">
        <v>1</v>
      </c>
      <c r="N28" s="25" t="s">
        <v>15</v>
      </c>
      <c r="O28" s="23"/>
      <c r="P28" s="26" t="s">
        <v>98</v>
      </c>
      <c r="Q28" s="27" t="s">
        <v>249</v>
      </c>
      <c r="R28" s="23"/>
      <c r="S28" s="28" t="s">
        <v>98</v>
      </c>
      <c r="T28" s="29">
        <v>1</v>
      </c>
      <c r="U28" s="30" t="s">
        <v>68</v>
      </c>
      <c r="V28" s="29">
        <v>0</v>
      </c>
      <c r="W28" s="30" t="s">
        <v>68</v>
      </c>
      <c r="X28" s="27" t="s">
        <v>249</v>
      </c>
      <c r="Y28" s="31"/>
    </row>
    <row r="29" spans="2:25" ht="37.5" customHeight="1">
      <c r="B29" s="397"/>
      <c r="C29" s="3" t="s">
        <v>177</v>
      </c>
      <c r="D29" s="21">
        <v>1</v>
      </c>
      <c r="E29" s="22" t="s">
        <v>15</v>
      </c>
      <c r="F29" s="23"/>
      <c r="G29" s="21">
        <v>1</v>
      </c>
      <c r="H29" s="24" t="s">
        <v>15</v>
      </c>
      <c r="I29" s="23"/>
      <c r="J29" s="21">
        <v>1</v>
      </c>
      <c r="K29" s="24" t="s">
        <v>15</v>
      </c>
      <c r="L29" s="23"/>
      <c r="M29" s="21">
        <v>1</v>
      </c>
      <c r="N29" s="25" t="s">
        <v>15</v>
      </c>
      <c r="O29" s="23"/>
      <c r="P29" s="26" t="s">
        <v>98</v>
      </c>
      <c r="Q29" s="27" t="s">
        <v>254</v>
      </c>
      <c r="R29" s="23"/>
      <c r="S29" s="28" t="s">
        <v>98</v>
      </c>
      <c r="T29" s="29">
        <v>1</v>
      </c>
      <c r="U29" s="30" t="s">
        <v>68</v>
      </c>
      <c r="V29" s="29">
        <v>1</v>
      </c>
      <c r="W29" s="30" t="s">
        <v>68</v>
      </c>
      <c r="X29" s="27" t="s">
        <v>247</v>
      </c>
      <c r="Y29" s="31"/>
    </row>
    <row r="30" spans="2:25" ht="37.5" customHeight="1">
      <c r="B30" s="397"/>
      <c r="C30" s="3" t="s">
        <v>190</v>
      </c>
      <c r="D30" s="21">
        <v>1</v>
      </c>
      <c r="E30" s="22" t="s">
        <v>15</v>
      </c>
      <c r="F30" s="33" t="s">
        <v>290</v>
      </c>
      <c r="G30" s="21">
        <v>1</v>
      </c>
      <c r="H30" s="24" t="s">
        <v>15</v>
      </c>
      <c r="I30" s="33" t="s">
        <v>290</v>
      </c>
      <c r="J30" s="21">
        <v>1</v>
      </c>
      <c r="K30" s="24" t="s">
        <v>15</v>
      </c>
      <c r="L30" s="23"/>
      <c r="M30" s="21">
        <v>1</v>
      </c>
      <c r="N30" s="25" t="s">
        <v>15</v>
      </c>
      <c r="O30" s="23"/>
      <c r="P30" s="26" t="s">
        <v>98</v>
      </c>
      <c r="Q30" s="36" t="s">
        <v>122</v>
      </c>
      <c r="R30" s="23"/>
      <c r="S30" s="28" t="s">
        <v>98</v>
      </c>
      <c r="T30" s="29">
        <v>1</v>
      </c>
      <c r="U30" s="30" t="s">
        <v>68</v>
      </c>
      <c r="V30" s="29">
        <v>0</v>
      </c>
      <c r="W30" s="30" t="s">
        <v>68</v>
      </c>
      <c r="X30" s="27" t="s">
        <v>275</v>
      </c>
      <c r="Y30" s="31"/>
    </row>
    <row r="31" spans="2:25" ht="37.5" customHeight="1">
      <c r="B31" s="398"/>
      <c r="C31" s="3" t="s">
        <v>176</v>
      </c>
      <c r="D31" s="21">
        <v>1</v>
      </c>
      <c r="E31" s="22" t="s">
        <v>15</v>
      </c>
      <c r="F31" s="33" t="s">
        <v>290</v>
      </c>
      <c r="G31" s="21">
        <v>1</v>
      </c>
      <c r="H31" s="24" t="s">
        <v>15</v>
      </c>
      <c r="I31" s="33" t="s">
        <v>290</v>
      </c>
      <c r="J31" s="21">
        <v>1</v>
      </c>
      <c r="K31" s="24" t="s">
        <v>15</v>
      </c>
      <c r="L31" s="23"/>
      <c r="M31" s="21">
        <v>1</v>
      </c>
      <c r="N31" s="25" t="s">
        <v>15</v>
      </c>
      <c r="O31" s="23"/>
      <c r="P31" s="26" t="s">
        <v>98</v>
      </c>
      <c r="Q31" s="27" t="s">
        <v>220</v>
      </c>
      <c r="R31" s="23"/>
      <c r="S31" s="28" t="s">
        <v>98</v>
      </c>
      <c r="T31" s="375">
        <v>1</v>
      </c>
      <c r="U31" s="376"/>
      <c r="V31" s="365" t="s">
        <v>296</v>
      </c>
      <c r="W31" s="366"/>
      <c r="X31" s="27" t="s">
        <v>220</v>
      </c>
      <c r="Y31" s="31"/>
    </row>
    <row r="32" spans="2:25" ht="60" customHeight="1">
      <c r="B32" s="396" t="s">
        <v>114</v>
      </c>
      <c r="C32" s="3" t="s">
        <v>115</v>
      </c>
      <c r="D32" s="21">
        <v>2</v>
      </c>
      <c r="E32" s="22" t="s">
        <v>15</v>
      </c>
      <c r="F32" s="33" t="s">
        <v>294</v>
      </c>
      <c r="G32" s="21">
        <v>5</v>
      </c>
      <c r="H32" s="24" t="s">
        <v>15</v>
      </c>
      <c r="I32" s="23"/>
      <c r="J32" s="21">
        <v>1</v>
      </c>
      <c r="K32" s="24" t="s">
        <v>15</v>
      </c>
      <c r="L32" s="23"/>
      <c r="M32" s="21">
        <v>2</v>
      </c>
      <c r="N32" s="25" t="s">
        <v>15</v>
      </c>
      <c r="O32" s="23"/>
      <c r="P32" s="26" t="s">
        <v>98</v>
      </c>
      <c r="Q32" s="27" t="s">
        <v>253</v>
      </c>
      <c r="R32" s="23"/>
      <c r="S32" s="28" t="s">
        <v>98</v>
      </c>
      <c r="T32" s="29">
        <v>1</v>
      </c>
      <c r="U32" s="30" t="s">
        <v>68</v>
      </c>
      <c r="V32" s="29">
        <v>1</v>
      </c>
      <c r="W32" s="30" t="s">
        <v>68</v>
      </c>
      <c r="X32" s="27" t="s">
        <v>247</v>
      </c>
      <c r="Y32" s="31"/>
    </row>
    <row r="33" spans="2:25" ht="60" customHeight="1">
      <c r="B33" s="397"/>
      <c r="C33" s="3" t="s">
        <v>125</v>
      </c>
      <c r="D33" s="21">
        <v>1</v>
      </c>
      <c r="E33" s="22" t="s">
        <v>15</v>
      </c>
      <c r="F33" s="33" t="s">
        <v>294</v>
      </c>
      <c r="G33" s="21">
        <v>3</v>
      </c>
      <c r="H33" s="24" t="s">
        <v>15</v>
      </c>
      <c r="I33" s="23"/>
      <c r="J33" s="21">
        <v>1</v>
      </c>
      <c r="K33" s="24" t="s">
        <v>15</v>
      </c>
      <c r="L33" s="23"/>
      <c r="M33" s="21">
        <v>2</v>
      </c>
      <c r="N33" s="25" t="s">
        <v>15</v>
      </c>
      <c r="O33" s="23"/>
      <c r="P33" s="26" t="s">
        <v>98</v>
      </c>
      <c r="Q33" s="27" t="s">
        <v>249</v>
      </c>
      <c r="R33" s="23"/>
      <c r="S33" s="28" t="s">
        <v>98</v>
      </c>
      <c r="T33" s="29">
        <v>1</v>
      </c>
      <c r="U33" s="30" t="s">
        <v>68</v>
      </c>
      <c r="V33" s="29">
        <v>0</v>
      </c>
      <c r="W33" s="30" t="s">
        <v>68</v>
      </c>
      <c r="X33" s="27" t="s">
        <v>250</v>
      </c>
      <c r="Y33" s="31"/>
    </row>
    <row r="34" spans="2:25" ht="60" customHeight="1">
      <c r="B34" s="397"/>
      <c r="C34" s="3" t="s">
        <v>135</v>
      </c>
      <c r="D34" s="21">
        <v>1</v>
      </c>
      <c r="E34" s="22" t="s">
        <v>15</v>
      </c>
      <c r="F34" s="33" t="s">
        <v>294</v>
      </c>
      <c r="G34" s="21">
        <v>2</v>
      </c>
      <c r="H34" s="24" t="s">
        <v>15</v>
      </c>
      <c r="I34" s="23"/>
      <c r="J34" s="21">
        <v>2</v>
      </c>
      <c r="K34" s="24" t="s">
        <v>15</v>
      </c>
      <c r="L34" s="23"/>
      <c r="M34" s="21">
        <v>2</v>
      </c>
      <c r="N34" s="25" t="s">
        <v>15</v>
      </c>
      <c r="O34" s="23"/>
      <c r="P34" s="26" t="s">
        <v>98</v>
      </c>
      <c r="Q34" s="27" t="s">
        <v>252</v>
      </c>
      <c r="R34" s="23"/>
      <c r="S34" s="28" t="s">
        <v>98</v>
      </c>
      <c r="T34" s="29">
        <v>1</v>
      </c>
      <c r="U34" s="30" t="s">
        <v>68</v>
      </c>
      <c r="V34" s="29">
        <v>0</v>
      </c>
      <c r="W34" s="30" t="s">
        <v>68</v>
      </c>
      <c r="X34" s="27" t="s">
        <v>250</v>
      </c>
      <c r="Y34" s="31"/>
    </row>
    <row r="35" spans="2:25" ht="60" customHeight="1">
      <c r="B35" s="397"/>
      <c r="C35" s="3" t="s">
        <v>150</v>
      </c>
      <c r="D35" s="21">
        <v>1</v>
      </c>
      <c r="E35" s="22" t="s">
        <v>15</v>
      </c>
      <c r="F35" s="33" t="s">
        <v>294</v>
      </c>
      <c r="G35" s="21">
        <v>1</v>
      </c>
      <c r="H35" s="24" t="s">
        <v>15</v>
      </c>
      <c r="I35" s="33" t="s">
        <v>294</v>
      </c>
      <c r="J35" s="32">
        <v>1</v>
      </c>
      <c r="K35" s="24" t="s">
        <v>15</v>
      </c>
      <c r="L35" s="31" t="s">
        <v>289</v>
      </c>
      <c r="M35" s="32">
        <v>1</v>
      </c>
      <c r="N35" s="25" t="s">
        <v>15</v>
      </c>
      <c r="O35" s="31" t="s">
        <v>289</v>
      </c>
      <c r="P35" s="26" t="s">
        <v>98</v>
      </c>
      <c r="Q35" s="27" t="s">
        <v>247</v>
      </c>
      <c r="R35" s="31" t="s">
        <v>271</v>
      </c>
      <c r="S35" s="34" t="s">
        <v>98</v>
      </c>
      <c r="T35" s="35">
        <v>1</v>
      </c>
      <c r="U35" s="30" t="s">
        <v>68</v>
      </c>
      <c r="V35" s="35">
        <v>1</v>
      </c>
      <c r="W35" s="30" t="s">
        <v>68</v>
      </c>
      <c r="X35" s="27" t="s">
        <v>220</v>
      </c>
      <c r="Y35" s="31" t="s">
        <v>273</v>
      </c>
    </row>
    <row r="36" spans="2:25" ht="60" customHeight="1">
      <c r="B36" s="397"/>
      <c r="C36" s="3" t="s">
        <v>207</v>
      </c>
      <c r="D36" s="21">
        <v>1</v>
      </c>
      <c r="E36" s="22" t="s">
        <v>15</v>
      </c>
      <c r="F36" s="33" t="s">
        <v>294</v>
      </c>
      <c r="G36" s="21">
        <v>1</v>
      </c>
      <c r="H36" s="24" t="s">
        <v>15</v>
      </c>
      <c r="I36" s="33" t="s">
        <v>294</v>
      </c>
      <c r="J36" s="21">
        <v>1</v>
      </c>
      <c r="K36" s="24" t="s">
        <v>15</v>
      </c>
      <c r="L36" s="31" t="s">
        <v>289</v>
      </c>
      <c r="M36" s="21">
        <v>1</v>
      </c>
      <c r="N36" s="25" t="s">
        <v>15</v>
      </c>
      <c r="O36" s="31" t="s">
        <v>289</v>
      </c>
      <c r="P36" s="26" t="s">
        <v>98</v>
      </c>
      <c r="Q36" s="27" t="s">
        <v>220</v>
      </c>
      <c r="R36" s="31" t="s">
        <v>271</v>
      </c>
      <c r="S36" s="28" t="s">
        <v>98</v>
      </c>
      <c r="T36" s="29">
        <v>1</v>
      </c>
      <c r="U36" s="30" t="s">
        <v>68</v>
      </c>
      <c r="V36" s="29">
        <v>1</v>
      </c>
      <c r="W36" s="30" t="s">
        <v>68</v>
      </c>
      <c r="X36" s="27" t="s">
        <v>220</v>
      </c>
      <c r="Y36" s="31" t="s">
        <v>273</v>
      </c>
    </row>
    <row r="37" spans="2:25" ht="60" customHeight="1">
      <c r="B37" s="398"/>
      <c r="C37" s="3" t="s">
        <v>104</v>
      </c>
      <c r="D37" s="21">
        <v>1</v>
      </c>
      <c r="E37" s="22" t="s">
        <v>15</v>
      </c>
      <c r="F37" s="33" t="s">
        <v>294</v>
      </c>
      <c r="G37" s="32">
        <v>1</v>
      </c>
      <c r="H37" s="24" t="s">
        <v>15</v>
      </c>
      <c r="I37" s="33" t="s">
        <v>294</v>
      </c>
      <c r="J37" s="32">
        <v>1</v>
      </c>
      <c r="K37" s="25" t="s">
        <v>15</v>
      </c>
      <c r="L37" s="31" t="s">
        <v>289</v>
      </c>
      <c r="M37" s="32">
        <v>1</v>
      </c>
      <c r="N37" s="25" t="s">
        <v>15</v>
      </c>
      <c r="O37" s="31" t="s">
        <v>289</v>
      </c>
      <c r="P37" s="26" t="s">
        <v>98</v>
      </c>
      <c r="Q37" s="27" t="s">
        <v>247</v>
      </c>
      <c r="R37" s="31" t="s">
        <v>271</v>
      </c>
      <c r="S37" s="34" t="s">
        <v>98</v>
      </c>
      <c r="T37" s="35">
        <v>1</v>
      </c>
      <c r="U37" s="37" t="s">
        <v>68</v>
      </c>
      <c r="V37" s="35">
        <v>1</v>
      </c>
      <c r="W37" s="37" t="s">
        <v>68</v>
      </c>
      <c r="X37" s="36" t="s">
        <v>247</v>
      </c>
      <c r="Y37" s="31" t="s">
        <v>273</v>
      </c>
    </row>
    <row r="38" spans="2:25" ht="37.5" customHeight="1">
      <c r="B38" s="26" t="s">
        <v>149</v>
      </c>
      <c r="C38" s="3" t="s">
        <v>149</v>
      </c>
      <c r="D38" s="21">
        <v>4</v>
      </c>
      <c r="E38" s="22" t="s">
        <v>15</v>
      </c>
      <c r="F38" s="33"/>
      <c r="G38" s="21">
        <v>7</v>
      </c>
      <c r="H38" s="24" t="s">
        <v>15</v>
      </c>
      <c r="I38" s="23"/>
      <c r="J38" s="21">
        <v>9</v>
      </c>
      <c r="K38" s="24" t="s">
        <v>15</v>
      </c>
      <c r="L38" s="23"/>
      <c r="M38" s="21">
        <v>9</v>
      </c>
      <c r="N38" s="25" t="s">
        <v>15</v>
      </c>
      <c r="O38" s="23"/>
      <c r="P38" s="26" t="s">
        <v>98</v>
      </c>
      <c r="Q38" s="27" t="s">
        <v>249</v>
      </c>
      <c r="R38" s="23"/>
      <c r="S38" s="28" t="s">
        <v>98</v>
      </c>
      <c r="T38" s="29">
        <v>1</v>
      </c>
      <c r="U38" s="30" t="s">
        <v>68</v>
      </c>
      <c r="V38" s="29">
        <v>1</v>
      </c>
      <c r="W38" s="30" t="s">
        <v>68</v>
      </c>
      <c r="X38" s="27" t="s">
        <v>251</v>
      </c>
      <c r="Y38" s="31"/>
    </row>
    <row r="39" spans="2:25" ht="37.5" customHeight="1">
      <c r="B39" s="396" t="s">
        <v>139</v>
      </c>
      <c r="C39" s="3" t="s">
        <v>131</v>
      </c>
      <c r="D39" s="21">
        <v>1</v>
      </c>
      <c r="E39" s="22" t="s">
        <v>15</v>
      </c>
      <c r="F39" s="23" t="s">
        <v>288</v>
      </c>
      <c r="G39" s="21">
        <v>1</v>
      </c>
      <c r="H39" s="24" t="s">
        <v>15</v>
      </c>
      <c r="I39" s="23"/>
      <c r="J39" s="21">
        <v>1</v>
      </c>
      <c r="K39" s="24" t="s">
        <v>15</v>
      </c>
      <c r="L39" s="23"/>
      <c r="M39" s="21">
        <v>1</v>
      </c>
      <c r="N39" s="25" t="s">
        <v>15</v>
      </c>
      <c r="O39" s="23"/>
      <c r="P39" s="26" t="s">
        <v>98</v>
      </c>
      <c r="Q39" s="27" t="s">
        <v>140</v>
      </c>
      <c r="R39" s="38" t="s">
        <v>270</v>
      </c>
      <c r="S39" s="28" t="s">
        <v>98</v>
      </c>
      <c r="T39" s="29">
        <v>1</v>
      </c>
      <c r="U39" s="30" t="s">
        <v>68</v>
      </c>
      <c r="V39" s="29">
        <v>0</v>
      </c>
      <c r="W39" s="30" t="s">
        <v>68</v>
      </c>
      <c r="X39" s="27" t="s">
        <v>250</v>
      </c>
      <c r="Y39" s="31"/>
    </row>
    <row r="40" spans="2:25" ht="37.5" customHeight="1">
      <c r="B40" s="397"/>
      <c r="C40" s="3" t="s">
        <v>156</v>
      </c>
      <c r="D40" s="21">
        <v>1</v>
      </c>
      <c r="E40" s="22" t="s">
        <v>15</v>
      </c>
      <c r="F40" s="23"/>
      <c r="G40" s="21">
        <v>3</v>
      </c>
      <c r="H40" s="24" t="s">
        <v>15</v>
      </c>
      <c r="I40" s="23"/>
      <c r="J40" s="21">
        <v>1</v>
      </c>
      <c r="K40" s="24" t="s">
        <v>15</v>
      </c>
      <c r="L40" s="23"/>
      <c r="M40" s="21">
        <v>2</v>
      </c>
      <c r="N40" s="25" t="s">
        <v>15</v>
      </c>
      <c r="O40" s="23"/>
      <c r="P40" s="26" t="s">
        <v>98</v>
      </c>
      <c r="Q40" s="27" t="s">
        <v>220</v>
      </c>
      <c r="R40" s="38" t="s">
        <v>270</v>
      </c>
      <c r="S40" s="28" t="s">
        <v>98</v>
      </c>
      <c r="T40" s="29">
        <v>0</v>
      </c>
      <c r="U40" s="30" t="s">
        <v>68</v>
      </c>
      <c r="V40" s="29">
        <v>1</v>
      </c>
      <c r="W40" s="30" t="s">
        <v>68</v>
      </c>
      <c r="X40" s="36" t="s">
        <v>133</v>
      </c>
      <c r="Y40" s="31"/>
    </row>
    <row r="41" spans="2:25" ht="37.5" customHeight="1">
      <c r="B41" s="397"/>
      <c r="C41" s="3" t="s">
        <v>110</v>
      </c>
      <c r="D41" s="21">
        <v>1</v>
      </c>
      <c r="E41" s="22" t="s">
        <v>15</v>
      </c>
      <c r="F41" s="23"/>
      <c r="G41" s="21">
        <v>1</v>
      </c>
      <c r="H41" s="24" t="s">
        <v>15</v>
      </c>
      <c r="I41" s="23"/>
      <c r="J41" s="21">
        <v>3</v>
      </c>
      <c r="K41" s="24" t="s">
        <v>15</v>
      </c>
      <c r="L41" s="23"/>
      <c r="M41" s="21">
        <v>3</v>
      </c>
      <c r="N41" s="25" t="s">
        <v>15</v>
      </c>
      <c r="O41" s="23"/>
      <c r="P41" s="26" t="s">
        <v>98</v>
      </c>
      <c r="Q41" s="27" t="s">
        <v>251</v>
      </c>
      <c r="R41" s="38" t="s">
        <v>270</v>
      </c>
      <c r="S41" s="28" t="s">
        <v>98</v>
      </c>
      <c r="T41" s="40">
        <v>2</v>
      </c>
      <c r="U41" s="30" t="s">
        <v>68</v>
      </c>
      <c r="V41" s="40">
        <v>0</v>
      </c>
      <c r="W41" s="30" t="s">
        <v>68</v>
      </c>
      <c r="X41" s="27" t="s">
        <v>247</v>
      </c>
      <c r="Y41" s="31"/>
    </row>
    <row r="42" spans="2:25" ht="37.5" customHeight="1">
      <c r="B42" s="398"/>
      <c r="C42" s="3" t="s">
        <v>9</v>
      </c>
      <c r="D42" s="21">
        <v>1</v>
      </c>
      <c r="E42" s="22" t="s">
        <v>15</v>
      </c>
      <c r="F42" s="23" t="s">
        <v>131</v>
      </c>
      <c r="G42" s="21">
        <v>1</v>
      </c>
      <c r="H42" s="24" t="s">
        <v>15</v>
      </c>
      <c r="I42" s="23"/>
      <c r="J42" s="21">
        <v>1</v>
      </c>
      <c r="K42" s="24" t="s">
        <v>15</v>
      </c>
      <c r="L42" s="23"/>
      <c r="M42" s="21">
        <v>1</v>
      </c>
      <c r="N42" s="25" t="s">
        <v>15</v>
      </c>
      <c r="O42" s="23"/>
      <c r="P42" s="41" t="s">
        <v>98</v>
      </c>
      <c r="Q42" s="36" t="s">
        <v>122</v>
      </c>
      <c r="R42" s="38" t="s">
        <v>270</v>
      </c>
      <c r="S42" s="28" t="s">
        <v>98</v>
      </c>
      <c r="T42" s="29">
        <v>0</v>
      </c>
      <c r="U42" s="30" t="s">
        <v>68</v>
      </c>
      <c r="V42" s="29">
        <v>1</v>
      </c>
      <c r="W42" s="30" t="s">
        <v>68</v>
      </c>
      <c r="X42" s="27" t="s">
        <v>133</v>
      </c>
      <c r="Y42" s="31"/>
    </row>
    <row r="43" spans="2:25" ht="37.5" customHeight="1">
      <c r="B43" s="396" t="s">
        <v>198</v>
      </c>
      <c r="C43" s="3" t="s">
        <v>199</v>
      </c>
      <c r="D43" s="21">
        <v>1</v>
      </c>
      <c r="E43" s="22" t="s">
        <v>15</v>
      </c>
      <c r="F43" s="23"/>
      <c r="G43" s="21">
        <v>3</v>
      </c>
      <c r="H43" s="24" t="s">
        <v>15</v>
      </c>
      <c r="I43" s="23"/>
      <c r="J43" s="21">
        <v>2</v>
      </c>
      <c r="K43" s="24" t="s">
        <v>15</v>
      </c>
      <c r="L43" s="23"/>
      <c r="M43" s="21">
        <v>2</v>
      </c>
      <c r="N43" s="25" t="s">
        <v>15</v>
      </c>
      <c r="O43" s="23"/>
      <c r="P43" s="26" t="s">
        <v>98</v>
      </c>
      <c r="Q43" s="27" t="s">
        <v>122</v>
      </c>
      <c r="R43" s="31" t="s">
        <v>163</v>
      </c>
      <c r="S43" s="28" t="s">
        <v>98</v>
      </c>
      <c r="T43" s="29">
        <v>1</v>
      </c>
      <c r="U43" s="30" t="s">
        <v>68</v>
      </c>
      <c r="V43" s="29">
        <v>1</v>
      </c>
      <c r="W43" s="30" t="s">
        <v>68</v>
      </c>
      <c r="X43" s="27" t="s">
        <v>121</v>
      </c>
      <c r="Y43" s="31"/>
    </row>
    <row r="44" spans="2:25" ht="37.5" customHeight="1">
      <c r="B44" s="398"/>
      <c r="C44" s="3" t="s">
        <v>162</v>
      </c>
      <c r="D44" s="21">
        <v>1</v>
      </c>
      <c r="E44" s="22" t="s">
        <v>15</v>
      </c>
      <c r="F44" s="23"/>
      <c r="G44" s="21">
        <v>1</v>
      </c>
      <c r="H44" s="24" t="s">
        <v>15</v>
      </c>
      <c r="I44" s="23"/>
      <c r="J44" s="21">
        <v>1</v>
      </c>
      <c r="K44" s="24" t="s">
        <v>15</v>
      </c>
      <c r="L44" s="23"/>
      <c r="M44" s="21">
        <v>1</v>
      </c>
      <c r="N44" s="25" t="s">
        <v>15</v>
      </c>
      <c r="O44" s="23"/>
      <c r="P44" s="26" t="s">
        <v>98</v>
      </c>
      <c r="Q44" s="27" t="s">
        <v>249</v>
      </c>
      <c r="R44" s="31" t="s">
        <v>163</v>
      </c>
      <c r="S44" s="28" t="s">
        <v>98</v>
      </c>
      <c r="T44" s="29">
        <v>1</v>
      </c>
      <c r="U44" s="30" t="s">
        <v>68</v>
      </c>
      <c r="V44" s="29">
        <v>1</v>
      </c>
      <c r="W44" s="30" t="s">
        <v>68</v>
      </c>
      <c r="X44" s="27" t="s">
        <v>247</v>
      </c>
      <c r="Y44" s="31"/>
    </row>
    <row r="45" spans="2:25" ht="37.5" customHeight="1">
      <c r="B45" s="396" t="s">
        <v>166</v>
      </c>
      <c r="C45" s="3" t="s">
        <v>167</v>
      </c>
      <c r="D45" s="21">
        <v>1</v>
      </c>
      <c r="E45" s="22" t="s">
        <v>15</v>
      </c>
      <c r="F45" s="23"/>
      <c r="G45" s="21">
        <v>1</v>
      </c>
      <c r="H45" s="24" t="s">
        <v>15</v>
      </c>
      <c r="I45" s="23"/>
      <c r="J45" s="21">
        <v>3</v>
      </c>
      <c r="K45" s="24" t="s">
        <v>15</v>
      </c>
      <c r="L45" s="23"/>
      <c r="M45" s="21">
        <v>1</v>
      </c>
      <c r="N45" s="25" t="s">
        <v>15</v>
      </c>
      <c r="O45" s="23"/>
      <c r="P45" s="26" t="s">
        <v>98</v>
      </c>
      <c r="Q45" s="27" t="s">
        <v>170</v>
      </c>
      <c r="R45" s="23"/>
      <c r="S45" s="28" t="s">
        <v>98</v>
      </c>
      <c r="T45" s="29">
        <v>1</v>
      </c>
      <c r="U45" s="30" t="s">
        <v>68</v>
      </c>
      <c r="V45" s="29">
        <v>1</v>
      </c>
      <c r="W45" s="30" t="s">
        <v>68</v>
      </c>
      <c r="X45" s="27" t="s">
        <v>133</v>
      </c>
      <c r="Y45" s="31"/>
    </row>
    <row r="46" spans="2:25" ht="56.25" customHeight="1">
      <c r="B46" s="397"/>
      <c r="C46" s="3" t="s">
        <v>171</v>
      </c>
      <c r="D46" s="21">
        <v>1</v>
      </c>
      <c r="E46" s="22" t="s">
        <v>15</v>
      </c>
      <c r="F46" s="23"/>
      <c r="G46" s="21">
        <v>1</v>
      </c>
      <c r="H46" s="24" t="s">
        <v>15</v>
      </c>
      <c r="I46" s="23"/>
      <c r="J46" s="21">
        <v>1</v>
      </c>
      <c r="K46" s="24" t="s">
        <v>15</v>
      </c>
      <c r="L46" s="23"/>
      <c r="M46" s="21">
        <v>1</v>
      </c>
      <c r="N46" s="25" t="s">
        <v>15</v>
      </c>
      <c r="O46" s="23"/>
      <c r="P46" s="26" t="s">
        <v>98</v>
      </c>
      <c r="Q46" s="27" t="s">
        <v>249</v>
      </c>
      <c r="R46" s="60" t="s">
        <v>291</v>
      </c>
      <c r="S46" s="28" t="s">
        <v>98</v>
      </c>
      <c r="T46" s="29">
        <v>1</v>
      </c>
      <c r="U46" s="30" t="s">
        <v>68</v>
      </c>
      <c r="V46" s="29">
        <v>1</v>
      </c>
      <c r="W46" s="30" t="s">
        <v>68</v>
      </c>
      <c r="X46" s="27" t="s">
        <v>247</v>
      </c>
      <c r="Y46" s="38" t="s">
        <v>269</v>
      </c>
    </row>
    <row r="47" spans="2:25" ht="56.25" customHeight="1">
      <c r="B47" s="397"/>
      <c r="C47" s="3" t="s">
        <v>217</v>
      </c>
      <c r="D47" s="21">
        <v>1</v>
      </c>
      <c r="E47" s="22" t="s">
        <v>15</v>
      </c>
      <c r="F47" s="23"/>
      <c r="G47" s="21">
        <v>1</v>
      </c>
      <c r="H47" s="24" t="s">
        <v>15</v>
      </c>
      <c r="I47" s="23"/>
      <c r="J47" s="21">
        <v>1</v>
      </c>
      <c r="K47" s="24" t="s">
        <v>15</v>
      </c>
      <c r="L47" s="23"/>
      <c r="M47" s="21">
        <v>1</v>
      </c>
      <c r="N47" s="25" t="s">
        <v>15</v>
      </c>
      <c r="O47" s="23"/>
      <c r="P47" s="26" t="s">
        <v>98</v>
      </c>
      <c r="Q47" s="36" t="s">
        <v>113</v>
      </c>
      <c r="R47" s="60" t="s">
        <v>291</v>
      </c>
      <c r="S47" s="34" t="s">
        <v>98</v>
      </c>
      <c r="T47" s="35">
        <v>1</v>
      </c>
      <c r="U47" s="37" t="s">
        <v>68</v>
      </c>
      <c r="V47" s="35">
        <v>1</v>
      </c>
      <c r="W47" s="37" t="s">
        <v>68</v>
      </c>
      <c r="X47" s="36" t="s">
        <v>247</v>
      </c>
      <c r="Y47" s="38" t="s">
        <v>269</v>
      </c>
    </row>
    <row r="48" spans="2:25" ht="56.25" customHeight="1">
      <c r="B48" s="397"/>
      <c r="C48" s="3" t="s">
        <v>107</v>
      </c>
      <c r="D48" s="21">
        <v>1</v>
      </c>
      <c r="E48" s="22" t="s">
        <v>15</v>
      </c>
      <c r="F48" s="33"/>
      <c r="G48" s="21">
        <v>1</v>
      </c>
      <c r="H48" s="24" t="s">
        <v>15</v>
      </c>
      <c r="I48" s="33"/>
      <c r="J48" s="21">
        <v>1</v>
      </c>
      <c r="K48" s="24" t="s">
        <v>15</v>
      </c>
      <c r="L48" s="23"/>
      <c r="M48" s="21">
        <v>1</v>
      </c>
      <c r="N48" s="25" t="s">
        <v>15</v>
      </c>
      <c r="O48" s="23"/>
      <c r="P48" s="26" t="s">
        <v>98</v>
      </c>
      <c r="Q48" s="27" t="s">
        <v>99</v>
      </c>
      <c r="R48" s="60" t="s">
        <v>291</v>
      </c>
      <c r="S48" s="28" t="s">
        <v>98</v>
      </c>
      <c r="T48" s="29">
        <v>1</v>
      </c>
      <c r="U48" s="30" t="s">
        <v>68</v>
      </c>
      <c r="V48" s="29">
        <v>1</v>
      </c>
      <c r="W48" s="30" t="s">
        <v>68</v>
      </c>
      <c r="X48" s="27" t="s">
        <v>108</v>
      </c>
      <c r="Y48" s="38" t="s">
        <v>269</v>
      </c>
    </row>
    <row r="49" spans="2:25" ht="56.25" customHeight="1">
      <c r="B49" s="397"/>
      <c r="C49" s="3" t="s">
        <v>210</v>
      </c>
      <c r="D49" s="32">
        <v>1</v>
      </c>
      <c r="E49" s="42" t="s">
        <v>15</v>
      </c>
      <c r="F49" s="43"/>
      <c r="G49" s="32">
        <v>1</v>
      </c>
      <c r="H49" s="25" t="s">
        <v>15</v>
      </c>
      <c r="I49" s="43"/>
      <c r="J49" s="32">
        <v>1</v>
      </c>
      <c r="K49" s="25" t="s">
        <v>15</v>
      </c>
      <c r="L49" s="43"/>
      <c r="M49" s="32">
        <v>1</v>
      </c>
      <c r="N49" s="25" t="s">
        <v>15</v>
      </c>
      <c r="O49" s="43"/>
      <c r="P49" s="41" t="s">
        <v>98</v>
      </c>
      <c r="Q49" s="36" t="s">
        <v>122</v>
      </c>
      <c r="R49" s="60" t="s">
        <v>291</v>
      </c>
      <c r="S49" s="34" t="s">
        <v>98</v>
      </c>
      <c r="T49" s="35">
        <v>1</v>
      </c>
      <c r="U49" s="37" t="s">
        <v>68</v>
      </c>
      <c r="V49" s="35">
        <v>1</v>
      </c>
      <c r="W49" s="37" t="s">
        <v>68</v>
      </c>
      <c r="X49" s="36" t="s">
        <v>133</v>
      </c>
      <c r="Y49" s="38" t="s">
        <v>269</v>
      </c>
    </row>
    <row r="50" spans="2:25" ht="56.25" customHeight="1" thickBot="1">
      <c r="B50" s="410"/>
      <c r="C50" s="4" t="s">
        <v>116</v>
      </c>
      <c r="D50" s="44">
        <v>1</v>
      </c>
      <c r="E50" s="45" t="s">
        <v>15</v>
      </c>
      <c r="F50" s="46"/>
      <c r="G50" s="44">
        <v>1</v>
      </c>
      <c r="H50" s="47" t="s">
        <v>15</v>
      </c>
      <c r="I50" s="46"/>
      <c r="J50" s="48">
        <v>1</v>
      </c>
      <c r="K50" s="47" t="s">
        <v>15</v>
      </c>
      <c r="L50" s="46"/>
      <c r="M50" s="48">
        <v>1</v>
      </c>
      <c r="N50" s="49" t="s">
        <v>15</v>
      </c>
      <c r="O50" s="46"/>
      <c r="P50" s="50" t="s">
        <v>98</v>
      </c>
      <c r="Q50" s="27" t="s">
        <v>247</v>
      </c>
      <c r="R50" s="60" t="s">
        <v>291</v>
      </c>
      <c r="S50" s="51" t="s">
        <v>98</v>
      </c>
      <c r="T50" s="52">
        <v>1</v>
      </c>
      <c r="U50" s="53" t="s">
        <v>68</v>
      </c>
      <c r="V50" s="52">
        <v>1</v>
      </c>
      <c r="W50" s="53" t="s">
        <v>68</v>
      </c>
      <c r="X50" s="27" t="s">
        <v>247</v>
      </c>
      <c r="Y50" s="38" t="s">
        <v>269</v>
      </c>
    </row>
    <row r="51" spans="2:25" ht="25.5" customHeight="1" thickBot="1">
      <c r="B51" s="411" t="s">
        <v>13</v>
      </c>
      <c r="C51" s="412"/>
      <c r="D51" s="54">
        <f>SUM(D8:D50)</f>
        <v>65</v>
      </c>
      <c r="E51" s="55" t="s">
        <v>15</v>
      </c>
      <c r="F51" s="56"/>
      <c r="G51" s="54">
        <f>SUM(G8:G50)</f>
        <v>124</v>
      </c>
      <c r="H51" s="57" t="s">
        <v>90</v>
      </c>
      <c r="I51" s="56"/>
      <c r="J51" s="54">
        <f>SUM(J8:J50)</f>
        <v>100</v>
      </c>
      <c r="K51" s="57" t="s">
        <v>90</v>
      </c>
      <c r="L51" s="56"/>
      <c r="M51" s="54">
        <f>SUM(M8:M50)</f>
        <v>123</v>
      </c>
      <c r="N51" s="57" t="s">
        <v>90</v>
      </c>
      <c r="O51" s="56"/>
      <c r="P51" s="54">
        <f>COUNTIF(P8:P50,"有")</f>
        <v>43</v>
      </c>
      <c r="Q51" s="58"/>
      <c r="R51" s="56"/>
      <c r="S51" s="59">
        <f>COUNTIF(S8:S50,"有")</f>
        <v>43</v>
      </c>
      <c r="T51" s="367">
        <f>SUM(T8:W50)</f>
        <v>211</v>
      </c>
      <c r="U51" s="368"/>
      <c r="V51" s="369" t="s">
        <v>296</v>
      </c>
      <c r="W51" s="370"/>
      <c r="X51" s="58"/>
      <c r="Y51" s="56"/>
    </row>
    <row r="52" ht="13.5">
      <c r="C52" s="6"/>
    </row>
  </sheetData>
  <sheetProtection/>
  <mergeCells count="44">
    <mergeCell ref="B32:B37"/>
    <mergeCell ref="B39:B42"/>
    <mergeCell ref="B43:B44"/>
    <mergeCell ref="B45:B50"/>
    <mergeCell ref="B51:C51"/>
    <mergeCell ref="T6:W6"/>
    <mergeCell ref="T7:U7"/>
    <mergeCell ref="V7:W7"/>
    <mergeCell ref="B9:B12"/>
    <mergeCell ref="B15:B17"/>
    <mergeCell ref="B21:B22"/>
    <mergeCell ref="B23:B25"/>
    <mergeCell ref="B28:B31"/>
    <mergeCell ref="B3:Y3"/>
    <mergeCell ref="B4:B7"/>
    <mergeCell ref="C4:C7"/>
    <mergeCell ref="D4:F5"/>
    <mergeCell ref="G4:I5"/>
    <mergeCell ref="J4:L5"/>
    <mergeCell ref="M4:O5"/>
    <mergeCell ref="P4:R5"/>
    <mergeCell ref="S4:Y5"/>
    <mergeCell ref="D6:E7"/>
    <mergeCell ref="F6:F7"/>
    <mergeCell ref="G6:H7"/>
    <mergeCell ref="I6:I7"/>
    <mergeCell ref="J6:K7"/>
    <mergeCell ref="L6:L7"/>
    <mergeCell ref="M6:N7"/>
    <mergeCell ref="Y6:Y7"/>
    <mergeCell ref="O6:O7"/>
    <mergeCell ref="P6:P7"/>
    <mergeCell ref="Q6:Q7"/>
    <mergeCell ref="R6:R7"/>
    <mergeCell ref="S6:S7"/>
    <mergeCell ref="X6:X7"/>
    <mergeCell ref="V31:W31"/>
    <mergeCell ref="T51:U51"/>
    <mergeCell ref="V51:W51"/>
    <mergeCell ref="T8:U8"/>
    <mergeCell ref="V8:W8"/>
    <mergeCell ref="T25:U25"/>
    <mergeCell ref="V25:W25"/>
    <mergeCell ref="T31:U31"/>
  </mergeCells>
  <dataValidations count="1">
    <dataValidation type="list" allowBlank="1" showInputMessage="1" showErrorMessage="1" sqref="P8:P50 S8:S50">
      <formula1>"有,無"</formula1>
    </dataValidation>
  </dataValidations>
  <printOptions horizontalCentered="1" verticalCentered="1"/>
  <pageMargins left="0.2362204724409449" right="0.2362204724409449" top="0.7480314960629921" bottom="0.7480314960629921" header="0.31496062992125984" footer="0.31496062992125984"/>
  <pageSetup fitToHeight="0" fitToWidth="1" horizontalDpi="600" verticalDpi="600" orientation="landscape" paperSize="9" scale="46" r:id="rId2"/>
  <rowBreaks count="1" manualBreakCount="1">
    <brk id="31" max="24" man="1"/>
  </rowBreaks>
  <drawing r:id="rId1"/>
</worksheet>
</file>

<file path=xl/worksheets/sheet3.xml><?xml version="1.0" encoding="utf-8"?>
<worksheet xmlns="http://schemas.openxmlformats.org/spreadsheetml/2006/main" xmlns:r="http://schemas.openxmlformats.org/officeDocument/2006/relationships">
  <dimension ref="A2:B5"/>
  <sheetViews>
    <sheetView zoomScalePageLayoutView="0" workbookViewId="0" topLeftCell="A1">
      <selection activeCell="B5" sqref="B5"/>
    </sheetView>
  </sheetViews>
  <sheetFormatPr defaultColWidth="9.140625" defaultRowHeight="15"/>
  <sheetData>
    <row r="2" spans="1:2" ht="13.5">
      <c r="A2" t="s">
        <v>38</v>
      </c>
      <c r="B2" t="s">
        <v>41</v>
      </c>
    </row>
    <row r="3" spans="1:2" ht="13.5">
      <c r="A3" t="s">
        <v>39</v>
      </c>
      <c r="B3" t="s">
        <v>40</v>
      </c>
    </row>
    <row r="5" ht="13.5">
      <c r="B5" t="s">
        <v>42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2020-12-21T10:01:39Z</dcterms:created>
  <dcterms:modified xsi:type="dcterms:W3CDTF">2021-03-19T07:03:20Z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