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成果目標（障がい福祉計画）" sheetId="1" r:id="rId1"/>
    <sheet name="成果目標（障がい児福祉計画）" sheetId="2" r:id="rId2"/>
    <sheet name="プルダウン" sheetId="3" r:id="rId3"/>
  </sheets>
  <definedNames>
    <definedName name="_xlnm.Print_Area" localSheetId="1">'成果目標（障がい児福祉計画）'!$A$1:$X$53</definedName>
    <definedName name="_xlnm.Print_Area" localSheetId="0">'成果目標（障がい福祉計画）'!$A$1:$CK$54</definedName>
  </definedNames>
  <calcPr fullCalcOnLoad="1"/>
</workbook>
</file>

<file path=xl/sharedStrings.xml><?xml version="1.0" encoding="utf-8"?>
<sst xmlns="http://schemas.openxmlformats.org/spreadsheetml/2006/main" count="2753" uniqueCount="313">
  <si>
    <t>池田市</t>
  </si>
  <si>
    <t>豊中市</t>
  </si>
  <si>
    <t>摂津市</t>
  </si>
  <si>
    <t>交野市</t>
  </si>
  <si>
    <t>八尾市</t>
  </si>
  <si>
    <t>東大阪市</t>
  </si>
  <si>
    <t>河南町</t>
  </si>
  <si>
    <t>太子町</t>
  </si>
  <si>
    <t>千早赤阪村</t>
  </si>
  <si>
    <t>忠岡町</t>
  </si>
  <si>
    <t>田尻町</t>
  </si>
  <si>
    <t>施設入所者の地域生活への移行</t>
  </si>
  <si>
    <t>市町村名</t>
  </si>
  <si>
    <t>合計</t>
  </si>
  <si>
    <t>就労継続支援（Ｂ型）事業所における工賃の平均額</t>
  </si>
  <si>
    <t>箇所</t>
  </si>
  <si>
    <t>福祉施設から一般就労への移行等</t>
  </si>
  <si>
    <t>就労移行支援事業等を通じて一般就労に移行する者のうち就労定着支援事業を利用する者の割合</t>
  </si>
  <si>
    <t>就労定着支援事業所のうち就労定着率が８割以上の事業所の割合</t>
  </si>
  <si>
    <t>精神障がいにも対応した地域包括ケアシステムの構築</t>
  </si>
  <si>
    <t>第６期障がい福祉計画</t>
  </si>
  <si>
    <t>施設入所者数</t>
  </si>
  <si>
    <t>施設入所者の
削減数（率）</t>
  </si>
  <si>
    <t>地域移行者数（率）</t>
  </si>
  <si>
    <t>人</t>
  </si>
  <si>
    <t>令和元年度末</t>
  </si>
  <si>
    <t>令和５年度末</t>
  </si>
  <si>
    <t>令和５年６月末日</t>
  </si>
  <si>
    <t>精神病床における早期退院率</t>
  </si>
  <si>
    <t>令和5年度</t>
  </si>
  <si>
    <t>精神病床に
おける１年以上
長期入院患者数</t>
  </si>
  <si>
    <t>精神障がい者の精神病床から
退院後１年以内の地域における平均生活日数</t>
  </si>
  <si>
    <t>入院後
3ヶ月</t>
  </si>
  <si>
    <t>入院後
6ヶ月</t>
  </si>
  <si>
    <t>入院後
１年</t>
  </si>
  <si>
    <t>地域生活支援拠点等が有する機能の充実</t>
  </si>
  <si>
    <t>地域生活支援拠点等の設置</t>
  </si>
  <si>
    <t>運用状況の
検証・検討</t>
  </si>
  <si>
    <t>設置（予定）
時期</t>
  </si>
  <si>
    <t>有</t>
  </si>
  <si>
    <t>無</t>
  </si>
  <si>
    <t>面的整備型</t>
  </si>
  <si>
    <t>多機能拠点整備型</t>
  </si>
  <si>
    <t>多機能拠点整備型＋面的整備型</t>
  </si>
  <si>
    <t>令和元年度から
令和５年度末まで
（実数）</t>
  </si>
  <si>
    <t>令和元年度末から
令和５年度末まで
（延べ数）</t>
  </si>
  <si>
    <t>令和元年度</t>
  </si>
  <si>
    <t>一般就労への移行者数</t>
  </si>
  <si>
    <t>一般就労への移行者の増加数（率）</t>
  </si>
  <si>
    <t>就労移行支援</t>
  </si>
  <si>
    <t>就労継続
支援A型</t>
  </si>
  <si>
    <t>増加数
（令和元年度から令和５年度まで）</t>
  </si>
  <si>
    <t>増加率
（令和元年度から令和５年度まで）</t>
  </si>
  <si>
    <t>人以上</t>
  </si>
  <si>
    <t>％以上</t>
  </si>
  <si>
    <t>人以上</t>
  </si>
  <si>
    <t>令和５年度</t>
  </si>
  <si>
    <t>令和５年度</t>
  </si>
  <si>
    <t>令和５年度</t>
  </si>
  <si>
    <t>基幹相談支援
センターの設置</t>
  </si>
  <si>
    <t>障がい福祉サービスの質の向上</t>
  </si>
  <si>
    <t>具体的取組</t>
  </si>
  <si>
    <t>令和５年度
※自由記述</t>
  </si>
  <si>
    <t>設置の有無
（令和５年度末）
※プルダウン</t>
  </si>
  <si>
    <t>整備手法
※プルダウン</t>
  </si>
  <si>
    <t>市町村名
※圏域設置の場合
※自由記述</t>
  </si>
  <si>
    <t>設置の有無
（令和５年度末）
※プルダウン</t>
  </si>
  <si>
    <t>北河内東</t>
  </si>
  <si>
    <t>人以下</t>
  </si>
  <si>
    <t>日以上</t>
  </si>
  <si>
    <t>大阪市</t>
  </si>
  <si>
    <t>人</t>
  </si>
  <si>
    <t>人以下</t>
  </si>
  <si>
    <t>人以上</t>
  </si>
  <si>
    <t>％以上</t>
  </si>
  <si>
    <t>日以上</t>
  </si>
  <si>
    <t>年　回以上</t>
  </si>
  <si>
    <t>割以上</t>
  </si>
  <si>
    <t>円</t>
  </si>
  <si>
    <t>就労継続
支援B型</t>
  </si>
  <si>
    <t>生活介護・
自立訓練</t>
  </si>
  <si>
    <t>設置（予定）
次期</t>
  </si>
  <si>
    <t>相談支援体制の充実・強化等</t>
  </si>
  <si>
    <t>障がい保健福祉
圏域名</t>
  </si>
  <si>
    <t>運営形態</t>
  </si>
  <si>
    <t>第２期障がい児福祉計画</t>
  </si>
  <si>
    <t>障がい保健福祉圏域</t>
  </si>
  <si>
    <t>児童発達支援センターの設置</t>
  </si>
  <si>
    <t>保育所等訪問支援の充実</t>
  </si>
  <si>
    <t>主に重症心身障がい児を支援する
児童発達支援事業所</t>
  </si>
  <si>
    <t>主に重症心身障がい児を支援する
放課後等デイサービス事業所</t>
  </si>
  <si>
    <t>医療的ケア児支援のための関係機関の協議の場</t>
  </si>
  <si>
    <t>医療的ケア児等に関するコーディネーター</t>
  </si>
  <si>
    <t>令和５年度末</t>
  </si>
  <si>
    <t>設置の有無
（令和５年度末）
※プルダウン</t>
  </si>
  <si>
    <t>設置（予定）時期</t>
  </si>
  <si>
    <t>箇所</t>
  </si>
  <si>
    <t>市町村名
※圏域設置の場合
自由記述</t>
  </si>
  <si>
    <t>市町村名
※圏域設置の場合
自由記述</t>
  </si>
  <si>
    <t>コーディネーターの人数</t>
  </si>
  <si>
    <t>福祉関係</t>
  </si>
  <si>
    <t>医療関係</t>
  </si>
  <si>
    <t>人</t>
  </si>
  <si>
    <t>他府県での
支給決定分</t>
  </si>
  <si>
    <t>大東市</t>
  </si>
  <si>
    <t>有</t>
  </si>
  <si>
    <t>令和元年度</t>
  </si>
  <si>
    <t>面的整備型</t>
  </si>
  <si>
    <t>年１回以上</t>
  </si>
  <si>
    <t>委託</t>
  </si>
  <si>
    <t>-</t>
  </si>
  <si>
    <t>千早赤阪村</t>
  </si>
  <si>
    <t>北河内東</t>
  </si>
  <si>
    <t>令和2年度</t>
  </si>
  <si>
    <t>熊取町</t>
  </si>
  <si>
    <t>令和２年度</t>
  </si>
  <si>
    <t>障がい福祉サービス事業所の指定指導担当課と連携し、指導監査の適正な実施等の体制構築に努めます。</t>
  </si>
  <si>
    <t>貝塚市にある事業所を位置づけ運用</t>
  </si>
  <si>
    <t>高石市</t>
  </si>
  <si>
    <t>豊能町</t>
  </si>
  <si>
    <t>直営</t>
  </si>
  <si>
    <t>国、府の方針を踏まえ、令和5年度末までの町単独または圏域での設置に向けて検討を行う。</t>
  </si>
  <si>
    <t>現在、近隣市町の事業所と連携しサービスの提供に努めており、国、府の方針を踏まえ、令和5年度末までのサービス提供体制の拡充に向けて取り組む。</t>
  </si>
  <si>
    <t>国、府の方針を踏まえ、圏域に少なくとも1か所の確保を目標とする。</t>
  </si>
  <si>
    <t>平成31年度</t>
  </si>
  <si>
    <t>南河内南</t>
  </si>
  <si>
    <t>富田林市</t>
  </si>
  <si>
    <t>富田林市・大阪狭山市・河内長野市・河南町・太子町・千早赤阪村</t>
  </si>
  <si>
    <t>岬町</t>
  </si>
  <si>
    <t>多機能拠点整備型</t>
  </si>
  <si>
    <t>門真市</t>
  </si>
  <si>
    <t>市職員が府主催の福祉サービス等の研修に参加。障害者自立支援審査支払等システムによる審査結果の分析を行い、その結果を活用し障がい福祉サービス事業所等と共有する体制づくりを目指す。</t>
  </si>
  <si>
    <t>豊中市</t>
  </si>
  <si>
    <t>令和５年度</t>
  </si>
  <si>
    <t>平成30年度</t>
  </si>
  <si>
    <t>・報酬請求にかかるエラーの多い項目等について注意喚起する。
・指定障がい福祉サービス事業者及び指定障がい児通所支援事業者等に対する指導について、府及び府内の指定権限を有する市町村等と課題や対応策について協議する。
・不正請求等の未然防止や発見のため、大阪府及び審査事務を担っている市町村と連携する。</t>
  </si>
  <si>
    <t>医療的ケア児者等コーディネーターの配置は、医療的ケア児とその家族を適切な支援へ繋げることが目的であり、より医療的ケア児者等に身近な支援の現場に配置することが適切であると考えることから、令和３年度以降は、大阪市内の指定障がい福祉サービス事業に従事する職員をコーディネーターとして養成した場合に、医療的ケア児者等コーディネーターを配置したものとし、目標策定時において、福祉関係、医療関係の区別はない。</t>
  </si>
  <si>
    <t>池田市</t>
  </si>
  <si>
    <t>河内長野市</t>
  </si>
  <si>
    <t>箕面市</t>
  </si>
  <si>
    <t>年２回以上</t>
  </si>
  <si>
    <t>報酬の審査体制の強化・指導権限を有する者との協力連携体制の構築</t>
  </si>
  <si>
    <t>忠岡町</t>
  </si>
  <si>
    <t>令和4年度</t>
  </si>
  <si>
    <t>泉大津市</t>
  </si>
  <si>
    <t>多機能拠点整備型＋面的整備型</t>
  </si>
  <si>
    <t>令和5年度</t>
  </si>
  <si>
    <t>市町村職員が大阪府の実施する各研修に参加し、適宜事業所に情報提供を行うことを検討する。</t>
  </si>
  <si>
    <t>医療的ケアコーディネーターを1名</t>
  </si>
  <si>
    <t>大阪狭山市</t>
  </si>
  <si>
    <t>市町村職員が府や専門機関が開催する研修に参加等</t>
  </si>
  <si>
    <t>摂津市</t>
  </si>
  <si>
    <t>平成25年度</t>
  </si>
  <si>
    <t>泉州北</t>
  </si>
  <si>
    <t>H30年度</t>
  </si>
  <si>
    <t>吹田市</t>
  </si>
  <si>
    <t>平成28年度</t>
  </si>
  <si>
    <t>平成27年度</t>
  </si>
  <si>
    <t>監査部局と審査事務を行う部局間の連携体制の強化など</t>
  </si>
  <si>
    <t>寝屋川市</t>
  </si>
  <si>
    <t>-</t>
  </si>
  <si>
    <t>高槻市</t>
  </si>
  <si>
    <t>集団指導等の場での注意喚起</t>
  </si>
  <si>
    <t>堺市</t>
  </si>
  <si>
    <t>※現在4箇所設置。
目標は国に準じるため、「昭和49年4月に整備済」としている。</t>
  </si>
  <si>
    <t>※放課後デイサービス含む</t>
  </si>
  <si>
    <t>太子町</t>
  </si>
  <si>
    <t>三島</t>
  </si>
  <si>
    <t>茨木市</t>
  </si>
  <si>
    <t>令和２年度末</t>
  </si>
  <si>
    <t>平成24年度</t>
  </si>
  <si>
    <t>令和５年度末までの間、研修を充実し、障害福祉サービス等に係る審査支払、指導監査に係る情報の共有体制を構築する。</t>
  </si>
  <si>
    <t>令和３年度</t>
  </si>
  <si>
    <t>和泉市</t>
  </si>
  <si>
    <t>平成26年度</t>
  </si>
  <si>
    <t>適正な障がい福祉サービスの提供など障がい福祉サービス事業者の質の向上を図ります。</t>
  </si>
  <si>
    <t>南河内北</t>
  </si>
  <si>
    <t>松原市</t>
  </si>
  <si>
    <t>－</t>
  </si>
  <si>
    <t>研修の参加や審査支払システムによる審査結果の体制整備</t>
  </si>
  <si>
    <t>貝塚市</t>
  </si>
  <si>
    <t>岸和田市・貝塚市</t>
  </si>
  <si>
    <t>八尾市</t>
  </si>
  <si>
    <t>関係自治体及び関係課による審査結果や指導監査等の結果の共有を図ることで質の向上を図ります。</t>
  </si>
  <si>
    <t>泉州南</t>
  </si>
  <si>
    <t>泉佐野市</t>
  </si>
  <si>
    <t>泉佐野市・田尻町</t>
  </si>
  <si>
    <t>令和５年度末までに、指導監査担当課との必要な連携等を行うことが出来る体制を構築する。</t>
  </si>
  <si>
    <t>平成29年度</t>
  </si>
  <si>
    <t>泉南市</t>
  </si>
  <si>
    <t>大阪府や指導権限担当課との連携により、報酬の審査体制の強化を図る。</t>
  </si>
  <si>
    <t>日</t>
  </si>
  <si>
    <t>審査等支払いシステムによる分析を活用し、サービス事業者への適切な助言指導を実施、事業者と情報を共有する体制づくりを目指す。</t>
  </si>
  <si>
    <t>東大阪市</t>
  </si>
  <si>
    <t>藤井寺市</t>
  </si>
  <si>
    <t>柏原市</t>
  </si>
  <si>
    <t>指定権限を有していないことから、大阪府の指針に従い、大阪府が設置する協議の場に参加し、また、職員研修への参加や審査結果の共有について体制を整備します。</t>
  </si>
  <si>
    <t>医療型か福祉型かは未定</t>
  </si>
  <si>
    <t>枚方市</t>
  </si>
  <si>
    <t>本市においては、障害者自立支援審査支払等システム等でエラーの多い項目等について指定時研修、集団指導等の場で事業者に対し、注意喚起を行います。
また、関係自治体との連携に努め、研修の実施等により職員の質の向上を図るなど、報酬の審査体制の強化、及び障害福祉サービス事業所と障害児通所支援事業所等に対する指導監査の適正な実施に努めます。</t>
  </si>
  <si>
    <t>北河内西</t>
  </si>
  <si>
    <t>守口市</t>
  </si>
  <si>
    <t>令和3年度</t>
  </si>
  <si>
    <t>島本町</t>
  </si>
  <si>
    <t>基幹相談支援センターの更なる機能強化</t>
  </si>
  <si>
    <t>市職員向け研修への参加に加え、障害福祉サービス事業者の指導・監査等にかかる関連課・機関等との連携、指導監査の適正な実施と結果の情報共有、請求審査結果の分析等を通じて、引き続き障害福祉サービスの質の向上に努めます。</t>
  </si>
  <si>
    <t>障害者総合支援法の具体的内容を理解及び促進する観点から、府や町が実施する研修への積極的な参加を図ること並びに障害者自立支援審査支払等システムによる審査結果の共有を図り、町及び事業所の事務負担軽減により、障がい福祉サービス提供の質の向上を図ります。</t>
  </si>
  <si>
    <t>大阪府が実施する障害福祉サービス等に関する各種研修へ参加し、市職員の対応の標準化に努める。不正請求、過誤の減少・未然防止や事業所の適正な運営の確保を目指し、エラー・警告等があった際には事業所へ適切な情報提供・指導を実施するとともに大阪府や指定権限を有する市町村との情報共有等の連携に努める。</t>
  </si>
  <si>
    <t>請求事務における過誤調整等の項目、内容等について、集団指導等の場で情報共有する体制を構築する。</t>
  </si>
  <si>
    <t>羽曳野市</t>
  </si>
  <si>
    <t>南河内圏域で体制整備を進める</t>
  </si>
  <si>
    <t>指導監査の結果を踏まえて、サービスの質の向上に努めます。</t>
  </si>
  <si>
    <t>人</t>
  </si>
  <si>
    <t>人以上</t>
  </si>
  <si>
    <t>利用者が真に必要とする障がい福祉サービスが事業者から提供されるよう、障がい福祉サービスの利用状況の把握や市職員の制度理解等に努めます。</t>
  </si>
  <si>
    <t>研修の実施等により職員の質の向上に努める</t>
  </si>
  <si>
    <t>管内事業所に対して4年に1度広域福祉課から実地指導を行っている</t>
  </si>
  <si>
    <t>障がい者自立支援審査支払等システムによる審査結果を障がい福祉サービス提供事業所や関係自治体等と共有する体制を構築するとともに、障がい福祉サービス等に係る各種研修に本市職員が参加することで、障がい福祉サービスの質の向上を図る。</t>
  </si>
  <si>
    <t>泉州中</t>
  </si>
  <si>
    <t>岸和田市</t>
  </si>
  <si>
    <t>サービス提供者に対する研修の実施</t>
  </si>
  <si>
    <t>令和5年度末までに、障害福祉サービス等の質を向上させるため、下記の取組を実施する体制を構築する
・報酬請求エラーの多い項目について集団指導等の場で注意喚起を行う
・適切な障害福祉サービス等の提供の促進を図るため、大阪府等と連携し、適正な指導監査等の実施を推進する</t>
  </si>
  <si>
    <t>大阪府が実施する研修への参加及び障害者自立支援審査支払システムによる審査結果の共有を行います。</t>
  </si>
  <si>
    <t>四條畷市</t>
  </si>
  <si>
    <t>月1回請求担当が、エラー等が出ている事業所に事前に連絡をして結果内容の共有を行っている。一連の流れを1回と扱い、年に12回実施とした。</t>
  </si>
  <si>
    <t>報酬請求にかかる審査の中で発生するエラー・警告について、適宜事業所と情報共有を行うことで、利用者への直接支援等の充実を図る。また広域事業者指導課との協力・連携を行うことで、事業所等のサービスの質の向上に努める。</t>
  </si>
  <si>
    <t>以上</t>
  </si>
  <si>
    <t>河南町</t>
  </si>
  <si>
    <t>報酬審査体制の強化</t>
  </si>
  <si>
    <t>職員が障害福祉サービス等の各種研修へ参加できるよう体制を構築する。</t>
  </si>
  <si>
    <t>田尻町</t>
  </si>
  <si>
    <t>協議の場の構成員として設置予定</t>
  </si>
  <si>
    <t>国、府の方針を踏まえ、審査体制の強化や関係機関との連携強化、情報共有等に取組み、各種研修も活用し、障害福祉サービスの質の向上に努める。
また、広域福祉課が実施する障害福祉サービス事業者に対する指導監査の結果につき、障害福祉担当職員への周知、意識付けを強化するため、定期的に情報を共有する体制を構築する。</t>
  </si>
  <si>
    <t>能勢町</t>
  </si>
  <si>
    <t>市町村もしくは保健福祉圏域</t>
  </si>
  <si>
    <t>ケースワーカーが積極的な研修参加のできる体制を構築する。</t>
  </si>
  <si>
    <t>指導権限を有する者や事業所・関係機関との連携体制を構築します。</t>
  </si>
  <si>
    <t>大阪府が実施する障がい福祉サービス等に係る各種研修への参加、障害者自立支援審査支払等システムによる審査結果の共有を事業所等と行います。</t>
  </si>
  <si>
    <t>市町村または保健福祉圏域で設置</t>
  </si>
  <si>
    <t>広域福祉課が実施する指定障害福祉サービス事業者に対する指導監査の結果について障害福祉関係室職員への周知意識付けを行うために障害福祉室及び地域包括ケア室と共有できる体制を構築</t>
  </si>
  <si>
    <t>阪南市</t>
  </si>
  <si>
    <t>阪南市・岬町</t>
  </si>
  <si>
    <t>大阪府が実施する研修に参加する。</t>
  </si>
  <si>
    <t>令和５年度</t>
  </si>
  <si>
    <t>平成３０年度</t>
  </si>
  <si>
    <t>指導権限を有する者との連携体制を構築する</t>
  </si>
  <si>
    <t>報酬請求の点検ソフト導入による適正化</t>
  </si>
  <si>
    <t>泉佐野保健所管内小児在宅医療ケア連絡会（泉佐野保健所管内で泉佐野市以外の2市3町）</t>
  </si>
  <si>
    <t>大阪府が実施する研修への参加等</t>
  </si>
  <si>
    <t>平成30年度</t>
  </si>
  <si>
    <t>■成果目標</t>
  </si>
  <si>
    <t>調整中</t>
  </si>
  <si>
    <t>年２回以上</t>
  </si>
  <si>
    <t>年１回以上</t>
  </si>
  <si>
    <t>令和２年度</t>
  </si>
  <si>
    <t>令和５年度</t>
  </si>
  <si>
    <t>令和２年度</t>
  </si>
  <si>
    <t>平成31年度</t>
  </si>
  <si>
    <t>令和５年度</t>
  </si>
  <si>
    <t>令和元年度</t>
  </si>
  <si>
    <t>平成29年度</t>
  </si>
  <si>
    <t>令和４年度</t>
  </si>
  <si>
    <t>令和４年度</t>
  </si>
  <si>
    <t>令和３年度</t>
  </si>
  <si>
    <t>年３回以上</t>
  </si>
  <si>
    <t>平成25年度</t>
  </si>
  <si>
    <t>平成25年度</t>
  </si>
  <si>
    <t>平成27年度</t>
  </si>
  <si>
    <t>平成26年度</t>
  </si>
  <si>
    <t>平成28年度</t>
  </si>
  <si>
    <t>平成24年度</t>
  </si>
  <si>
    <t>平成25年度</t>
  </si>
  <si>
    <t>令和5年度</t>
  </si>
  <si>
    <t>令和3年度</t>
  </si>
  <si>
    <t>平成30年度</t>
  </si>
  <si>
    <t>令和元年度</t>
  </si>
  <si>
    <t>令和2年度</t>
  </si>
  <si>
    <t>令和元年度</t>
  </si>
  <si>
    <t>平成29年度</t>
  </si>
  <si>
    <t>平成28年度</t>
  </si>
  <si>
    <t>令和5年度末まで</t>
  </si>
  <si>
    <t>柏原市・藤井寺市</t>
  </si>
  <si>
    <t>柏原市・藤井寺市</t>
  </si>
  <si>
    <t>富田林市、河内長野市・大阪狭山市、河南町、太子町、千早赤阪村</t>
  </si>
  <si>
    <t>富田林市、河内長野市・大阪狭山市、河南町、太子町、千早赤阪村</t>
  </si>
  <si>
    <t>泉大津市・忠岡町</t>
  </si>
  <si>
    <t>泉大津市・忠岡町</t>
  </si>
  <si>
    <t>豊能北</t>
  </si>
  <si>
    <t>豊能豊中</t>
  </si>
  <si>
    <t>豊能吹田</t>
  </si>
  <si>
    <t>三島高槻</t>
  </si>
  <si>
    <t>北河内枚方</t>
  </si>
  <si>
    <t>北河内寝屋川</t>
  </si>
  <si>
    <t>中河内八尾</t>
  </si>
  <si>
    <t>中河内東大阪</t>
  </si>
  <si>
    <t>松原市、羽曳野市、藤井寺市</t>
  </si>
  <si>
    <t>阪南市、泉南市、熊取町、岬町、田尻町</t>
  </si>
  <si>
    <t>泉大津市・和泉市・高石市・忠岡町</t>
  </si>
  <si>
    <t>太子町、河南町・千早赤阪村</t>
  </si>
  <si>
    <t>令和５年度</t>
  </si>
  <si>
    <t>太子町、太子町、千早赤阪村</t>
  </si>
  <si>
    <t>令和元年度</t>
  </si>
  <si>
    <t>令和元年度</t>
  </si>
  <si>
    <t>平成26年度</t>
  </si>
  <si>
    <t>平成28年度</t>
  </si>
  <si>
    <t>豊能北</t>
  </si>
  <si>
    <t>豊能豊中</t>
  </si>
  <si>
    <t>豊能吹田</t>
  </si>
  <si>
    <t>三島高槻</t>
  </si>
  <si>
    <t>北河内枚方</t>
  </si>
  <si>
    <t>北河内寝屋川</t>
  </si>
  <si>
    <t>中河内八尾</t>
  </si>
  <si>
    <t>中河内東大阪</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</si>
</sst>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quot;▲ &quot;#,##0"/>
    <numFmt numFmtId="178" formatCode="0_ "/>
    <numFmt numFmtId="179" formatCode="0_);[Red]\(0\)"/>
    <numFmt numFmtId="180" formatCode="&quot;¥&quot;#,##0;[Red]&quot;¥&quot;#,##0"/>
    <numFmt numFmtId="181" formatCode="#,##0.0_);[Red]\(#,##0.0\)"/>
    <numFmt numFmtId="182" formatCode="#,###&quot;人&quot;"/>
    <numFmt numFmtId="183" formatCode="0.0%"/>
    <numFmt numFmtId="184" formatCode="###&quot;日&quot;&quot;以&quot;&quot;上&quot;"/>
    <numFmt numFmtId="185" formatCode="#,###&quot;人&quot;&quot;以&quot;&quot;下&quot;"/>
    <numFmt numFmtId="186" formatCode="##%&quot;以&quot;&quot;上&quot;"/>
    <numFmt numFmtId="187" formatCode="#,###&quot;人以下&quot;"/>
    <numFmt numFmtId="188" formatCode="#,###&quot;人以上&quot;"/>
    <numFmt numFmtId="189" formatCode="##.#%&quot;以&quot;&quot;上&quot;"/>
    <numFmt numFmtId="190" formatCode="#,##0.0;&quot;▲ &quot;#,##0.0"/>
    <numFmt numFmtId="191" formatCode="0.0_);[Red]\(0.0\)"/>
    <numFmt numFmtId="192" formatCode="&quot;Yes&quot;;&quot;Yes&quot;;&quot;No&quot;"/>
    <numFmt numFmtId="193" formatCode="&quot;True&quot;;&quot;True&quot;;&quot;False&quot;"/>
    <numFmt numFmtId="194" formatCode="&quot;On&quot;;&quot;On&quot;;&quot;Off&quot;"/>
    <numFmt numFmtId="195" formatCode="[$€-2]\ #,##0.00_);[Red]\([$€-2]\ #,##0.00\)"/>
  </numFmts>
  <fonts count="67">
    <font>
      <sz val="11"/>
      <color theme="1"/>
      <name val="Calibri"/>
      <family val="3"/>
    </font>
    <font>
      <sz val="11"/>
      <color indexed="8"/>
      <name val="ＭＳ Ｐゴシック"/>
      <family val="3"/>
    </font>
    <font>
      <sz val="6"/>
      <name val="ＭＳ Ｐゴシック"/>
      <family val="3"/>
    </font>
    <font>
      <sz val="11"/>
      <name val="ＭＳ Ｐゴシック"/>
      <family val="3"/>
    </font>
    <font>
      <sz val="8"/>
      <name val="ＭＳ Ｐゴシック"/>
      <family val="3"/>
    </font>
    <font>
      <sz val="11"/>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
      <name val="ＭＳ Ｐゴシック"/>
      <family val="3"/>
    </font>
    <font>
      <u val="single"/>
      <sz val="11"/>
      <color indexed="12"/>
      <name val="ＭＳ Ｐゴシック"/>
      <family val="3"/>
    </font>
    <font>
      <u val="single"/>
      <sz val="11"/>
      <color indexed="20"/>
      <name val="ＭＳ Ｐゴシック"/>
      <family val="3"/>
    </font>
    <font>
      <sz val="14"/>
      <color indexed="8"/>
      <name val="ＭＳ Ｐゴシック"/>
      <family val="3"/>
    </font>
    <font>
      <sz val="10"/>
      <color indexed="8"/>
      <name val="ＭＳ Ｐゴシック"/>
      <family val="3"/>
    </font>
    <font>
      <sz val="12"/>
      <color indexed="8"/>
      <name val="ＭＳ Ｐゴシック"/>
      <family val="3"/>
    </font>
    <font>
      <sz val="9"/>
      <color indexed="8"/>
      <name val="ＭＳ Ｐゴシック"/>
      <family val="3"/>
    </font>
    <font>
      <sz val="9"/>
      <name val="ＭＳ Ｐゴシック"/>
      <family val="3"/>
    </font>
    <font>
      <sz val="9"/>
      <name val="Meiryo UI"/>
      <family val="3"/>
    </font>
    <font>
      <sz val="20"/>
      <color indexed="8"/>
      <name val="Calibri"/>
      <family val="2"/>
    </font>
    <font>
      <sz val="16"/>
      <color indexed="8"/>
      <name val="Calibri"/>
      <family val="2"/>
    </font>
    <font>
      <sz val="11"/>
      <color indexed="8"/>
      <name val="Calibri"/>
      <family val="3"/>
    </font>
    <font>
      <sz val="11"/>
      <color theme="0"/>
      <name val="Calibri"/>
      <family val="3"/>
    </font>
    <font>
      <sz val="11"/>
      <color indexed="9"/>
      <name val="Calibri"/>
      <family val="3"/>
    </font>
    <font>
      <b/>
      <sz val="18"/>
      <color theme="3"/>
      <name val="Cambria"/>
      <family val="3"/>
    </font>
    <font>
      <b/>
      <sz val="18"/>
      <color theme="3"/>
      <name val="ＭＳ Ｐゴシック"/>
      <family val="3"/>
    </font>
    <font>
      <b/>
      <sz val="11"/>
      <color theme="0"/>
      <name val="Calibri"/>
      <family val="3"/>
    </font>
    <font>
      <b/>
      <sz val="11"/>
      <color indexed="9"/>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0"/>
      <color theme="1"/>
      <name val="Calibri"/>
      <family val="3"/>
    </font>
    <font>
      <sz val="12"/>
      <color theme="1"/>
      <name val="ＭＳ Ｐゴシック"/>
      <family val="3"/>
    </font>
    <font>
      <sz val="12"/>
      <color theme="1"/>
      <name val="Calibri"/>
      <family val="3"/>
    </font>
    <font>
      <sz val="10"/>
      <color indexed="8"/>
      <name val="Calibri"/>
      <family val="3"/>
    </font>
    <font>
      <sz val="11"/>
      <color theme="1"/>
      <name val="ＭＳ Ｐゴシック"/>
      <family val="3"/>
    </font>
    <font>
      <sz val="12"/>
      <color indexed="8"/>
      <name val="Calibri"/>
      <family val="3"/>
    </font>
    <font>
      <sz val="9"/>
      <color theme="1"/>
      <name val="Calibri"/>
      <family val="3"/>
    </font>
    <font>
      <sz val="11"/>
      <name val="Calibri"/>
      <family val="3"/>
    </font>
    <font>
      <sz val="9"/>
      <name val="Calibri"/>
      <family val="3"/>
    </font>
  </fonts>
  <fills count="89">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4" tint="0.7998600006103516"/>
        <bgColor indexed="64"/>
      </patternFill>
    </fill>
    <fill>
      <patternFill patternType="solid">
        <fgColor theme="4" tint="0.7999200224876404"/>
        <bgColor indexed="64"/>
      </patternFill>
    </fill>
    <fill>
      <patternFill patternType="solid">
        <fgColor theme="5" tint="0.7999799847602844"/>
        <bgColor indexed="64"/>
      </patternFill>
    </fill>
    <fill>
      <patternFill patternType="solid">
        <fgColor indexed="45"/>
        <bgColor indexed="64"/>
      </patternFill>
    </fill>
    <fill>
      <patternFill patternType="solid">
        <fgColor theme="5" tint="0.7998600006103516"/>
        <bgColor indexed="64"/>
      </patternFill>
    </fill>
    <fill>
      <patternFill patternType="solid">
        <fgColor theme="5" tint="0.7999200224876404"/>
        <bgColor indexed="64"/>
      </patternFill>
    </fill>
    <fill>
      <patternFill patternType="solid">
        <fgColor theme="6" tint="0.7999799847602844"/>
        <bgColor indexed="64"/>
      </patternFill>
    </fill>
    <fill>
      <patternFill patternType="solid">
        <fgColor indexed="42"/>
        <bgColor indexed="64"/>
      </patternFill>
    </fill>
    <fill>
      <patternFill patternType="solid">
        <fgColor theme="6" tint="0.7998600006103516"/>
        <bgColor indexed="64"/>
      </patternFill>
    </fill>
    <fill>
      <patternFill patternType="solid">
        <fgColor theme="6" tint="0.7999200224876404"/>
        <bgColor indexed="64"/>
      </patternFill>
    </fill>
    <fill>
      <patternFill patternType="solid">
        <fgColor theme="7" tint="0.7999799847602844"/>
        <bgColor indexed="64"/>
      </patternFill>
    </fill>
    <fill>
      <patternFill patternType="solid">
        <fgColor indexed="46"/>
        <bgColor indexed="64"/>
      </patternFill>
    </fill>
    <fill>
      <patternFill patternType="solid">
        <fgColor theme="7" tint="0.7998600006103516"/>
        <bgColor indexed="64"/>
      </patternFill>
    </fill>
    <fill>
      <patternFill patternType="solid">
        <fgColor theme="7" tint="0.7999200224876404"/>
        <bgColor indexed="64"/>
      </patternFill>
    </fill>
    <fill>
      <patternFill patternType="solid">
        <fgColor theme="8" tint="0.7999799847602844"/>
        <bgColor indexed="64"/>
      </patternFill>
    </fill>
    <fill>
      <patternFill patternType="solid">
        <fgColor indexed="27"/>
        <bgColor indexed="64"/>
      </patternFill>
    </fill>
    <fill>
      <patternFill patternType="solid">
        <fgColor theme="8" tint="0.7998600006103516"/>
        <bgColor indexed="64"/>
      </patternFill>
    </fill>
    <fill>
      <patternFill patternType="solid">
        <fgColor theme="8" tint="0.7999200224876404"/>
        <bgColor indexed="64"/>
      </patternFill>
    </fill>
    <fill>
      <patternFill patternType="solid">
        <fgColor theme="9" tint="0.7999799847602844"/>
        <bgColor indexed="64"/>
      </patternFill>
    </fill>
    <fill>
      <patternFill patternType="solid">
        <fgColor indexed="47"/>
        <bgColor indexed="64"/>
      </patternFill>
    </fill>
    <fill>
      <patternFill patternType="solid">
        <fgColor theme="9" tint="0.7998600006103516"/>
        <bgColor indexed="64"/>
      </patternFill>
    </fill>
    <fill>
      <patternFill patternType="solid">
        <fgColor theme="9" tint="0.7999200224876404"/>
        <bgColor indexed="64"/>
      </patternFill>
    </fill>
    <fill>
      <patternFill patternType="solid">
        <fgColor theme="4" tint="0.5999900102615356"/>
        <bgColor indexed="64"/>
      </patternFill>
    </fill>
    <fill>
      <patternFill patternType="solid">
        <fgColor indexed="44"/>
        <bgColor indexed="64"/>
      </patternFill>
    </fill>
    <fill>
      <patternFill patternType="solid">
        <fgColor theme="4" tint="0.5998700261116028"/>
        <bgColor indexed="64"/>
      </patternFill>
    </fill>
    <fill>
      <patternFill patternType="solid">
        <fgColor theme="4" tint="0.5999299883842468"/>
        <bgColor indexed="64"/>
      </patternFill>
    </fill>
    <fill>
      <patternFill patternType="solid">
        <fgColor theme="4" tint="0.599810004234314"/>
        <bgColor indexed="64"/>
      </patternFill>
    </fill>
    <fill>
      <patternFill patternType="solid">
        <fgColor theme="5" tint="0.5999900102615356"/>
        <bgColor indexed="64"/>
      </patternFill>
    </fill>
    <fill>
      <patternFill patternType="solid">
        <fgColor indexed="29"/>
        <bgColor indexed="64"/>
      </patternFill>
    </fill>
    <fill>
      <patternFill patternType="solid">
        <fgColor theme="5" tint="0.5998700261116028"/>
        <bgColor indexed="64"/>
      </patternFill>
    </fill>
    <fill>
      <patternFill patternType="solid">
        <fgColor theme="5" tint="0.5999299883842468"/>
        <bgColor indexed="64"/>
      </patternFill>
    </fill>
    <fill>
      <patternFill patternType="solid">
        <fgColor theme="5" tint="0.599810004234314"/>
        <bgColor indexed="64"/>
      </patternFill>
    </fill>
    <fill>
      <patternFill patternType="solid">
        <fgColor theme="6" tint="0.5999900102615356"/>
        <bgColor indexed="64"/>
      </patternFill>
    </fill>
    <fill>
      <patternFill patternType="solid">
        <fgColor indexed="11"/>
        <bgColor indexed="64"/>
      </patternFill>
    </fill>
    <fill>
      <patternFill patternType="solid">
        <fgColor theme="6" tint="0.5998700261116028"/>
        <bgColor indexed="64"/>
      </patternFill>
    </fill>
    <fill>
      <patternFill patternType="solid">
        <fgColor theme="6" tint="0.5999299883842468"/>
        <bgColor indexed="64"/>
      </patternFill>
    </fill>
    <fill>
      <patternFill patternType="solid">
        <fgColor theme="6" tint="0.599810004234314"/>
        <bgColor indexed="64"/>
      </patternFill>
    </fill>
    <fill>
      <patternFill patternType="solid">
        <fgColor theme="7" tint="0.5999900102615356"/>
        <bgColor indexed="64"/>
      </patternFill>
    </fill>
    <fill>
      <patternFill patternType="solid">
        <fgColor theme="7" tint="0.5998700261116028"/>
        <bgColor indexed="64"/>
      </patternFill>
    </fill>
    <fill>
      <patternFill patternType="solid">
        <fgColor theme="7" tint="0.5999299883842468"/>
        <bgColor indexed="64"/>
      </patternFill>
    </fill>
    <fill>
      <patternFill patternType="solid">
        <fgColor theme="7" tint="0.599810004234314"/>
        <bgColor indexed="64"/>
      </patternFill>
    </fill>
    <fill>
      <patternFill patternType="solid">
        <fgColor theme="8" tint="0.5999900102615356"/>
        <bgColor indexed="64"/>
      </patternFill>
    </fill>
    <fill>
      <patternFill patternType="solid">
        <fgColor theme="8" tint="0.5998700261116028"/>
        <bgColor indexed="64"/>
      </patternFill>
    </fill>
    <fill>
      <patternFill patternType="solid">
        <fgColor theme="8" tint="0.5999299883842468"/>
        <bgColor indexed="64"/>
      </patternFill>
    </fill>
    <fill>
      <patternFill patternType="solid">
        <fgColor theme="8" tint="0.599810004234314"/>
        <bgColor indexed="64"/>
      </patternFill>
    </fill>
    <fill>
      <patternFill patternType="solid">
        <fgColor theme="9" tint="0.5999900102615356"/>
        <bgColor indexed="64"/>
      </patternFill>
    </fill>
    <fill>
      <patternFill patternType="solid">
        <fgColor indexed="51"/>
        <bgColor indexed="64"/>
      </patternFill>
    </fill>
    <fill>
      <patternFill patternType="solid">
        <fgColor theme="9" tint="0.5998700261116028"/>
        <bgColor indexed="64"/>
      </patternFill>
    </fill>
    <fill>
      <patternFill patternType="solid">
        <fgColor theme="9" tint="0.5999299883842468"/>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thick">
        <color theme="4" tint="0.499920010566711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bottom style="thin"/>
    </border>
    <border>
      <left style="medium"/>
      <right/>
      <top/>
      <bottom style="thin"/>
    </border>
    <border>
      <left style="medium"/>
      <right/>
      <top style="thin"/>
      <bottom style="thin"/>
    </border>
    <border>
      <left style="medium"/>
      <right/>
      <top style="thin"/>
      <bottom/>
    </border>
    <border>
      <left style="medium"/>
      <right/>
      <top style="medium"/>
      <bottom style="medium"/>
    </border>
    <border>
      <left/>
      <right/>
      <top style="medium"/>
      <bottom style="medium"/>
    </border>
    <border>
      <left>
        <color indexed="63"/>
      </left>
      <right>
        <color indexed="63"/>
      </right>
      <top>
        <color indexed="63"/>
      </top>
      <bottom style="medium"/>
    </border>
    <border>
      <left style="thin"/>
      <right>
        <color indexed="63"/>
      </right>
      <top/>
      <bottom style="thin"/>
    </border>
    <border>
      <left style="thin"/>
      <right>
        <color indexed="63"/>
      </right>
      <top style="thin"/>
      <bottom style="thin"/>
    </border>
    <border>
      <left style="thin"/>
      <right>
        <color indexed="63"/>
      </right>
      <top style="thin"/>
      <bottom/>
    </border>
    <border>
      <left style="thin"/>
      <right>
        <color indexed="63"/>
      </right>
      <top style="medium"/>
      <bottom style="medium"/>
    </border>
    <border>
      <left style="thin"/>
      <right style="medium"/>
      <top style="medium"/>
      <bottom style="thin"/>
    </border>
    <border>
      <left style="thin"/>
      <right style="medium"/>
      <top/>
      <bottom style="thin"/>
    </border>
    <border>
      <left style="thin"/>
      <right style="thin"/>
      <top/>
      <bottom style="thin"/>
    </border>
    <border>
      <left style="medium"/>
      <right style="thin"/>
      <top/>
      <bottom style="thin"/>
    </border>
    <border>
      <left style="medium"/>
      <right style="thin"/>
      <top style="medium"/>
      <bottom style="medium"/>
    </border>
    <border>
      <left>
        <color indexed="63"/>
      </left>
      <right style="thin"/>
      <top/>
      <bottom style="thin"/>
    </border>
    <border>
      <left style="dotted"/>
      <right>
        <color indexed="63"/>
      </right>
      <top style="medium"/>
      <bottom style="medium"/>
    </border>
    <border>
      <left style="thin"/>
      <right>
        <color indexed="63"/>
      </right>
      <top>
        <color indexed="63"/>
      </top>
      <bottom style="medium"/>
    </border>
    <border>
      <left style="dotted"/>
      <right>
        <color indexed="63"/>
      </right>
      <top/>
      <bottom style="thin"/>
    </border>
    <border>
      <left style="dotted"/>
      <right>
        <color indexed="63"/>
      </right>
      <top style="thin"/>
      <bottom style="thin"/>
    </border>
    <border>
      <left style="dotted"/>
      <right>
        <color indexed="63"/>
      </right>
      <top style="thin"/>
      <bottom/>
    </border>
    <border>
      <left>
        <color indexed="63"/>
      </left>
      <right>
        <color indexed="63"/>
      </right>
      <top/>
      <bottom style="thin"/>
    </border>
    <border>
      <left>
        <color indexed="63"/>
      </left>
      <right style="dotted"/>
      <top>
        <color indexed="63"/>
      </top>
      <bottom style="medium"/>
    </border>
    <border>
      <left style="double"/>
      <right>
        <color indexed="63"/>
      </right>
      <top/>
      <bottom style="thin"/>
    </border>
    <border>
      <left>
        <color indexed="63"/>
      </left>
      <right style="medium"/>
      <top/>
      <bottom style="thin"/>
    </border>
    <border>
      <left style="medium"/>
      <right>
        <color indexed="63"/>
      </right>
      <top>
        <color indexed="63"/>
      </top>
      <bottom>
        <color indexed="63"/>
      </bottom>
    </border>
    <border diagonalUp="1">
      <left style="medium"/>
      <right>
        <color indexed="63"/>
      </right>
      <top style="medium"/>
      <bottom style="medium"/>
      <diagonal style="thin"/>
    </border>
    <border>
      <left>
        <color indexed="63"/>
      </left>
      <right style="medium"/>
      <top style="medium"/>
      <bottom style="medium"/>
    </border>
    <border>
      <left style="medium"/>
      <right style="medium"/>
      <top style="thin"/>
      <bottom style="thin"/>
    </border>
    <border>
      <left>
        <color indexed="63"/>
      </left>
      <right style="dotted"/>
      <top/>
      <bottom style="thin"/>
    </border>
    <border>
      <left>
        <color indexed="63"/>
      </left>
      <right style="double"/>
      <top/>
      <bottom style="thin"/>
    </border>
    <border>
      <left style="thin"/>
      <right style="medium"/>
      <top style="thin"/>
      <bottom/>
    </border>
    <border>
      <left style="thin"/>
      <right style="medium"/>
      <top style="thin"/>
      <bottom style="thin"/>
    </border>
    <border>
      <left>
        <color indexed="63"/>
      </left>
      <right>
        <color indexed="63"/>
      </right>
      <top style="thin"/>
      <bottom/>
    </border>
    <border>
      <left style="medium"/>
      <right style="medium"/>
      <top style="thin"/>
      <bottom>
        <color indexed="63"/>
      </bottom>
    </border>
    <border>
      <left>
        <color indexed="63"/>
      </left>
      <right style="thin"/>
      <top>
        <color indexed="63"/>
      </top>
      <bottom>
        <color indexed="63"/>
      </bottom>
    </border>
    <border>
      <left>
        <color indexed="63"/>
      </left>
      <right style="dotted"/>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color indexed="63"/>
      </bottom>
    </border>
    <border>
      <left style="dotted"/>
      <right>
        <color indexed="63"/>
      </right>
      <top>
        <color indexed="63"/>
      </top>
      <bottom>
        <color indexed="63"/>
      </bottom>
    </border>
    <border>
      <left>
        <color indexed="63"/>
      </left>
      <right style="thin"/>
      <top style="medium"/>
      <bottom style="medium"/>
    </border>
    <border>
      <left>
        <color indexed="63"/>
      </left>
      <right style="dotted"/>
      <top style="medium"/>
      <bottom style="medium"/>
    </border>
    <border>
      <left>
        <color indexed="63"/>
      </left>
      <right style="double"/>
      <top style="medium"/>
      <bottom style="medium"/>
    </border>
    <border>
      <left style="double"/>
      <right/>
      <top style="medium"/>
      <bottom style="medium"/>
    </border>
    <border>
      <left style="medium"/>
      <right>
        <color indexed="63"/>
      </right>
      <top style="medium"/>
      <bottom style="thin"/>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medium"/>
      <right style="thin"/>
      <top style="thin"/>
      <bottom style="thin"/>
    </border>
    <border>
      <left style="medium"/>
      <right style="thin"/>
      <top style="thin"/>
      <bottom/>
    </border>
    <border diagonalUp="1">
      <left style="thin"/>
      <right style="medium"/>
      <top style="medium"/>
      <bottom style="medium"/>
      <diagonal style="thin"/>
    </border>
    <border diagonalUp="1">
      <left style="thin"/>
      <right style="thin"/>
      <top style="medium"/>
      <bottom style="medium"/>
      <diagonal style="thin"/>
    </border>
    <border diagonalUp="1">
      <left>
        <color indexed="63"/>
      </left>
      <right/>
      <top style="medium"/>
      <bottom style="medium"/>
      <diagonal style="thin"/>
    </border>
    <border>
      <left style="medium"/>
      <right style="medium"/>
      <top>
        <color indexed="63"/>
      </top>
      <bottom style="thin"/>
    </border>
    <border>
      <left style="double"/>
      <right>
        <color indexed="63"/>
      </right>
      <top>
        <color indexed="63"/>
      </top>
      <bottom style="medium"/>
    </border>
    <border>
      <left style="medium"/>
      <right>
        <color indexed="63"/>
      </right>
      <top style="thin"/>
      <bottom style="medium"/>
    </border>
    <border>
      <left>
        <color indexed="63"/>
      </left>
      <right style="thin"/>
      <top>
        <color indexed="63"/>
      </top>
      <bottom style="medium"/>
    </border>
    <border>
      <left style="thin"/>
      <right>
        <color indexed="63"/>
      </right>
      <top style="thin"/>
      <bottom style="medium"/>
    </border>
    <border>
      <left style="thin"/>
      <right style="thin"/>
      <top style="thin"/>
      <bottom/>
    </border>
    <border>
      <left style="medium"/>
      <right style="medium"/>
      <top/>
      <bottom/>
    </border>
    <border>
      <left style="medium"/>
      <right style="medium"/>
      <top>
        <color indexed="63"/>
      </top>
      <bottom style="medium"/>
    </border>
    <border diagonalUp="1">
      <left>
        <color indexed="63"/>
      </left>
      <right style="medium"/>
      <top style="medium"/>
      <bottom style="medium"/>
      <diagonal style="thin"/>
    </border>
    <border>
      <left>
        <color indexed="63"/>
      </left>
      <right style="medium"/>
      <top style="thin"/>
      <bottom style="thin"/>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thin"/>
      <top style="thin"/>
      <bottom style="medium"/>
    </border>
    <border>
      <left>
        <color indexed="63"/>
      </left>
      <right style="medium"/>
      <top style="medium"/>
      <bottom style="thin"/>
    </border>
    <border>
      <left/>
      <right>
        <color indexed="63"/>
      </right>
      <top style="medium"/>
      <bottom>
        <color indexed="63"/>
      </bottom>
    </border>
    <border>
      <left>
        <color indexed="63"/>
      </left>
      <right>
        <color indexed="63"/>
      </right>
      <top style="medium"/>
      <bottom style="thin"/>
    </border>
    <border>
      <left style="dotted"/>
      <right>
        <color indexed="63"/>
      </right>
      <top style="dotted"/>
      <bottom style="medium"/>
    </border>
    <border>
      <left>
        <color indexed="63"/>
      </left>
      <right style="dotted"/>
      <top style="dotted"/>
      <bottom style="medium"/>
    </border>
    <border>
      <left>
        <color indexed="63"/>
      </left>
      <right>
        <color indexed="63"/>
      </right>
      <top style="dotted"/>
      <bottom style="medium"/>
    </border>
    <border>
      <left style="thin"/>
      <right style="thin"/>
      <top>
        <color indexed="63"/>
      </top>
      <bottom style="medium"/>
    </border>
    <border>
      <left>
        <color indexed="63"/>
      </left>
      <right style="double"/>
      <top style="dotted"/>
      <bottom style="medium"/>
    </border>
    <border>
      <left style="double"/>
      <right>
        <color indexed="63"/>
      </right>
      <top style="thin"/>
      <bottom>
        <color indexed="63"/>
      </bottom>
    </border>
    <border>
      <left>
        <color indexed="63"/>
      </left>
      <right style="thin"/>
      <top style="dotted"/>
      <bottom style="medium"/>
    </border>
    <border>
      <left>
        <color indexed="63"/>
      </left>
      <right style="medium"/>
      <top style="dotted"/>
      <bottom style="medium"/>
    </border>
    <border>
      <left>
        <color indexed="63"/>
      </left>
      <right style="thin"/>
      <top style="thin"/>
      <bottom style="medium"/>
    </border>
    <border>
      <left>
        <color indexed="63"/>
      </left>
      <right style="medium"/>
      <top style="thin"/>
      <bottom>
        <color indexed="63"/>
      </bottom>
    </border>
    <border>
      <left style="medium"/>
      <right style="thin"/>
      <top>
        <color indexed="63"/>
      </top>
      <bottom style="medium"/>
    </border>
    <border>
      <left style="medium"/>
      <right style="medium"/>
      <top style="medium"/>
      <bottom style="thin"/>
    </border>
    <border>
      <left style="medium"/>
      <right style="medium"/>
      <top style="thin"/>
      <bottom style="medium"/>
    </border>
    <border>
      <left style="thin"/>
      <right>
        <color indexed="63"/>
      </right>
      <top style="medium"/>
      <bottom style="thin"/>
    </border>
    <border>
      <left style="thin"/>
      <right style="medium"/>
      <top>
        <color indexed="63"/>
      </top>
      <bottom style="medium"/>
    </border>
    <border>
      <left>
        <color indexed="63"/>
      </left>
      <right style="double"/>
      <top style="thin"/>
      <bottom>
        <color indexed="63"/>
      </bottom>
    </border>
    <border>
      <left>
        <color indexed="63"/>
      </left>
      <right style="double"/>
      <top style="medium"/>
      <bottom style="thin"/>
    </border>
    <border>
      <left style="double"/>
      <right>
        <color indexed="63"/>
      </right>
      <top style="medium"/>
      <bottom style="thin"/>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medium"/>
      <right style="medium"/>
      <top style="medium"/>
      <bottom>
        <color indexed="63"/>
      </bottom>
    </border>
    <border>
      <left>
        <color indexed="63"/>
      </left>
      <right style="thin"/>
      <top style="medium"/>
      <bottom>
        <color indexed="63"/>
      </bottom>
    </border>
    <border>
      <left>
        <color indexed="63"/>
      </left>
      <right style="double"/>
      <top style="thin"/>
      <bottom style="thin"/>
    </border>
  </borders>
  <cellStyleXfs count="19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0"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33" borderId="0" applyNumberFormat="0" applyBorder="0" applyAlignment="0" applyProtection="0"/>
    <xf numFmtId="0" fontId="33" fillId="34" borderId="0" applyNumberFormat="0" applyBorder="0" applyAlignment="0" applyProtection="0"/>
    <xf numFmtId="0" fontId="33" fillId="35" borderId="0" applyNumberFormat="0" applyBorder="0" applyAlignment="0" applyProtection="0"/>
    <xf numFmtId="0" fontId="0" fillId="36"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3" fillId="38" borderId="0" applyNumberFormat="0" applyBorder="0" applyAlignment="0" applyProtection="0"/>
    <xf numFmtId="0" fontId="33" fillId="39" borderId="0" applyNumberFormat="0" applyBorder="0" applyAlignment="0" applyProtection="0"/>
    <xf numFmtId="0" fontId="33" fillId="40" borderId="0" applyNumberFormat="0" applyBorder="0" applyAlignment="0" applyProtection="0"/>
    <xf numFmtId="0" fontId="0" fillId="4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3" fillId="42" borderId="0" applyNumberFormat="0" applyBorder="0" applyAlignment="0" applyProtection="0"/>
    <xf numFmtId="0" fontId="33" fillId="43" borderId="0" applyNumberFormat="0" applyBorder="0" applyAlignment="0" applyProtection="0"/>
    <xf numFmtId="0" fontId="33" fillId="44" borderId="0" applyNumberFormat="0" applyBorder="0" applyAlignment="0" applyProtection="0"/>
    <xf numFmtId="0" fontId="0" fillId="45"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33" fillId="46" borderId="0" applyNumberFormat="0" applyBorder="0" applyAlignment="0" applyProtection="0"/>
    <xf numFmtId="0" fontId="33" fillId="47" borderId="0" applyNumberFormat="0" applyBorder="0" applyAlignment="0" applyProtection="0"/>
    <xf numFmtId="0" fontId="33" fillId="48" borderId="0" applyNumberFormat="0" applyBorder="0" applyAlignment="0" applyProtection="0"/>
    <xf numFmtId="0" fontId="0"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33" fillId="51" borderId="0" applyNumberFormat="0" applyBorder="0" applyAlignment="0" applyProtection="0"/>
    <xf numFmtId="0" fontId="33" fillId="52" borderId="0" applyNumberFormat="0" applyBorder="0" applyAlignment="0" applyProtection="0"/>
    <xf numFmtId="0" fontId="33" fillId="53" borderId="0" applyNumberFormat="0" applyBorder="0" applyAlignment="0" applyProtection="0"/>
    <xf numFmtId="0" fontId="34" fillId="54" borderId="0" applyNumberFormat="0" applyBorder="0" applyAlignment="0" applyProtection="0"/>
    <xf numFmtId="0" fontId="6" fillId="55" borderId="0" applyNumberFormat="0" applyBorder="0" applyAlignment="0" applyProtection="0"/>
    <xf numFmtId="0" fontId="6" fillId="55" borderId="0" applyNumberFormat="0" applyBorder="0" applyAlignment="0" applyProtection="0"/>
    <xf numFmtId="0" fontId="35" fillId="54" borderId="0" applyNumberFormat="0" applyBorder="0" applyAlignment="0" applyProtection="0"/>
    <xf numFmtId="0" fontId="34" fillId="56"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35" fillId="56" borderId="0" applyNumberFormat="0" applyBorder="0" applyAlignment="0" applyProtection="0"/>
    <xf numFmtId="0" fontId="34" fillId="5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35" fillId="57" borderId="0" applyNumberFormat="0" applyBorder="0" applyAlignment="0" applyProtection="0"/>
    <xf numFmtId="0" fontId="34" fillId="58"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35" fillId="58" borderId="0" applyNumberFormat="0" applyBorder="0" applyAlignment="0" applyProtection="0"/>
    <xf numFmtId="0" fontId="34" fillId="60"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35" fillId="60" borderId="0" applyNumberFormat="0" applyBorder="0" applyAlignment="0" applyProtection="0"/>
    <xf numFmtId="0" fontId="34" fillId="62" borderId="0" applyNumberFormat="0" applyBorder="0" applyAlignment="0" applyProtection="0"/>
    <xf numFmtId="0" fontId="6" fillId="63" borderId="0" applyNumberFormat="0" applyBorder="0" applyAlignment="0" applyProtection="0"/>
    <xf numFmtId="0" fontId="6" fillId="63" borderId="0" applyNumberFormat="0" applyBorder="0" applyAlignment="0" applyProtection="0"/>
    <xf numFmtId="0" fontId="35" fillId="62" borderId="0" applyNumberFormat="0" applyBorder="0" applyAlignment="0" applyProtection="0"/>
    <xf numFmtId="0" fontId="34" fillId="64" borderId="0" applyNumberFormat="0" applyBorder="0" applyAlignment="0" applyProtection="0"/>
    <xf numFmtId="0" fontId="6" fillId="65" borderId="0" applyNumberFormat="0" applyBorder="0" applyAlignment="0" applyProtection="0"/>
    <xf numFmtId="0" fontId="6" fillId="65" borderId="0" applyNumberFormat="0" applyBorder="0" applyAlignment="0" applyProtection="0"/>
    <xf numFmtId="0" fontId="35" fillId="64" borderId="0" applyNumberFormat="0" applyBorder="0" applyAlignment="0" applyProtection="0"/>
    <xf numFmtId="0" fontId="34" fillId="66" borderId="0" applyNumberFormat="0" applyBorder="0" applyAlignment="0" applyProtection="0"/>
    <xf numFmtId="0" fontId="6" fillId="67" borderId="0" applyNumberFormat="0" applyBorder="0" applyAlignment="0" applyProtection="0"/>
    <xf numFmtId="0" fontId="6" fillId="67" borderId="0" applyNumberFormat="0" applyBorder="0" applyAlignment="0" applyProtection="0"/>
    <xf numFmtId="0" fontId="35" fillId="66" borderId="0" applyNumberFormat="0" applyBorder="0" applyAlignment="0" applyProtection="0"/>
    <xf numFmtId="0" fontId="34" fillId="68" borderId="0" applyNumberFormat="0" applyBorder="0" applyAlignment="0" applyProtection="0"/>
    <xf numFmtId="0" fontId="6" fillId="69" borderId="0" applyNumberFormat="0" applyBorder="0" applyAlignment="0" applyProtection="0"/>
    <xf numFmtId="0" fontId="6" fillId="69" borderId="0" applyNumberFormat="0" applyBorder="0" applyAlignment="0" applyProtection="0"/>
    <xf numFmtId="0" fontId="35" fillId="68" borderId="0" applyNumberFormat="0" applyBorder="0" applyAlignment="0" applyProtection="0"/>
    <xf numFmtId="0" fontId="34" fillId="70" borderId="0" applyNumberFormat="0" applyBorder="0" applyAlignment="0" applyProtection="0"/>
    <xf numFmtId="0" fontId="6" fillId="59" borderId="0" applyNumberFormat="0" applyBorder="0" applyAlignment="0" applyProtection="0"/>
    <xf numFmtId="0" fontId="6" fillId="59" borderId="0" applyNumberFormat="0" applyBorder="0" applyAlignment="0" applyProtection="0"/>
    <xf numFmtId="0" fontId="35" fillId="70" borderId="0" applyNumberFormat="0" applyBorder="0" applyAlignment="0" applyProtection="0"/>
    <xf numFmtId="0" fontId="34" fillId="71" borderId="0" applyNumberFormat="0" applyBorder="0" applyAlignment="0" applyProtection="0"/>
    <xf numFmtId="0" fontId="6" fillId="61" borderId="0" applyNumberFormat="0" applyBorder="0" applyAlignment="0" applyProtection="0"/>
    <xf numFmtId="0" fontId="6" fillId="61" borderId="0" applyNumberFormat="0" applyBorder="0" applyAlignment="0" applyProtection="0"/>
    <xf numFmtId="0" fontId="35" fillId="71" borderId="0" applyNumberFormat="0" applyBorder="0" applyAlignment="0" applyProtection="0"/>
    <xf numFmtId="0" fontId="34" fillId="72" borderId="0" applyNumberFormat="0" applyBorder="0" applyAlignment="0" applyProtection="0"/>
    <xf numFmtId="0" fontId="6" fillId="73" borderId="0" applyNumberFormat="0" applyBorder="0" applyAlignment="0" applyProtection="0"/>
    <xf numFmtId="0" fontId="6" fillId="73" borderId="0" applyNumberFormat="0" applyBorder="0" applyAlignment="0" applyProtection="0"/>
    <xf numFmtId="0" fontId="35" fillId="72" borderId="0" applyNumberFormat="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0" borderId="0" applyNumberFormat="0" applyFill="0" applyBorder="0" applyAlignment="0" applyProtection="0"/>
    <xf numFmtId="0" fontId="38" fillId="74" borderId="1" applyNumberFormat="0" applyAlignment="0" applyProtection="0"/>
    <xf numFmtId="0" fontId="8" fillId="75" borderId="2" applyNumberFormat="0" applyAlignment="0" applyProtection="0"/>
    <xf numFmtId="0" fontId="8" fillId="75" borderId="2" applyNumberFormat="0" applyAlignment="0" applyProtection="0"/>
    <xf numFmtId="0" fontId="39" fillId="74" borderId="1" applyNumberFormat="0" applyAlignment="0" applyProtection="0"/>
    <xf numFmtId="0" fontId="40" fillId="76" borderId="0" applyNumberFormat="0" applyBorder="0" applyAlignment="0" applyProtection="0"/>
    <xf numFmtId="0" fontId="9" fillId="77" borderId="0" applyNumberFormat="0" applyBorder="0" applyAlignment="0" applyProtection="0"/>
    <xf numFmtId="0" fontId="9" fillId="77" borderId="0" applyNumberFormat="0" applyBorder="0" applyAlignment="0" applyProtection="0"/>
    <xf numFmtId="0" fontId="40" fillId="76" borderId="0" applyNumberFormat="0" applyBorder="0" applyAlignment="0" applyProtection="0"/>
    <xf numFmtId="9" fontId="0" fillId="0" borderId="0" applyFont="0" applyFill="0" applyBorder="0" applyAlignment="0" applyProtection="0"/>
    <xf numFmtId="9" fontId="33" fillId="0" borderId="0" applyFill="0" applyBorder="0" applyAlignment="0" applyProtection="0"/>
    <xf numFmtId="0" fontId="41" fillId="0" borderId="0" applyNumberFormat="0" applyFill="0" applyBorder="0" applyAlignment="0" applyProtection="0"/>
    <xf numFmtId="0" fontId="0" fillId="78" borderId="3" applyNumberFormat="0" applyFont="0" applyAlignment="0" applyProtection="0"/>
    <xf numFmtId="0" fontId="3" fillId="79" borderId="4" applyNumberFormat="0" applyFont="0" applyAlignment="0" applyProtection="0"/>
    <xf numFmtId="0" fontId="3" fillId="79" borderId="4" applyNumberFormat="0" applyFont="0" applyAlignment="0" applyProtection="0"/>
    <xf numFmtId="0" fontId="33" fillId="79" borderId="3" applyNumberFormat="0" applyAlignment="0" applyProtection="0"/>
    <xf numFmtId="0" fontId="42" fillId="0" borderId="5" applyNumberFormat="0" applyFill="0" applyAlignment="0" applyProtection="0"/>
    <xf numFmtId="0" fontId="10" fillId="0" borderId="6" applyNumberFormat="0" applyFill="0" applyAlignment="0" applyProtection="0"/>
    <xf numFmtId="0" fontId="43" fillId="80"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3" fillId="80" borderId="0" applyNumberFormat="0" applyBorder="0" applyAlignment="0" applyProtection="0"/>
    <xf numFmtId="0" fontId="44" fillId="81" borderId="7" applyNumberFormat="0" applyAlignment="0" applyProtection="0"/>
    <xf numFmtId="0" fontId="12" fillId="82" borderId="8" applyNumberFormat="0" applyAlignment="0" applyProtection="0"/>
    <xf numFmtId="0" fontId="12" fillId="82" borderId="8" applyNumberFormat="0" applyAlignment="0" applyProtection="0"/>
    <xf numFmtId="0" fontId="44" fillId="81" borderId="7" applyNumberFormat="0" applyAlignment="0" applyProtection="0"/>
    <xf numFmtId="0" fontId="45" fillId="0" borderId="0" applyNumberFormat="0" applyFill="0" applyBorder="0" applyAlignment="0" applyProtection="0"/>
    <xf numFmtId="0" fontId="5" fillId="0" borderId="0" applyNumberFormat="0" applyFill="0" applyBorder="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7" fillId="0" borderId="9" applyNumberFormat="0" applyFill="0" applyAlignment="0" applyProtection="0"/>
    <xf numFmtId="0" fontId="13" fillId="0" borderId="10" applyNumberFormat="0" applyFill="0" applyAlignment="0" applyProtection="0"/>
    <xf numFmtId="0" fontId="48" fillId="0" borderId="11" applyNumberFormat="0" applyFill="0" applyAlignment="0" applyProtection="0"/>
    <xf numFmtId="0" fontId="14" fillId="0" borderId="12" applyNumberFormat="0" applyFill="0" applyAlignment="0" applyProtection="0"/>
    <xf numFmtId="0" fontId="48" fillId="0" borderId="13" applyNumberFormat="0" applyFill="0" applyAlignment="0" applyProtection="0"/>
    <xf numFmtId="0" fontId="48" fillId="0" borderId="14" applyNumberFormat="0" applyFill="0" applyAlignment="0" applyProtection="0"/>
    <xf numFmtId="0" fontId="48" fillId="0" borderId="15" applyNumberFormat="0" applyFill="0" applyAlignment="0" applyProtection="0"/>
    <xf numFmtId="0" fontId="49" fillId="0" borderId="16" applyNumberFormat="0" applyFill="0" applyAlignment="0" applyProtection="0"/>
    <xf numFmtId="0" fontId="15" fillId="0" borderId="17" applyNumberFormat="0" applyFill="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18" applyNumberFormat="0" applyFill="0" applyAlignment="0" applyProtection="0"/>
    <xf numFmtId="0" fontId="16" fillId="0" borderId="19" applyNumberFormat="0" applyFill="0" applyAlignment="0" applyProtection="0"/>
    <xf numFmtId="0" fontId="51" fillId="0" borderId="18" applyNumberFormat="0" applyFill="0" applyAlignment="0" applyProtection="0"/>
    <xf numFmtId="0" fontId="52" fillId="81" borderId="20" applyNumberFormat="0" applyAlignment="0" applyProtection="0"/>
    <xf numFmtId="0" fontId="17" fillId="82" borderId="21" applyNumberFormat="0" applyAlignment="0" applyProtection="0"/>
    <xf numFmtId="0" fontId="17" fillId="82" borderId="21" applyNumberFormat="0" applyAlignment="0" applyProtection="0"/>
    <xf numFmtId="0" fontId="52" fillId="81" borderId="20" applyNumberFormat="0" applyAlignment="0" applyProtection="0"/>
    <xf numFmtId="0" fontId="53" fillId="0" borderId="0" applyNumberFormat="0" applyFill="0" applyBorder="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83" borderId="7" applyNumberFormat="0" applyAlignment="0" applyProtection="0"/>
    <xf numFmtId="0" fontId="19" fillId="23" borderId="8" applyNumberFormat="0" applyAlignment="0" applyProtection="0"/>
    <xf numFmtId="0" fontId="19" fillId="23" borderId="8" applyNumberFormat="0" applyAlignment="0" applyProtection="0"/>
    <xf numFmtId="0" fontId="54" fillId="23" borderId="7" applyNumberFormat="0" applyAlignment="0" applyProtection="0"/>
    <xf numFmtId="0" fontId="3" fillId="0" borderId="0">
      <alignment vertical="center"/>
      <protection/>
    </xf>
    <xf numFmtId="0" fontId="33" fillId="0" borderId="0">
      <alignment vertical="center"/>
      <protection/>
    </xf>
    <xf numFmtId="0" fontId="55" fillId="0" borderId="0" applyNumberFormat="0" applyFill="0" applyBorder="0" applyAlignment="0" applyProtection="0"/>
    <xf numFmtId="0" fontId="56" fillId="84" borderId="0" applyNumberFormat="0" applyBorder="0" applyAlignment="0" applyProtection="0"/>
    <xf numFmtId="0" fontId="20" fillId="11" borderId="0" applyNumberFormat="0" applyBorder="0" applyAlignment="0" applyProtection="0"/>
    <xf numFmtId="0" fontId="20" fillId="11" borderId="0" applyNumberFormat="0" applyBorder="0" applyAlignment="0" applyProtection="0"/>
    <xf numFmtId="0" fontId="56" fillId="84" borderId="0" applyNumberFormat="0" applyBorder="0" applyAlignment="0" applyProtection="0"/>
  </cellStyleXfs>
  <cellXfs count="401">
    <xf numFmtId="0" fontId="0" fillId="0" borderId="0" xfId="0" applyFont="1" applyAlignment="1">
      <alignment vertical="center"/>
    </xf>
    <xf numFmtId="0" fontId="57" fillId="0" borderId="0" xfId="0" applyFont="1" applyAlignment="1">
      <alignment vertical="center"/>
    </xf>
    <xf numFmtId="176" fontId="58" fillId="0" borderId="22" xfId="0" applyNumberFormat="1" applyFont="1" applyBorder="1" applyAlignment="1">
      <alignment horizontal="right" vertical="center"/>
    </xf>
    <xf numFmtId="0" fontId="3" fillId="0" borderId="23" xfId="189" applyFont="1" applyFill="1" applyBorder="1" applyAlignment="1">
      <alignment horizontal="distributed" vertical="center" wrapText="1"/>
      <protection/>
    </xf>
    <xf numFmtId="0" fontId="3" fillId="0" borderId="24" xfId="189" applyFont="1" applyFill="1" applyBorder="1" applyAlignment="1">
      <alignment horizontal="distributed" vertical="center" wrapText="1"/>
      <protection/>
    </xf>
    <xf numFmtId="0" fontId="3" fillId="0" borderId="25" xfId="189" applyFont="1" applyFill="1" applyBorder="1" applyAlignment="1">
      <alignment horizontal="distributed" vertical="center" wrapText="1"/>
      <protection/>
    </xf>
    <xf numFmtId="0" fontId="58" fillId="0" borderId="24" xfId="0" applyFont="1" applyBorder="1" applyAlignment="1">
      <alignment horizontal="right" vertical="center"/>
    </xf>
    <xf numFmtId="0" fontId="58" fillId="0" borderId="23" xfId="0" applyFont="1" applyBorder="1" applyAlignment="1">
      <alignment horizontal="right" vertical="center"/>
    </xf>
    <xf numFmtId="0" fontId="58" fillId="0" borderId="25" xfId="0" applyFont="1" applyBorder="1" applyAlignment="1">
      <alignment horizontal="right" vertical="center"/>
    </xf>
    <xf numFmtId="0" fontId="58" fillId="85" borderId="26" xfId="0" applyFont="1" applyFill="1" applyBorder="1" applyAlignment="1">
      <alignment horizontal="right" vertical="center"/>
    </xf>
    <xf numFmtId="0" fontId="0" fillId="0" borderId="0" xfId="0" applyAlignment="1">
      <alignment vertical="center" wrapText="1"/>
    </xf>
    <xf numFmtId="176" fontId="59" fillId="85" borderId="27" xfId="189" applyNumberFormat="1" applyFont="1" applyFill="1" applyBorder="1" applyAlignment="1">
      <alignment horizontal="right" vertical="center" wrapText="1"/>
      <protection/>
    </xf>
    <xf numFmtId="0" fontId="58" fillId="22" borderId="28" xfId="0" applyFont="1" applyFill="1" applyBorder="1" applyAlignment="1">
      <alignment horizontal="center" vertical="center" wrapText="1"/>
    </xf>
    <xf numFmtId="0" fontId="22" fillId="0" borderId="0" xfId="189" applyFont="1" applyFill="1" applyBorder="1" applyAlignment="1">
      <alignment vertical="center"/>
      <protection/>
    </xf>
    <xf numFmtId="0" fontId="3" fillId="0" borderId="29" xfId="189" applyFont="1" applyFill="1" applyBorder="1" applyAlignment="1">
      <alignment horizontal="distributed" vertical="center" wrapText="1"/>
      <protection/>
    </xf>
    <xf numFmtId="0" fontId="3" fillId="0" borderId="30" xfId="189" applyFont="1" applyFill="1" applyBorder="1" applyAlignment="1">
      <alignment horizontal="distributed" vertical="center" wrapText="1"/>
      <protection/>
    </xf>
    <xf numFmtId="176" fontId="21" fillId="0" borderId="23" xfId="189" applyNumberFormat="1" applyFont="1" applyFill="1" applyBorder="1" applyAlignment="1">
      <alignment horizontal="right" vertical="center" wrapText="1"/>
      <protection/>
    </xf>
    <xf numFmtId="176" fontId="21" fillId="0" borderId="24" xfId="189" applyNumberFormat="1" applyFont="1" applyFill="1" applyBorder="1" applyAlignment="1">
      <alignment horizontal="right" vertical="center" wrapText="1"/>
      <protection/>
    </xf>
    <xf numFmtId="176" fontId="21" fillId="0" borderId="25" xfId="189" applyNumberFormat="1" applyFont="1" applyFill="1" applyBorder="1" applyAlignment="1">
      <alignment horizontal="right" vertical="center" wrapText="1"/>
      <protection/>
    </xf>
    <xf numFmtId="176" fontId="59" fillId="85" borderId="26" xfId="189" applyNumberFormat="1" applyFont="1" applyFill="1" applyBorder="1" applyAlignment="1">
      <alignment horizontal="right" vertical="center" wrapText="1"/>
      <protection/>
    </xf>
    <xf numFmtId="176" fontId="21" fillId="0" borderId="29" xfId="189" applyNumberFormat="1" applyFont="1" applyFill="1" applyBorder="1" applyAlignment="1">
      <alignment horizontal="right" vertical="center" wrapText="1"/>
      <protection/>
    </xf>
    <xf numFmtId="176" fontId="21" fillId="0" borderId="30" xfId="189" applyNumberFormat="1" applyFont="1" applyFill="1" applyBorder="1" applyAlignment="1">
      <alignment horizontal="right" vertical="center" wrapText="1"/>
      <protection/>
    </xf>
    <xf numFmtId="176" fontId="21" fillId="0" borderId="31" xfId="189" applyNumberFormat="1" applyFont="1" applyFill="1" applyBorder="1" applyAlignment="1">
      <alignment horizontal="right" vertical="center" wrapText="1"/>
      <protection/>
    </xf>
    <xf numFmtId="176" fontId="59" fillId="85" borderId="32" xfId="189" applyNumberFormat="1" applyFont="1" applyFill="1" applyBorder="1" applyAlignment="1">
      <alignment horizontal="right" vertical="center" wrapText="1"/>
      <protection/>
    </xf>
    <xf numFmtId="0" fontId="22" fillId="22" borderId="33" xfId="189" applyFont="1" applyFill="1" applyBorder="1" applyAlignment="1">
      <alignment horizontal="center" vertical="center" wrapText="1"/>
      <protection/>
    </xf>
    <xf numFmtId="186" fontId="0" fillId="0" borderId="34" xfId="0" applyNumberFormat="1" applyFont="1" applyFill="1" applyBorder="1" applyAlignment="1">
      <alignment horizontal="center" vertical="center" wrapText="1"/>
    </xf>
    <xf numFmtId="186" fontId="0" fillId="0" borderId="35" xfId="0" applyNumberFormat="1" applyFont="1" applyFill="1" applyBorder="1" applyAlignment="1">
      <alignment horizontal="center" vertical="center" wrapText="1"/>
    </xf>
    <xf numFmtId="176" fontId="21" fillId="0" borderId="36" xfId="189" applyNumberFormat="1" applyFont="1" applyFill="1" applyBorder="1" applyAlignment="1">
      <alignment horizontal="right" vertical="center" wrapText="1"/>
      <protection/>
    </xf>
    <xf numFmtId="176" fontId="59" fillId="85" borderId="37" xfId="189" applyNumberFormat="1" applyFont="1" applyFill="1" applyBorder="1" applyAlignment="1">
      <alignment horizontal="right" vertical="center" wrapText="1"/>
      <protection/>
    </xf>
    <xf numFmtId="0" fontId="3" fillId="0" borderId="38" xfId="189" applyFont="1" applyFill="1" applyBorder="1" applyAlignment="1">
      <alignment horizontal="distributed" vertical="center" wrapText="1"/>
      <protection/>
    </xf>
    <xf numFmtId="176" fontId="59" fillId="85" borderId="39" xfId="189" applyNumberFormat="1" applyFont="1" applyFill="1" applyBorder="1" applyAlignment="1">
      <alignment horizontal="right" vertical="center" wrapText="1"/>
      <protection/>
    </xf>
    <xf numFmtId="177" fontId="0" fillId="0" borderId="23" xfId="0" applyNumberFormat="1" applyFont="1" applyFill="1" applyBorder="1" applyAlignment="1">
      <alignment horizontal="center" vertical="center" wrapText="1"/>
    </xf>
    <xf numFmtId="0" fontId="58" fillId="22" borderId="40" xfId="0" applyFont="1" applyFill="1" applyBorder="1" applyAlignment="1">
      <alignment horizontal="center" vertical="center" wrapText="1"/>
    </xf>
    <xf numFmtId="0" fontId="58" fillId="22" borderId="28" xfId="0" applyFont="1" applyFill="1" applyBorder="1" applyAlignment="1">
      <alignment horizontal="center" vertical="center" wrapText="1"/>
    </xf>
    <xf numFmtId="176" fontId="21" fillId="0" borderId="41" xfId="189" applyNumberFormat="1" applyFont="1" applyFill="1" applyBorder="1" applyAlignment="1">
      <alignment horizontal="right" vertical="center" wrapText="1"/>
      <protection/>
    </xf>
    <xf numFmtId="176" fontId="21" fillId="0" borderId="42" xfId="189" applyNumberFormat="1" applyFont="1" applyFill="1" applyBorder="1" applyAlignment="1">
      <alignment horizontal="right" vertical="center" wrapText="1"/>
      <protection/>
    </xf>
    <xf numFmtId="176" fontId="21" fillId="0" borderId="43" xfId="189" applyNumberFormat="1" applyFont="1" applyFill="1" applyBorder="1" applyAlignment="1">
      <alignment horizontal="right" vertical="center" wrapText="1"/>
      <protection/>
    </xf>
    <xf numFmtId="177" fontId="0" fillId="86" borderId="44" xfId="0" applyNumberFormat="1" applyFont="1" applyFill="1" applyBorder="1" applyAlignment="1">
      <alignment horizontal="center" vertical="center" wrapText="1"/>
    </xf>
    <xf numFmtId="0" fontId="58" fillId="22" borderId="45" xfId="0" applyFont="1" applyFill="1" applyBorder="1" applyAlignment="1">
      <alignment horizontal="center" vertical="center" wrapText="1"/>
    </xf>
    <xf numFmtId="0" fontId="0" fillId="86" borderId="44" xfId="0" applyNumberFormat="1" applyFont="1" applyFill="1" applyBorder="1" applyAlignment="1">
      <alignment horizontal="center" vertical="center" wrapText="1"/>
    </xf>
    <xf numFmtId="177" fontId="0" fillId="86" borderId="46" xfId="0" applyNumberFormat="1" applyFont="1" applyFill="1" applyBorder="1" applyAlignment="1">
      <alignment horizontal="center" vertical="center" wrapText="1"/>
    </xf>
    <xf numFmtId="0" fontId="58" fillId="22" borderId="45" xfId="0" applyFont="1" applyFill="1" applyBorder="1" applyAlignment="1">
      <alignment vertical="center" wrapText="1"/>
    </xf>
    <xf numFmtId="0" fontId="58" fillId="22" borderId="40" xfId="0" applyFont="1" applyFill="1" applyBorder="1" applyAlignment="1">
      <alignment vertical="center" wrapText="1"/>
    </xf>
    <xf numFmtId="176" fontId="0" fillId="0" borderId="44" xfId="0" applyNumberFormat="1" applyFont="1" applyBorder="1" applyAlignment="1">
      <alignment horizontal="right" vertical="center"/>
    </xf>
    <xf numFmtId="176" fontId="0" fillId="0" borderId="23" xfId="0" applyNumberFormat="1" applyFont="1" applyFill="1" applyBorder="1" applyAlignment="1">
      <alignment horizontal="right" vertical="center"/>
    </xf>
    <xf numFmtId="176" fontId="0" fillId="0" borderId="47" xfId="0" applyNumberFormat="1" applyFont="1" applyBorder="1" applyAlignment="1">
      <alignment horizontal="center" vertical="center"/>
    </xf>
    <xf numFmtId="176" fontId="58" fillId="0" borderId="24" xfId="0" applyNumberFormat="1" applyFont="1" applyFill="1" applyBorder="1" applyAlignment="1">
      <alignment horizontal="right" vertical="center"/>
    </xf>
    <xf numFmtId="176" fontId="58" fillId="0" borderId="48" xfId="0" applyNumberFormat="1" applyFont="1" applyFill="1" applyBorder="1" applyAlignment="1">
      <alignment horizontal="right" vertical="center"/>
    </xf>
    <xf numFmtId="176" fontId="60" fillId="85" borderId="49" xfId="0" applyNumberFormat="1" applyFont="1" applyFill="1" applyBorder="1" applyAlignment="1">
      <alignment horizontal="right" vertical="center"/>
    </xf>
    <xf numFmtId="176" fontId="60" fillId="85" borderId="50" xfId="0" applyNumberFormat="1" applyFont="1" applyFill="1" applyBorder="1" applyAlignment="1">
      <alignment horizontal="right" vertical="center"/>
    </xf>
    <xf numFmtId="0" fontId="0" fillId="0" borderId="24" xfId="0" applyBorder="1" applyAlignment="1">
      <alignment horizontal="center" vertical="center"/>
    </xf>
    <xf numFmtId="0" fontId="3" fillId="0" borderId="51" xfId="189" applyFont="1" applyFill="1" applyBorder="1" applyAlignment="1">
      <alignment horizontal="distributed" vertical="center" wrapText="1"/>
      <protection/>
    </xf>
    <xf numFmtId="176" fontId="3" fillId="86" borderId="38" xfId="189" applyNumberFormat="1" applyFont="1" applyFill="1" applyBorder="1" applyAlignment="1">
      <alignment horizontal="center" vertical="center" wrapText="1"/>
      <protection/>
    </xf>
    <xf numFmtId="176" fontId="3" fillId="0" borderId="52" xfId="189" applyNumberFormat="1" applyFont="1" applyFill="1" applyBorder="1" applyAlignment="1">
      <alignment horizontal="center" vertical="center" wrapText="1"/>
      <protection/>
    </xf>
    <xf numFmtId="176" fontId="3" fillId="86" borderId="47" xfId="189" applyNumberFormat="1" applyFont="1" applyFill="1" applyBorder="1" applyAlignment="1">
      <alignment horizontal="center" vertical="center" wrapText="1"/>
      <protection/>
    </xf>
    <xf numFmtId="176" fontId="3" fillId="0" borderId="47" xfId="189" applyNumberFormat="1" applyFont="1" applyFill="1" applyBorder="1" applyAlignment="1">
      <alignment horizontal="center" vertical="center" wrapText="1"/>
      <protection/>
    </xf>
    <xf numFmtId="176" fontId="3" fillId="0" borderId="38" xfId="189" applyNumberFormat="1" applyFont="1" applyFill="1" applyBorder="1" applyAlignment="1">
      <alignment horizontal="center" vertical="center" wrapText="1"/>
      <protection/>
    </xf>
    <xf numFmtId="0" fontId="0" fillId="86" borderId="52" xfId="0" applyNumberFormat="1" applyFont="1" applyFill="1" applyBorder="1" applyAlignment="1">
      <alignment horizontal="center" vertical="center" wrapText="1"/>
    </xf>
    <xf numFmtId="0" fontId="0" fillId="86" borderId="38" xfId="0" applyNumberFormat="1" applyFont="1" applyFill="1" applyBorder="1" applyAlignment="1">
      <alignment horizontal="center" vertical="center" wrapText="1"/>
    </xf>
    <xf numFmtId="177" fontId="0" fillId="0" borderId="29" xfId="0" applyNumberFormat="1" applyFont="1" applyFill="1" applyBorder="1" applyAlignment="1">
      <alignment horizontal="center" vertical="center" wrapText="1"/>
    </xf>
    <xf numFmtId="0" fontId="0" fillId="0" borderId="52" xfId="0" applyNumberFormat="1" applyFont="1" applyFill="1" applyBorder="1" applyAlignment="1">
      <alignment horizontal="center" vertical="center" wrapText="1"/>
    </xf>
    <xf numFmtId="0" fontId="0" fillId="86" borderId="47" xfId="0" applyNumberFormat="1" applyFont="1" applyFill="1" applyBorder="1" applyAlignment="1">
      <alignment horizontal="center" vertical="center" wrapText="1"/>
    </xf>
    <xf numFmtId="0" fontId="0" fillId="0" borderId="47" xfId="0" applyNumberFormat="1" applyFont="1" applyFill="1" applyBorder="1" applyAlignment="1">
      <alignment horizontal="center" vertical="center" wrapText="1"/>
    </xf>
    <xf numFmtId="0" fontId="0" fillId="0" borderId="38" xfId="0" applyNumberFormat="1" applyFont="1" applyFill="1" applyBorder="1" applyAlignment="1">
      <alignment horizontal="center" vertical="center" wrapText="1"/>
    </xf>
    <xf numFmtId="177" fontId="0" fillId="0" borderId="41" xfId="0" applyNumberFormat="1" applyFont="1" applyFill="1" applyBorder="1" applyAlignment="1">
      <alignment horizontal="center" vertical="center" wrapText="1"/>
    </xf>
    <xf numFmtId="177" fontId="0" fillId="86" borderId="29" xfId="0" applyNumberFormat="1" applyFont="1" applyFill="1" applyBorder="1" applyAlignment="1">
      <alignment horizontal="center" vertical="center" wrapText="1"/>
    </xf>
    <xf numFmtId="0" fontId="0" fillId="0" borderId="53" xfId="0" applyNumberFormat="1" applyFont="1" applyFill="1" applyBorder="1" applyAlignment="1">
      <alignment horizontal="center" vertical="center" wrapText="1"/>
    </xf>
    <xf numFmtId="177" fontId="0" fillId="86" borderId="41" xfId="0" applyNumberFormat="1" applyFont="1" applyFill="1" applyBorder="1" applyAlignment="1">
      <alignment horizontal="center" vertical="center" wrapText="1"/>
    </xf>
    <xf numFmtId="0" fontId="0" fillId="86" borderId="47" xfId="0" applyNumberFormat="1" applyFont="1" applyFill="1" applyBorder="1" applyAlignment="1">
      <alignment horizontal="center" vertical="center"/>
    </xf>
    <xf numFmtId="0" fontId="0" fillId="0" borderId="47" xfId="0" applyNumberFormat="1" applyFont="1" applyFill="1" applyBorder="1" applyAlignment="1">
      <alignment horizontal="center" vertical="center"/>
    </xf>
    <xf numFmtId="176" fontId="3" fillId="0" borderId="35" xfId="189" applyNumberFormat="1" applyFont="1" applyFill="1" applyBorder="1" applyAlignment="1">
      <alignment horizontal="center" vertical="center" wrapText="1"/>
      <protection/>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44" xfId="0" applyNumberFormat="1" applyFont="1" applyFill="1" applyBorder="1" applyAlignment="1">
      <alignment horizontal="center" vertical="center" wrapText="1"/>
    </xf>
    <xf numFmtId="176" fontId="21" fillId="0" borderId="44" xfId="189" applyNumberFormat="1" applyFont="1" applyFill="1" applyBorder="1" applyAlignment="1">
      <alignment horizontal="right" vertical="center" wrapText="1"/>
      <protection/>
    </xf>
    <xf numFmtId="176" fontId="21" fillId="0" borderId="22" xfId="189" applyNumberFormat="1" applyFont="1" applyFill="1" applyBorder="1" applyAlignment="1">
      <alignment horizontal="right" vertical="center" wrapText="1"/>
      <protection/>
    </xf>
    <xf numFmtId="176" fontId="21" fillId="0" borderId="56" xfId="189" applyNumberFormat="1" applyFont="1" applyFill="1" applyBorder="1" applyAlignment="1">
      <alignment horizontal="right" vertical="center" wrapText="1"/>
      <protection/>
    </xf>
    <xf numFmtId="0" fontId="0" fillId="0" borderId="44" xfId="0" applyFont="1" applyBorder="1" applyAlignment="1">
      <alignment horizontal="center" vertical="center"/>
    </xf>
    <xf numFmtId="0" fontId="58" fillId="0" borderId="22" xfId="0" applyFont="1" applyBorder="1" applyAlignment="1">
      <alignment horizontal="center" vertical="center"/>
    </xf>
    <xf numFmtId="0" fontId="0" fillId="0" borderId="35" xfId="0" applyFont="1" applyBorder="1" applyAlignment="1">
      <alignment horizontal="center" vertical="center"/>
    </xf>
    <xf numFmtId="0" fontId="3" fillId="0" borderId="57" xfId="189" applyFont="1" applyFill="1" applyBorder="1" applyAlignment="1">
      <alignment horizontal="distributed" vertical="center" wrapText="1"/>
      <protection/>
    </xf>
    <xf numFmtId="176" fontId="3" fillId="86" borderId="58" xfId="189" applyNumberFormat="1" applyFont="1" applyFill="1" applyBorder="1" applyAlignment="1">
      <alignment horizontal="center" vertical="center" wrapText="1"/>
      <protection/>
    </xf>
    <xf numFmtId="176" fontId="3" fillId="0" borderId="59" xfId="189" applyNumberFormat="1" applyFont="1" applyFill="1" applyBorder="1" applyAlignment="1">
      <alignment horizontal="center" vertical="center" wrapText="1"/>
      <protection/>
    </xf>
    <xf numFmtId="176" fontId="3" fillId="86" borderId="60" xfId="189" applyNumberFormat="1" applyFont="1" applyFill="1" applyBorder="1" applyAlignment="1">
      <alignment horizontal="center" vertical="center" wrapText="1"/>
      <protection/>
    </xf>
    <xf numFmtId="176" fontId="3" fillId="0" borderId="60" xfId="189" applyNumberFormat="1" applyFont="1" applyFill="1" applyBorder="1" applyAlignment="1">
      <alignment horizontal="center" vertical="center" wrapText="1"/>
      <protection/>
    </xf>
    <xf numFmtId="176" fontId="3" fillId="0" borderId="58" xfId="189" applyNumberFormat="1" applyFont="1" applyFill="1" applyBorder="1" applyAlignment="1">
      <alignment horizontal="center" vertical="center" wrapText="1"/>
      <protection/>
    </xf>
    <xf numFmtId="176" fontId="21" fillId="0" borderId="61" xfId="189" applyNumberFormat="1" applyFont="1" applyFill="1" applyBorder="1" applyAlignment="1">
      <alignment horizontal="right" vertical="center" wrapText="1"/>
      <protection/>
    </xf>
    <xf numFmtId="176" fontId="3" fillId="0" borderId="62" xfId="189" applyNumberFormat="1" applyFont="1" applyFill="1" applyBorder="1" applyAlignment="1">
      <alignment horizontal="center" vertical="center" wrapText="1"/>
      <protection/>
    </xf>
    <xf numFmtId="177" fontId="0" fillId="86" borderId="0" xfId="0" applyNumberFormat="1" applyFont="1" applyFill="1" applyBorder="1" applyAlignment="1">
      <alignment horizontal="center" vertical="center" wrapText="1"/>
    </xf>
    <xf numFmtId="0" fontId="0" fillId="86" borderId="0" xfId="0" applyNumberFormat="1" applyFont="1" applyFill="1" applyBorder="1" applyAlignment="1">
      <alignment horizontal="center" vertical="center" wrapText="1"/>
    </xf>
    <xf numFmtId="0" fontId="0" fillId="0" borderId="59"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0" fillId="0" borderId="58" xfId="0" applyNumberFormat="1" applyFont="1" applyFill="1" applyBorder="1" applyAlignment="1">
      <alignment horizontal="center" vertical="center" wrapText="1"/>
    </xf>
    <xf numFmtId="177" fontId="0" fillId="86" borderId="63" xfId="0" applyNumberFormat="1" applyFont="1" applyFill="1" applyBorder="1" applyAlignment="1">
      <alignment horizontal="center" vertical="center" wrapText="1"/>
    </xf>
    <xf numFmtId="0" fontId="0" fillId="86" borderId="59" xfId="0" applyNumberFormat="1" applyFont="1" applyFill="1" applyBorder="1" applyAlignment="1">
      <alignment horizontal="center" vertical="center" wrapText="1"/>
    </xf>
    <xf numFmtId="0" fontId="0" fillId="0" borderId="64" xfId="0" applyNumberFormat="1" applyFont="1" applyFill="1" applyBorder="1" applyAlignment="1">
      <alignment horizontal="center" vertical="center" wrapText="1"/>
    </xf>
    <xf numFmtId="177" fontId="0" fillId="86" borderId="65" xfId="0" applyNumberFormat="1" applyFont="1" applyFill="1" applyBorder="1" applyAlignment="1">
      <alignment horizontal="center" vertical="center" wrapText="1"/>
    </xf>
    <xf numFmtId="177" fontId="0" fillId="86" borderId="66" xfId="0" applyNumberFormat="1" applyFont="1" applyFill="1" applyBorder="1" applyAlignment="1">
      <alignment horizontal="center" vertical="center" wrapText="1"/>
    </xf>
    <xf numFmtId="0" fontId="0" fillId="86" borderId="58" xfId="0" applyNumberFormat="1" applyFont="1" applyFill="1" applyBorder="1" applyAlignment="1">
      <alignment horizontal="center" vertical="center" wrapText="1"/>
    </xf>
    <xf numFmtId="0" fontId="0" fillId="86" borderId="60" xfId="0" applyNumberFormat="1" applyFont="1" applyFill="1" applyBorder="1" applyAlignment="1">
      <alignment horizontal="center" vertical="center"/>
    </xf>
    <xf numFmtId="176" fontId="58" fillId="0" borderId="0"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60" xfId="0" applyNumberFormat="1" applyFont="1" applyBorder="1" applyAlignment="1">
      <alignment horizontal="center" vertical="center"/>
    </xf>
    <xf numFmtId="0" fontId="0" fillId="0" borderId="60" xfId="0" applyNumberFormat="1" applyFont="1" applyFill="1" applyBorder="1" applyAlignment="1">
      <alignment horizontal="center" vertical="center"/>
    </xf>
    <xf numFmtId="0" fontId="0" fillId="0" borderId="62" xfId="0" applyFont="1" applyBorder="1" applyAlignment="1">
      <alignment horizontal="center" vertical="center"/>
    </xf>
    <xf numFmtId="0" fontId="3" fillId="85" borderId="67" xfId="189" applyFont="1" applyFill="1" applyBorder="1" applyAlignment="1">
      <alignment horizontal="distributed" vertical="center" wrapText="1"/>
      <protection/>
    </xf>
    <xf numFmtId="176" fontId="3" fillId="85" borderId="68" xfId="189" applyNumberFormat="1" applyFont="1" applyFill="1" applyBorder="1" applyAlignment="1">
      <alignment horizontal="center" vertical="center" wrapText="1"/>
      <protection/>
    </xf>
    <xf numFmtId="176" fontId="3" fillId="85" borderId="67" xfId="189" applyNumberFormat="1" applyFont="1" applyFill="1" applyBorder="1" applyAlignment="1">
      <alignment horizontal="center" vertical="center" wrapText="1"/>
      <protection/>
    </xf>
    <xf numFmtId="176" fontId="3" fillId="85" borderId="50" xfId="189" applyNumberFormat="1" applyFont="1" applyFill="1" applyBorder="1" applyAlignment="1">
      <alignment horizontal="center" vertical="center" wrapText="1"/>
      <protection/>
    </xf>
    <xf numFmtId="177" fontId="0" fillId="85" borderId="27" xfId="0" applyNumberFormat="1" applyFont="1" applyFill="1" applyBorder="1" applyAlignment="1">
      <alignment horizontal="center" vertical="center" wrapText="1"/>
    </xf>
    <xf numFmtId="0" fontId="0" fillId="85" borderId="27" xfId="0" applyNumberFormat="1" applyFont="1" applyFill="1" applyBorder="1" applyAlignment="1">
      <alignment horizontal="center" vertical="center" wrapText="1"/>
    </xf>
    <xf numFmtId="0" fontId="0" fillId="85" borderId="68" xfId="0" applyNumberFormat="1" applyFont="1" applyFill="1" applyBorder="1" applyAlignment="1">
      <alignment horizontal="center" vertical="center" wrapText="1"/>
    </xf>
    <xf numFmtId="0" fontId="0" fillId="85" borderId="67" xfId="0" applyNumberFormat="1" applyFont="1" applyFill="1" applyBorder="1" applyAlignment="1">
      <alignment horizontal="center" vertical="center" wrapText="1"/>
    </xf>
    <xf numFmtId="177" fontId="0" fillId="85" borderId="32" xfId="0" applyNumberFormat="1" applyFont="1" applyFill="1" applyBorder="1" applyAlignment="1">
      <alignment horizontal="center" vertical="center" wrapText="1"/>
    </xf>
    <xf numFmtId="0" fontId="0" fillId="85" borderId="69" xfId="0" applyNumberFormat="1" applyFont="1" applyFill="1" applyBorder="1" applyAlignment="1">
      <alignment horizontal="center" vertical="center" wrapText="1"/>
    </xf>
    <xf numFmtId="177" fontId="0" fillId="85" borderId="70" xfId="0" applyNumberFormat="1" applyFont="1" applyFill="1" applyBorder="1" applyAlignment="1">
      <alignment horizontal="center" vertical="center" wrapText="1"/>
    </xf>
    <xf numFmtId="177" fontId="0" fillId="85" borderId="39" xfId="0" applyNumberFormat="1" applyFont="1" applyFill="1" applyBorder="1" applyAlignment="1">
      <alignment horizontal="center" vertical="center" wrapText="1"/>
    </xf>
    <xf numFmtId="0" fontId="0" fillId="85" borderId="50" xfId="0" applyNumberFormat="1" applyFont="1" applyFill="1" applyBorder="1" applyAlignment="1">
      <alignment horizontal="center" vertical="center"/>
    </xf>
    <xf numFmtId="179" fontId="0" fillId="86" borderId="29" xfId="0" applyNumberFormat="1" applyFont="1" applyFill="1" applyBorder="1" applyAlignment="1">
      <alignment horizontal="center" vertical="center" wrapText="1"/>
    </xf>
    <xf numFmtId="179" fontId="0" fillId="86" borderId="63" xfId="0" applyNumberFormat="1" applyFont="1" applyFill="1" applyBorder="1" applyAlignment="1">
      <alignment horizontal="center" vertical="center" wrapText="1"/>
    </xf>
    <xf numFmtId="179" fontId="0" fillId="85" borderId="32" xfId="0" applyNumberFormat="1" applyFont="1" applyFill="1" applyBorder="1" applyAlignment="1">
      <alignment horizontal="center" vertical="center" wrapText="1"/>
    </xf>
    <xf numFmtId="179" fontId="0" fillId="86" borderId="41" xfId="0" applyNumberFormat="1" applyFont="1" applyFill="1" applyBorder="1" applyAlignment="1">
      <alignment horizontal="center" vertical="center" wrapText="1"/>
    </xf>
    <xf numFmtId="179" fontId="0" fillId="86" borderId="66" xfId="0" applyNumberFormat="1" applyFont="1" applyFill="1" applyBorder="1" applyAlignment="1">
      <alignment horizontal="center" vertical="center" wrapText="1"/>
    </xf>
    <xf numFmtId="179" fontId="0" fillId="85" borderId="39" xfId="0" applyNumberFormat="1" applyFont="1" applyFill="1" applyBorder="1" applyAlignment="1">
      <alignment horizontal="center" vertical="center" wrapText="1"/>
    </xf>
    <xf numFmtId="179" fontId="0" fillId="86" borderId="44" xfId="0" applyNumberFormat="1" applyFont="1" applyFill="1" applyBorder="1" applyAlignment="1">
      <alignment horizontal="center" vertical="center" wrapText="1"/>
    </xf>
    <xf numFmtId="179" fontId="0" fillId="86" borderId="0" xfId="0" applyNumberFormat="1" applyFont="1" applyFill="1" applyBorder="1" applyAlignment="1">
      <alignment horizontal="center" vertical="center" wrapText="1"/>
    </xf>
    <xf numFmtId="179" fontId="0" fillId="85" borderId="27" xfId="0" applyNumberFormat="1" applyFont="1" applyFill="1" applyBorder="1" applyAlignment="1">
      <alignment horizontal="center" vertical="center" wrapText="1"/>
    </xf>
    <xf numFmtId="179" fontId="0" fillId="86" borderId="41" xfId="0" applyNumberFormat="1" applyFont="1" applyFill="1" applyBorder="1" applyAlignment="1">
      <alignment horizontal="center" vertical="center"/>
    </xf>
    <xf numFmtId="179" fontId="0" fillId="86" borderId="66" xfId="0" applyNumberFormat="1" applyFont="1" applyFill="1" applyBorder="1" applyAlignment="1">
      <alignment horizontal="center" vertical="center"/>
    </xf>
    <xf numFmtId="179" fontId="0" fillId="85" borderId="39" xfId="0" applyNumberFormat="1" applyFont="1" applyFill="1" applyBorder="1" applyAlignment="1">
      <alignment horizontal="center" vertical="center"/>
    </xf>
    <xf numFmtId="191" fontId="0" fillId="86" borderId="41" xfId="0" applyNumberFormat="1" applyFont="1" applyFill="1" applyBorder="1" applyAlignment="1">
      <alignment horizontal="center" vertical="center" wrapText="1"/>
    </xf>
    <xf numFmtId="191" fontId="3" fillId="86" borderId="41" xfId="189" applyNumberFormat="1" applyFont="1" applyFill="1" applyBorder="1" applyAlignment="1">
      <alignment horizontal="center" vertical="center" wrapText="1"/>
      <protection/>
    </xf>
    <xf numFmtId="191" fontId="3" fillId="86" borderId="66" xfId="189" applyNumberFormat="1" applyFont="1" applyFill="1" applyBorder="1" applyAlignment="1">
      <alignment horizontal="center" vertical="center" wrapText="1"/>
      <protection/>
    </xf>
    <xf numFmtId="191" fontId="3" fillId="85" borderId="39" xfId="189" applyNumberFormat="1" applyFont="1" applyFill="1" applyBorder="1" applyAlignment="1">
      <alignment horizontal="center" vertical="center" wrapText="1"/>
      <protection/>
    </xf>
    <xf numFmtId="0" fontId="0" fillId="0" borderId="0" xfId="0" applyFill="1" applyBorder="1" applyAlignment="1">
      <alignment vertical="center"/>
    </xf>
    <xf numFmtId="0" fontId="58" fillId="0" borderId="71" xfId="0" applyFont="1" applyBorder="1" applyAlignment="1">
      <alignment horizontal="right" vertical="center"/>
    </xf>
    <xf numFmtId="0" fontId="58" fillId="0" borderId="72" xfId="0" applyFont="1" applyBorder="1" applyAlignment="1">
      <alignment horizontal="right" vertical="center"/>
    </xf>
    <xf numFmtId="0" fontId="58" fillId="0" borderId="34" xfId="0" applyFont="1" applyBorder="1" applyAlignment="1">
      <alignment horizontal="right" vertical="center"/>
    </xf>
    <xf numFmtId="0" fontId="58" fillId="0" borderId="44" xfId="0" applyFont="1" applyBorder="1" applyAlignment="1">
      <alignment horizontal="right" vertical="center"/>
    </xf>
    <xf numFmtId="0" fontId="58" fillId="0" borderId="44" xfId="0" applyFont="1" applyFill="1" applyBorder="1" applyAlignment="1">
      <alignment horizontal="right" vertical="center"/>
    </xf>
    <xf numFmtId="0" fontId="58" fillId="0" borderId="35" xfId="0" applyFont="1" applyBorder="1" applyAlignment="1">
      <alignment horizontal="center" vertical="center"/>
    </xf>
    <xf numFmtId="0" fontId="58" fillId="0" borderId="73" xfId="0" applyFont="1" applyBorder="1" applyAlignment="1">
      <alignment horizontal="right" vertical="center"/>
    </xf>
    <xf numFmtId="0" fontId="58" fillId="0" borderId="55" xfId="0" applyFont="1" applyBorder="1" applyAlignment="1">
      <alignment horizontal="right" vertical="center"/>
    </xf>
    <xf numFmtId="0" fontId="58" fillId="0" borderId="22" xfId="0" applyFont="1" applyBorder="1" applyAlignment="1">
      <alignment horizontal="right" vertical="center"/>
    </xf>
    <xf numFmtId="0" fontId="58" fillId="0" borderId="22" xfId="0" applyFont="1" applyFill="1" applyBorder="1" applyAlignment="1">
      <alignment horizontal="right" vertical="center"/>
    </xf>
    <xf numFmtId="0" fontId="58" fillId="0" borderId="74" xfId="0" applyFont="1" applyBorder="1" applyAlignment="1">
      <alignment horizontal="right" vertical="center"/>
    </xf>
    <xf numFmtId="0" fontId="58" fillId="0" borderId="54" xfId="0" applyFont="1" applyBorder="1" applyAlignment="1">
      <alignment horizontal="right" vertical="center"/>
    </xf>
    <xf numFmtId="0" fontId="58" fillId="0" borderId="56" xfId="0" applyFont="1" applyBorder="1" applyAlignment="1">
      <alignment horizontal="right" vertical="center"/>
    </xf>
    <xf numFmtId="0" fontId="58" fillId="0" borderId="56" xfId="0" applyFont="1" applyFill="1" applyBorder="1" applyAlignment="1">
      <alignment horizontal="right" vertical="center"/>
    </xf>
    <xf numFmtId="0" fontId="58" fillId="85" borderId="67" xfId="0" applyFont="1" applyFill="1" applyBorder="1" applyAlignment="1">
      <alignment horizontal="right" vertical="center"/>
    </xf>
    <xf numFmtId="0" fontId="58" fillId="85" borderId="27" xfId="0" applyFont="1" applyFill="1" applyBorder="1" applyAlignment="1">
      <alignment horizontal="right" vertical="center"/>
    </xf>
    <xf numFmtId="0" fontId="58" fillId="0" borderId="24" xfId="0" applyFont="1" applyBorder="1" applyAlignment="1">
      <alignment horizontal="center" vertical="center"/>
    </xf>
    <xf numFmtId="0" fontId="0" fillId="0" borderId="0" xfId="0" applyAlignment="1">
      <alignment horizontal="center" vertical="center"/>
    </xf>
    <xf numFmtId="0" fontId="57" fillId="0" borderId="0" xfId="0" applyFont="1" applyAlignment="1">
      <alignment vertical="center"/>
    </xf>
    <xf numFmtId="0" fontId="58" fillId="0" borderId="23" xfId="0" applyFont="1" applyBorder="1" applyAlignment="1">
      <alignment horizontal="center" vertical="center"/>
    </xf>
    <xf numFmtId="0" fontId="58" fillId="0" borderId="75" xfId="0" applyFont="1" applyBorder="1" applyAlignment="1">
      <alignment horizontal="center" vertical="center"/>
    </xf>
    <xf numFmtId="0" fontId="58" fillId="0" borderId="36" xfId="0" applyNumberFormat="1" applyFont="1" applyBorder="1" applyAlignment="1">
      <alignment horizontal="center" vertical="center"/>
    </xf>
    <xf numFmtId="0" fontId="58" fillId="0" borderId="76" xfId="0" applyNumberFormat="1" applyFont="1" applyBorder="1" applyAlignment="1">
      <alignment horizontal="center" vertical="center"/>
    </xf>
    <xf numFmtId="0" fontId="58" fillId="0" borderId="77" xfId="0" applyNumberFormat="1" applyFont="1" applyBorder="1" applyAlignment="1">
      <alignment horizontal="center" vertical="center"/>
    </xf>
    <xf numFmtId="0" fontId="58" fillId="85" borderId="37" xfId="0" applyNumberFormat="1" applyFont="1" applyFill="1" applyBorder="1" applyAlignment="1">
      <alignment horizontal="right" vertical="center"/>
    </xf>
    <xf numFmtId="0" fontId="58" fillId="0" borderId="29" xfId="0" applyFont="1" applyBorder="1" applyAlignment="1">
      <alignment horizontal="center" vertical="center"/>
    </xf>
    <xf numFmtId="0" fontId="58" fillId="0" borderId="30" xfId="0" applyFont="1" applyBorder="1" applyAlignment="1">
      <alignment horizontal="center" vertical="center"/>
    </xf>
    <xf numFmtId="0" fontId="58" fillId="0" borderId="72" xfId="0" applyFont="1" applyBorder="1" applyAlignment="1">
      <alignment horizontal="center" vertical="center"/>
    </xf>
    <xf numFmtId="0" fontId="58" fillId="0" borderId="73" xfId="0" applyFont="1" applyBorder="1" applyAlignment="1">
      <alignment horizontal="center" vertical="center"/>
    </xf>
    <xf numFmtId="0" fontId="58" fillId="0" borderId="38" xfId="0" applyFont="1" applyBorder="1" applyAlignment="1">
      <alignment horizontal="center" vertical="center"/>
    </xf>
    <xf numFmtId="0" fontId="58" fillId="0" borderId="31" xfId="0" applyFont="1" applyBorder="1" applyAlignment="1">
      <alignment horizontal="center" vertical="center"/>
    </xf>
    <xf numFmtId="0" fontId="58" fillId="0" borderId="74" xfId="0" applyFont="1" applyBorder="1" applyAlignment="1">
      <alignment horizontal="center" vertical="center"/>
    </xf>
    <xf numFmtId="0" fontId="58" fillId="85" borderId="32" xfId="0" applyFont="1" applyFill="1" applyBorder="1" applyAlignment="1">
      <alignment horizontal="right" vertical="center"/>
    </xf>
    <xf numFmtId="0" fontId="58" fillId="85" borderId="67" xfId="0" applyFont="1" applyFill="1" applyBorder="1" applyAlignment="1">
      <alignment horizontal="center" vertical="center"/>
    </xf>
    <xf numFmtId="0" fontId="58" fillId="85" borderId="78" xfId="0" applyFont="1" applyFill="1" applyBorder="1" applyAlignment="1">
      <alignment horizontal="right" vertical="center"/>
    </xf>
    <xf numFmtId="0" fontId="58" fillId="85" borderId="79" xfId="0" applyFont="1" applyFill="1" applyBorder="1" applyAlignment="1">
      <alignment horizontal="right" vertical="center"/>
    </xf>
    <xf numFmtId="176" fontId="59" fillId="85" borderId="79" xfId="189" applyNumberFormat="1" applyFont="1" applyFill="1" applyBorder="1" applyAlignment="1">
      <alignment horizontal="right" vertical="center" wrapText="1"/>
      <protection/>
    </xf>
    <xf numFmtId="176" fontId="59" fillId="85" borderId="78" xfId="189" applyNumberFormat="1" applyFont="1" applyFill="1" applyBorder="1" applyAlignment="1">
      <alignment horizontal="right" vertical="center" wrapText="1"/>
      <protection/>
    </xf>
    <xf numFmtId="0" fontId="58" fillId="85" borderId="79" xfId="0" applyFont="1" applyFill="1" applyBorder="1" applyAlignment="1">
      <alignment horizontal="center" vertical="center"/>
    </xf>
    <xf numFmtId="0" fontId="58" fillId="85" borderId="80" xfId="0" applyFont="1" applyFill="1" applyBorder="1" applyAlignment="1">
      <alignment horizontal="center" vertical="center"/>
    </xf>
    <xf numFmtId="0" fontId="0" fillId="0" borderId="23" xfId="0" applyBorder="1" applyAlignment="1">
      <alignment horizontal="center" vertical="center"/>
    </xf>
    <xf numFmtId="0" fontId="3" fillId="0" borderId="81" xfId="189" applyFont="1" applyFill="1" applyBorder="1" applyAlignment="1">
      <alignment horizontal="distributed" vertical="center" wrapText="1"/>
      <protection/>
    </xf>
    <xf numFmtId="0" fontId="58" fillId="22" borderId="28" xfId="0" applyFont="1" applyFill="1" applyBorder="1" applyAlignment="1">
      <alignment horizontal="center" vertical="center" wrapText="1"/>
    </xf>
    <xf numFmtId="0" fontId="58" fillId="22" borderId="82" xfId="0" applyFont="1" applyFill="1" applyBorder="1" applyAlignment="1">
      <alignment horizontal="center" vertical="center" wrapText="1"/>
    </xf>
    <xf numFmtId="0" fontId="0" fillId="86" borderId="44" xfId="0" applyNumberFormat="1" applyFont="1" applyFill="1" applyBorder="1" applyAlignment="1">
      <alignment horizontal="center" vertical="center"/>
    </xf>
    <xf numFmtId="0" fontId="0" fillId="86" borderId="0" xfId="0" applyNumberFormat="1" applyFont="1" applyFill="1" applyBorder="1" applyAlignment="1">
      <alignment horizontal="center" vertical="center"/>
    </xf>
    <xf numFmtId="0" fontId="0" fillId="85" borderId="27" xfId="0" applyNumberFormat="1" applyFont="1" applyFill="1" applyBorder="1" applyAlignment="1">
      <alignment horizontal="center" vertical="center"/>
    </xf>
    <xf numFmtId="0" fontId="58" fillId="0" borderId="55" xfId="0" applyFont="1" applyBorder="1" applyAlignment="1">
      <alignment horizontal="left" vertical="center" wrapText="1"/>
    </xf>
    <xf numFmtId="0" fontId="58" fillId="0" borderId="24" xfId="0" applyFont="1" applyFill="1" applyBorder="1" applyAlignment="1">
      <alignment horizontal="right" vertical="center"/>
    </xf>
    <xf numFmtId="177" fontId="3" fillId="0" borderId="23" xfId="189" applyNumberFormat="1" applyFont="1" applyFill="1" applyBorder="1" applyAlignment="1">
      <alignment horizontal="center" vertical="center" wrapText="1"/>
      <protection/>
    </xf>
    <xf numFmtId="0" fontId="3" fillId="0" borderId="38" xfId="189" applyNumberFormat="1" applyFont="1" applyFill="1" applyBorder="1" applyAlignment="1">
      <alignment horizontal="center" vertical="center" wrapText="1"/>
      <protection/>
    </xf>
    <xf numFmtId="177" fontId="3" fillId="0" borderId="29" xfId="189" applyNumberFormat="1" applyFont="1" applyFill="1" applyBorder="1" applyAlignment="1">
      <alignment horizontal="center" vertical="center" wrapText="1"/>
      <protection/>
    </xf>
    <xf numFmtId="176" fontId="21" fillId="87" borderId="42" xfId="189" applyNumberFormat="1" applyFont="1" applyFill="1" applyBorder="1" applyAlignment="1">
      <alignment horizontal="right" vertical="center" wrapText="1"/>
      <protection/>
    </xf>
    <xf numFmtId="0" fontId="58" fillId="0" borderId="24" xfId="0" applyFont="1" applyBorder="1" applyAlignment="1">
      <alignment horizontal="center" vertical="center"/>
    </xf>
    <xf numFmtId="0" fontId="58" fillId="0" borderId="25" xfId="0" applyFont="1" applyBorder="1" applyAlignment="1">
      <alignment horizontal="center" vertical="center"/>
    </xf>
    <xf numFmtId="177" fontId="0" fillId="87" borderId="44" xfId="0" applyNumberFormat="1" applyFont="1" applyFill="1" applyBorder="1" applyAlignment="1">
      <alignment horizontal="center" vertical="center" wrapText="1"/>
    </xf>
    <xf numFmtId="176" fontId="21" fillId="87" borderId="22" xfId="189" applyNumberFormat="1" applyFont="1" applyFill="1" applyBorder="1" applyAlignment="1">
      <alignment horizontal="right" vertical="center" wrapText="1"/>
      <protection/>
    </xf>
    <xf numFmtId="0" fontId="58" fillId="88" borderId="30" xfId="0" applyFont="1" applyFill="1" applyBorder="1" applyAlignment="1">
      <alignment horizontal="center" vertical="center"/>
    </xf>
    <xf numFmtId="0" fontId="58" fillId="0" borderId="55" xfId="0" applyFont="1" applyFill="1" applyBorder="1" applyAlignment="1">
      <alignment horizontal="right" vertical="center"/>
    </xf>
    <xf numFmtId="0" fontId="58" fillId="0" borderId="75" xfId="0" applyFont="1" applyFill="1" applyBorder="1" applyAlignment="1">
      <alignment horizontal="center" vertical="center"/>
    </xf>
    <xf numFmtId="0" fontId="58" fillId="0" borderId="24" xfId="0" applyFont="1" applyFill="1" applyBorder="1" applyAlignment="1">
      <alignment horizontal="center" vertical="center"/>
    </xf>
    <xf numFmtId="0" fontId="0" fillId="87" borderId="44" xfId="0" applyNumberFormat="1" applyFont="1" applyFill="1" applyBorder="1" applyAlignment="1">
      <alignment horizontal="center" vertical="center" wrapText="1"/>
    </xf>
    <xf numFmtId="0" fontId="0" fillId="87" borderId="52" xfId="0" applyNumberFormat="1" applyFont="1" applyFill="1" applyBorder="1" applyAlignment="1">
      <alignment horizontal="center" vertical="center" wrapText="1"/>
    </xf>
    <xf numFmtId="0" fontId="0" fillId="87" borderId="38" xfId="0" applyNumberFormat="1" applyFont="1" applyFill="1" applyBorder="1" applyAlignment="1">
      <alignment horizontal="center" vertical="center" wrapText="1"/>
    </xf>
    <xf numFmtId="0" fontId="58" fillId="0" borderId="76" xfId="0" applyNumberFormat="1" applyFont="1" applyFill="1" applyBorder="1" applyAlignment="1">
      <alignment horizontal="center" vertical="center"/>
    </xf>
    <xf numFmtId="0" fontId="58" fillId="0" borderId="30" xfId="0" applyFont="1" applyFill="1" applyBorder="1" applyAlignment="1">
      <alignment horizontal="center" vertical="center"/>
    </xf>
    <xf numFmtId="176" fontId="61" fillId="0" borderId="22" xfId="0" applyNumberFormat="1" applyFont="1" applyBorder="1" applyAlignment="1">
      <alignment horizontal="right" vertical="center"/>
    </xf>
    <xf numFmtId="0" fontId="0" fillId="0" borderId="35" xfId="0" applyFont="1" applyFill="1" applyBorder="1" applyAlignment="1">
      <alignment horizontal="center" vertical="center"/>
    </xf>
    <xf numFmtId="0" fontId="58" fillId="0" borderId="25" xfId="0" applyFont="1" applyFill="1" applyBorder="1" applyAlignment="1">
      <alignment horizontal="right" vertical="center"/>
    </xf>
    <xf numFmtId="0" fontId="58" fillId="0" borderId="24"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73" xfId="0" applyFont="1" applyFill="1" applyBorder="1" applyAlignment="1">
      <alignment horizontal="right" vertical="center"/>
    </xf>
    <xf numFmtId="0" fontId="58" fillId="0" borderId="22" xfId="0" applyFont="1" applyBorder="1" applyAlignment="1">
      <alignment horizontal="center" vertical="center"/>
    </xf>
    <xf numFmtId="0" fontId="58" fillId="0" borderId="56" xfId="0" applyFont="1" applyBorder="1" applyAlignment="1">
      <alignment horizontal="center" vertical="center"/>
    </xf>
    <xf numFmtId="0" fontId="58" fillId="0" borderId="22" xfId="0" applyFont="1" applyFill="1" applyBorder="1" applyAlignment="1">
      <alignment horizontal="center" vertical="center"/>
    </xf>
    <xf numFmtId="176" fontId="58" fillId="0" borderId="44" xfId="0" applyNumberFormat="1" applyFont="1" applyFill="1" applyBorder="1" applyAlignment="1">
      <alignment horizontal="right" vertical="center"/>
    </xf>
    <xf numFmtId="176" fontId="0" fillId="0" borderId="47" xfId="0" applyNumberFormat="1" applyFont="1" applyFill="1" applyBorder="1" applyAlignment="1">
      <alignment horizontal="center" vertical="center"/>
    </xf>
    <xf numFmtId="0" fontId="58" fillId="0" borderId="73" xfId="0" applyFont="1" applyFill="1" applyBorder="1" applyAlignment="1">
      <alignment horizontal="center" vertical="center"/>
    </xf>
    <xf numFmtId="0" fontId="58" fillId="0" borderId="23" xfId="0" applyFont="1" applyFill="1" applyBorder="1" applyAlignment="1">
      <alignment horizontal="right" vertical="center"/>
    </xf>
    <xf numFmtId="0" fontId="58" fillId="0" borderId="73" xfId="0" applyFont="1" applyFill="1" applyBorder="1" applyAlignment="1">
      <alignment horizontal="center" vertical="center"/>
    </xf>
    <xf numFmtId="0" fontId="62" fillId="85" borderId="26" xfId="189" applyFont="1" applyFill="1" applyBorder="1" applyAlignment="1">
      <alignment horizontal="center" vertical="center" wrapText="1"/>
      <protection/>
    </xf>
    <xf numFmtId="0" fontId="58" fillId="0" borderId="55" xfId="0" applyFont="1" applyFill="1" applyBorder="1" applyAlignment="1">
      <alignment horizontal="left" vertical="center" wrapText="1"/>
    </xf>
    <xf numFmtId="177" fontId="0" fillId="0" borderId="44" xfId="0" applyNumberFormat="1" applyFont="1" applyFill="1" applyBorder="1" applyAlignment="1">
      <alignment horizontal="center" vertical="center" wrapText="1"/>
    </xf>
    <xf numFmtId="176" fontId="3" fillId="0" borderId="44" xfId="189" applyNumberFormat="1" applyFont="1" applyFill="1" applyBorder="1" applyAlignment="1">
      <alignment horizontal="center" vertical="center" wrapText="1"/>
      <protection/>
    </xf>
    <xf numFmtId="176" fontId="3" fillId="0" borderId="0" xfId="189" applyNumberFormat="1" applyFont="1" applyFill="1" applyBorder="1" applyAlignment="1">
      <alignment horizontal="center" vertical="center" wrapText="1"/>
      <protection/>
    </xf>
    <xf numFmtId="0" fontId="3" fillId="0" borderId="83" xfId="189" applyFont="1" applyFill="1" applyBorder="1" applyAlignment="1">
      <alignment horizontal="distributed" vertical="center" wrapText="1"/>
      <protection/>
    </xf>
    <xf numFmtId="0" fontId="3" fillId="0" borderId="84" xfId="189" applyFont="1" applyFill="1" applyBorder="1" applyAlignment="1">
      <alignment horizontal="distributed" vertical="center" wrapText="1"/>
      <protection/>
    </xf>
    <xf numFmtId="0" fontId="3" fillId="0" borderId="85" xfId="189" applyFont="1" applyFill="1" applyBorder="1" applyAlignment="1">
      <alignment horizontal="distributed" vertical="center" wrapText="1"/>
      <protection/>
    </xf>
    <xf numFmtId="176" fontId="3" fillId="85" borderId="27" xfId="189" applyNumberFormat="1" applyFont="1" applyFill="1" applyBorder="1" applyAlignment="1">
      <alignment horizontal="center" vertical="center" wrapText="1"/>
      <protection/>
    </xf>
    <xf numFmtId="0" fontId="3" fillId="0" borderId="38" xfId="189" applyFont="1" applyFill="1" applyBorder="1" applyAlignment="1">
      <alignment horizontal="center" vertical="center" wrapText="1"/>
      <protection/>
    </xf>
    <xf numFmtId="0" fontId="3" fillId="0" borderId="84" xfId="189" applyFont="1" applyFill="1" applyBorder="1" applyAlignment="1">
      <alignment horizontal="center" vertical="center" wrapText="1"/>
      <protection/>
    </xf>
    <xf numFmtId="0" fontId="3" fillId="85" borderId="67" xfId="189" applyFont="1" applyFill="1" applyBorder="1" applyAlignment="1">
      <alignment horizontal="center" vertical="center" wrapText="1"/>
      <protection/>
    </xf>
    <xf numFmtId="177" fontId="62" fillId="85" borderId="32" xfId="189" applyNumberFormat="1" applyFont="1" applyFill="1" applyBorder="1" applyAlignment="1">
      <alignment horizontal="center" vertical="center" wrapText="1"/>
      <protection/>
    </xf>
    <xf numFmtId="0" fontId="33" fillId="0" borderId="35" xfId="190" applyFont="1" applyFill="1" applyBorder="1" applyAlignment="1">
      <alignment horizontal="center" vertical="center"/>
      <protection/>
    </xf>
    <xf numFmtId="38" fontId="21" fillId="0" borderId="42" xfId="189" applyNumberFormat="1" applyFont="1" applyFill="1" applyBorder="1" applyAlignment="1">
      <alignment horizontal="right" vertical="center" wrapText="1"/>
      <protection/>
    </xf>
    <xf numFmtId="0" fontId="33" fillId="0" borderId="52" xfId="190" applyNumberFormat="1" applyFont="1" applyFill="1" applyBorder="1" applyAlignment="1">
      <alignment horizontal="center" vertical="center" wrapText="1"/>
      <protection/>
    </xf>
    <xf numFmtId="0" fontId="33" fillId="0" borderId="44" xfId="190" applyNumberFormat="1" applyFont="1" applyFill="1" applyBorder="1" applyAlignment="1">
      <alignment horizontal="center" vertical="center" wrapText="1"/>
      <protection/>
    </xf>
    <xf numFmtId="38" fontId="21" fillId="0" borderId="22" xfId="189" applyNumberFormat="1" applyFont="1" applyFill="1" applyBorder="1" applyAlignment="1">
      <alignment horizontal="right" vertical="center" wrapText="1"/>
      <protection/>
    </xf>
    <xf numFmtId="0" fontId="58" fillId="0" borderId="24" xfId="0" applyFont="1" applyBorder="1" applyAlignment="1">
      <alignment horizontal="center" vertical="center"/>
    </xf>
    <xf numFmtId="0" fontId="58" fillId="0" borderId="73" xfId="0" applyFont="1" applyBorder="1" applyAlignment="1">
      <alignment horizontal="center" vertical="center"/>
    </xf>
    <xf numFmtId="0" fontId="0" fillId="0" borderId="51" xfId="0" applyBorder="1" applyAlignment="1">
      <alignment horizontal="center" vertical="center"/>
    </xf>
    <xf numFmtId="0" fontId="0" fillId="0" borderId="57" xfId="0" applyBorder="1" applyAlignment="1">
      <alignment horizontal="center" vertical="center"/>
    </xf>
    <xf numFmtId="0" fontId="58" fillId="0" borderId="22" xfId="0" applyFont="1" applyBorder="1" applyAlignment="1">
      <alignment horizontal="center" vertical="center"/>
    </xf>
    <xf numFmtId="0" fontId="3" fillId="0" borderId="51" xfId="189" applyFont="1" applyFill="1" applyBorder="1" applyAlignment="1">
      <alignment horizontal="distributed" vertical="center"/>
      <protection/>
    </xf>
    <xf numFmtId="176" fontId="60" fillId="0" borderId="24" xfId="0" applyNumberFormat="1" applyFont="1" applyFill="1" applyBorder="1" applyAlignment="1">
      <alignment vertical="center"/>
    </xf>
    <xf numFmtId="176" fontId="60" fillId="0" borderId="25" xfId="0" applyNumberFormat="1" applyFont="1" applyFill="1" applyBorder="1" applyAlignment="1">
      <alignment vertical="center"/>
    </xf>
    <xf numFmtId="177" fontId="63" fillId="0" borderId="23" xfId="190" applyNumberFormat="1" applyFont="1" applyFill="1" applyBorder="1" applyAlignment="1">
      <alignment vertical="center"/>
      <protection/>
    </xf>
    <xf numFmtId="176" fontId="60" fillId="0" borderId="24" xfId="0" applyNumberFormat="1" applyFont="1" applyFill="1" applyBorder="1" applyAlignment="1">
      <alignment horizontal="center" vertical="center"/>
    </xf>
    <xf numFmtId="0" fontId="64" fillId="0" borderId="34" xfId="0" applyFont="1" applyBorder="1" applyAlignment="1">
      <alignment horizontal="left" vertical="center" wrapText="1"/>
    </xf>
    <xf numFmtId="186" fontId="0" fillId="0" borderId="35" xfId="0" applyNumberFormat="1" applyFont="1" applyFill="1" applyBorder="1" applyAlignment="1">
      <alignment horizontal="left" vertical="center" wrapText="1"/>
    </xf>
    <xf numFmtId="176" fontId="21" fillId="0" borderId="35" xfId="189" applyNumberFormat="1" applyFont="1" applyFill="1" applyBorder="1" applyAlignment="1">
      <alignment horizontal="left" vertical="center" wrapText="1"/>
      <protection/>
    </xf>
    <xf numFmtId="176" fontId="21" fillId="0" borderId="75" xfId="189" applyNumberFormat="1" applyFont="1" applyFill="1" applyBorder="1" applyAlignment="1">
      <alignment horizontal="left" vertical="center" wrapText="1"/>
      <protection/>
    </xf>
    <xf numFmtId="176" fontId="21" fillId="0" borderId="86" xfId="189" applyNumberFormat="1" applyFont="1" applyFill="1" applyBorder="1" applyAlignment="1">
      <alignment horizontal="left" vertical="center" wrapText="1"/>
      <protection/>
    </xf>
    <xf numFmtId="176" fontId="60" fillId="0" borderId="24" xfId="0" applyNumberFormat="1" applyFont="1" applyFill="1" applyBorder="1" applyAlignment="1">
      <alignment horizontal="right" vertical="center"/>
    </xf>
    <xf numFmtId="0" fontId="58" fillId="0" borderId="55" xfId="0" applyFont="1" applyBorder="1" applyAlignment="1">
      <alignment horizontal="left" vertical="center"/>
    </xf>
    <xf numFmtId="0" fontId="58" fillId="0" borderId="55" xfId="0" applyFont="1" applyFill="1" applyBorder="1" applyAlignment="1">
      <alignment horizontal="left" vertical="center"/>
    </xf>
    <xf numFmtId="0" fontId="58" fillId="0" borderId="54" xfId="0" applyFont="1" applyBorder="1" applyAlignment="1">
      <alignment horizontal="left" vertical="center"/>
    </xf>
    <xf numFmtId="186" fontId="0" fillId="0" borderId="35" xfId="0" applyNumberFormat="1" applyFont="1" applyFill="1" applyBorder="1" applyAlignment="1">
      <alignment horizontal="left" vertical="center" shrinkToFit="1"/>
    </xf>
    <xf numFmtId="0" fontId="0" fillId="0" borderId="57"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1" xfId="0" applyBorder="1" applyAlignment="1">
      <alignment horizontal="center" vertical="center"/>
    </xf>
    <xf numFmtId="0" fontId="58" fillId="85" borderId="49" xfId="0" applyFont="1" applyFill="1" applyBorder="1" applyAlignment="1">
      <alignment horizontal="center" vertical="center"/>
    </xf>
    <xf numFmtId="0" fontId="58" fillId="85" borderId="89" xfId="0" applyFont="1" applyFill="1" applyBorder="1" applyAlignment="1">
      <alignment horizontal="center" vertical="center"/>
    </xf>
    <xf numFmtId="0" fontId="65" fillId="72" borderId="26" xfId="0" applyFont="1" applyFill="1" applyBorder="1" applyAlignment="1">
      <alignment horizontal="center" vertical="center"/>
    </xf>
    <xf numFmtId="0" fontId="65" fillId="72" borderId="27" xfId="0" applyFont="1" applyFill="1" applyBorder="1" applyAlignment="1">
      <alignment horizontal="center" vertical="center"/>
    </xf>
    <xf numFmtId="0" fontId="65" fillId="72" borderId="50" xfId="0" applyFont="1" applyFill="1" applyBorder="1" applyAlignment="1">
      <alignment horizontal="center" vertical="center"/>
    </xf>
    <xf numFmtId="0" fontId="58" fillId="0" borderId="24" xfId="0" applyFont="1" applyBorder="1" applyAlignment="1">
      <alignment horizontal="left" vertical="center" wrapText="1"/>
    </xf>
    <xf numFmtId="0" fontId="58" fillId="0" borderId="90" xfId="0" applyFont="1" applyBorder="1" applyAlignment="1">
      <alignment horizontal="left" vertical="center" wrapText="1"/>
    </xf>
    <xf numFmtId="0" fontId="58" fillId="0" borderId="24" xfId="0" applyFont="1" applyBorder="1" applyAlignment="1">
      <alignment horizontal="left" vertical="center"/>
    </xf>
    <xf numFmtId="0" fontId="58" fillId="0" borderId="90" xfId="0" applyFont="1" applyBorder="1" applyAlignment="1">
      <alignment horizontal="left" vertical="center"/>
    </xf>
    <xf numFmtId="0" fontId="58" fillId="0" borderId="24" xfId="0" applyFont="1" applyFill="1" applyBorder="1" applyAlignment="1">
      <alignment horizontal="left" vertical="center" wrapText="1"/>
    </xf>
    <xf numFmtId="0" fontId="58" fillId="0" borderId="90" xfId="0" applyFont="1" applyFill="1" applyBorder="1" applyAlignment="1">
      <alignment horizontal="left" vertical="center" wrapText="1"/>
    </xf>
    <xf numFmtId="0" fontId="61" fillId="0" borderId="83" xfId="0" applyFont="1" applyBorder="1" applyAlignment="1">
      <alignment horizontal="left" vertical="top" wrapText="1"/>
    </xf>
    <xf numFmtId="0" fontId="61" fillId="0" borderId="91" xfId="0" applyFont="1" applyBorder="1" applyAlignment="1">
      <alignment horizontal="left" vertical="top" wrapText="1"/>
    </xf>
    <xf numFmtId="0" fontId="61" fillId="0" borderId="24" xfId="190" applyFont="1" applyFill="1" applyBorder="1" applyAlignment="1">
      <alignment horizontal="left" vertical="center" wrapText="1"/>
      <protection/>
    </xf>
    <xf numFmtId="0" fontId="61" fillId="0" borderId="90" xfId="190" applyFont="1" applyFill="1" applyBorder="1" applyAlignment="1">
      <alignment horizontal="left" vertical="center" wrapText="1"/>
      <protection/>
    </xf>
    <xf numFmtId="0" fontId="61" fillId="0" borderId="24" xfId="190" applyFont="1" applyBorder="1" applyAlignment="1">
      <alignment horizontal="left" vertical="center"/>
      <protection/>
    </xf>
    <xf numFmtId="0" fontId="61" fillId="0" borderId="90" xfId="190" applyFont="1" applyBorder="1" applyAlignment="1">
      <alignment horizontal="left" vertical="center"/>
      <protection/>
    </xf>
    <xf numFmtId="0" fontId="58" fillId="0" borderId="24" xfId="0" applyFont="1" applyFill="1" applyBorder="1" applyAlignment="1">
      <alignment horizontal="left" vertical="center"/>
    </xf>
    <xf numFmtId="0" fontId="58" fillId="0" borderId="90" xfId="0" applyFont="1" applyFill="1" applyBorder="1" applyAlignment="1">
      <alignment horizontal="left" vertical="center"/>
    </xf>
    <xf numFmtId="0" fontId="58" fillId="0" borderId="24" xfId="190" applyFont="1" applyFill="1" applyBorder="1" applyAlignment="1">
      <alignment horizontal="left" vertical="center" wrapText="1"/>
      <protection/>
    </xf>
    <xf numFmtId="0" fontId="58" fillId="0" borderId="90" xfId="190" applyFont="1" applyFill="1" applyBorder="1" applyAlignment="1">
      <alignment horizontal="left" vertical="center" wrapText="1"/>
      <protection/>
    </xf>
    <xf numFmtId="0" fontId="66" fillId="88" borderId="24" xfId="0" applyFont="1" applyFill="1" applyBorder="1" applyAlignment="1">
      <alignment horizontal="left" vertical="center" wrapText="1"/>
    </xf>
    <xf numFmtId="0" fontId="66" fillId="88" borderId="90" xfId="0" applyFont="1" applyFill="1" applyBorder="1" applyAlignment="1">
      <alignment horizontal="left" vertical="center" wrapText="1"/>
    </xf>
    <xf numFmtId="0" fontId="58" fillId="62" borderId="26" xfId="0" applyFont="1" applyFill="1" applyBorder="1" applyAlignment="1">
      <alignment horizontal="center" vertical="center" wrapText="1"/>
    </xf>
    <xf numFmtId="0" fontId="58" fillId="62" borderId="50" xfId="0" applyFont="1" applyFill="1" applyBorder="1" applyAlignment="1">
      <alignment horizontal="center" vertical="center" wrapText="1"/>
    </xf>
    <xf numFmtId="0" fontId="58" fillId="22" borderId="26" xfId="0" applyFont="1" applyFill="1" applyBorder="1" applyAlignment="1">
      <alignment horizontal="center" vertical="center" wrapText="1"/>
    </xf>
    <xf numFmtId="0" fontId="58" fillId="22" borderId="50" xfId="0" applyFont="1" applyFill="1" applyBorder="1" applyAlignment="1">
      <alignment horizontal="center" vertical="center" wrapText="1"/>
    </xf>
    <xf numFmtId="0" fontId="58" fillId="22" borderId="92" xfId="0" applyFont="1" applyFill="1" applyBorder="1" applyAlignment="1">
      <alignment horizontal="center" vertical="center" wrapText="1"/>
    </xf>
    <xf numFmtId="0" fontId="58" fillId="22" borderId="93" xfId="0" applyFont="1" applyFill="1" applyBorder="1" applyAlignment="1">
      <alignment horizontal="center" vertical="center" wrapText="1"/>
    </xf>
    <xf numFmtId="0" fontId="58" fillId="22" borderId="94" xfId="0" applyFont="1" applyFill="1" applyBorder="1" applyAlignment="1">
      <alignment horizontal="center" vertical="center" wrapText="1"/>
    </xf>
    <xf numFmtId="0" fontId="58" fillId="22" borderId="95" xfId="0" applyFont="1" applyFill="1" applyBorder="1" applyAlignment="1">
      <alignment horizontal="center" vertical="center" wrapText="1"/>
    </xf>
    <xf numFmtId="0" fontId="58" fillId="62" borderId="27" xfId="0" applyFont="1" applyFill="1" applyBorder="1" applyAlignment="1">
      <alignment horizontal="center" vertical="center" wrapText="1"/>
    </xf>
    <xf numFmtId="0" fontId="58" fillId="22" borderId="27" xfId="0" applyFont="1" applyFill="1" applyBorder="1" applyAlignment="1">
      <alignment horizontal="center" vertical="center" wrapText="1"/>
    </xf>
    <xf numFmtId="0" fontId="58" fillId="0" borderId="24" xfId="0" applyFont="1" applyBorder="1" applyAlignment="1">
      <alignment horizontal="center" vertical="center"/>
    </xf>
    <xf numFmtId="0" fontId="58" fillId="0" borderId="22" xfId="0" applyFont="1" applyBorder="1" applyAlignment="1">
      <alignment horizontal="center" vertical="center"/>
    </xf>
    <xf numFmtId="0" fontId="58" fillId="22" borderId="96" xfId="0" applyFont="1" applyFill="1" applyBorder="1" applyAlignment="1">
      <alignment horizontal="center" vertical="center" wrapText="1"/>
    </xf>
    <xf numFmtId="0" fontId="58" fillId="22" borderId="97" xfId="0" applyFont="1" applyFill="1" applyBorder="1" applyAlignment="1">
      <alignment horizontal="center" vertical="center" wrapText="1"/>
    </xf>
    <xf numFmtId="0" fontId="0" fillId="0" borderId="71" xfId="0" applyFont="1" applyBorder="1" applyAlignment="1">
      <alignment horizontal="left" vertical="center" wrapText="1"/>
    </xf>
    <xf numFmtId="0" fontId="0" fillId="0" borderId="98" xfId="0" applyFont="1" applyBorder="1" applyAlignment="1">
      <alignment horizontal="left" vertical="center" wrapText="1"/>
    </xf>
    <xf numFmtId="0" fontId="58" fillId="22" borderId="99" xfId="0" applyFont="1" applyFill="1" applyBorder="1" applyAlignment="1">
      <alignment horizontal="center" vertical="center" wrapText="1"/>
    </xf>
    <xf numFmtId="0" fontId="58" fillId="22" borderId="28" xfId="0" applyFont="1" applyFill="1" applyBorder="1" applyAlignment="1">
      <alignment horizontal="center" vertical="center" wrapText="1"/>
    </xf>
    <xf numFmtId="0" fontId="58" fillId="0" borderId="73" xfId="0" applyFont="1" applyBorder="1" applyAlignment="1">
      <alignment horizontal="center" vertical="center"/>
    </xf>
    <xf numFmtId="0" fontId="58" fillId="22" borderId="85" xfId="0" applyFont="1" applyFill="1" applyBorder="1" applyAlignment="1">
      <alignment horizontal="center" vertical="center" wrapText="1"/>
    </xf>
    <xf numFmtId="0" fontId="58" fillId="22" borderId="91" xfId="0" applyFont="1" applyFill="1" applyBorder="1" applyAlignment="1">
      <alignment horizontal="center" vertical="center" wrapText="1"/>
    </xf>
    <xf numFmtId="0" fontId="22" fillId="22" borderId="71" xfId="189" applyFont="1" applyFill="1" applyBorder="1" applyAlignment="1">
      <alignment horizontal="center" vertical="center"/>
      <protection/>
    </xf>
    <xf numFmtId="0" fontId="22" fillId="22" borderId="100" xfId="189" applyFont="1" applyFill="1" applyBorder="1" applyAlignment="1">
      <alignment horizontal="center" vertical="center"/>
      <protection/>
    </xf>
    <xf numFmtId="0" fontId="22" fillId="22" borderId="98" xfId="189" applyFont="1" applyFill="1" applyBorder="1" applyAlignment="1">
      <alignment horizontal="center" vertical="center"/>
      <protection/>
    </xf>
    <xf numFmtId="0" fontId="22" fillId="22" borderId="71" xfId="189" applyFont="1" applyFill="1" applyBorder="1" applyAlignment="1">
      <alignment horizontal="center" vertical="center" wrapText="1"/>
      <protection/>
    </xf>
    <xf numFmtId="0" fontId="22" fillId="22" borderId="98" xfId="189" applyFont="1" applyFill="1" applyBorder="1" applyAlignment="1">
      <alignment horizontal="center" vertical="center" wrapText="1"/>
      <protection/>
    </xf>
    <xf numFmtId="0" fontId="58" fillId="22" borderId="101" xfId="0" applyFont="1" applyFill="1" applyBorder="1" applyAlignment="1">
      <alignment horizontal="center" vertical="center" wrapText="1"/>
    </xf>
    <xf numFmtId="0" fontId="58" fillId="22" borderId="102" xfId="0" applyFont="1" applyFill="1" applyBorder="1" applyAlignment="1">
      <alignment horizontal="center" vertical="center" wrapText="1"/>
    </xf>
    <xf numFmtId="0" fontId="58" fillId="22" borderId="103" xfId="0" applyFont="1" applyFill="1" applyBorder="1" applyAlignment="1">
      <alignment horizontal="center" vertical="center" wrapText="1"/>
    </xf>
    <xf numFmtId="0" fontId="58" fillId="22" borderId="86" xfId="0" applyFont="1" applyFill="1" applyBorder="1" applyAlignment="1">
      <alignment horizontal="center" vertical="center" wrapText="1"/>
    </xf>
    <xf numFmtId="0" fontId="58" fillId="22" borderId="104" xfId="0" applyFont="1" applyFill="1" applyBorder="1" applyAlignment="1">
      <alignment horizontal="center" vertical="center" wrapText="1"/>
    </xf>
    <xf numFmtId="0" fontId="58" fillId="22" borderId="105" xfId="0" applyFont="1" applyFill="1" applyBorder="1" applyAlignment="1">
      <alignment horizontal="center" vertical="center" wrapText="1"/>
    </xf>
    <xf numFmtId="176" fontId="60" fillId="85" borderId="49" xfId="0" applyNumberFormat="1" applyFont="1" applyFill="1" applyBorder="1" applyAlignment="1">
      <alignment vertical="center"/>
    </xf>
    <xf numFmtId="176" fontId="60" fillId="85" borderId="89" xfId="0" applyNumberFormat="1" applyFont="1" applyFill="1" applyBorder="1" applyAlignment="1">
      <alignment vertical="center"/>
    </xf>
    <xf numFmtId="176" fontId="60" fillId="85" borderId="49" xfId="0" applyNumberFormat="1" applyFont="1" applyFill="1" applyBorder="1" applyAlignment="1">
      <alignment horizontal="center" vertical="center"/>
    </xf>
    <xf numFmtId="176" fontId="60" fillId="85" borderId="89" xfId="0" applyNumberFormat="1" applyFont="1" applyFill="1" applyBorder="1" applyAlignment="1">
      <alignment horizontal="center" vertical="center"/>
    </xf>
    <xf numFmtId="0" fontId="58" fillId="22" borderId="56" xfId="0" applyFont="1" applyFill="1" applyBorder="1" applyAlignment="1">
      <alignment horizontal="center" vertical="center" wrapText="1"/>
    </xf>
    <xf numFmtId="0" fontId="58" fillId="22" borderId="48" xfId="0" applyFont="1" applyFill="1" applyBorder="1" applyAlignment="1">
      <alignment horizontal="center" vertical="center" wrapText="1"/>
    </xf>
    <xf numFmtId="0" fontId="58" fillId="22" borderId="60" xfId="0" applyFont="1" applyFill="1" applyBorder="1" applyAlignment="1">
      <alignment horizontal="center" vertical="center" wrapText="1"/>
    </xf>
    <xf numFmtId="0" fontId="58" fillId="22" borderId="106" xfId="0" applyFont="1" applyFill="1" applyBorder="1" applyAlignment="1">
      <alignment horizontal="center" vertical="center" wrapText="1"/>
    </xf>
    <xf numFmtId="0" fontId="58" fillId="22" borderId="74" xfId="0" applyFont="1" applyFill="1" applyBorder="1" applyAlignment="1">
      <alignment horizontal="center" vertical="center" wrapText="1"/>
    </xf>
    <xf numFmtId="0" fontId="58" fillId="22" borderId="107" xfId="0" applyFont="1" applyFill="1" applyBorder="1" applyAlignment="1">
      <alignment horizontal="center" vertical="center" wrapText="1"/>
    </xf>
    <xf numFmtId="0" fontId="58" fillId="62" borderId="94" xfId="0" applyFont="1" applyFill="1" applyBorder="1" applyAlignment="1">
      <alignment horizontal="center" vertical="center" wrapText="1" shrinkToFit="1"/>
    </xf>
    <xf numFmtId="0" fontId="58" fillId="62" borderId="28" xfId="0" applyFont="1" applyFill="1" applyBorder="1" applyAlignment="1">
      <alignment horizontal="center" vertical="center" wrapText="1" shrinkToFit="1"/>
    </xf>
    <xf numFmtId="0" fontId="58" fillId="62" borderId="95" xfId="0" applyFont="1" applyFill="1" applyBorder="1" applyAlignment="1">
      <alignment horizontal="center" vertical="center" wrapText="1" shrinkToFit="1"/>
    </xf>
    <xf numFmtId="0" fontId="58" fillId="22" borderId="71" xfId="0" applyFont="1" applyFill="1" applyBorder="1" applyAlignment="1">
      <alignment horizontal="center" vertical="center" wrapText="1"/>
    </xf>
    <xf numFmtId="0" fontId="58" fillId="22" borderId="98" xfId="0" applyFont="1" applyFill="1" applyBorder="1" applyAlignment="1">
      <alignment horizontal="center" vertical="center" wrapText="1"/>
    </xf>
    <xf numFmtId="0" fontId="58" fillId="62" borderId="48" xfId="0" applyFont="1" applyFill="1" applyBorder="1" applyAlignment="1">
      <alignment horizontal="center" vertical="center" wrapText="1"/>
    </xf>
    <xf numFmtId="0" fontId="58" fillId="62" borderId="60" xfId="0" applyFont="1" applyFill="1" applyBorder="1" applyAlignment="1">
      <alignment horizontal="center" vertical="center" wrapText="1"/>
    </xf>
    <xf numFmtId="0" fontId="58" fillId="62" borderId="28" xfId="0" applyFont="1" applyFill="1" applyBorder="1" applyAlignment="1">
      <alignment horizontal="center" vertical="center" wrapText="1"/>
    </xf>
    <xf numFmtId="0" fontId="58" fillId="62" borderId="95" xfId="0" applyFont="1" applyFill="1" applyBorder="1" applyAlignment="1">
      <alignment horizontal="center" vertical="center" wrapText="1"/>
    </xf>
    <xf numFmtId="0" fontId="58" fillId="22" borderId="108" xfId="0" applyFont="1" applyFill="1" applyBorder="1" applyAlignment="1">
      <alignment horizontal="center" vertical="center" wrapText="1"/>
    </xf>
    <xf numFmtId="0" fontId="58" fillId="0" borderId="24" xfId="0" applyFont="1" applyFill="1" applyBorder="1" applyAlignment="1">
      <alignment horizontal="center" vertical="center"/>
    </xf>
    <xf numFmtId="0" fontId="58" fillId="0" borderId="73" xfId="0" applyFont="1" applyFill="1" applyBorder="1" applyAlignment="1">
      <alignment horizontal="center" vertical="center"/>
    </xf>
    <xf numFmtId="0" fontId="58" fillId="85" borderId="26" xfId="0" applyFont="1" applyFill="1" applyBorder="1" applyAlignment="1">
      <alignment horizontal="center" vertical="center"/>
    </xf>
    <xf numFmtId="0" fontId="58" fillId="85" borderId="67" xfId="0" applyFont="1" applyFill="1" applyBorder="1" applyAlignment="1">
      <alignment horizontal="center" vertical="center"/>
    </xf>
    <xf numFmtId="0" fontId="58" fillId="0" borderId="83" xfId="0" applyFont="1" applyBorder="1" applyAlignment="1">
      <alignment horizontal="center" vertical="center"/>
    </xf>
    <xf numFmtId="0" fontId="58" fillId="0" borderId="109" xfId="0" applyFont="1" applyBorder="1" applyAlignment="1">
      <alignment horizontal="center" vertical="center"/>
    </xf>
    <xf numFmtId="0" fontId="62" fillId="85" borderId="26" xfId="189" applyFont="1" applyFill="1" applyBorder="1" applyAlignment="1">
      <alignment horizontal="center" vertical="center" wrapText="1"/>
      <protection/>
    </xf>
    <xf numFmtId="0" fontId="62" fillId="85" borderId="50" xfId="189" applyFont="1" applyFill="1" applyBorder="1" applyAlignment="1">
      <alignment horizontal="center" vertical="center" wrapText="1"/>
      <protection/>
    </xf>
    <xf numFmtId="0" fontId="58" fillId="22" borderId="25" xfId="0" applyFont="1" applyFill="1" applyBorder="1" applyAlignment="1">
      <alignment horizontal="center" vertical="center" wrapText="1"/>
    </xf>
    <xf numFmtId="0" fontId="58" fillId="22" borderId="110" xfId="0" applyFont="1" applyFill="1" applyBorder="1" applyAlignment="1">
      <alignment horizontal="center" vertical="center" wrapText="1"/>
    </xf>
    <xf numFmtId="0" fontId="58" fillId="62" borderId="94" xfId="0" applyFont="1" applyFill="1" applyBorder="1" applyAlignment="1">
      <alignment horizontal="center" vertical="center" shrinkToFit="1"/>
    </xf>
    <xf numFmtId="0" fontId="58" fillId="62" borderId="28" xfId="0" applyFont="1" applyFill="1" applyBorder="1" applyAlignment="1">
      <alignment horizontal="center" vertical="center" shrinkToFit="1"/>
    </xf>
    <xf numFmtId="0" fontId="58" fillId="62" borderId="95" xfId="0" applyFont="1" applyFill="1" applyBorder="1" applyAlignment="1">
      <alignment horizontal="center" vertical="center" shrinkToFit="1"/>
    </xf>
    <xf numFmtId="0" fontId="58" fillId="22" borderId="77" xfId="0" applyFont="1" applyFill="1" applyBorder="1" applyAlignment="1">
      <alignment horizontal="center" vertical="center" wrapText="1"/>
    </xf>
    <xf numFmtId="0" fontId="58" fillId="22" borderId="111" xfId="0" applyFont="1" applyFill="1" applyBorder="1" applyAlignment="1">
      <alignment horizontal="center" vertical="center" wrapText="1"/>
    </xf>
    <xf numFmtId="0" fontId="58" fillId="22" borderId="112" xfId="0" applyFont="1" applyFill="1" applyBorder="1" applyAlignment="1">
      <alignment horizontal="center" vertical="center" wrapText="1"/>
    </xf>
    <xf numFmtId="0" fontId="58" fillId="22" borderId="51" xfId="0" applyFont="1" applyFill="1" applyBorder="1" applyAlignment="1">
      <alignment horizontal="center" vertical="center" wrapText="1"/>
    </xf>
    <xf numFmtId="0" fontId="58" fillId="22" borderId="113" xfId="0" applyFont="1" applyFill="1" applyBorder="1" applyAlignment="1">
      <alignment horizontal="center" vertical="center" wrapText="1"/>
    </xf>
    <xf numFmtId="0" fontId="58" fillId="22" borderId="31" xfId="0" applyFont="1" applyFill="1" applyBorder="1" applyAlignment="1">
      <alignment horizontal="center" vertical="center" wrapText="1"/>
    </xf>
    <xf numFmtId="0" fontId="58" fillId="22" borderId="40" xfId="0" applyFont="1" applyFill="1" applyBorder="1" applyAlignment="1">
      <alignment horizontal="center" vertical="center" wrapText="1"/>
    </xf>
    <xf numFmtId="0" fontId="58" fillId="22" borderId="83" xfId="0" applyFont="1" applyFill="1" applyBorder="1" applyAlignment="1">
      <alignment horizontal="center" vertical="center" wrapText="1"/>
    </xf>
    <xf numFmtId="0" fontId="58" fillId="22" borderId="109" xfId="0" applyFont="1" applyFill="1" applyBorder="1" applyAlignment="1">
      <alignment horizontal="center" vertical="center" wrapText="1"/>
    </xf>
    <xf numFmtId="0" fontId="0" fillId="0" borderId="51" xfId="0" applyBorder="1" applyAlignment="1">
      <alignment horizontal="center" vertical="center"/>
    </xf>
    <xf numFmtId="0" fontId="22" fillId="22" borderId="112" xfId="189" applyFont="1" applyFill="1" applyBorder="1" applyAlignment="1">
      <alignment horizontal="center" vertical="center" wrapText="1"/>
      <protection/>
    </xf>
    <xf numFmtId="0" fontId="22" fillId="22" borderId="51" xfId="189" applyFont="1" applyFill="1" applyBorder="1" applyAlignment="1">
      <alignment horizontal="center" vertical="center" wrapText="1"/>
      <protection/>
    </xf>
    <xf numFmtId="0" fontId="22" fillId="22" borderId="113" xfId="189" applyFont="1" applyFill="1" applyBorder="1" applyAlignment="1">
      <alignment horizontal="center" vertical="center" wrapText="1"/>
      <protection/>
    </xf>
    <xf numFmtId="0" fontId="22" fillId="22" borderId="25" xfId="189" applyFont="1" applyFill="1" applyBorder="1" applyAlignment="1">
      <alignment horizontal="center" vertical="center" wrapText="1"/>
      <protection/>
    </xf>
    <xf numFmtId="0" fontId="22" fillId="22" borderId="74" xfId="189" applyFont="1" applyFill="1" applyBorder="1" applyAlignment="1">
      <alignment horizontal="center" vertical="center" wrapText="1"/>
      <protection/>
    </xf>
    <xf numFmtId="0" fontId="22" fillId="22" borderId="94" xfId="189" applyFont="1" applyFill="1" applyBorder="1" applyAlignment="1">
      <alignment horizontal="center" vertical="center" wrapText="1"/>
      <protection/>
    </xf>
    <xf numFmtId="0" fontId="22" fillId="22" borderId="84" xfId="189" applyFont="1" applyFill="1" applyBorder="1" applyAlignment="1">
      <alignment horizontal="center" vertical="center" wrapText="1"/>
      <protection/>
    </xf>
    <xf numFmtId="0" fontId="22" fillId="22" borderId="31" xfId="189" applyFont="1" applyFill="1" applyBorder="1" applyAlignment="1">
      <alignment horizontal="center" vertical="center" wrapText="1"/>
      <protection/>
    </xf>
    <xf numFmtId="0" fontId="22" fillId="22" borderId="40" xfId="189" applyFont="1" applyFill="1" applyBorder="1" applyAlignment="1">
      <alignment horizontal="center" vertical="center" wrapText="1"/>
      <protection/>
    </xf>
    <xf numFmtId="0" fontId="58" fillId="62" borderId="26" xfId="0" applyFont="1" applyFill="1" applyBorder="1" applyAlignment="1">
      <alignment horizontal="center" vertical="center" shrinkToFit="1"/>
    </xf>
    <xf numFmtId="0" fontId="58" fillId="62" borderId="27" xfId="0" applyFont="1" applyFill="1" applyBorder="1" applyAlignment="1">
      <alignment horizontal="center" vertical="center" shrinkToFit="1"/>
    </xf>
    <xf numFmtId="0" fontId="58" fillId="62" borderId="50" xfId="0" applyFont="1" applyFill="1" applyBorder="1" applyAlignment="1">
      <alignment horizontal="center" vertical="center" shrinkToFit="1"/>
    </xf>
    <xf numFmtId="0" fontId="0" fillId="0" borderId="71" xfId="0" applyFont="1" applyBorder="1" applyAlignment="1">
      <alignment horizontal="center" vertical="center"/>
    </xf>
    <xf numFmtId="0" fontId="0" fillId="0" borderId="100" xfId="0" applyFont="1" applyBorder="1" applyAlignment="1">
      <alignment horizontal="center" vertical="center"/>
    </xf>
    <xf numFmtId="0" fontId="22" fillId="22" borderId="100" xfId="189" applyFont="1" applyFill="1" applyBorder="1" applyAlignment="1">
      <alignment horizontal="center" vertical="center" wrapText="1"/>
      <protection/>
    </xf>
    <xf numFmtId="0" fontId="22" fillId="22" borderId="72" xfId="189" applyFont="1" applyFill="1" applyBorder="1" applyAlignment="1">
      <alignment horizontal="center" vertical="center" wrapText="1"/>
      <protection/>
    </xf>
    <xf numFmtId="0" fontId="58" fillId="22" borderId="84" xfId="0" applyFont="1" applyFill="1" applyBorder="1" applyAlignment="1">
      <alignment horizontal="center" vertical="center" wrapText="1"/>
    </xf>
    <xf numFmtId="0" fontId="22" fillId="22" borderId="114" xfId="189" applyFont="1" applyFill="1" applyBorder="1" applyAlignment="1">
      <alignment horizontal="center" vertical="center" wrapText="1"/>
      <protection/>
    </xf>
    <xf numFmtId="0" fontId="58" fillId="22" borderId="54" xfId="0" applyFont="1" applyFill="1" applyBorder="1" applyAlignment="1">
      <alignment horizontal="center" vertical="center" wrapText="1"/>
    </xf>
    <xf numFmtId="0" fontId="58" fillId="22" borderId="115" xfId="0" applyFont="1" applyFill="1" applyBorder="1" applyAlignment="1">
      <alignment horizontal="center" vertical="center" wrapText="1"/>
    </xf>
    <xf numFmtId="0" fontId="58" fillId="22" borderId="116" xfId="0" applyFont="1" applyFill="1" applyBorder="1" applyAlignment="1">
      <alignment horizontal="center" vertical="center" wrapText="1"/>
    </xf>
    <xf numFmtId="0" fontId="58" fillId="0" borderId="22" xfId="0" applyFont="1" applyFill="1" applyBorder="1" applyAlignment="1">
      <alignment horizontal="center" vertical="center"/>
    </xf>
    <xf numFmtId="0" fontId="58" fillId="0" borderId="90" xfId="0" applyFont="1" applyFill="1" applyBorder="1" applyAlignment="1">
      <alignment horizontal="center" vertical="center"/>
    </xf>
    <xf numFmtId="0" fontId="58" fillId="22" borderId="100" xfId="0" applyFont="1" applyFill="1" applyBorder="1" applyAlignment="1">
      <alignment horizontal="center" vertical="center" wrapText="1"/>
    </xf>
    <xf numFmtId="0" fontId="58" fillId="22" borderId="114" xfId="0" applyFont="1" applyFill="1" applyBorder="1" applyAlignment="1">
      <alignment horizontal="center" vertical="center" wrapText="1"/>
    </xf>
    <xf numFmtId="0" fontId="22" fillId="22" borderId="117" xfId="189" applyFont="1" applyFill="1" applyBorder="1" applyAlignment="1">
      <alignment horizontal="center" vertical="center" wrapText="1"/>
      <protection/>
    </xf>
    <xf numFmtId="0" fontId="22" fillId="22" borderId="118" xfId="189" applyFont="1" applyFill="1" applyBorder="1" applyAlignment="1">
      <alignment horizontal="center" vertical="center" wrapText="1"/>
      <protection/>
    </xf>
    <xf numFmtId="0" fontId="58" fillId="22" borderId="119" xfId="0" applyFont="1" applyFill="1" applyBorder="1" applyAlignment="1">
      <alignment horizontal="center" vertical="center" wrapText="1"/>
    </xf>
    <xf numFmtId="0" fontId="58" fillId="22" borderId="120" xfId="0" applyFont="1" applyFill="1" applyBorder="1" applyAlignment="1">
      <alignment horizontal="center" vertical="center" wrapText="1"/>
    </xf>
    <xf numFmtId="0" fontId="58" fillId="22" borderId="121" xfId="0" applyNumberFormat="1" applyFont="1" applyFill="1" applyBorder="1" applyAlignment="1">
      <alignment horizontal="center" vertical="center" wrapText="1"/>
    </xf>
    <xf numFmtId="0" fontId="58" fillId="22" borderId="111" xfId="0" applyNumberFormat="1" applyFont="1" applyFill="1" applyBorder="1" applyAlignment="1">
      <alignment horizontal="center" vertical="center" wrapText="1"/>
    </xf>
    <xf numFmtId="0" fontId="58" fillId="62" borderId="92" xfId="0" applyFont="1" applyFill="1" applyBorder="1" applyAlignment="1">
      <alignment horizontal="center" vertical="center" wrapText="1"/>
    </xf>
    <xf numFmtId="0" fontId="58" fillId="62" borderId="99" xfId="0" applyFont="1" applyFill="1" applyBorder="1" applyAlignment="1">
      <alignment horizontal="center" vertical="center" wrapText="1"/>
    </xf>
    <xf numFmtId="0" fontId="58" fillId="62" borderId="94" xfId="0" applyFont="1" applyFill="1" applyBorder="1" applyAlignment="1">
      <alignment horizontal="center" vertical="center" wrapText="1"/>
    </xf>
    <xf numFmtId="0" fontId="58" fillId="62" borderId="93" xfId="0" applyFont="1" applyFill="1" applyBorder="1" applyAlignment="1">
      <alignment horizontal="center" vertical="center" wrapText="1"/>
    </xf>
    <xf numFmtId="0" fontId="58" fillId="22" borderId="121" xfId="0" applyFont="1" applyFill="1" applyBorder="1" applyAlignment="1">
      <alignment horizontal="center" vertical="center" wrapText="1"/>
    </xf>
    <xf numFmtId="0" fontId="58" fillId="22" borderId="122" xfId="0" applyFont="1" applyFill="1" applyBorder="1" applyAlignment="1">
      <alignment horizontal="center" vertical="center" wrapText="1"/>
    </xf>
    <xf numFmtId="0" fontId="58" fillId="22" borderId="87" xfId="0" applyFont="1" applyFill="1" applyBorder="1" applyAlignment="1">
      <alignment horizontal="center" vertical="center" wrapText="1"/>
    </xf>
    <xf numFmtId="0" fontId="58" fillId="22" borderId="88" xfId="0" applyFont="1" applyFill="1" applyBorder="1" applyAlignment="1">
      <alignment horizontal="center" vertical="center" wrapText="1"/>
    </xf>
    <xf numFmtId="0" fontId="22" fillId="22" borderId="87" xfId="189" applyFont="1" applyFill="1" applyBorder="1" applyAlignment="1">
      <alignment horizontal="center" vertical="center" wrapText="1"/>
      <protection/>
    </xf>
    <xf numFmtId="0" fontId="22" fillId="22" borderId="88" xfId="189" applyFont="1" applyFill="1" applyBorder="1" applyAlignment="1">
      <alignment horizontal="center" vertical="center" wrapText="1"/>
      <protection/>
    </xf>
    <xf numFmtId="0" fontId="58" fillId="62" borderId="0" xfId="0" applyFont="1" applyFill="1" applyBorder="1" applyAlignment="1">
      <alignment horizontal="center" vertical="center" wrapText="1"/>
    </xf>
    <xf numFmtId="0" fontId="58" fillId="22" borderId="123" xfId="0" applyFont="1" applyFill="1" applyBorder="1" applyAlignment="1">
      <alignment horizontal="center" vertical="center" wrapText="1"/>
    </xf>
    <xf numFmtId="176" fontId="21" fillId="0" borderId="42" xfId="189" applyNumberFormat="1" applyFont="1" applyFill="1" applyBorder="1" applyAlignment="1">
      <alignment horizontal="center" vertical="center" wrapText="1"/>
      <protection/>
    </xf>
    <xf numFmtId="176" fontId="21" fillId="0" borderId="22" xfId="189" applyNumberFormat="1" applyFont="1" applyFill="1" applyBorder="1" applyAlignment="1">
      <alignment horizontal="center" vertical="center" wrapText="1"/>
      <protection/>
    </xf>
    <xf numFmtId="176" fontId="21" fillId="0" borderId="124" xfId="189" applyNumberFormat="1" applyFont="1" applyFill="1" applyBorder="1" applyAlignment="1">
      <alignment horizontal="center" vertical="center" wrapText="1"/>
      <protection/>
    </xf>
  </cellXfs>
  <cellStyles count="182">
    <cellStyle name="Normal" xfId="0"/>
    <cellStyle name="20% - アクセント 1" xfId="15"/>
    <cellStyle name="20% - アクセント 1 2" xfId="16"/>
    <cellStyle name="20% - アクセント 1 2 2" xfId="17"/>
    <cellStyle name="20% - アクセント 1 3" xfId="18"/>
    <cellStyle name="20% - アクセント 1 4" xfId="19"/>
    <cellStyle name="20% - アクセント 2" xfId="20"/>
    <cellStyle name="20% - アクセント 2 2" xfId="21"/>
    <cellStyle name="20% - アクセント 2 2 2" xfId="22"/>
    <cellStyle name="20% - アクセント 2 3" xfId="23"/>
    <cellStyle name="20% - アクセント 2 4" xfId="24"/>
    <cellStyle name="20% - アクセント 3" xfId="25"/>
    <cellStyle name="20% - アクセント 3 2" xfId="26"/>
    <cellStyle name="20% - アクセント 3 2 2" xfId="27"/>
    <cellStyle name="20% - アクセント 3 3" xfId="28"/>
    <cellStyle name="20% - アクセント 3 4" xfId="29"/>
    <cellStyle name="20% - アクセント 4" xfId="30"/>
    <cellStyle name="20% - アクセント 4 2" xfId="31"/>
    <cellStyle name="20% - アクセント 4 2 2" xfId="32"/>
    <cellStyle name="20% - アクセント 4 3" xfId="33"/>
    <cellStyle name="20% - アクセント 4 4" xfId="34"/>
    <cellStyle name="20% - アクセント 5" xfId="35"/>
    <cellStyle name="20% - アクセント 5 2" xfId="36"/>
    <cellStyle name="20% - アクセント 5 2 2" xfId="37"/>
    <cellStyle name="20% - アクセント 5 3" xfId="38"/>
    <cellStyle name="20% - アクセント 5 4" xfId="39"/>
    <cellStyle name="20% - アクセント 6" xfId="40"/>
    <cellStyle name="20% - アクセント 6 2" xfId="41"/>
    <cellStyle name="20% - アクセント 6 2 2" xfId="42"/>
    <cellStyle name="20% - アクセント 6 3" xfId="43"/>
    <cellStyle name="20% - アクセント 6 4" xfId="44"/>
    <cellStyle name="40% - アクセント 1" xfId="45"/>
    <cellStyle name="40% - アクセント 1 2" xfId="46"/>
    <cellStyle name="40% - アクセント 1 2 2" xfId="47"/>
    <cellStyle name="40% - アクセント 1 3" xfId="48"/>
    <cellStyle name="40% - アクセント 1 4" xfId="49"/>
    <cellStyle name="40% - アクセント 1 5" xfId="50"/>
    <cellStyle name="40% - アクセント 2" xfId="51"/>
    <cellStyle name="40% - アクセント 2 2" xfId="52"/>
    <cellStyle name="40% - アクセント 2 2 2" xfId="53"/>
    <cellStyle name="40% - アクセント 2 3" xfId="54"/>
    <cellStyle name="40% - アクセント 2 4" xfId="55"/>
    <cellStyle name="40% - アクセント 2 5" xfId="56"/>
    <cellStyle name="40% - アクセント 3" xfId="57"/>
    <cellStyle name="40% - アクセント 3 2" xfId="58"/>
    <cellStyle name="40% - アクセント 3 2 2" xfId="59"/>
    <cellStyle name="40% - アクセント 3 3" xfId="60"/>
    <cellStyle name="40% - アクセント 3 4" xfId="61"/>
    <cellStyle name="40% - アクセント 3 5" xfId="62"/>
    <cellStyle name="40% - アクセント 4" xfId="63"/>
    <cellStyle name="40% - アクセント 4 2" xfId="64"/>
    <cellStyle name="40% - アクセント 4 2 2" xfId="65"/>
    <cellStyle name="40% - アクセント 4 3" xfId="66"/>
    <cellStyle name="40% - アクセント 4 4" xfId="67"/>
    <cellStyle name="40% - アクセント 4 5" xfId="68"/>
    <cellStyle name="40% - アクセント 5" xfId="69"/>
    <cellStyle name="40% - アクセント 5 2" xfId="70"/>
    <cellStyle name="40% - アクセント 5 2 2" xfId="71"/>
    <cellStyle name="40% - アクセント 5 3" xfId="72"/>
    <cellStyle name="40% - アクセント 5 4" xfId="73"/>
    <cellStyle name="40% - アクセント 5 5" xfId="74"/>
    <cellStyle name="40% - アクセント 6" xfId="75"/>
    <cellStyle name="40% - アクセント 6 2" xfId="76"/>
    <cellStyle name="40% - アクセント 6 2 2" xfId="77"/>
    <cellStyle name="40% - アクセント 6 3" xfId="78"/>
    <cellStyle name="40% - アクセント 6 4" xfId="79"/>
    <cellStyle name="40% - アクセント 6 5" xfId="80"/>
    <cellStyle name="60% - アクセント 1" xfId="81"/>
    <cellStyle name="60% - アクセント 1 2" xfId="82"/>
    <cellStyle name="60% - アクセント 1 2 2" xfId="83"/>
    <cellStyle name="60% - アクセント 1 3" xfId="84"/>
    <cellStyle name="60% - アクセント 2" xfId="85"/>
    <cellStyle name="60% - アクセント 2 2" xfId="86"/>
    <cellStyle name="60% - アクセント 2 2 2" xfId="87"/>
    <cellStyle name="60% - アクセント 2 3" xfId="88"/>
    <cellStyle name="60% - アクセント 3" xfId="89"/>
    <cellStyle name="60% - アクセント 3 2" xfId="90"/>
    <cellStyle name="60% - アクセント 3 2 2" xfId="91"/>
    <cellStyle name="60% - アクセント 3 3" xfId="92"/>
    <cellStyle name="60% - アクセント 4" xfId="93"/>
    <cellStyle name="60% - アクセント 4 2" xfId="94"/>
    <cellStyle name="60% - アクセント 4 2 2" xfId="95"/>
    <cellStyle name="60% - アクセント 4 3" xfId="96"/>
    <cellStyle name="60% - アクセント 5" xfId="97"/>
    <cellStyle name="60% - アクセント 5 2" xfId="98"/>
    <cellStyle name="60% - アクセント 5 2 2" xfId="99"/>
    <cellStyle name="60% - アクセント 5 3" xfId="100"/>
    <cellStyle name="60% - アクセント 6" xfId="101"/>
    <cellStyle name="60% - アクセント 6 2" xfId="102"/>
    <cellStyle name="60% - アクセント 6 2 2" xfId="103"/>
    <cellStyle name="60% - アクセント 6 3" xfId="104"/>
    <cellStyle name="アクセント 1" xfId="105"/>
    <cellStyle name="アクセント 1 2" xfId="106"/>
    <cellStyle name="アクセント 1 2 2" xfId="107"/>
    <cellStyle name="アクセント 1 3" xfId="108"/>
    <cellStyle name="アクセント 2" xfId="109"/>
    <cellStyle name="アクセント 2 2" xfId="110"/>
    <cellStyle name="アクセント 2 2 2" xfId="111"/>
    <cellStyle name="アクセント 2 3" xfId="112"/>
    <cellStyle name="アクセント 3" xfId="113"/>
    <cellStyle name="アクセント 3 2" xfId="114"/>
    <cellStyle name="アクセント 3 2 2" xfId="115"/>
    <cellStyle name="アクセント 3 3" xfId="116"/>
    <cellStyle name="アクセント 4" xfId="117"/>
    <cellStyle name="アクセント 4 2" xfId="118"/>
    <cellStyle name="アクセント 4 2 2" xfId="119"/>
    <cellStyle name="アクセント 4 3" xfId="120"/>
    <cellStyle name="アクセント 5" xfId="121"/>
    <cellStyle name="アクセント 5 2" xfId="122"/>
    <cellStyle name="アクセント 5 2 2" xfId="123"/>
    <cellStyle name="アクセント 5 3" xfId="124"/>
    <cellStyle name="アクセント 6" xfId="125"/>
    <cellStyle name="アクセント 6 2" xfId="126"/>
    <cellStyle name="アクセント 6 2 2" xfId="127"/>
    <cellStyle name="アクセント 6 3" xfId="128"/>
    <cellStyle name="タイトル" xfId="129"/>
    <cellStyle name="タイトル 2" xfId="130"/>
    <cellStyle name="タイトル 3" xfId="131"/>
    <cellStyle name="チェック セル" xfId="132"/>
    <cellStyle name="チェック セル 2" xfId="133"/>
    <cellStyle name="チェック セル 2 2" xfId="134"/>
    <cellStyle name="チェック セル 3" xfId="135"/>
    <cellStyle name="どちらでもない" xfId="136"/>
    <cellStyle name="どちらでもない 2" xfId="137"/>
    <cellStyle name="どちらでもない 2 2" xfId="138"/>
    <cellStyle name="どちらでもない 3" xfId="139"/>
    <cellStyle name="Percent" xfId="140"/>
    <cellStyle name="パーセント 2" xfId="141"/>
    <cellStyle name="Hyperlink" xfId="142"/>
    <cellStyle name="メモ" xfId="143"/>
    <cellStyle name="メモ 2" xfId="144"/>
    <cellStyle name="メモ 2 2" xfId="145"/>
    <cellStyle name="メモ 3" xfId="146"/>
    <cellStyle name="リンク セル" xfId="147"/>
    <cellStyle name="リンク セル 2" xfId="148"/>
    <cellStyle name="悪い" xfId="149"/>
    <cellStyle name="悪い 2" xfId="150"/>
    <cellStyle name="悪い 2 2" xfId="151"/>
    <cellStyle name="悪い 3" xfId="152"/>
    <cellStyle name="計算" xfId="153"/>
    <cellStyle name="計算 2" xfId="154"/>
    <cellStyle name="計算 2 2" xfId="155"/>
    <cellStyle name="計算 3" xfId="156"/>
    <cellStyle name="警告文" xfId="157"/>
    <cellStyle name="警告文 2" xfId="158"/>
    <cellStyle name="警告文 3" xfId="159"/>
    <cellStyle name="Comma [0]" xfId="160"/>
    <cellStyle name="Comma" xfId="161"/>
    <cellStyle name="桁区切り 2" xfId="162"/>
    <cellStyle name="見出し 1" xfId="163"/>
    <cellStyle name="見出し 1 2" xfId="164"/>
    <cellStyle name="見出し 2" xfId="165"/>
    <cellStyle name="見出し 2 2" xfId="166"/>
    <cellStyle name="見出し 2 3" xfId="167"/>
    <cellStyle name="見出し 2 4" xfId="168"/>
    <cellStyle name="見出し 2 5" xfId="169"/>
    <cellStyle name="見出し 3" xfId="170"/>
    <cellStyle name="見出し 3 2" xfId="171"/>
    <cellStyle name="見出し 4" xfId="172"/>
    <cellStyle name="見出し 4 2" xfId="173"/>
    <cellStyle name="集計" xfId="174"/>
    <cellStyle name="集計 2" xfId="175"/>
    <cellStyle name="集計 3" xfId="176"/>
    <cellStyle name="出力" xfId="177"/>
    <cellStyle name="出力 2" xfId="178"/>
    <cellStyle name="出力 2 2" xfId="179"/>
    <cellStyle name="出力 3" xfId="180"/>
    <cellStyle name="説明文" xfId="181"/>
    <cellStyle name="説明文 2" xfId="182"/>
    <cellStyle name="Currency [0]" xfId="183"/>
    <cellStyle name="Currency" xfId="184"/>
    <cellStyle name="入力" xfId="185"/>
    <cellStyle name="入力 2" xfId="186"/>
    <cellStyle name="入力 2 2" xfId="187"/>
    <cellStyle name="入力 3" xfId="188"/>
    <cellStyle name="標準 2" xfId="189"/>
    <cellStyle name="標準 3" xfId="190"/>
    <cellStyle name="Followed Hyperlink" xfId="191"/>
    <cellStyle name="良い" xfId="192"/>
    <cellStyle name="良い 2" xfId="193"/>
    <cellStyle name="良い 2 2" xfId="194"/>
    <cellStyle name="良い 3" xfId="1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88</xdr:col>
      <xdr:colOff>2800350</xdr:colOff>
      <xdr:row>51</xdr:row>
      <xdr:rowOff>133350</xdr:rowOff>
    </xdr:from>
    <xdr:to>
      <xdr:col>88</xdr:col>
      <xdr:colOff>3371850</xdr:colOff>
      <xdr:row>53</xdr:row>
      <xdr:rowOff>104775</xdr:rowOff>
    </xdr:to>
    <xdr:sp>
      <xdr:nvSpPr>
        <xdr:cNvPr id="1" name="正方形/長方形 1"/>
        <xdr:cNvSpPr>
          <a:spLocks/>
        </xdr:cNvSpPr>
      </xdr:nvSpPr>
      <xdr:spPr>
        <a:xfrm>
          <a:off x="29822775" y="33337500"/>
          <a:ext cx="571500" cy="333375"/>
        </a:xfrm>
        <a:prstGeom prst="rect">
          <a:avLst/>
        </a:prstGeom>
        <a:noFill/>
        <a:ln w="25400" cmpd="sng">
          <a:noFill/>
        </a:ln>
      </xdr:spPr>
      <xdr:txBody>
        <a:bodyPr vertOverflow="clip" wrap="square"/>
        <a:p>
          <a:pPr algn="ctr">
            <a:defRPr/>
          </a:pPr>
          <a:r>
            <a:rPr lang="en-US" cap="none" sz="2000" b="0" i="0" u="none" baseline="0">
              <a:solidFill>
                <a:srgbClr val="000000"/>
              </a:solidFill>
              <a:latin typeface="Calibri"/>
              <a:ea typeface="Calibri"/>
              <a:cs typeface="Calibri"/>
            </a:rPr>
            <a:t>111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990600</xdr:colOff>
      <xdr:row>51</xdr:row>
      <xdr:rowOff>66675</xdr:rowOff>
    </xdr:from>
    <xdr:to>
      <xdr:col>23</xdr:col>
      <xdr:colOff>1619250</xdr:colOff>
      <xdr:row>52</xdr:row>
      <xdr:rowOff>152400</xdr:rowOff>
    </xdr:to>
    <xdr:sp>
      <xdr:nvSpPr>
        <xdr:cNvPr id="1" name="正方形/長方形 1"/>
        <xdr:cNvSpPr>
          <a:spLocks/>
        </xdr:cNvSpPr>
      </xdr:nvSpPr>
      <xdr:spPr>
        <a:xfrm>
          <a:off x="18945225" y="20774025"/>
          <a:ext cx="628650" cy="25717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Calibri"/>
              <a:ea typeface="Calibri"/>
              <a:cs typeface="Calibri"/>
            </a:rPr>
            <a:t>112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CK52"/>
  <sheetViews>
    <sheetView tabSelected="1" view="pageBreakPreview" zoomScale="80" zoomScaleSheetLayoutView="80" workbookViewId="0" topLeftCell="X49">
      <selection activeCell="AR16" sqref="AR16"/>
    </sheetView>
  </sheetViews>
  <sheetFormatPr defaultColWidth="9.140625" defaultRowHeight="15"/>
  <cols>
    <col min="1" max="1" width="16.57421875" style="0" customWidth="1"/>
    <col min="2" max="2" width="13.00390625" style="0" customWidth="1"/>
    <col min="3" max="5" width="6.57421875" style="0" hidden="1" customWidth="1"/>
    <col min="6" max="6" width="8.00390625" style="0" hidden="1" customWidth="1"/>
    <col min="7" max="7" width="6.57421875" style="0" customWidth="1"/>
    <col min="8" max="8" width="12.28125" style="0" customWidth="1"/>
    <col min="9" max="9" width="8.57421875" style="0" hidden="1" customWidth="1"/>
    <col min="10" max="10" width="8.00390625" style="0" hidden="1" customWidth="1"/>
    <col min="11" max="11" width="6.57421875" style="0" customWidth="1"/>
    <col min="12" max="12" width="12.28125" style="0" customWidth="1"/>
    <col min="13" max="13" width="8.57421875" style="0" hidden="1" customWidth="1"/>
    <col min="14" max="14" width="6.7109375" style="0" hidden="1" customWidth="1"/>
    <col min="15" max="15" width="6.57421875" style="0" customWidth="1"/>
    <col min="16" max="16" width="8.00390625" style="0" customWidth="1"/>
    <col min="17" max="17" width="6.57421875" style="0" customWidth="1"/>
    <col min="18" max="18" width="8.00390625" style="0" bestFit="1" customWidth="1"/>
    <col min="19" max="19" width="6.57421875" style="0" customWidth="1"/>
    <col min="20" max="20" width="8.00390625" style="0" bestFit="1" customWidth="1"/>
    <col min="21" max="21" width="6.57421875" style="0" customWidth="1"/>
    <col min="22" max="22" width="8.00390625" style="0" bestFit="1" customWidth="1"/>
    <col min="23" max="23" width="6.57421875" style="0" customWidth="1"/>
    <col min="24" max="24" width="8.00390625" style="0" bestFit="1" customWidth="1"/>
    <col min="25" max="26" width="12.57421875" style="0" customWidth="1"/>
    <col min="27" max="27" width="25.57421875" style="0" customWidth="1"/>
    <col min="28" max="28" width="16.57421875" style="0" customWidth="1"/>
    <col min="29" max="29" width="12.57421875" style="0" customWidth="1"/>
    <col min="30" max="41" width="6.57421875" style="0" hidden="1" customWidth="1"/>
    <col min="42" max="42" width="6.57421875" style="0" customWidth="1"/>
    <col min="43" max="43" width="8.8515625" style="0" customWidth="1"/>
    <col min="44" max="44" width="6.57421875" style="0" customWidth="1"/>
    <col min="45" max="45" width="8.8515625" style="0" customWidth="1"/>
    <col min="46" max="46" width="6.57421875" style="0" customWidth="1"/>
    <col min="47" max="47" width="8.8515625" style="0" customWidth="1"/>
    <col min="48" max="48" width="6.57421875" style="0" customWidth="1"/>
    <col min="49" max="49" width="8.8515625" style="0" customWidth="1"/>
    <col min="50" max="50" width="6.57421875" style="0" customWidth="1"/>
    <col min="51" max="51" width="8.8515625" style="0" customWidth="1"/>
    <col min="52" max="52" width="6.57421875" style="0" customWidth="1"/>
    <col min="53" max="53" width="8.8515625" style="0" customWidth="1"/>
    <col min="54" max="54" width="6.57421875" style="0" hidden="1" customWidth="1"/>
    <col min="55" max="55" width="8.8515625" style="0" hidden="1" customWidth="1"/>
    <col min="56" max="56" width="6.57421875" style="0" hidden="1" customWidth="1"/>
    <col min="57" max="57" width="8.8515625" style="0" hidden="1" customWidth="1"/>
    <col min="58" max="58" width="6.57421875" style="0" hidden="1" customWidth="1"/>
    <col min="59" max="59" width="8.8515625" style="0" hidden="1" customWidth="1"/>
    <col min="60" max="60" width="6.57421875" style="0" hidden="1" customWidth="1"/>
    <col min="61" max="61" width="8.8515625" style="0" hidden="1" customWidth="1"/>
    <col min="62" max="62" width="6.57421875" style="0" hidden="1" customWidth="1"/>
    <col min="63" max="63" width="8.8515625" style="0" hidden="1" customWidth="1"/>
    <col min="64" max="64" width="6.57421875" style="0" hidden="1" customWidth="1"/>
    <col min="65" max="65" width="8.8515625" style="0" hidden="1" customWidth="1"/>
    <col min="66" max="66" width="8.57421875" style="0" hidden="1" customWidth="1"/>
    <col min="67" max="67" width="8.8515625" style="0" hidden="1" customWidth="1"/>
    <col min="68" max="68" width="8.57421875" style="0" hidden="1" customWidth="1"/>
    <col min="69" max="69" width="8.8515625" style="0" hidden="1" customWidth="1"/>
    <col min="70" max="70" width="8.57421875" style="0" hidden="1" customWidth="1"/>
    <col min="71" max="71" width="8.8515625" style="0" hidden="1" customWidth="1"/>
    <col min="72" max="72" width="8.57421875" style="0" hidden="1" customWidth="1"/>
    <col min="73" max="73" width="8.8515625" style="0" hidden="1" customWidth="1"/>
    <col min="74" max="74" width="8.57421875" style="0" hidden="1" customWidth="1"/>
    <col min="75" max="75" width="8.8515625" style="0" hidden="1" customWidth="1"/>
    <col min="76" max="76" width="8.57421875" style="0" hidden="1" customWidth="1"/>
    <col min="77" max="77" width="8.8515625" style="0" hidden="1" customWidth="1"/>
    <col min="78" max="81" width="6.57421875" style="0" customWidth="1"/>
    <col min="82" max="82" width="9.57421875" style="0" customWidth="1"/>
    <col min="83" max="83" width="3.57421875" style="0" customWidth="1"/>
    <col min="84" max="85" width="6.57421875" style="0" customWidth="1"/>
    <col min="86" max="86" width="11.421875" style="0" customWidth="1"/>
    <col min="87" max="87" width="10.140625" style="0" customWidth="1"/>
    <col min="88" max="88" width="18.57421875" style="0" customWidth="1"/>
    <col min="89" max="89" width="51.57421875" style="0" customWidth="1"/>
  </cols>
  <sheetData>
    <row r="1" spans="1:65" ht="21.75" customHeight="1">
      <c r="A1" s="1" t="s">
        <v>250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row>
    <row r="2" spans="2:80" ht="19.5" customHeight="1" thickBo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CB2" s="10"/>
    </row>
    <row r="3" spans="1:89" ht="19.5" customHeight="1" thickBot="1">
      <c r="A3" s="259" t="s">
        <v>20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c r="AH3" s="260"/>
      <c r="AI3" s="260"/>
      <c r="AJ3" s="260"/>
      <c r="AK3" s="260"/>
      <c r="AL3" s="260"/>
      <c r="AM3" s="260"/>
      <c r="AN3" s="260"/>
      <c r="AO3" s="260"/>
      <c r="AP3" s="260"/>
      <c r="AQ3" s="260"/>
      <c r="AR3" s="260"/>
      <c r="AS3" s="260"/>
      <c r="AT3" s="260"/>
      <c r="AU3" s="260"/>
      <c r="AV3" s="260"/>
      <c r="AW3" s="260"/>
      <c r="AX3" s="260"/>
      <c r="AY3" s="260"/>
      <c r="AZ3" s="260"/>
      <c r="BA3" s="260"/>
      <c r="BB3" s="260"/>
      <c r="BC3" s="260"/>
      <c r="BD3" s="260"/>
      <c r="BE3" s="260"/>
      <c r="BF3" s="260"/>
      <c r="BG3" s="260"/>
      <c r="BH3" s="260"/>
      <c r="BI3" s="260"/>
      <c r="BJ3" s="260"/>
      <c r="BK3" s="260"/>
      <c r="BL3" s="260"/>
      <c r="BM3" s="260"/>
      <c r="BN3" s="260"/>
      <c r="BO3" s="260"/>
      <c r="BP3" s="260"/>
      <c r="BQ3" s="260"/>
      <c r="BR3" s="260"/>
      <c r="BS3" s="260"/>
      <c r="BT3" s="260"/>
      <c r="BU3" s="260"/>
      <c r="BV3" s="260"/>
      <c r="BW3" s="260"/>
      <c r="BX3" s="260"/>
      <c r="BY3" s="260"/>
      <c r="BZ3" s="260"/>
      <c r="CA3" s="260"/>
      <c r="CB3" s="260"/>
      <c r="CC3" s="260"/>
      <c r="CD3" s="260"/>
      <c r="CE3" s="260"/>
      <c r="CF3" s="260"/>
      <c r="CG3" s="260"/>
      <c r="CH3" s="260"/>
      <c r="CI3" s="260"/>
      <c r="CJ3" s="260"/>
      <c r="CK3" s="261"/>
    </row>
    <row r="4" spans="1:89" ht="19.5" customHeight="1" thickBot="1">
      <c r="A4" s="347" t="s">
        <v>83</v>
      </c>
      <c r="B4" s="355" t="s">
        <v>12</v>
      </c>
      <c r="C4" s="342" t="s">
        <v>11</v>
      </c>
      <c r="D4" s="343"/>
      <c r="E4" s="343"/>
      <c r="F4" s="343"/>
      <c r="G4" s="343"/>
      <c r="H4" s="343"/>
      <c r="I4" s="343"/>
      <c r="J4" s="343"/>
      <c r="K4" s="343"/>
      <c r="L4" s="343"/>
      <c r="M4" s="343"/>
      <c r="N4" s="344"/>
      <c r="O4" s="364" t="s">
        <v>19</v>
      </c>
      <c r="P4" s="365"/>
      <c r="Q4" s="365"/>
      <c r="R4" s="365"/>
      <c r="S4" s="365"/>
      <c r="T4" s="365"/>
      <c r="U4" s="365"/>
      <c r="V4" s="365"/>
      <c r="W4" s="365"/>
      <c r="X4" s="366"/>
      <c r="Y4" s="342" t="s">
        <v>35</v>
      </c>
      <c r="Z4" s="343"/>
      <c r="AA4" s="343"/>
      <c r="AB4" s="343"/>
      <c r="AC4" s="344"/>
      <c r="AD4" s="322" t="s">
        <v>16</v>
      </c>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4"/>
      <c r="CD4" s="327" t="s">
        <v>14</v>
      </c>
      <c r="CE4" s="328"/>
      <c r="CF4" s="280" t="s">
        <v>82</v>
      </c>
      <c r="CG4" s="288"/>
      <c r="CH4" s="288"/>
      <c r="CI4" s="281"/>
      <c r="CJ4" s="280" t="s">
        <v>60</v>
      </c>
      <c r="CK4" s="281"/>
    </row>
    <row r="5" spans="1:89" ht="95.25" customHeight="1" thickBot="1">
      <c r="A5" s="348"/>
      <c r="B5" s="356"/>
      <c r="C5" s="304" t="s">
        <v>21</v>
      </c>
      <c r="D5" s="369"/>
      <c r="E5" s="369"/>
      <c r="F5" s="370"/>
      <c r="G5" s="369" t="s">
        <v>22</v>
      </c>
      <c r="H5" s="369"/>
      <c r="I5" s="369"/>
      <c r="J5" s="370"/>
      <c r="K5" s="372" t="s">
        <v>23</v>
      </c>
      <c r="L5" s="369"/>
      <c r="M5" s="369"/>
      <c r="N5" s="305"/>
      <c r="O5" s="304" t="s">
        <v>31</v>
      </c>
      <c r="P5" s="305"/>
      <c r="Q5" s="304" t="s">
        <v>30</v>
      </c>
      <c r="R5" s="305"/>
      <c r="S5" s="301" t="s">
        <v>28</v>
      </c>
      <c r="T5" s="302"/>
      <c r="U5" s="302"/>
      <c r="V5" s="302"/>
      <c r="W5" s="302"/>
      <c r="X5" s="303"/>
      <c r="Y5" s="301" t="s">
        <v>36</v>
      </c>
      <c r="Z5" s="302"/>
      <c r="AA5" s="302"/>
      <c r="AB5" s="302"/>
      <c r="AC5" s="24" t="s">
        <v>37</v>
      </c>
      <c r="AD5" s="304" t="s">
        <v>47</v>
      </c>
      <c r="AE5" s="369"/>
      <c r="AF5" s="369"/>
      <c r="AG5" s="369"/>
      <c r="AH5" s="369"/>
      <c r="AI5" s="369"/>
      <c r="AJ5" s="369"/>
      <c r="AK5" s="369"/>
      <c r="AL5" s="369"/>
      <c r="AM5" s="369"/>
      <c r="AN5" s="369"/>
      <c r="AO5" s="369"/>
      <c r="AP5" s="369"/>
      <c r="AQ5" s="369"/>
      <c r="AR5" s="369"/>
      <c r="AS5" s="369"/>
      <c r="AT5" s="369"/>
      <c r="AU5" s="369"/>
      <c r="AV5" s="369"/>
      <c r="AW5" s="369"/>
      <c r="AX5" s="369"/>
      <c r="AY5" s="369"/>
      <c r="AZ5" s="369"/>
      <c r="BA5" s="380"/>
      <c r="BB5" s="381" t="s">
        <v>48</v>
      </c>
      <c r="BC5" s="369"/>
      <c r="BD5" s="369"/>
      <c r="BE5" s="369"/>
      <c r="BF5" s="369"/>
      <c r="BG5" s="369"/>
      <c r="BH5" s="369"/>
      <c r="BI5" s="369"/>
      <c r="BJ5" s="369"/>
      <c r="BK5" s="369"/>
      <c r="BL5" s="369"/>
      <c r="BM5" s="369"/>
      <c r="BN5" s="369"/>
      <c r="BO5" s="369"/>
      <c r="BP5" s="369"/>
      <c r="BQ5" s="369"/>
      <c r="BR5" s="369"/>
      <c r="BS5" s="369"/>
      <c r="BT5" s="369"/>
      <c r="BU5" s="369"/>
      <c r="BV5" s="369"/>
      <c r="BW5" s="369"/>
      <c r="BX5" s="369"/>
      <c r="BY5" s="305"/>
      <c r="BZ5" s="378" t="s">
        <v>17</v>
      </c>
      <c r="CA5" s="379"/>
      <c r="CB5" s="325" t="s">
        <v>18</v>
      </c>
      <c r="CC5" s="326"/>
      <c r="CD5" s="329"/>
      <c r="CE5" s="330"/>
      <c r="CF5" s="282" t="s">
        <v>59</v>
      </c>
      <c r="CG5" s="289"/>
      <c r="CH5" s="289"/>
      <c r="CI5" s="283"/>
      <c r="CJ5" s="282" t="s">
        <v>61</v>
      </c>
      <c r="CK5" s="283"/>
    </row>
    <row r="6" spans="1:89" ht="31.5" customHeight="1">
      <c r="A6" s="348"/>
      <c r="B6" s="356"/>
      <c r="C6" s="358" t="s">
        <v>25</v>
      </c>
      <c r="D6" s="359"/>
      <c r="E6" s="362" t="s">
        <v>26</v>
      </c>
      <c r="F6" s="359"/>
      <c r="G6" s="316" t="s">
        <v>44</v>
      </c>
      <c r="H6" s="316"/>
      <c r="I6" s="316"/>
      <c r="J6" s="320"/>
      <c r="K6" s="350" t="s">
        <v>45</v>
      </c>
      <c r="L6" s="316"/>
      <c r="M6" s="316"/>
      <c r="N6" s="341"/>
      <c r="O6" s="340" t="s">
        <v>26</v>
      </c>
      <c r="P6" s="341"/>
      <c r="Q6" s="340" t="s">
        <v>27</v>
      </c>
      <c r="R6" s="341"/>
      <c r="S6" s="340" t="s">
        <v>29</v>
      </c>
      <c r="T6" s="316"/>
      <c r="U6" s="316"/>
      <c r="V6" s="316"/>
      <c r="W6" s="316"/>
      <c r="X6" s="341"/>
      <c r="Y6" s="345" t="s">
        <v>66</v>
      </c>
      <c r="Z6" s="309" t="s">
        <v>38</v>
      </c>
      <c r="AA6" s="309" t="s">
        <v>65</v>
      </c>
      <c r="AB6" s="309" t="s">
        <v>64</v>
      </c>
      <c r="AC6" s="373" t="s">
        <v>26</v>
      </c>
      <c r="AD6" s="340" t="s">
        <v>46</v>
      </c>
      <c r="AE6" s="316"/>
      <c r="AF6" s="316"/>
      <c r="AG6" s="316"/>
      <c r="AH6" s="316"/>
      <c r="AI6" s="316"/>
      <c r="AJ6" s="316"/>
      <c r="AK6" s="316"/>
      <c r="AL6" s="316"/>
      <c r="AM6" s="316"/>
      <c r="AN6" s="316"/>
      <c r="AO6" s="320"/>
      <c r="AP6" s="350" t="s">
        <v>29</v>
      </c>
      <c r="AQ6" s="316"/>
      <c r="AR6" s="316"/>
      <c r="AS6" s="316"/>
      <c r="AT6" s="316"/>
      <c r="AU6" s="316"/>
      <c r="AV6" s="316"/>
      <c r="AW6" s="316"/>
      <c r="AX6" s="316"/>
      <c r="AY6" s="316"/>
      <c r="AZ6" s="316"/>
      <c r="BA6" s="375"/>
      <c r="BB6" s="319" t="s">
        <v>51</v>
      </c>
      <c r="BC6" s="316"/>
      <c r="BD6" s="316"/>
      <c r="BE6" s="316"/>
      <c r="BF6" s="316"/>
      <c r="BG6" s="316"/>
      <c r="BH6" s="316"/>
      <c r="BI6" s="316"/>
      <c r="BJ6" s="316"/>
      <c r="BK6" s="316"/>
      <c r="BL6" s="316"/>
      <c r="BM6" s="320"/>
      <c r="BN6" s="350" t="s">
        <v>52</v>
      </c>
      <c r="BO6" s="316"/>
      <c r="BP6" s="316"/>
      <c r="BQ6" s="316"/>
      <c r="BR6" s="316"/>
      <c r="BS6" s="316"/>
      <c r="BT6" s="316"/>
      <c r="BU6" s="316"/>
      <c r="BV6" s="316"/>
      <c r="BW6" s="316"/>
      <c r="BX6" s="316"/>
      <c r="BY6" s="341"/>
      <c r="BZ6" s="316" t="s">
        <v>56</v>
      </c>
      <c r="CA6" s="316"/>
      <c r="CB6" s="317" t="s">
        <v>57</v>
      </c>
      <c r="CC6" s="318"/>
      <c r="CD6" s="296" t="s">
        <v>58</v>
      </c>
      <c r="CE6" s="285"/>
      <c r="CF6" s="284" t="s">
        <v>63</v>
      </c>
      <c r="CG6" s="296"/>
      <c r="CH6" s="292" t="s">
        <v>81</v>
      </c>
      <c r="CI6" s="285" t="s">
        <v>84</v>
      </c>
      <c r="CJ6" s="284" t="s">
        <v>62</v>
      </c>
      <c r="CK6" s="285"/>
    </row>
    <row r="7" spans="1:89" ht="42" customHeight="1" thickBot="1">
      <c r="A7" s="349"/>
      <c r="B7" s="357"/>
      <c r="C7" s="360"/>
      <c r="D7" s="361"/>
      <c r="E7" s="363"/>
      <c r="F7" s="361"/>
      <c r="G7" s="297"/>
      <c r="H7" s="297"/>
      <c r="I7" s="297"/>
      <c r="J7" s="371"/>
      <c r="K7" s="351"/>
      <c r="L7" s="297"/>
      <c r="M7" s="297"/>
      <c r="N7" s="287"/>
      <c r="O7" s="286"/>
      <c r="P7" s="287"/>
      <c r="Q7" s="286"/>
      <c r="R7" s="287"/>
      <c r="S7" s="352" t="s">
        <v>32</v>
      </c>
      <c r="T7" s="353"/>
      <c r="U7" s="299" t="s">
        <v>33</v>
      </c>
      <c r="V7" s="353"/>
      <c r="W7" s="299" t="s">
        <v>34</v>
      </c>
      <c r="X7" s="300"/>
      <c r="Y7" s="346"/>
      <c r="Z7" s="310"/>
      <c r="AA7" s="310"/>
      <c r="AB7" s="310"/>
      <c r="AC7" s="374"/>
      <c r="AD7" s="12"/>
      <c r="AE7" s="33"/>
      <c r="AF7" s="306" t="s">
        <v>49</v>
      </c>
      <c r="AG7" s="307"/>
      <c r="AH7" s="306" t="s">
        <v>50</v>
      </c>
      <c r="AI7" s="307"/>
      <c r="AJ7" s="306" t="s">
        <v>79</v>
      </c>
      <c r="AK7" s="307"/>
      <c r="AL7" s="306" t="s">
        <v>80</v>
      </c>
      <c r="AM7" s="308"/>
      <c r="AN7" s="306" t="s">
        <v>103</v>
      </c>
      <c r="AO7" s="321"/>
      <c r="AP7" s="32"/>
      <c r="AQ7" s="38"/>
      <c r="AR7" s="306" t="s">
        <v>49</v>
      </c>
      <c r="AS7" s="307"/>
      <c r="AT7" s="306" t="s">
        <v>50</v>
      </c>
      <c r="AU7" s="307"/>
      <c r="AV7" s="306" t="s">
        <v>79</v>
      </c>
      <c r="AW7" s="307"/>
      <c r="AX7" s="306" t="s">
        <v>80</v>
      </c>
      <c r="AY7" s="308"/>
      <c r="AZ7" s="306" t="s">
        <v>103</v>
      </c>
      <c r="BA7" s="311"/>
      <c r="BB7" s="178"/>
      <c r="BC7" s="177"/>
      <c r="BD7" s="306" t="s">
        <v>49</v>
      </c>
      <c r="BE7" s="307"/>
      <c r="BF7" s="306" t="s">
        <v>50</v>
      </c>
      <c r="BG7" s="307"/>
      <c r="BH7" s="306" t="s">
        <v>79</v>
      </c>
      <c r="BI7" s="307"/>
      <c r="BJ7" s="306" t="s">
        <v>80</v>
      </c>
      <c r="BK7" s="308"/>
      <c r="BL7" s="306" t="s">
        <v>103</v>
      </c>
      <c r="BM7" s="321"/>
      <c r="BN7" s="42"/>
      <c r="BO7" s="41"/>
      <c r="BP7" s="306" t="s">
        <v>49</v>
      </c>
      <c r="BQ7" s="307"/>
      <c r="BR7" s="306" t="s">
        <v>50</v>
      </c>
      <c r="BS7" s="307"/>
      <c r="BT7" s="306" t="s">
        <v>79</v>
      </c>
      <c r="BU7" s="307"/>
      <c r="BV7" s="306" t="s">
        <v>80</v>
      </c>
      <c r="BW7" s="308"/>
      <c r="BX7" s="306" t="s">
        <v>103</v>
      </c>
      <c r="BY7" s="331"/>
      <c r="BZ7" s="297"/>
      <c r="CA7" s="297"/>
      <c r="CB7" s="286"/>
      <c r="CC7" s="287"/>
      <c r="CD7" s="297"/>
      <c r="CE7" s="287"/>
      <c r="CF7" s="286"/>
      <c r="CG7" s="297"/>
      <c r="CH7" s="293"/>
      <c r="CI7" s="287"/>
      <c r="CJ7" s="286"/>
      <c r="CK7" s="287"/>
    </row>
    <row r="8" spans="1:89" ht="137.25" customHeight="1">
      <c r="A8" s="175" t="s">
        <v>70</v>
      </c>
      <c r="B8" s="176" t="s">
        <v>70</v>
      </c>
      <c r="C8" s="184">
        <v>1306</v>
      </c>
      <c r="D8" s="185" t="s">
        <v>71</v>
      </c>
      <c r="E8" s="186">
        <v>1285</v>
      </c>
      <c r="F8" s="185" t="s">
        <v>72</v>
      </c>
      <c r="G8" s="217">
        <f>C8-E8</f>
        <v>21</v>
      </c>
      <c r="H8" s="60" t="s">
        <v>73</v>
      </c>
      <c r="I8" s="130">
        <f>G8/C8</f>
        <v>0.016079632465543645</v>
      </c>
      <c r="J8" s="58" t="s">
        <v>74</v>
      </c>
      <c r="K8" s="59">
        <v>79</v>
      </c>
      <c r="L8" s="60" t="s">
        <v>73</v>
      </c>
      <c r="M8" s="130">
        <f>K8/C8</f>
        <v>0.06049004594180704</v>
      </c>
      <c r="N8" s="61" t="s">
        <v>74</v>
      </c>
      <c r="O8" s="31">
        <v>316</v>
      </c>
      <c r="P8" s="62" t="s">
        <v>75</v>
      </c>
      <c r="Q8" s="31">
        <v>1680</v>
      </c>
      <c r="R8" s="62" t="s">
        <v>72</v>
      </c>
      <c r="S8" s="31">
        <v>69</v>
      </c>
      <c r="T8" s="63" t="s">
        <v>74</v>
      </c>
      <c r="U8" s="59">
        <v>86</v>
      </c>
      <c r="V8" s="63" t="s">
        <v>74</v>
      </c>
      <c r="W8" s="59">
        <v>92</v>
      </c>
      <c r="X8" s="62" t="s">
        <v>74</v>
      </c>
      <c r="Y8" s="27" t="s">
        <v>105</v>
      </c>
      <c r="Z8" s="26" t="s">
        <v>255</v>
      </c>
      <c r="AA8" s="244"/>
      <c r="AB8" s="252" t="s">
        <v>107</v>
      </c>
      <c r="AC8" s="25" t="s">
        <v>108</v>
      </c>
      <c r="AD8" s="37">
        <f>AF8+AH8+AJ8+AL8+AN8</f>
        <v>826</v>
      </c>
      <c r="AE8" s="39" t="s">
        <v>71</v>
      </c>
      <c r="AF8" s="64">
        <v>471</v>
      </c>
      <c r="AG8" s="60" t="s">
        <v>71</v>
      </c>
      <c r="AH8" s="64">
        <v>148</v>
      </c>
      <c r="AI8" s="60" t="s">
        <v>71</v>
      </c>
      <c r="AJ8" s="73">
        <v>66</v>
      </c>
      <c r="AK8" s="73" t="s">
        <v>71</v>
      </c>
      <c r="AL8" s="64">
        <v>17</v>
      </c>
      <c r="AM8" s="73" t="s">
        <v>71</v>
      </c>
      <c r="AN8" s="64">
        <v>124</v>
      </c>
      <c r="AO8" s="63" t="s">
        <v>71</v>
      </c>
      <c r="AP8" s="65">
        <f>AR8+AT8+AV8+AX8+AZ8</f>
        <v>1050</v>
      </c>
      <c r="AQ8" s="57" t="s">
        <v>73</v>
      </c>
      <c r="AR8" s="64">
        <v>663</v>
      </c>
      <c r="AS8" s="60" t="s">
        <v>73</v>
      </c>
      <c r="AT8" s="64">
        <v>201</v>
      </c>
      <c r="AU8" s="60" t="s">
        <v>73</v>
      </c>
      <c r="AV8" s="73">
        <v>83</v>
      </c>
      <c r="AW8" s="73" t="s">
        <v>73</v>
      </c>
      <c r="AX8" s="64">
        <f>103*AL8/(AL8+AN8)</f>
        <v>12.418439716312056</v>
      </c>
      <c r="AY8" s="73" t="s">
        <v>73</v>
      </c>
      <c r="AZ8" s="64">
        <f>103*AN8/(AL8+AN8)</f>
        <v>90.58156028368795</v>
      </c>
      <c r="BA8" s="66" t="s">
        <v>73</v>
      </c>
      <c r="BB8" s="40">
        <f>AP8-AD8</f>
        <v>224</v>
      </c>
      <c r="BC8" s="39" t="s">
        <v>73</v>
      </c>
      <c r="BD8" s="67">
        <f>AR8-AF8</f>
        <v>192</v>
      </c>
      <c r="BE8" s="57" t="s">
        <v>73</v>
      </c>
      <c r="BF8" s="67">
        <f>AT8-AH8</f>
        <v>53</v>
      </c>
      <c r="BG8" s="57" t="s">
        <v>73</v>
      </c>
      <c r="BH8" s="39">
        <f>AV8-AJ8</f>
        <v>17</v>
      </c>
      <c r="BI8" s="39" t="s">
        <v>73</v>
      </c>
      <c r="BJ8" s="67">
        <f>AX8-AL8</f>
        <v>-4.581560283687944</v>
      </c>
      <c r="BK8" s="39" t="s">
        <v>73</v>
      </c>
      <c r="BL8" s="67">
        <f>AZ8-AN8</f>
        <v>-33.41843971631205</v>
      </c>
      <c r="BM8" s="58" t="s">
        <v>73</v>
      </c>
      <c r="BN8" s="118">
        <f>AP8/AD8*100</f>
        <v>127.11864406779661</v>
      </c>
      <c r="BO8" s="57" t="s">
        <v>74</v>
      </c>
      <c r="BP8" s="121">
        <f>AR8/AF8*100</f>
        <v>140.76433121019107</v>
      </c>
      <c r="BQ8" s="57" t="s">
        <v>74</v>
      </c>
      <c r="BR8" s="121">
        <f>AT8/AH8*100</f>
        <v>135.8108108108108</v>
      </c>
      <c r="BS8" s="57" t="s">
        <v>74</v>
      </c>
      <c r="BT8" s="124">
        <f>AV8/AJ8*100</f>
        <v>125.75757575757575</v>
      </c>
      <c r="BU8" s="39" t="s">
        <v>74</v>
      </c>
      <c r="BV8" s="127">
        <f>AX8/AL8*100</f>
        <v>73.04964539007092</v>
      </c>
      <c r="BW8" s="179" t="s">
        <v>74</v>
      </c>
      <c r="BX8" s="127">
        <f>AZ8/AN8*100</f>
        <v>73.04964539007092</v>
      </c>
      <c r="BY8" s="68" t="s">
        <v>74</v>
      </c>
      <c r="BZ8" s="43">
        <v>7</v>
      </c>
      <c r="CA8" s="43" t="s">
        <v>77</v>
      </c>
      <c r="CB8" s="44">
        <v>7</v>
      </c>
      <c r="CC8" s="45" t="s">
        <v>77</v>
      </c>
      <c r="CD8" s="241">
        <v>16642</v>
      </c>
      <c r="CE8" s="69" t="s">
        <v>78</v>
      </c>
      <c r="CF8" s="367" t="s">
        <v>105</v>
      </c>
      <c r="CG8" s="368"/>
      <c r="CH8" s="79" t="s">
        <v>134</v>
      </c>
      <c r="CI8" s="77" t="s">
        <v>109</v>
      </c>
      <c r="CJ8" s="294" t="s">
        <v>135</v>
      </c>
      <c r="CK8" s="295"/>
    </row>
    <row r="9" spans="1:89" ht="24" customHeight="1">
      <c r="A9" s="354" t="s">
        <v>287</v>
      </c>
      <c r="B9" s="51" t="s">
        <v>0</v>
      </c>
      <c r="C9" s="3">
        <v>73</v>
      </c>
      <c r="D9" s="29" t="s">
        <v>71</v>
      </c>
      <c r="E9" s="14">
        <v>72</v>
      </c>
      <c r="F9" s="224" t="s">
        <v>72</v>
      </c>
      <c r="G9" s="218">
        <f>C9-E9</f>
        <v>1</v>
      </c>
      <c r="H9" s="53" t="s">
        <v>73</v>
      </c>
      <c r="I9" s="131">
        <f>G9/C9</f>
        <v>0.0136986301369863</v>
      </c>
      <c r="J9" s="52" t="s">
        <v>74</v>
      </c>
      <c r="K9" s="20">
        <v>5</v>
      </c>
      <c r="L9" s="53" t="s">
        <v>73</v>
      </c>
      <c r="M9" s="131">
        <f>K9/C9</f>
        <v>0.0684931506849315</v>
      </c>
      <c r="N9" s="54" t="s">
        <v>74</v>
      </c>
      <c r="O9" s="16">
        <v>316</v>
      </c>
      <c r="P9" s="55" t="s">
        <v>75</v>
      </c>
      <c r="Q9" s="16">
        <v>58</v>
      </c>
      <c r="R9" s="55" t="s">
        <v>72</v>
      </c>
      <c r="S9" s="16">
        <v>69</v>
      </c>
      <c r="T9" s="56" t="s">
        <v>74</v>
      </c>
      <c r="U9" s="20">
        <v>86</v>
      </c>
      <c r="V9" s="56" t="s">
        <v>74</v>
      </c>
      <c r="W9" s="20">
        <v>92</v>
      </c>
      <c r="X9" s="55" t="s">
        <v>74</v>
      </c>
      <c r="Y9" s="27" t="s">
        <v>105</v>
      </c>
      <c r="Z9" s="70" t="s">
        <v>254</v>
      </c>
      <c r="AA9" s="245"/>
      <c r="AB9" s="245" t="s">
        <v>107</v>
      </c>
      <c r="AC9" s="72" t="s">
        <v>252</v>
      </c>
      <c r="AD9" s="37">
        <f>AF9+AH9+AJ9+AL9</f>
        <v>16</v>
      </c>
      <c r="AE9" s="39" t="s">
        <v>71</v>
      </c>
      <c r="AF9" s="34">
        <v>13</v>
      </c>
      <c r="AG9" s="60" t="s">
        <v>71</v>
      </c>
      <c r="AH9" s="34">
        <v>2</v>
      </c>
      <c r="AI9" s="60" t="s">
        <v>71</v>
      </c>
      <c r="AJ9" s="74">
        <v>1</v>
      </c>
      <c r="AK9" s="73" t="s">
        <v>71</v>
      </c>
      <c r="AL9" s="34">
        <v>0</v>
      </c>
      <c r="AM9" s="73" t="s">
        <v>71</v>
      </c>
      <c r="AN9" s="34">
        <v>0</v>
      </c>
      <c r="AO9" s="63" t="s">
        <v>71</v>
      </c>
      <c r="AP9" s="65">
        <f>AR9+AT9+AV9+AX9</f>
        <v>24</v>
      </c>
      <c r="AQ9" s="57" t="s">
        <v>73</v>
      </c>
      <c r="AR9" s="34">
        <v>19</v>
      </c>
      <c r="AS9" s="60" t="s">
        <v>73</v>
      </c>
      <c r="AT9" s="34">
        <v>3</v>
      </c>
      <c r="AU9" s="60" t="s">
        <v>73</v>
      </c>
      <c r="AV9" s="74">
        <v>2</v>
      </c>
      <c r="AW9" s="73" t="s">
        <v>73</v>
      </c>
      <c r="AX9" s="34">
        <v>0</v>
      </c>
      <c r="AY9" s="73" t="s">
        <v>73</v>
      </c>
      <c r="AZ9" s="34">
        <v>0</v>
      </c>
      <c r="BA9" s="66" t="s">
        <v>73</v>
      </c>
      <c r="BB9" s="40">
        <f aca="true" t="shared" si="0" ref="BB9:BB51">AP9-AD9</f>
        <v>8</v>
      </c>
      <c r="BC9" s="39" t="s">
        <v>73</v>
      </c>
      <c r="BD9" s="67">
        <f aca="true" t="shared" si="1" ref="BD9:BD51">AR9-AF9</f>
        <v>6</v>
      </c>
      <c r="BE9" s="57" t="s">
        <v>73</v>
      </c>
      <c r="BF9" s="67">
        <f aca="true" t="shared" si="2" ref="BF9:BF51">AT9-AH9</f>
        <v>1</v>
      </c>
      <c r="BG9" s="57" t="s">
        <v>73</v>
      </c>
      <c r="BH9" s="39">
        <f aca="true" t="shared" si="3" ref="BH9:BH51">AV9-AJ9</f>
        <v>1</v>
      </c>
      <c r="BI9" s="39" t="s">
        <v>73</v>
      </c>
      <c r="BJ9" s="67">
        <f aca="true" t="shared" si="4" ref="BJ9:BJ51">AX9-AL9</f>
        <v>0</v>
      </c>
      <c r="BK9" s="39" t="s">
        <v>73</v>
      </c>
      <c r="BL9" s="67">
        <f aca="true" t="shared" si="5" ref="BL9:BL51">AZ9-AN9</f>
        <v>0</v>
      </c>
      <c r="BM9" s="58" t="s">
        <v>73</v>
      </c>
      <c r="BN9" s="118">
        <f aca="true" t="shared" si="6" ref="BN9:BN51">AP9/AD9*100</f>
        <v>150</v>
      </c>
      <c r="BO9" s="57" t="s">
        <v>74</v>
      </c>
      <c r="BP9" s="121">
        <f aca="true" t="shared" si="7" ref="BP9:BP51">AR9/AF9*100</f>
        <v>146.15384615384613</v>
      </c>
      <c r="BQ9" s="57" t="s">
        <v>74</v>
      </c>
      <c r="BR9" s="121">
        <f aca="true" t="shared" si="8" ref="BR9:BR51">AT9/AH9*100</f>
        <v>150</v>
      </c>
      <c r="BS9" s="57" t="s">
        <v>74</v>
      </c>
      <c r="BT9" s="124">
        <f aca="true" t="shared" si="9" ref="BT9:BT51">AV9/AJ9*100</f>
        <v>200</v>
      </c>
      <c r="BU9" s="39" t="s">
        <v>74</v>
      </c>
      <c r="BV9" s="127" t="e">
        <f aca="true" t="shared" si="10" ref="BV9:BV51">AX9/AL9*100</f>
        <v>#DIV/0!</v>
      </c>
      <c r="BW9" s="179" t="s">
        <v>74</v>
      </c>
      <c r="BX9" s="127" t="e">
        <f aca="true" t="shared" si="11" ref="BX9:BX51">AZ9/AN9*100</f>
        <v>#DIV/0!</v>
      </c>
      <c r="BY9" s="68" t="s">
        <v>74</v>
      </c>
      <c r="BZ9" s="2">
        <v>7</v>
      </c>
      <c r="CA9" s="43" t="s">
        <v>77</v>
      </c>
      <c r="CB9" s="46">
        <v>7</v>
      </c>
      <c r="CC9" s="45" t="s">
        <v>77</v>
      </c>
      <c r="CD9" s="239">
        <v>22292</v>
      </c>
      <c r="CE9" s="69" t="s">
        <v>78</v>
      </c>
      <c r="CF9" s="290" t="s">
        <v>105</v>
      </c>
      <c r="CG9" s="291"/>
      <c r="CH9" s="228" t="s">
        <v>265</v>
      </c>
      <c r="CI9" s="78" t="s">
        <v>109</v>
      </c>
      <c r="CJ9" s="274" t="s">
        <v>246</v>
      </c>
      <c r="CK9" s="275"/>
    </row>
    <row r="10" spans="1:89" ht="46.5" customHeight="1">
      <c r="A10" s="354"/>
      <c r="B10" s="51" t="s">
        <v>139</v>
      </c>
      <c r="C10" s="4">
        <v>61</v>
      </c>
      <c r="D10" s="29" t="s">
        <v>71</v>
      </c>
      <c r="E10" s="15">
        <v>60</v>
      </c>
      <c r="F10" s="224" t="s">
        <v>72</v>
      </c>
      <c r="G10" s="218">
        <f>C10-E10</f>
        <v>1</v>
      </c>
      <c r="H10" s="53" t="s">
        <v>73</v>
      </c>
      <c r="I10" s="131">
        <f>G10/C10</f>
        <v>0.01639344262295082</v>
      </c>
      <c r="J10" s="52" t="s">
        <v>74</v>
      </c>
      <c r="K10" s="21">
        <v>4</v>
      </c>
      <c r="L10" s="53" t="s">
        <v>73</v>
      </c>
      <c r="M10" s="131">
        <f>K10/C10</f>
        <v>0.06557377049180328</v>
      </c>
      <c r="N10" s="54" t="s">
        <v>74</v>
      </c>
      <c r="O10" s="17">
        <v>316</v>
      </c>
      <c r="P10" s="55" t="s">
        <v>75</v>
      </c>
      <c r="Q10" s="17">
        <v>132</v>
      </c>
      <c r="R10" s="55" t="s">
        <v>72</v>
      </c>
      <c r="S10" s="17">
        <v>69</v>
      </c>
      <c r="T10" s="56" t="s">
        <v>74</v>
      </c>
      <c r="U10" s="21">
        <v>86</v>
      </c>
      <c r="V10" s="56" t="s">
        <v>74</v>
      </c>
      <c r="W10" s="21">
        <v>92</v>
      </c>
      <c r="X10" s="55" t="s">
        <v>74</v>
      </c>
      <c r="Y10" s="27" t="s">
        <v>105</v>
      </c>
      <c r="Z10" s="70" t="s">
        <v>115</v>
      </c>
      <c r="AA10" s="246"/>
      <c r="AB10" s="246" t="s">
        <v>107</v>
      </c>
      <c r="AC10" s="72" t="s">
        <v>140</v>
      </c>
      <c r="AD10" s="37">
        <f>AF10+AH10+AJ10+AL10+AN10</f>
        <v>18</v>
      </c>
      <c r="AE10" s="39" t="s">
        <v>71</v>
      </c>
      <c r="AF10" s="35">
        <v>14</v>
      </c>
      <c r="AG10" s="60" t="s">
        <v>71</v>
      </c>
      <c r="AH10" s="35">
        <v>3</v>
      </c>
      <c r="AI10" s="60" t="s">
        <v>71</v>
      </c>
      <c r="AJ10" s="75">
        <v>0</v>
      </c>
      <c r="AK10" s="73" t="s">
        <v>71</v>
      </c>
      <c r="AL10" s="35">
        <v>1</v>
      </c>
      <c r="AM10" s="73" t="s">
        <v>71</v>
      </c>
      <c r="AN10" s="35">
        <v>0</v>
      </c>
      <c r="AO10" s="63" t="s">
        <v>71</v>
      </c>
      <c r="AP10" s="65">
        <f>AR10+AT10+AV10+AX10+AZ10</f>
        <v>24</v>
      </c>
      <c r="AQ10" s="57" t="s">
        <v>73</v>
      </c>
      <c r="AR10" s="35">
        <v>19</v>
      </c>
      <c r="AS10" s="60" t="s">
        <v>73</v>
      </c>
      <c r="AT10" s="35">
        <v>4</v>
      </c>
      <c r="AU10" s="60" t="s">
        <v>73</v>
      </c>
      <c r="AV10" s="75">
        <v>1</v>
      </c>
      <c r="AW10" s="73" t="s">
        <v>73</v>
      </c>
      <c r="AX10" s="35">
        <v>0</v>
      </c>
      <c r="AY10" s="73" t="s">
        <v>73</v>
      </c>
      <c r="AZ10" s="35">
        <v>0</v>
      </c>
      <c r="BA10" s="66" t="s">
        <v>73</v>
      </c>
      <c r="BB10" s="40">
        <f>AP10-AD10</f>
        <v>6</v>
      </c>
      <c r="BC10" s="39" t="s">
        <v>73</v>
      </c>
      <c r="BD10" s="67">
        <f>AR10-AF10</f>
        <v>5</v>
      </c>
      <c r="BE10" s="57" t="s">
        <v>73</v>
      </c>
      <c r="BF10" s="67">
        <f>AT10-AH10</f>
        <v>1</v>
      </c>
      <c r="BG10" s="57" t="s">
        <v>73</v>
      </c>
      <c r="BH10" s="39">
        <f>AV10-AJ10</f>
        <v>1</v>
      </c>
      <c r="BI10" s="39" t="s">
        <v>73</v>
      </c>
      <c r="BJ10" s="67">
        <f>AX10-AL10</f>
        <v>-1</v>
      </c>
      <c r="BK10" s="39" t="s">
        <v>73</v>
      </c>
      <c r="BL10" s="67">
        <f>AZ10-AN10</f>
        <v>0</v>
      </c>
      <c r="BM10" s="58" t="s">
        <v>73</v>
      </c>
      <c r="BN10" s="118">
        <f>AP10/AD10*100</f>
        <v>133.33333333333331</v>
      </c>
      <c r="BO10" s="57" t="s">
        <v>74</v>
      </c>
      <c r="BP10" s="121">
        <f>AR10/AF10*100</f>
        <v>135.71428571428572</v>
      </c>
      <c r="BQ10" s="57" t="s">
        <v>74</v>
      </c>
      <c r="BR10" s="121">
        <f>AT10/AH10*100</f>
        <v>133.33333333333331</v>
      </c>
      <c r="BS10" s="57" t="s">
        <v>74</v>
      </c>
      <c r="BT10" s="124" t="e">
        <f>AV10/AJ10*100</f>
        <v>#DIV/0!</v>
      </c>
      <c r="BU10" s="39" t="s">
        <v>74</v>
      </c>
      <c r="BV10" s="127">
        <f>AX10/AL10*100</f>
        <v>0</v>
      </c>
      <c r="BW10" s="179" t="s">
        <v>74</v>
      </c>
      <c r="BX10" s="127" t="e">
        <f>AZ10/AN10*100</f>
        <v>#DIV/0!</v>
      </c>
      <c r="BY10" s="68" t="s">
        <v>74</v>
      </c>
      <c r="BZ10" s="2">
        <v>7</v>
      </c>
      <c r="CA10" s="43" t="s">
        <v>77</v>
      </c>
      <c r="CB10" s="46">
        <v>7</v>
      </c>
      <c r="CC10" s="45" t="s">
        <v>77</v>
      </c>
      <c r="CD10" s="239">
        <v>15213</v>
      </c>
      <c r="CE10" s="69" t="s">
        <v>78</v>
      </c>
      <c r="CF10" s="290" t="s">
        <v>105</v>
      </c>
      <c r="CG10" s="298"/>
      <c r="CH10" s="79" t="s">
        <v>266</v>
      </c>
      <c r="CI10" s="237" t="s">
        <v>120</v>
      </c>
      <c r="CJ10" s="262" t="s">
        <v>141</v>
      </c>
      <c r="CK10" s="263"/>
    </row>
    <row r="11" spans="1:89" ht="108.75" customHeight="1">
      <c r="A11" s="354"/>
      <c r="B11" s="51" t="s">
        <v>119</v>
      </c>
      <c r="C11" s="4">
        <v>20</v>
      </c>
      <c r="D11" s="29" t="s">
        <v>71</v>
      </c>
      <c r="E11" s="15">
        <v>19</v>
      </c>
      <c r="F11" s="224" t="s">
        <v>72</v>
      </c>
      <c r="G11" s="218">
        <f>C11-E11</f>
        <v>1</v>
      </c>
      <c r="H11" s="53" t="s">
        <v>73</v>
      </c>
      <c r="I11" s="131">
        <f>G11/C11</f>
        <v>0.05</v>
      </c>
      <c r="J11" s="52" t="s">
        <v>74</v>
      </c>
      <c r="K11" s="21">
        <v>2</v>
      </c>
      <c r="L11" s="53" t="s">
        <v>73</v>
      </c>
      <c r="M11" s="131">
        <f>K11/C11</f>
        <v>0.1</v>
      </c>
      <c r="N11" s="54" t="s">
        <v>74</v>
      </c>
      <c r="O11" s="17">
        <v>316</v>
      </c>
      <c r="P11" s="55" t="s">
        <v>75</v>
      </c>
      <c r="Q11" s="17">
        <v>16</v>
      </c>
      <c r="R11" s="55" t="s">
        <v>72</v>
      </c>
      <c r="S11" s="17">
        <v>69</v>
      </c>
      <c r="T11" s="56" t="s">
        <v>74</v>
      </c>
      <c r="U11" s="21">
        <v>86</v>
      </c>
      <c r="V11" s="56" t="s">
        <v>74</v>
      </c>
      <c r="W11" s="21">
        <v>92</v>
      </c>
      <c r="X11" s="55" t="s">
        <v>74</v>
      </c>
      <c r="Y11" s="27" t="s">
        <v>105</v>
      </c>
      <c r="Z11" s="70" t="s">
        <v>256</v>
      </c>
      <c r="AA11" s="246"/>
      <c r="AB11" s="246" t="s">
        <v>107</v>
      </c>
      <c r="AC11" s="72" t="s">
        <v>253</v>
      </c>
      <c r="AD11" s="37">
        <f>AF11+AH11+AJ11+AL11+AN11</f>
        <v>1</v>
      </c>
      <c r="AE11" s="39" t="s">
        <v>71</v>
      </c>
      <c r="AF11" s="35">
        <v>1</v>
      </c>
      <c r="AG11" s="60" t="s">
        <v>71</v>
      </c>
      <c r="AH11" s="35">
        <v>0</v>
      </c>
      <c r="AI11" s="60" t="s">
        <v>71</v>
      </c>
      <c r="AJ11" s="75">
        <v>0</v>
      </c>
      <c r="AK11" s="73" t="s">
        <v>71</v>
      </c>
      <c r="AL11" s="35">
        <v>0</v>
      </c>
      <c r="AM11" s="73" t="s">
        <v>71</v>
      </c>
      <c r="AN11" s="35">
        <v>0</v>
      </c>
      <c r="AO11" s="63" t="s">
        <v>71</v>
      </c>
      <c r="AP11" s="65">
        <f>AR11+AT11+AV11+AX11+AZ11</f>
        <v>2</v>
      </c>
      <c r="AQ11" s="57" t="s">
        <v>73</v>
      </c>
      <c r="AR11" s="35">
        <v>2</v>
      </c>
      <c r="AS11" s="60" t="s">
        <v>73</v>
      </c>
      <c r="AT11" s="35">
        <v>0</v>
      </c>
      <c r="AU11" s="60" t="s">
        <v>73</v>
      </c>
      <c r="AV11" s="75">
        <v>0</v>
      </c>
      <c r="AW11" s="73" t="s">
        <v>73</v>
      </c>
      <c r="AX11" s="35">
        <v>0</v>
      </c>
      <c r="AY11" s="73" t="s">
        <v>73</v>
      </c>
      <c r="AZ11" s="35">
        <v>0</v>
      </c>
      <c r="BA11" s="66" t="s">
        <v>73</v>
      </c>
      <c r="BB11" s="40">
        <f t="shared" si="0"/>
        <v>1</v>
      </c>
      <c r="BC11" s="39" t="s">
        <v>73</v>
      </c>
      <c r="BD11" s="67">
        <f t="shared" si="1"/>
        <v>1</v>
      </c>
      <c r="BE11" s="57" t="s">
        <v>73</v>
      </c>
      <c r="BF11" s="67">
        <f t="shared" si="2"/>
        <v>0</v>
      </c>
      <c r="BG11" s="57" t="s">
        <v>73</v>
      </c>
      <c r="BH11" s="39">
        <f t="shared" si="3"/>
        <v>0</v>
      </c>
      <c r="BI11" s="39" t="s">
        <v>73</v>
      </c>
      <c r="BJ11" s="67">
        <f t="shared" si="4"/>
        <v>0</v>
      </c>
      <c r="BK11" s="39" t="s">
        <v>73</v>
      </c>
      <c r="BL11" s="67">
        <f t="shared" si="5"/>
        <v>0</v>
      </c>
      <c r="BM11" s="58" t="s">
        <v>73</v>
      </c>
      <c r="BN11" s="118">
        <f t="shared" si="6"/>
        <v>200</v>
      </c>
      <c r="BO11" s="57" t="s">
        <v>74</v>
      </c>
      <c r="BP11" s="121">
        <f t="shared" si="7"/>
        <v>200</v>
      </c>
      <c r="BQ11" s="57" t="s">
        <v>74</v>
      </c>
      <c r="BR11" s="121" t="e">
        <f t="shared" si="8"/>
        <v>#DIV/0!</v>
      </c>
      <c r="BS11" s="57" t="s">
        <v>74</v>
      </c>
      <c r="BT11" s="124" t="e">
        <f t="shared" si="9"/>
        <v>#DIV/0!</v>
      </c>
      <c r="BU11" s="39" t="s">
        <v>74</v>
      </c>
      <c r="BV11" s="127" t="e">
        <f t="shared" si="10"/>
        <v>#DIV/0!</v>
      </c>
      <c r="BW11" s="179" t="s">
        <v>74</v>
      </c>
      <c r="BX11" s="127" t="e">
        <f t="shared" si="11"/>
        <v>#DIV/0!</v>
      </c>
      <c r="BY11" s="68" t="s">
        <v>74</v>
      </c>
      <c r="BZ11" s="210">
        <v>7</v>
      </c>
      <c r="CA11" s="43" t="s">
        <v>77</v>
      </c>
      <c r="CB11" s="46" t="s">
        <v>110</v>
      </c>
      <c r="CC11" s="45" t="s">
        <v>77</v>
      </c>
      <c r="CD11" s="239">
        <v>12000</v>
      </c>
      <c r="CE11" s="69" t="s">
        <v>78</v>
      </c>
      <c r="CF11" s="290" t="s">
        <v>105</v>
      </c>
      <c r="CG11" s="291"/>
      <c r="CH11" s="79" t="s">
        <v>256</v>
      </c>
      <c r="CI11" s="78" t="s">
        <v>120</v>
      </c>
      <c r="CJ11" s="262" t="s">
        <v>232</v>
      </c>
      <c r="CK11" s="263"/>
    </row>
    <row r="12" spans="1:89" ht="71.25" customHeight="1">
      <c r="A12" s="354"/>
      <c r="B12" s="51" t="s">
        <v>233</v>
      </c>
      <c r="C12" s="4">
        <v>9</v>
      </c>
      <c r="D12" s="29" t="s">
        <v>71</v>
      </c>
      <c r="E12" s="15">
        <v>8</v>
      </c>
      <c r="F12" s="224" t="s">
        <v>72</v>
      </c>
      <c r="G12" s="218">
        <f>C12-E12</f>
        <v>1</v>
      </c>
      <c r="H12" s="53" t="s">
        <v>73</v>
      </c>
      <c r="I12" s="131">
        <f>G12/C12</f>
        <v>0.1111111111111111</v>
      </c>
      <c r="J12" s="52" t="s">
        <v>74</v>
      </c>
      <c r="K12" s="21">
        <v>1</v>
      </c>
      <c r="L12" s="53" t="s">
        <v>73</v>
      </c>
      <c r="M12" s="131">
        <f>K12/C12</f>
        <v>0.1111111111111111</v>
      </c>
      <c r="N12" s="54" t="s">
        <v>74</v>
      </c>
      <c r="O12" s="17">
        <v>316</v>
      </c>
      <c r="P12" s="55" t="s">
        <v>75</v>
      </c>
      <c r="Q12" s="17">
        <v>14</v>
      </c>
      <c r="R12" s="55" t="s">
        <v>72</v>
      </c>
      <c r="S12" s="17">
        <v>0</v>
      </c>
      <c r="T12" s="56" t="s">
        <v>74</v>
      </c>
      <c r="U12" s="21">
        <v>0</v>
      </c>
      <c r="V12" s="56" t="s">
        <v>74</v>
      </c>
      <c r="W12" s="21">
        <v>0</v>
      </c>
      <c r="X12" s="55" t="s">
        <v>74</v>
      </c>
      <c r="Y12" s="27" t="s">
        <v>105</v>
      </c>
      <c r="Z12" s="70" t="s">
        <v>249</v>
      </c>
      <c r="AA12" s="246"/>
      <c r="AB12" s="246" t="s">
        <v>107</v>
      </c>
      <c r="AC12" s="72" t="s">
        <v>253</v>
      </c>
      <c r="AD12" s="37">
        <f>AF12+AH12+AJ12+AL12+AN12</f>
        <v>0</v>
      </c>
      <c r="AE12" s="39" t="s">
        <v>71</v>
      </c>
      <c r="AF12" s="35">
        <v>0</v>
      </c>
      <c r="AG12" s="60" t="s">
        <v>71</v>
      </c>
      <c r="AH12" s="35">
        <v>0</v>
      </c>
      <c r="AI12" s="60" t="s">
        <v>71</v>
      </c>
      <c r="AJ12" s="75">
        <v>0</v>
      </c>
      <c r="AK12" s="73" t="s">
        <v>71</v>
      </c>
      <c r="AL12" s="35">
        <v>0</v>
      </c>
      <c r="AM12" s="73" t="s">
        <v>71</v>
      </c>
      <c r="AN12" s="35">
        <v>0</v>
      </c>
      <c r="AO12" s="63" t="s">
        <v>71</v>
      </c>
      <c r="AP12" s="65">
        <f>AR12+AT12+AV12+AX12+AZ12</f>
        <v>3</v>
      </c>
      <c r="AQ12" s="57" t="s">
        <v>73</v>
      </c>
      <c r="AR12" s="229">
        <v>1</v>
      </c>
      <c r="AS12" s="230" t="s">
        <v>73</v>
      </c>
      <c r="AT12" s="229">
        <v>1</v>
      </c>
      <c r="AU12" s="230" t="s">
        <v>73</v>
      </c>
      <c r="AV12" s="232">
        <v>1</v>
      </c>
      <c r="AW12" s="231" t="s">
        <v>73</v>
      </c>
      <c r="AX12" s="35">
        <v>0</v>
      </c>
      <c r="AY12" s="73" t="s">
        <v>73</v>
      </c>
      <c r="AZ12" s="35">
        <v>0</v>
      </c>
      <c r="BA12" s="66" t="s">
        <v>73</v>
      </c>
      <c r="BB12" s="40">
        <f t="shared" si="0"/>
        <v>3</v>
      </c>
      <c r="BC12" s="39" t="s">
        <v>73</v>
      </c>
      <c r="BD12" s="67">
        <f t="shared" si="1"/>
        <v>1</v>
      </c>
      <c r="BE12" s="57" t="s">
        <v>73</v>
      </c>
      <c r="BF12" s="67">
        <f t="shared" si="2"/>
        <v>1</v>
      </c>
      <c r="BG12" s="57" t="s">
        <v>73</v>
      </c>
      <c r="BH12" s="39">
        <f t="shared" si="3"/>
        <v>1</v>
      </c>
      <c r="BI12" s="39" t="s">
        <v>73</v>
      </c>
      <c r="BJ12" s="67">
        <f t="shared" si="4"/>
        <v>0</v>
      </c>
      <c r="BK12" s="39" t="s">
        <v>73</v>
      </c>
      <c r="BL12" s="67">
        <f t="shared" si="5"/>
        <v>0</v>
      </c>
      <c r="BM12" s="58" t="s">
        <v>73</v>
      </c>
      <c r="BN12" s="118" t="e">
        <f t="shared" si="6"/>
        <v>#DIV/0!</v>
      </c>
      <c r="BO12" s="57" t="s">
        <v>74</v>
      </c>
      <c r="BP12" s="121" t="e">
        <f t="shared" si="7"/>
        <v>#DIV/0!</v>
      </c>
      <c r="BQ12" s="57" t="s">
        <v>74</v>
      </c>
      <c r="BR12" s="121" t="e">
        <f t="shared" si="8"/>
        <v>#DIV/0!</v>
      </c>
      <c r="BS12" s="57" t="s">
        <v>74</v>
      </c>
      <c r="BT12" s="124" t="e">
        <f t="shared" si="9"/>
        <v>#DIV/0!</v>
      </c>
      <c r="BU12" s="39" t="s">
        <v>74</v>
      </c>
      <c r="BV12" s="127" t="e">
        <f t="shared" si="10"/>
        <v>#DIV/0!</v>
      </c>
      <c r="BW12" s="179" t="s">
        <v>74</v>
      </c>
      <c r="BX12" s="127" t="e">
        <f t="shared" si="11"/>
        <v>#DIV/0!</v>
      </c>
      <c r="BY12" s="68" t="s">
        <v>74</v>
      </c>
      <c r="BZ12" s="2">
        <v>10</v>
      </c>
      <c r="CA12" s="43" t="s">
        <v>77</v>
      </c>
      <c r="CB12" s="46">
        <v>7</v>
      </c>
      <c r="CC12" s="45" t="s">
        <v>77</v>
      </c>
      <c r="CD12" s="239">
        <v>27500</v>
      </c>
      <c r="CE12" s="69" t="s">
        <v>78</v>
      </c>
      <c r="CF12" s="290" t="s">
        <v>105</v>
      </c>
      <c r="CG12" s="298"/>
      <c r="CH12" s="202" t="s">
        <v>260</v>
      </c>
      <c r="CI12" s="207" t="s">
        <v>109</v>
      </c>
      <c r="CJ12" s="266" t="s">
        <v>239</v>
      </c>
      <c r="CK12" s="267"/>
    </row>
    <row r="13" spans="1:89" ht="81.75" customHeight="1">
      <c r="A13" s="50" t="s">
        <v>288</v>
      </c>
      <c r="B13" s="51" t="s">
        <v>1</v>
      </c>
      <c r="C13" s="4">
        <v>225</v>
      </c>
      <c r="D13" s="29" t="s">
        <v>71</v>
      </c>
      <c r="E13" s="15">
        <v>221</v>
      </c>
      <c r="F13" s="224" t="s">
        <v>72</v>
      </c>
      <c r="G13" s="218">
        <f aca="true" t="shared" si="12" ref="G13:G50">C13-E13</f>
        <v>4</v>
      </c>
      <c r="H13" s="53" t="s">
        <v>73</v>
      </c>
      <c r="I13" s="131">
        <f aca="true" t="shared" si="13" ref="I13:I51">G13/C13</f>
        <v>0.017777777777777778</v>
      </c>
      <c r="J13" s="52" t="s">
        <v>74</v>
      </c>
      <c r="K13" s="21">
        <v>14</v>
      </c>
      <c r="L13" s="53" t="s">
        <v>73</v>
      </c>
      <c r="M13" s="131">
        <f aca="true" t="shared" si="14" ref="M13:M51">K13/C13</f>
        <v>0.06222222222222222</v>
      </c>
      <c r="N13" s="54" t="s">
        <v>74</v>
      </c>
      <c r="O13" s="17">
        <v>316</v>
      </c>
      <c r="P13" s="55" t="s">
        <v>75</v>
      </c>
      <c r="Q13" s="17">
        <v>245</v>
      </c>
      <c r="R13" s="55" t="s">
        <v>72</v>
      </c>
      <c r="S13" s="17">
        <v>69</v>
      </c>
      <c r="T13" s="56" t="s">
        <v>74</v>
      </c>
      <c r="U13" s="21">
        <v>86</v>
      </c>
      <c r="V13" s="56" t="s">
        <v>74</v>
      </c>
      <c r="W13" s="21">
        <v>92</v>
      </c>
      <c r="X13" s="55" t="s">
        <v>74</v>
      </c>
      <c r="Y13" s="27" t="s">
        <v>105</v>
      </c>
      <c r="Z13" s="70" t="s">
        <v>304</v>
      </c>
      <c r="AA13" s="246"/>
      <c r="AB13" s="246" t="s">
        <v>129</v>
      </c>
      <c r="AC13" s="72" t="s">
        <v>253</v>
      </c>
      <c r="AD13" s="37">
        <f>AF13+AH13+AJ13+AL13</f>
        <v>112</v>
      </c>
      <c r="AE13" s="39" t="s">
        <v>71</v>
      </c>
      <c r="AF13" s="35">
        <v>90</v>
      </c>
      <c r="AG13" s="60" t="s">
        <v>71</v>
      </c>
      <c r="AH13" s="35">
        <v>12</v>
      </c>
      <c r="AI13" s="60" t="s">
        <v>71</v>
      </c>
      <c r="AJ13" s="75">
        <v>7</v>
      </c>
      <c r="AK13" s="73" t="s">
        <v>71</v>
      </c>
      <c r="AL13" s="35">
        <v>3</v>
      </c>
      <c r="AM13" s="73" t="s">
        <v>71</v>
      </c>
      <c r="AN13" s="35">
        <v>0</v>
      </c>
      <c r="AO13" s="63" t="s">
        <v>71</v>
      </c>
      <c r="AP13" s="65">
        <f>AR13+AT13+AV13+AX13</f>
        <v>153</v>
      </c>
      <c r="AQ13" s="57" t="s">
        <v>73</v>
      </c>
      <c r="AR13" s="35">
        <v>127</v>
      </c>
      <c r="AS13" s="60" t="s">
        <v>71</v>
      </c>
      <c r="AT13" s="35">
        <v>17</v>
      </c>
      <c r="AU13" s="60" t="s">
        <v>71</v>
      </c>
      <c r="AV13" s="75">
        <v>9</v>
      </c>
      <c r="AW13" s="73" t="s">
        <v>71</v>
      </c>
      <c r="AX13" s="35">
        <v>0</v>
      </c>
      <c r="AY13" s="73" t="s">
        <v>71</v>
      </c>
      <c r="AZ13" s="35">
        <v>0</v>
      </c>
      <c r="BA13" s="66" t="s">
        <v>73</v>
      </c>
      <c r="BB13" s="40">
        <f t="shared" si="0"/>
        <v>41</v>
      </c>
      <c r="BC13" s="39" t="s">
        <v>73</v>
      </c>
      <c r="BD13" s="67">
        <f t="shared" si="1"/>
        <v>37</v>
      </c>
      <c r="BE13" s="57" t="s">
        <v>73</v>
      </c>
      <c r="BF13" s="67">
        <f t="shared" si="2"/>
        <v>5</v>
      </c>
      <c r="BG13" s="57" t="s">
        <v>73</v>
      </c>
      <c r="BH13" s="39">
        <f t="shared" si="3"/>
        <v>2</v>
      </c>
      <c r="BI13" s="39" t="s">
        <v>73</v>
      </c>
      <c r="BJ13" s="67">
        <f t="shared" si="4"/>
        <v>-3</v>
      </c>
      <c r="BK13" s="39" t="s">
        <v>73</v>
      </c>
      <c r="BL13" s="67">
        <f t="shared" si="5"/>
        <v>0</v>
      </c>
      <c r="BM13" s="58" t="s">
        <v>73</v>
      </c>
      <c r="BN13" s="118">
        <f t="shared" si="6"/>
        <v>136.60714285714286</v>
      </c>
      <c r="BO13" s="57" t="s">
        <v>74</v>
      </c>
      <c r="BP13" s="121">
        <f t="shared" si="7"/>
        <v>141.11111111111111</v>
      </c>
      <c r="BQ13" s="57" t="s">
        <v>74</v>
      </c>
      <c r="BR13" s="121">
        <f t="shared" si="8"/>
        <v>141.66666666666669</v>
      </c>
      <c r="BS13" s="57" t="s">
        <v>74</v>
      </c>
      <c r="BT13" s="124">
        <f t="shared" si="9"/>
        <v>128.57142857142858</v>
      </c>
      <c r="BU13" s="39" t="s">
        <v>74</v>
      </c>
      <c r="BV13" s="127">
        <f t="shared" si="10"/>
        <v>0</v>
      </c>
      <c r="BW13" s="179" t="s">
        <v>74</v>
      </c>
      <c r="BX13" s="127" t="e">
        <f t="shared" si="11"/>
        <v>#DIV/0!</v>
      </c>
      <c r="BY13" s="68" t="s">
        <v>74</v>
      </c>
      <c r="BZ13" s="2">
        <v>7</v>
      </c>
      <c r="CA13" s="43" t="s">
        <v>77</v>
      </c>
      <c r="CB13" s="46">
        <v>7</v>
      </c>
      <c r="CC13" s="45" t="s">
        <v>77</v>
      </c>
      <c r="CD13" s="239">
        <v>10978</v>
      </c>
      <c r="CE13" s="69" t="s">
        <v>78</v>
      </c>
      <c r="CF13" s="290" t="s">
        <v>105</v>
      </c>
      <c r="CG13" s="298"/>
      <c r="CH13" s="79" t="s">
        <v>303</v>
      </c>
      <c r="CI13" s="207" t="s">
        <v>109</v>
      </c>
      <c r="CJ13" s="278" t="s">
        <v>205</v>
      </c>
      <c r="CK13" s="279"/>
    </row>
    <row r="14" spans="1:89" ht="28.5" customHeight="1">
      <c r="A14" s="50" t="s">
        <v>289</v>
      </c>
      <c r="B14" s="238" t="s">
        <v>155</v>
      </c>
      <c r="C14" s="4">
        <v>170</v>
      </c>
      <c r="D14" s="29" t="s">
        <v>71</v>
      </c>
      <c r="E14" s="15">
        <v>164</v>
      </c>
      <c r="F14" s="224" t="s">
        <v>72</v>
      </c>
      <c r="G14" s="218">
        <f t="shared" si="12"/>
        <v>6</v>
      </c>
      <c r="H14" s="53" t="s">
        <v>73</v>
      </c>
      <c r="I14" s="131">
        <f t="shared" si="13"/>
        <v>0.03529411764705882</v>
      </c>
      <c r="J14" s="52" t="s">
        <v>74</v>
      </c>
      <c r="K14" s="21">
        <v>16</v>
      </c>
      <c r="L14" s="53" t="s">
        <v>73</v>
      </c>
      <c r="M14" s="131">
        <f t="shared" si="14"/>
        <v>0.09411764705882353</v>
      </c>
      <c r="N14" s="54" t="s">
        <v>74</v>
      </c>
      <c r="O14" s="17">
        <v>316</v>
      </c>
      <c r="P14" s="55" t="s">
        <v>75</v>
      </c>
      <c r="Q14" s="17">
        <v>230</v>
      </c>
      <c r="R14" s="55" t="s">
        <v>72</v>
      </c>
      <c r="S14" s="17">
        <v>69</v>
      </c>
      <c r="T14" s="56" t="s">
        <v>74</v>
      </c>
      <c r="U14" s="21">
        <v>86</v>
      </c>
      <c r="V14" s="56" t="s">
        <v>74</v>
      </c>
      <c r="W14" s="21">
        <v>92</v>
      </c>
      <c r="X14" s="55" t="s">
        <v>74</v>
      </c>
      <c r="Y14" s="27" t="s">
        <v>105</v>
      </c>
      <c r="Z14" s="70" t="s">
        <v>156</v>
      </c>
      <c r="AA14" s="246"/>
      <c r="AB14" s="246" t="s">
        <v>145</v>
      </c>
      <c r="AC14" s="72" t="s">
        <v>253</v>
      </c>
      <c r="AD14" s="37">
        <f>AF14+AH14+AJ14+AL14+AN14</f>
        <v>76</v>
      </c>
      <c r="AE14" s="39" t="s">
        <v>71</v>
      </c>
      <c r="AF14" s="35">
        <v>60</v>
      </c>
      <c r="AG14" s="60" t="s">
        <v>71</v>
      </c>
      <c r="AH14" s="35">
        <v>8</v>
      </c>
      <c r="AI14" s="60" t="s">
        <v>71</v>
      </c>
      <c r="AJ14" s="75">
        <v>4</v>
      </c>
      <c r="AK14" s="73" t="s">
        <v>71</v>
      </c>
      <c r="AL14" s="35">
        <v>4</v>
      </c>
      <c r="AM14" s="73" t="s">
        <v>71</v>
      </c>
      <c r="AN14" s="35">
        <v>0</v>
      </c>
      <c r="AO14" s="63" t="s">
        <v>71</v>
      </c>
      <c r="AP14" s="65">
        <f>AR14+AT14+AV14+AX14+AZ14</f>
        <v>102</v>
      </c>
      <c r="AQ14" s="57" t="s">
        <v>73</v>
      </c>
      <c r="AR14" s="35">
        <v>85</v>
      </c>
      <c r="AS14" s="60" t="s">
        <v>73</v>
      </c>
      <c r="AT14" s="35">
        <v>11</v>
      </c>
      <c r="AU14" s="60" t="s">
        <v>73</v>
      </c>
      <c r="AV14" s="75">
        <v>6</v>
      </c>
      <c r="AW14" s="73" t="s">
        <v>73</v>
      </c>
      <c r="AX14" s="35">
        <v>0</v>
      </c>
      <c r="AY14" s="73" t="s">
        <v>73</v>
      </c>
      <c r="AZ14" s="35">
        <v>0</v>
      </c>
      <c r="BA14" s="66" t="s">
        <v>73</v>
      </c>
      <c r="BB14" s="40">
        <f t="shared" si="0"/>
        <v>26</v>
      </c>
      <c r="BC14" s="39" t="s">
        <v>73</v>
      </c>
      <c r="BD14" s="67">
        <f t="shared" si="1"/>
        <v>25</v>
      </c>
      <c r="BE14" s="57" t="s">
        <v>73</v>
      </c>
      <c r="BF14" s="67">
        <f t="shared" si="2"/>
        <v>3</v>
      </c>
      <c r="BG14" s="57" t="s">
        <v>73</v>
      </c>
      <c r="BH14" s="39">
        <f t="shared" si="3"/>
        <v>2</v>
      </c>
      <c r="BI14" s="39" t="s">
        <v>73</v>
      </c>
      <c r="BJ14" s="67">
        <f t="shared" si="4"/>
        <v>-4</v>
      </c>
      <c r="BK14" s="39" t="s">
        <v>73</v>
      </c>
      <c r="BL14" s="67">
        <f t="shared" si="5"/>
        <v>0</v>
      </c>
      <c r="BM14" s="58" t="s">
        <v>73</v>
      </c>
      <c r="BN14" s="118">
        <f t="shared" si="6"/>
        <v>134.21052631578948</v>
      </c>
      <c r="BO14" s="57" t="s">
        <v>74</v>
      </c>
      <c r="BP14" s="121">
        <f t="shared" si="7"/>
        <v>141.66666666666669</v>
      </c>
      <c r="BQ14" s="57" t="s">
        <v>74</v>
      </c>
      <c r="BR14" s="121">
        <f t="shared" si="8"/>
        <v>137.5</v>
      </c>
      <c r="BS14" s="57" t="s">
        <v>74</v>
      </c>
      <c r="BT14" s="124">
        <f t="shared" si="9"/>
        <v>150</v>
      </c>
      <c r="BU14" s="39" t="s">
        <v>74</v>
      </c>
      <c r="BV14" s="127">
        <f t="shared" si="10"/>
        <v>0</v>
      </c>
      <c r="BW14" s="179" t="s">
        <v>74</v>
      </c>
      <c r="BX14" s="127" t="e">
        <f t="shared" si="11"/>
        <v>#DIV/0!</v>
      </c>
      <c r="BY14" s="68" t="s">
        <v>74</v>
      </c>
      <c r="BZ14" s="2">
        <v>7</v>
      </c>
      <c r="CA14" s="43" t="s">
        <v>77</v>
      </c>
      <c r="CB14" s="46">
        <v>7</v>
      </c>
      <c r="CC14" s="45" t="s">
        <v>77</v>
      </c>
      <c r="CD14" s="239">
        <v>15600</v>
      </c>
      <c r="CE14" s="69" t="s">
        <v>78</v>
      </c>
      <c r="CF14" s="290" t="s">
        <v>105</v>
      </c>
      <c r="CG14" s="298"/>
      <c r="CH14" s="79" t="s">
        <v>157</v>
      </c>
      <c r="CI14" s="207" t="s">
        <v>120</v>
      </c>
      <c r="CJ14" s="262" t="s">
        <v>158</v>
      </c>
      <c r="CK14" s="263"/>
    </row>
    <row r="15" spans="1:89" ht="42.75" customHeight="1">
      <c r="A15" s="253" t="s">
        <v>167</v>
      </c>
      <c r="B15" s="51" t="s">
        <v>168</v>
      </c>
      <c r="C15" s="4">
        <v>128</v>
      </c>
      <c r="D15" s="29" t="s">
        <v>71</v>
      </c>
      <c r="E15" s="15">
        <v>125</v>
      </c>
      <c r="F15" s="224" t="s">
        <v>72</v>
      </c>
      <c r="G15" s="218">
        <f t="shared" si="12"/>
        <v>3</v>
      </c>
      <c r="H15" s="53" t="s">
        <v>73</v>
      </c>
      <c r="I15" s="131">
        <f>G15/C15</f>
        <v>0.0234375</v>
      </c>
      <c r="J15" s="52" t="s">
        <v>74</v>
      </c>
      <c r="K15" s="21">
        <v>8</v>
      </c>
      <c r="L15" s="53" t="s">
        <v>73</v>
      </c>
      <c r="M15" s="131">
        <f>K15/C15</f>
        <v>0.0625</v>
      </c>
      <c r="N15" s="54" t="s">
        <v>74</v>
      </c>
      <c r="O15" s="17">
        <v>316</v>
      </c>
      <c r="P15" s="55" t="s">
        <v>75</v>
      </c>
      <c r="Q15" s="17">
        <v>318</v>
      </c>
      <c r="R15" s="55" t="s">
        <v>72</v>
      </c>
      <c r="S15" s="17">
        <v>69</v>
      </c>
      <c r="T15" s="56" t="s">
        <v>74</v>
      </c>
      <c r="U15" s="21">
        <v>86</v>
      </c>
      <c r="V15" s="56" t="s">
        <v>74</v>
      </c>
      <c r="W15" s="21">
        <v>92</v>
      </c>
      <c r="X15" s="55" t="s">
        <v>74</v>
      </c>
      <c r="Y15" s="27" t="s">
        <v>105</v>
      </c>
      <c r="Z15" s="70" t="s">
        <v>169</v>
      </c>
      <c r="AA15" s="246"/>
      <c r="AB15" s="246" t="s">
        <v>107</v>
      </c>
      <c r="AC15" s="72" t="s">
        <v>108</v>
      </c>
      <c r="AD15" s="37">
        <f>AF15+AH15+AJ15+AL15+AN15</f>
        <v>53</v>
      </c>
      <c r="AE15" s="39" t="s">
        <v>71</v>
      </c>
      <c r="AF15" s="187">
        <v>31</v>
      </c>
      <c r="AG15" s="60" t="s">
        <v>71</v>
      </c>
      <c r="AH15" s="187">
        <v>15</v>
      </c>
      <c r="AI15" s="60" t="s">
        <v>71</v>
      </c>
      <c r="AJ15" s="75">
        <v>4</v>
      </c>
      <c r="AK15" s="73" t="s">
        <v>71</v>
      </c>
      <c r="AL15" s="187">
        <v>3</v>
      </c>
      <c r="AM15" s="73" t="s">
        <v>71</v>
      </c>
      <c r="AN15" s="35">
        <v>0</v>
      </c>
      <c r="AO15" s="63" t="s">
        <v>71</v>
      </c>
      <c r="AP15" s="65" t="s">
        <v>251</v>
      </c>
      <c r="AQ15" s="57" t="s">
        <v>73</v>
      </c>
      <c r="AR15" s="398" t="s">
        <v>251</v>
      </c>
      <c r="AS15" s="399"/>
      <c r="AT15" s="399"/>
      <c r="AU15" s="399"/>
      <c r="AV15" s="399"/>
      <c r="AW15" s="399"/>
      <c r="AX15" s="399"/>
      <c r="AY15" s="399"/>
      <c r="AZ15" s="399"/>
      <c r="BA15" s="400"/>
      <c r="BB15" s="40" t="e">
        <f t="shared" si="0"/>
        <v>#VALUE!</v>
      </c>
      <c r="BC15" s="39" t="s">
        <v>73</v>
      </c>
      <c r="BD15" s="67" t="e">
        <f t="shared" si="1"/>
        <v>#VALUE!</v>
      </c>
      <c r="BE15" s="57" t="s">
        <v>73</v>
      </c>
      <c r="BF15" s="67">
        <f t="shared" si="2"/>
        <v>-15</v>
      </c>
      <c r="BG15" s="57" t="s">
        <v>73</v>
      </c>
      <c r="BH15" s="39">
        <f t="shared" si="3"/>
        <v>-4</v>
      </c>
      <c r="BI15" s="39" t="s">
        <v>73</v>
      </c>
      <c r="BJ15" s="67">
        <f t="shared" si="4"/>
        <v>-3</v>
      </c>
      <c r="BK15" s="39" t="s">
        <v>73</v>
      </c>
      <c r="BL15" s="67">
        <f t="shared" si="5"/>
        <v>0</v>
      </c>
      <c r="BM15" s="58" t="s">
        <v>73</v>
      </c>
      <c r="BN15" s="118" t="e">
        <f t="shared" si="6"/>
        <v>#VALUE!</v>
      </c>
      <c r="BO15" s="57" t="s">
        <v>74</v>
      </c>
      <c r="BP15" s="121" t="e">
        <f t="shared" si="7"/>
        <v>#VALUE!</v>
      </c>
      <c r="BQ15" s="57" t="s">
        <v>74</v>
      </c>
      <c r="BR15" s="121">
        <f t="shared" si="8"/>
        <v>0</v>
      </c>
      <c r="BS15" s="57" t="s">
        <v>74</v>
      </c>
      <c r="BT15" s="124">
        <f t="shared" si="9"/>
        <v>0</v>
      </c>
      <c r="BU15" s="39" t="s">
        <v>74</v>
      </c>
      <c r="BV15" s="127">
        <f t="shared" si="10"/>
        <v>0</v>
      </c>
      <c r="BW15" s="179" t="s">
        <v>74</v>
      </c>
      <c r="BX15" s="127" t="e">
        <f t="shared" si="11"/>
        <v>#DIV/0!</v>
      </c>
      <c r="BY15" s="68" t="s">
        <v>74</v>
      </c>
      <c r="BZ15" s="2">
        <v>7</v>
      </c>
      <c r="CA15" s="43" t="s">
        <v>77</v>
      </c>
      <c r="CB15" s="46">
        <v>7</v>
      </c>
      <c r="CC15" s="45" t="s">
        <v>77</v>
      </c>
      <c r="CD15" s="239">
        <v>14490</v>
      </c>
      <c r="CE15" s="69" t="s">
        <v>78</v>
      </c>
      <c r="CF15" s="290" t="s">
        <v>105</v>
      </c>
      <c r="CG15" s="298"/>
      <c r="CH15" s="79" t="s">
        <v>170</v>
      </c>
      <c r="CI15" s="207" t="s">
        <v>120</v>
      </c>
      <c r="CJ15" s="262" t="s">
        <v>171</v>
      </c>
      <c r="CK15" s="263"/>
    </row>
    <row r="16" spans="1:89" ht="21.75" customHeight="1">
      <c r="A16" s="254"/>
      <c r="B16" s="51" t="s">
        <v>151</v>
      </c>
      <c r="C16" s="4">
        <v>66</v>
      </c>
      <c r="D16" s="29" t="s">
        <v>71</v>
      </c>
      <c r="E16" s="15">
        <v>65</v>
      </c>
      <c r="F16" s="224" t="s">
        <v>72</v>
      </c>
      <c r="G16" s="218">
        <f t="shared" si="12"/>
        <v>1</v>
      </c>
      <c r="H16" s="53" t="s">
        <v>73</v>
      </c>
      <c r="I16" s="131">
        <f>G16/C16*100</f>
        <v>1.5151515151515151</v>
      </c>
      <c r="J16" s="52" t="s">
        <v>74</v>
      </c>
      <c r="K16" s="21">
        <v>4</v>
      </c>
      <c r="L16" s="53" t="s">
        <v>73</v>
      </c>
      <c r="M16" s="131">
        <f>K16/C16*100</f>
        <v>6.0606060606060606</v>
      </c>
      <c r="N16" s="54" t="s">
        <v>74</v>
      </c>
      <c r="O16" s="17">
        <v>316</v>
      </c>
      <c r="P16" s="55" t="s">
        <v>75</v>
      </c>
      <c r="Q16" s="17">
        <v>59</v>
      </c>
      <c r="R16" s="55" t="s">
        <v>72</v>
      </c>
      <c r="S16" s="17">
        <v>69</v>
      </c>
      <c r="T16" s="56" t="s">
        <v>74</v>
      </c>
      <c r="U16" s="21">
        <v>86</v>
      </c>
      <c r="V16" s="56" t="s">
        <v>74</v>
      </c>
      <c r="W16" s="21">
        <v>92</v>
      </c>
      <c r="X16" s="55" t="s">
        <v>74</v>
      </c>
      <c r="Y16" s="27" t="s">
        <v>105</v>
      </c>
      <c r="Z16" s="70" t="s">
        <v>254</v>
      </c>
      <c r="AA16" s="246"/>
      <c r="AB16" s="246" t="s">
        <v>107</v>
      </c>
      <c r="AC16" s="72" t="s">
        <v>253</v>
      </c>
      <c r="AD16" s="37">
        <v>22</v>
      </c>
      <c r="AE16" s="39" t="s">
        <v>71</v>
      </c>
      <c r="AF16" s="35">
        <v>16</v>
      </c>
      <c r="AG16" s="60" t="s">
        <v>71</v>
      </c>
      <c r="AH16" s="35">
        <v>5</v>
      </c>
      <c r="AI16" s="60" t="s">
        <v>71</v>
      </c>
      <c r="AJ16" s="75">
        <v>0</v>
      </c>
      <c r="AK16" s="73" t="s">
        <v>212</v>
      </c>
      <c r="AL16" s="35">
        <v>1</v>
      </c>
      <c r="AM16" s="73" t="s">
        <v>71</v>
      </c>
      <c r="AN16" s="35">
        <v>0</v>
      </c>
      <c r="AO16" s="63" t="s">
        <v>71</v>
      </c>
      <c r="AP16" s="65">
        <v>30</v>
      </c>
      <c r="AQ16" s="57" t="s">
        <v>73</v>
      </c>
      <c r="AR16" s="35">
        <v>23</v>
      </c>
      <c r="AS16" s="60" t="s">
        <v>73</v>
      </c>
      <c r="AT16" s="35">
        <v>7</v>
      </c>
      <c r="AU16" s="60" t="s">
        <v>73</v>
      </c>
      <c r="AV16" s="75">
        <v>0</v>
      </c>
      <c r="AW16" s="73" t="s">
        <v>213</v>
      </c>
      <c r="AX16" s="35">
        <v>0</v>
      </c>
      <c r="AY16" s="73" t="s">
        <v>73</v>
      </c>
      <c r="AZ16" s="35">
        <v>0</v>
      </c>
      <c r="BA16" s="66" t="s">
        <v>73</v>
      </c>
      <c r="BB16" s="40">
        <f t="shared" si="0"/>
        <v>8</v>
      </c>
      <c r="BC16" s="39" t="s">
        <v>73</v>
      </c>
      <c r="BD16" s="67">
        <f t="shared" si="1"/>
        <v>7</v>
      </c>
      <c r="BE16" s="57" t="s">
        <v>73</v>
      </c>
      <c r="BF16" s="67">
        <f t="shared" si="2"/>
        <v>2</v>
      </c>
      <c r="BG16" s="57" t="s">
        <v>73</v>
      </c>
      <c r="BH16" s="39">
        <f t="shared" si="3"/>
        <v>0</v>
      </c>
      <c r="BI16" s="39" t="s">
        <v>73</v>
      </c>
      <c r="BJ16" s="67">
        <f t="shared" si="4"/>
        <v>-1</v>
      </c>
      <c r="BK16" s="39" t="s">
        <v>73</v>
      </c>
      <c r="BL16" s="67">
        <f t="shared" si="5"/>
        <v>0</v>
      </c>
      <c r="BM16" s="58" t="s">
        <v>73</v>
      </c>
      <c r="BN16" s="118">
        <f t="shared" si="6"/>
        <v>136.36363636363635</v>
      </c>
      <c r="BO16" s="57" t="s">
        <v>74</v>
      </c>
      <c r="BP16" s="121">
        <f t="shared" si="7"/>
        <v>143.75</v>
      </c>
      <c r="BQ16" s="57" t="s">
        <v>74</v>
      </c>
      <c r="BR16" s="121">
        <f t="shared" si="8"/>
        <v>140</v>
      </c>
      <c r="BS16" s="57" t="s">
        <v>74</v>
      </c>
      <c r="BT16" s="124" t="e">
        <f t="shared" si="9"/>
        <v>#DIV/0!</v>
      </c>
      <c r="BU16" s="39" t="s">
        <v>74</v>
      </c>
      <c r="BV16" s="127">
        <f t="shared" si="10"/>
        <v>0</v>
      </c>
      <c r="BW16" s="179" t="s">
        <v>74</v>
      </c>
      <c r="BX16" s="127" t="e">
        <f t="shared" si="11"/>
        <v>#DIV/0!</v>
      </c>
      <c r="BY16" s="68" t="s">
        <v>74</v>
      </c>
      <c r="BZ16" s="2">
        <v>7</v>
      </c>
      <c r="CA16" s="43" t="s">
        <v>77</v>
      </c>
      <c r="CB16" s="46">
        <v>7</v>
      </c>
      <c r="CC16" s="45" t="s">
        <v>77</v>
      </c>
      <c r="CD16" s="239">
        <v>19000</v>
      </c>
      <c r="CE16" s="69" t="s">
        <v>78</v>
      </c>
      <c r="CF16" s="290" t="s">
        <v>105</v>
      </c>
      <c r="CG16" s="298"/>
      <c r="CH16" s="79" t="s">
        <v>152</v>
      </c>
      <c r="CI16" s="207" t="s">
        <v>109</v>
      </c>
      <c r="CJ16" s="266" t="s">
        <v>245</v>
      </c>
      <c r="CK16" s="267"/>
    </row>
    <row r="17" spans="1:89" ht="24" customHeight="1">
      <c r="A17" s="256"/>
      <c r="B17" s="51" t="s">
        <v>203</v>
      </c>
      <c r="C17" s="4">
        <v>17</v>
      </c>
      <c r="D17" s="29" t="s">
        <v>71</v>
      </c>
      <c r="E17" s="15">
        <v>14</v>
      </c>
      <c r="F17" s="224" t="s">
        <v>72</v>
      </c>
      <c r="G17" s="218">
        <f t="shared" si="12"/>
        <v>3</v>
      </c>
      <c r="H17" s="53" t="s">
        <v>73</v>
      </c>
      <c r="I17" s="131">
        <f>G17/C17</f>
        <v>0.17647058823529413</v>
      </c>
      <c r="J17" s="52" t="s">
        <v>74</v>
      </c>
      <c r="K17" s="21">
        <v>3</v>
      </c>
      <c r="L17" s="53" t="s">
        <v>73</v>
      </c>
      <c r="M17" s="131">
        <f>K17/C17</f>
        <v>0.17647058823529413</v>
      </c>
      <c r="N17" s="54" t="s">
        <v>74</v>
      </c>
      <c r="O17" s="17">
        <v>316</v>
      </c>
      <c r="P17" s="55" t="s">
        <v>75</v>
      </c>
      <c r="Q17" s="17">
        <v>14</v>
      </c>
      <c r="R17" s="55" t="s">
        <v>72</v>
      </c>
      <c r="S17" s="17">
        <v>69</v>
      </c>
      <c r="T17" s="56" t="s">
        <v>74</v>
      </c>
      <c r="U17" s="21">
        <v>86</v>
      </c>
      <c r="V17" s="56" t="s">
        <v>74</v>
      </c>
      <c r="W17" s="21">
        <v>92</v>
      </c>
      <c r="X17" s="55" t="s">
        <v>74</v>
      </c>
      <c r="Y17" s="27" t="s">
        <v>105</v>
      </c>
      <c r="Z17" s="70" t="s">
        <v>257</v>
      </c>
      <c r="AA17" s="246"/>
      <c r="AB17" s="246" t="s">
        <v>129</v>
      </c>
      <c r="AC17" s="72" t="s">
        <v>253</v>
      </c>
      <c r="AD17" s="37">
        <f>AF17+AH17+AJ17+AL17+AN17</f>
        <v>3</v>
      </c>
      <c r="AE17" s="39" t="s">
        <v>71</v>
      </c>
      <c r="AF17" s="35">
        <v>1</v>
      </c>
      <c r="AG17" s="60" t="s">
        <v>71</v>
      </c>
      <c r="AH17" s="35">
        <v>1</v>
      </c>
      <c r="AI17" s="60" t="s">
        <v>71</v>
      </c>
      <c r="AJ17" s="75">
        <v>1</v>
      </c>
      <c r="AK17" s="73" t="s">
        <v>71</v>
      </c>
      <c r="AL17" s="35">
        <v>0</v>
      </c>
      <c r="AM17" s="73" t="s">
        <v>71</v>
      </c>
      <c r="AN17" s="35">
        <v>0</v>
      </c>
      <c r="AO17" s="63" t="s">
        <v>71</v>
      </c>
      <c r="AP17" s="65">
        <f>AR17+AT17+AV17+AX17+AZ17</f>
        <v>6</v>
      </c>
      <c r="AQ17" s="57" t="s">
        <v>73</v>
      </c>
      <c r="AR17" s="35">
        <v>2</v>
      </c>
      <c r="AS17" s="60" t="s">
        <v>73</v>
      </c>
      <c r="AT17" s="35">
        <v>2</v>
      </c>
      <c r="AU17" s="60" t="s">
        <v>73</v>
      </c>
      <c r="AV17" s="75">
        <v>2</v>
      </c>
      <c r="AW17" s="73" t="s">
        <v>73</v>
      </c>
      <c r="AX17" s="35">
        <v>0</v>
      </c>
      <c r="AY17" s="73" t="s">
        <v>73</v>
      </c>
      <c r="AZ17" s="35">
        <v>0</v>
      </c>
      <c r="BA17" s="66" t="s">
        <v>73</v>
      </c>
      <c r="BB17" s="40">
        <f t="shared" si="0"/>
        <v>3</v>
      </c>
      <c r="BC17" s="39" t="s">
        <v>73</v>
      </c>
      <c r="BD17" s="67">
        <f t="shared" si="1"/>
        <v>1</v>
      </c>
      <c r="BE17" s="57" t="s">
        <v>73</v>
      </c>
      <c r="BF17" s="67">
        <f t="shared" si="2"/>
        <v>1</v>
      </c>
      <c r="BG17" s="57" t="s">
        <v>73</v>
      </c>
      <c r="BH17" s="39">
        <f t="shared" si="3"/>
        <v>1</v>
      </c>
      <c r="BI17" s="39" t="s">
        <v>73</v>
      </c>
      <c r="BJ17" s="67">
        <f t="shared" si="4"/>
        <v>0</v>
      </c>
      <c r="BK17" s="39" t="s">
        <v>73</v>
      </c>
      <c r="BL17" s="67">
        <f t="shared" si="5"/>
        <v>0</v>
      </c>
      <c r="BM17" s="58" t="s">
        <v>73</v>
      </c>
      <c r="BN17" s="118" t="s">
        <v>110</v>
      </c>
      <c r="BO17" s="57" t="s">
        <v>74</v>
      </c>
      <c r="BP17" s="121" t="s">
        <v>110</v>
      </c>
      <c r="BQ17" s="57" t="s">
        <v>74</v>
      </c>
      <c r="BR17" s="121" t="s">
        <v>110</v>
      </c>
      <c r="BS17" s="57" t="s">
        <v>74</v>
      </c>
      <c r="BT17" s="124" t="s">
        <v>110</v>
      </c>
      <c r="BU17" s="39" t="s">
        <v>74</v>
      </c>
      <c r="BV17" s="127" t="s">
        <v>110</v>
      </c>
      <c r="BW17" s="179" t="s">
        <v>74</v>
      </c>
      <c r="BX17" s="127" t="s">
        <v>110</v>
      </c>
      <c r="BY17" s="68" t="s">
        <v>74</v>
      </c>
      <c r="BZ17" s="2">
        <v>0</v>
      </c>
      <c r="CA17" s="43" t="s">
        <v>77</v>
      </c>
      <c r="CB17" s="46">
        <v>0</v>
      </c>
      <c r="CC17" s="45" t="s">
        <v>77</v>
      </c>
      <c r="CD17" s="239">
        <v>11000</v>
      </c>
      <c r="CE17" s="69" t="s">
        <v>78</v>
      </c>
      <c r="CF17" s="290" t="s">
        <v>105</v>
      </c>
      <c r="CG17" s="298"/>
      <c r="CH17" s="79" t="s">
        <v>267</v>
      </c>
      <c r="CI17" s="207" t="s">
        <v>120</v>
      </c>
      <c r="CJ17" s="274" t="s">
        <v>215</v>
      </c>
      <c r="CK17" s="275"/>
    </row>
    <row r="18" spans="1:89" ht="24" customHeight="1">
      <c r="A18" s="50" t="s">
        <v>290</v>
      </c>
      <c r="B18" s="51" t="s">
        <v>161</v>
      </c>
      <c r="C18" s="4">
        <v>210</v>
      </c>
      <c r="D18" s="29" t="s">
        <v>71</v>
      </c>
      <c r="E18" s="15">
        <v>207</v>
      </c>
      <c r="F18" s="224" t="s">
        <v>72</v>
      </c>
      <c r="G18" s="218">
        <f t="shared" si="12"/>
        <v>3</v>
      </c>
      <c r="H18" s="53" t="s">
        <v>73</v>
      </c>
      <c r="I18" s="131">
        <f>G18/C18</f>
        <v>0.014285714285714285</v>
      </c>
      <c r="J18" s="52" t="s">
        <v>74</v>
      </c>
      <c r="K18" s="21">
        <v>13</v>
      </c>
      <c r="L18" s="53" t="s">
        <v>73</v>
      </c>
      <c r="M18" s="131">
        <f t="shared" si="14"/>
        <v>0.06190476190476191</v>
      </c>
      <c r="N18" s="54" t="s">
        <v>74</v>
      </c>
      <c r="O18" s="17">
        <v>316</v>
      </c>
      <c r="P18" s="55" t="s">
        <v>75</v>
      </c>
      <c r="Q18" s="17">
        <v>285</v>
      </c>
      <c r="R18" s="55" t="s">
        <v>72</v>
      </c>
      <c r="S18" s="17">
        <v>69</v>
      </c>
      <c r="T18" s="56" t="s">
        <v>74</v>
      </c>
      <c r="U18" s="21">
        <v>86</v>
      </c>
      <c r="V18" s="56" t="s">
        <v>74</v>
      </c>
      <c r="W18" s="21">
        <v>92</v>
      </c>
      <c r="X18" s="55" t="s">
        <v>74</v>
      </c>
      <c r="Y18" s="27" t="s">
        <v>105</v>
      </c>
      <c r="Z18" s="70" t="s">
        <v>106</v>
      </c>
      <c r="AA18" s="246"/>
      <c r="AB18" s="246" t="s">
        <v>107</v>
      </c>
      <c r="AC18" s="72" t="s">
        <v>253</v>
      </c>
      <c r="AD18" s="37">
        <f aca="true" t="shared" si="15" ref="AD18:AD48">AF18+AH18+AJ18+AL18+AN18</f>
        <v>64</v>
      </c>
      <c r="AE18" s="39" t="s">
        <v>71</v>
      </c>
      <c r="AF18" s="35">
        <v>47</v>
      </c>
      <c r="AG18" s="60" t="s">
        <v>71</v>
      </c>
      <c r="AH18" s="35">
        <v>11</v>
      </c>
      <c r="AI18" s="60" t="s">
        <v>71</v>
      </c>
      <c r="AJ18" s="75">
        <v>6</v>
      </c>
      <c r="AK18" s="73" t="s">
        <v>71</v>
      </c>
      <c r="AL18" s="35">
        <v>0</v>
      </c>
      <c r="AM18" s="73" t="s">
        <v>71</v>
      </c>
      <c r="AN18" s="35">
        <v>0</v>
      </c>
      <c r="AO18" s="63" t="s">
        <v>71</v>
      </c>
      <c r="AP18" s="65">
        <f aca="true" t="shared" si="16" ref="AP18:AP48">AR18+AT18+AV18+AX18+AZ18</f>
        <v>170</v>
      </c>
      <c r="AQ18" s="57" t="s">
        <v>73</v>
      </c>
      <c r="AR18" s="35">
        <v>88</v>
      </c>
      <c r="AS18" s="60" t="s">
        <v>73</v>
      </c>
      <c r="AT18" s="35">
        <v>67</v>
      </c>
      <c r="AU18" s="60" t="s">
        <v>73</v>
      </c>
      <c r="AV18" s="75">
        <v>15</v>
      </c>
      <c r="AW18" s="73" t="s">
        <v>73</v>
      </c>
      <c r="AX18" s="35">
        <v>0</v>
      </c>
      <c r="AY18" s="73" t="s">
        <v>73</v>
      </c>
      <c r="AZ18" s="35">
        <v>0</v>
      </c>
      <c r="BA18" s="66" t="s">
        <v>73</v>
      </c>
      <c r="BB18" s="40">
        <f t="shared" si="0"/>
        <v>106</v>
      </c>
      <c r="BC18" s="39" t="s">
        <v>73</v>
      </c>
      <c r="BD18" s="67">
        <f t="shared" si="1"/>
        <v>41</v>
      </c>
      <c r="BE18" s="57" t="s">
        <v>73</v>
      </c>
      <c r="BF18" s="67">
        <f t="shared" si="2"/>
        <v>56</v>
      </c>
      <c r="BG18" s="57" t="s">
        <v>73</v>
      </c>
      <c r="BH18" s="39">
        <f t="shared" si="3"/>
        <v>9</v>
      </c>
      <c r="BI18" s="39" t="s">
        <v>73</v>
      </c>
      <c r="BJ18" s="67">
        <f t="shared" si="4"/>
        <v>0</v>
      </c>
      <c r="BK18" s="39" t="s">
        <v>73</v>
      </c>
      <c r="BL18" s="67">
        <f t="shared" si="5"/>
        <v>0</v>
      </c>
      <c r="BM18" s="58" t="s">
        <v>73</v>
      </c>
      <c r="BN18" s="118">
        <f t="shared" si="6"/>
        <v>265.625</v>
      </c>
      <c r="BO18" s="57" t="s">
        <v>74</v>
      </c>
      <c r="BP18" s="121">
        <f t="shared" si="7"/>
        <v>187.2340425531915</v>
      </c>
      <c r="BQ18" s="57" t="s">
        <v>74</v>
      </c>
      <c r="BR18" s="121">
        <f t="shared" si="8"/>
        <v>609.0909090909091</v>
      </c>
      <c r="BS18" s="57" t="s">
        <v>74</v>
      </c>
      <c r="BT18" s="124">
        <f t="shared" si="9"/>
        <v>250</v>
      </c>
      <c r="BU18" s="39" t="s">
        <v>74</v>
      </c>
      <c r="BV18" s="127" t="e">
        <f t="shared" si="10"/>
        <v>#DIV/0!</v>
      </c>
      <c r="BW18" s="179" t="s">
        <v>74</v>
      </c>
      <c r="BX18" s="127" t="e">
        <f t="shared" si="11"/>
        <v>#DIV/0!</v>
      </c>
      <c r="BY18" s="68" t="s">
        <v>74</v>
      </c>
      <c r="BZ18" s="2">
        <v>7</v>
      </c>
      <c r="CA18" s="43" t="s">
        <v>77</v>
      </c>
      <c r="CB18" s="46">
        <v>7</v>
      </c>
      <c r="CC18" s="45" t="s">
        <v>77</v>
      </c>
      <c r="CD18" s="239">
        <v>13836</v>
      </c>
      <c r="CE18" s="69" t="s">
        <v>78</v>
      </c>
      <c r="CF18" s="290" t="s">
        <v>105</v>
      </c>
      <c r="CG18" s="298"/>
      <c r="CH18" s="79" t="s">
        <v>152</v>
      </c>
      <c r="CI18" s="207" t="s">
        <v>120</v>
      </c>
      <c r="CJ18" s="274" t="s">
        <v>162</v>
      </c>
      <c r="CK18" s="275"/>
    </row>
    <row r="19" spans="1:89" ht="121.5" customHeight="1">
      <c r="A19" s="50" t="s">
        <v>291</v>
      </c>
      <c r="B19" s="51" t="s">
        <v>198</v>
      </c>
      <c r="C19" s="4">
        <v>180</v>
      </c>
      <c r="D19" s="29" t="s">
        <v>71</v>
      </c>
      <c r="E19" s="15">
        <v>173</v>
      </c>
      <c r="F19" s="224" t="s">
        <v>72</v>
      </c>
      <c r="G19" s="218">
        <f t="shared" si="12"/>
        <v>7</v>
      </c>
      <c r="H19" s="53" t="s">
        <v>73</v>
      </c>
      <c r="I19" s="131">
        <f>G19/C19</f>
        <v>0.03888888888888889</v>
      </c>
      <c r="J19" s="52" t="s">
        <v>74</v>
      </c>
      <c r="K19" s="21">
        <v>11</v>
      </c>
      <c r="L19" s="53" t="s">
        <v>73</v>
      </c>
      <c r="M19" s="131">
        <f t="shared" si="14"/>
        <v>0.06111111111111111</v>
      </c>
      <c r="N19" s="54" t="s">
        <v>74</v>
      </c>
      <c r="O19" s="17">
        <v>316</v>
      </c>
      <c r="P19" s="55" t="s">
        <v>75</v>
      </c>
      <c r="Q19" s="17">
        <v>227</v>
      </c>
      <c r="R19" s="55" t="s">
        <v>72</v>
      </c>
      <c r="S19" s="17">
        <v>69</v>
      </c>
      <c r="T19" s="56" t="s">
        <v>74</v>
      </c>
      <c r="U19" s="21">
        <v>86</v>
      </c>
      <c r="V19" s="56" t="s">
        <v>74</v>
      </c>
      <c r="W19" s="21">
        <v>92</v>
      </c>
      <c r="X19" s="55" t="s">
        <v>74</v>
      </c>
      <c r="Y19" s="27" t="s">
        <v>105</v>
      </c>
      <c r="Z19" s="70" t="s">
        <v>258</v>
      </c>
      <c r="AA19" s="246"/>
      <c r="AB19" s="246"/>
      <c r="AC19" s="72" t="s">
        <v>108</v>
      </c>
      <c r="AD19" s="37">
        <f t="shared" si="15"/>
        <v>79</v>
      </c>
      <c r="AE19" s="39" t="s">
        <v>71</v>
      </c>
      <c r="AF19" s="35">
        <v>42</v>
      </c>
      <c r="AG19" s="60" t="s">
        <v>71</v>
      </c>
      <c r="AH19" s="35">
        <v>24</v>
      </c>
      <c r="AI19" s="60" t="s">
        <v>71</v>
      </c>
      <c r="AJ19" s="75">
        <v>9</v>
      </c>
      <c r="AK19" s="73" t="s">
        <v>71</v>
      </c>
      <c r="AL19" s="35">
        <v>0</v>
      </c>
      <c r="AM19" s="73" t="s">
        <v>71</v>
      </c>
      <c r="AN19" s="35">
        <v>4</v>
      </c>
      <c r="AO19" s="63" t="s">
        <v>71</v>
      </c>
      <c r="AP19" s="65">
        <f t="shared" si="16"/>
        <v>105</v>
      </c>
      <c r="AQ19" s="57" t="s">
        <v>73</v>
      </c>
      <c r="AR19" s="35">
        <v>60</v>
      </c>
      <c r="AS19" s="60" t="s">
        <v>73</v>
      </c>
      <c r="AT19" s="35">
        <v>33</v>
      </c>
      <c r="AU19" s="60" t="s">
        <v>73</v>
      </c>
      <c r="AV19" s="75">
        <v>12</v>
      </c>
      <c r="AW19" s="73" t="s">
        <v>73</v>
      </c>
      <c r="AX19" s="35">
        <v>0</v>
      </c>
      <c r="AY19" s="73" t="s">
        <v>73</v>
      </c>
      <c r="AZ19" s="35">
        <v>0</v>
      </c>
      <c r="BA19" s="66" t="s">
        <v>73</v>
      </c>
      <c r="BB19" s="40">
        <f t="shared" si="0"/>
        <v>26</v>
      </c>
      <c r="BC19" s="39" t="s">
        <v>73</v>
      </c>
      <c r="BD19" s="67">
        <f t="shared" si="1"/>
        <v>18</v>
      </c>
      <c r="BE19" s="57" t="s">
        <v>73</v>
      </c>
      <c r="BF19" s="67">
        <f t="shared" si="2"/>
        <v>9</v>
      </c>
      <c r="BG19" s="57" t="s">
        <v>73</v>
      </c>
      <c r="BH19" s="39">
        <f t="shared" si="3"/>
        <v>3</v>
      </c>
      <c r="BI19" s="39" t="s">
        <v>73</v>
      </c>
      <c r="BJ19" s="67">
        <f t="shared" si="4"/>
        <v>0</v>
      </c>
      <c r="BK19" s="39" t="s">
        <v>73</v>
      </c>
      <c r="BL19" s="67">
        <f t="shared" si="5"/>
        <v>-4</v>
      </c>
      <c r="BM19" s="58" t="s">
        <v>73</v>
      </c>
      <c r="BN19" s="118">
        <f t="shared" si="6"/>
        <v>132.91139240506328</v>
      </c>
      <c r="BO19" s="57" t="s">
        <v>74</v>
      </c>
      <c r="BP19" s="121">
        <f t="shared" si="7"/>
        <v>142.85714285714286</v>
      </c>
      <c r="BQ19" s="57" t="s">
        <v>74</v>
      </c>
      <c r="BR19" s="121">
        <f t="shared" si="8"/>
        <v>137.5</v>
      </c>
      <c r="BS19" s="57" t="s">
        <v>74</v>
      </c>
      <c r="BT19" s="124">
        <f t="shared" si="9"/>
        <v>133.33333333333331</v>
      </c>
      <c r="BU19" s="39" t="s">
        <v>74</v>
      </c>
      <c r="BV19" s="127" t="e">
        <f t="shared" si="10"/>
        <v>#DIV/0!</v>
      </c>
      <c r="BW19" s="179" t="s">
        <v>74</v>
      </c>
      <c r="BX19" s="127">
        <f t="shared" si="11"/>
        <v>0</v>
      </c>
      <c r="BY19" s="68" t="s">
        <v>74</v>
      </c>
      <c r="BZ19" s="2">
        <v>7</v>
      </c>
      <c r="CA19" s="43" t="s">
        <v>77</v>
      </c>
      <c r="CB19" s="46">
        <v>9</v>
      </c>
      <c r="CC19" s="45" t="s">
        <v>77</v>
      </c>
      <c r="CD19" s="239">
        <v>15000</v>
      </c>
      <c r="CE19" s="69" t="s">
        <v>78</v>
      </c>
      <c r="CF19" s="290" t="s">
        <v>105</v>
      </c>
      <c r="CG19" s="298"/>
      <c r="CH19" s="79" t="s">
        <v>174</v>
      </c>
      <c r="CI19" s="207" t="s">
        <v>109</v>
      </c>
      <c r="CJ19" s="262" t="s">
        <v>199</v>
      </c>
      <c r="CK19" s="263"/>
    </row>
    <row r="20" spans="1:89" ht="33" customHeight="1">
      <c r="A20" s="50" t="s">
        <v>292</v>
      </c>
      <c r="B20" s="51" t="s">
        <v>159</v>
      </c>
      <c r="C20" s="4">
        <v>124</v>
      </c>
      <c r="D20" s="29" t="s">
        <v>71</v>
      </c>
      <c r="E20" s="15">
        <v>122</v>
      </c>
      <c r="F20" s="224" t="s">
        <v>72</v>
      </c>
      <c r="G20" s="218">
        <f t="shared" si="12"/>
        <v>2</v>
      </c>
      <c r="H20" s="53" t="s">
        <v>73</v>
      </c>
      <c r="I20" s="131">
        <f t="shared" si="13"/>
        <v>0.016129032258064516</v>
      </c>
      <c r="J20" s="52" t="s">
        <v>74</v>
      </c>
      <c r="K20" s="21">
        <v>8</v>
      </c>
      <c r="L20" s="53" t="s">
        <v>73</v>
      </c>
      <c r="M20" s="131">
        <f t="shared" si="14"/>
        <v>0.06451612903225806</v>
      </c>
      <c r="N20" s="54" t="s">
        <v>74</v>
      </c>
      <c r="O20" s="17">
        <v>316</v>
      </c>
      <c r="P20" s="55" t="s">
        <v>75</v>
      </c>
      <c r="Q20" s="17">
        <v>116</v>
      </c>
      <c r="R20" s="55" t="s">
        <v>72</v>
      </c>
      <c r="S20" s="17">
        <v>69</v>
      </c>
      <c r="T20" s="56" t="s">
        <v>74</v>
      </c>
      <c r="U20" s="21">
        <v>86</v>
      </c>
      <c r="V20" s="56" t="s">
        <v>74</v>
      </c>
      <c r="W20" s="21">
        <v>92</v>
      </c>
      <c r="X20" s="55" t="s">
        <v>74</v>
      </c>
      <c r="Y20" s="27" t="s">
        <v>105</v>
      </c>
      <c r="Z20" s="70" t="s">
        <v>249</v>
      </c>
      <c r="AA20" s="246"/>
      <c r="AB20" s="246" t="s">
        <v>107</v>
      </c>
      <c r="AC20" s="72" t="s">
        <v>76</v>
      </c>
      <c r="AD20" s="37">
        <f t="shared" si="15"/>
        <v>81</v>
      </c>
      <c r="AE20" s="39" t="s">
        <v>71</v>
      </c>
      <c r="AF20" s="35">
        <v>63</v>
      </c>
      <c r="AG20" s="60" t="s">
        <v>71</v>
      </c>
      <c r="AH20" s="35">
        <v>11</v>
      </c>
      <c r="AI20" s="60" t="s">
        <v>71</v>
      </c>
      <c r="AJ20" s="75">
        <v>6</v>
      </c>
      <c r="AK20" s="73" t="s">
        <v>71</v>
      </c>
      <c r="AL20" s="35">
        <v>0</v>
      </c>
      <c r="AM20" s="73" t="s">
        <v>71</v>
      </c>
      <c r="AN20" s="35">
        <v>1</v>
      </c>
      <c r="AO20" s="63" t="s">
        <v>71</v>
      </c>
      <c r="AP20" s="65">
        <f t="shared" si="16"/>
        <v>112</v>
      </c>
      <c r="AQ20" s="57" t="s">
        <v>73</v>
      </c>
      <c r="AR20" s="35">
        <v>89</v>
      </c>
      <c r="AS20" s="60" t="s">
        <v>73</v>
      </c>
      <c r="AT20" s="35">
        <v>15</v>
      </c>
      <c r="AU20" s="60" t="s">
        <v>73</v>
      </c>
      <c r="AV20" s="75">
        <v>8</v>
      </c>
      <c r="AW20" s="73" t="s">
        <v>73</v>
      </c>
      <c r="AX20" s="35">
        <v>0</v>
      </c>
      <c r="AY20" s="73" t="s">
        <v>73</v>
      </c>
      <c r="AZ20" s="35">
        <v>0</v>
      </c>
      <c r="BA20" s="66" t="s">
        <v>73</v>
      </c>
      <c r="BB20" s="40">
        <f t="shared" si="0"/>
        <v>31</v>
      </c>
      <c r="BC20" s="39" t="s">
        <v>73</v>
      </c>
      <c r="BD20" s="67">
        <f t="shared" si="1"/>
        <v>26</v>
      </c>
      <c r="BE20" s="57" t="s">
        <v>73</v>
      </c>
      <c r="BF20" s="67">
        <f t="shared" si="2"/>
        <v>4</v>
      </c>
      <c r="BG20" s="57" t="s">
        <v>73</v>
      </c>
      <c r="BH20" s="39">
        <f t="shared" si="3"/>
        <v>2</v>
      </c>
      <c r="BI20" s="39" t="s">
        <v>73</v>
      </c>
      <c r="BJ20" s="67">
        <f t="shared" si="4"/>
        <v>0</v>
      </c>
      <c r="BK20" s="39" t="s">
        <v>73</v>
      </c>
      <c r="BL20" s="67">
        <f t="shared" si="5"/>
        <v>-1</v>
      </c>
      <c r="BM20" s="58" t="s">
        <v>73</v>
      </c>
      <c r="BN20" s="118">
        <f t="shared" si="6"/>
        <v>138.2716049382716</v>
      </c>
      <c r="BO20" s="57" t="s">
        <v>74</v>
      </c>
      <c r="BP20" s="121">
        <f t="shared" si="7"/>
        <v>141.26984126984127</v>
      </c>
      <c r="BQ20" s="57" t="s">
        <v>74</v>
      </c>
      <c r="BR20" s="121">
        <f t="shared" si="8"/>
        <v>136.36363636363635</v>
      </c>
      <c r="BS20" s="57" t="s">
        <v>74</v>
      </c>
      <c r="BT20" s="124">
        <f t="shared" si="9"/>
        <v>133.33333333333331</v>
      </c>
      <c r="BU20" s="39" t="s">
        <v>74</v>
      </c>
      <c r="BV20" s="127" t="e">
        <f t="shared" si="10"/>
        <v>#DIV/0!</v>
      </c>
      <c r="BW20" s="179" t="s">
        <v>74</v>
      </c>
      <c r="BX20" s="127">
        <f t="shared" si="11"/>
        <v>0</v>
      </c>
      <c r="BY20" s="68" t="s">
        <v>74</v>
      </c>
      <c r="BZ20" s="2">
        <v>7</v>
      </c>
      <c r="CA20" s="43" t="s">
        <v>77</v>
      </c>
      <c r="CB20" s="46">
        <v>7</v>
      </c>
      <c r="CC20" s="45" t="s">
        <v>77</v>
      </c>
      <c r="CD20" s="239">
        <v>9108</v>
      </c>
      <c r="CE20" s="69" t="s">
        <v>78</v>
      </c>
      <c r="CF20" s="290" t="s">
        <v>105</v>
      </c>
      <c r="CG20" s="298"/>
      <c r="CH20" s="79" t="s">
        <v>157</v>
      </c>
      <c r="CI20" s="207" t="s">
        <v>120</v>
      </c>
      <c r="CJ20" s="266" t="s">
        <v>235</v>
      </c>
      <c r="CK20" s="267"/>
    </row>
    <row r="21" spans="1:89" ht="89.25" customHeight="1">
      <c r="A21" s="253" t="s">
        <v>200</v>
      </c>
      <c r="B21" s="51" t="s">
        <v>201</v>
      </c>
      <c r="C21" s="4">
        <v>67</v>
      </c>
      <c r="D21" s="29" t="s">
        <v>71</v>
      </c>
      <c r="E21" s="15">
        <v>65</v>
      </c>
      <c r="F21" s="224" t="s">
        <v>72</v>
      </c>
      <c r="G21" s="218">
        <f t="shared" si="12"/>
        <v>2</v>
      </c>
      <c r="H21" s="53" t="s">
        <v>73</v>
      </c>
      <c r="I21" s="131">
        <f t="shared" si="13"/>
        <v>0.029850746268656716</v>
      </c>
      <c r="J21" s="52" t="s">
        <v>74</v>
      </c>
      <c r="K21" s="21">
        <v>5</v>
      </c>
      <c r="L21" s="53" t="s">
        <v>73</v>
      </c>
      <c r="M21" s="131">
        <f t="shared" si="14"/>
        <v>0.07462686567164178</v>
      </c>
      <c r="N21" s="54" t="s">
        <v>74</v>
      </c>
      <c r="O21" s="17">
        <v>316</v>
      </c>
      <c r="P21" s="55" t="s">
        <v>75</v>
      </c>
      <c r="Q21" s="17">
        <v>114</v>
      </c>
      <c r="R21" s="55" t="s">
        <v>72</v>
      </c>
      <c r="S21" s="17">
        <v>69</v>
      </c>
      <c r="T21" s="56" t="s">
        <v>74</v>
      </c>
      <c r="U21" s="21">
        <v>86</v>
      </c>
      <c r="V21" s="56" t="s">
        <v>74</v>
      </c>
      <c r="W21" s="21">
        <v>92</v>
      </c>
      <c r="X21" s="55" t="s">
        <v>74</v>
      </c>
      <c r="Y21" s="27" t="s">
        <v>105</v>
      </c>
      <c r="Z21" s="70" t="s">
        <v>134</v>
      </c>
      <c r="AA21" s="246"/>
      <c r="AB21" s="246" t="s">
        <v>107</v>
      </c>
      <c r="AC21" s="72" t="s">
        <v>253</v>
      </c>
      <c r="AD21" s="37">
        <f t="shared" si="15"/>
        <v>36</v>
      </c>
      <c r="AE21" s="39" t="s">
        <v>71</v>
      </c>
      <c r="AF21" s="35">
        <v>27</v>
      </c>
      <c r="AG21" s="60" t="s">
        <v>71</v>
      </c>
      <c r="AH21" s="35">
        <v>5</v>
      </c>
      <c r="AI21" s="60" t="s">
        <v>71</v>
      </c>
      <c r="AJ21" s="75">
        <v>3</v>
      </c>
      <c r="AK21" s="73" t="s">
        <v>71</v>
      </c>
      <c r="AL21" s="35">
        <v>1</v>
      </c>
      <c r="AM21" s="73" t="s">
        <v>71</v>
      </c>
      <c r="AN21" s="35">
        <v>0</v>
      </c>
      <c r="AO21" s="63" t="s">
        <v>71</v>
      </c>
      <c r="AP21" s="65">
        <f t="shared" si="16"/>
        <v>49</v>
      </c>
      <c r="AQ21" s="57" t="s">
        <v>73</v>
      </c>
      <c r="AR21" s="35">
        <v>38</v>
      </c>
      <c r="AS21" s="60" t="s">
        <v>73</v>
      </c>
      <c r="AT21" s="35">
        <v>7</v>
      </c>
      <c r="AU21" s="60" t="s">
        <v>73</v>
      </c>
      <c r="AV21" s="75">
        <v>4</v>
      </c>
      <c r="AW21" s="73" t="s">
        <v>73</v>
      </c>
      <c r="AX21" s="35">
        <v>0</v>
      </c>
      <c r="AY21" s="73" t="s">
        <v>73</v>
      </c>
      <c r="AZ21" s="35">
        <v>0</v>
      </c>
      <c r="BA21" s="66" t="s">
        <v>73</v>
      </c>
      <c r="BB21" s="40">
        <f t="shared" si="0"/>
        <v>13</v>
      </c>
      <c r="BC21" s="39" t="s">
        <v>73</v>
      </c>
      <c r="BD21" s="67">
        <f t="shared" si="1"/>
        <v>11</v>
      </c>
      <c r="BE21" s="57" t="s">
        <v>73</v>
      </c>
      <c r="BF21" s="67">
        <f t="shared" si="2"/>
        <v>2</v>
      </c>
      <c r="BG21" s="57" t="s">
        <v>73</v>
      </c>
      <c r="BH21" s="39">
        <f t="shared" si="3"/>
        <v>1</v>
      </c>
      <c r="BI21" s="39" t="s">
        <v>73</v>
      </c>
      <c r="BJ21" s="67">
        <f t="shared" si="4"/>
        <v>-1</v>
      </c>
      <c r="BK21" s="39" t="s">
        <v>73</v>
      </c>
      <c r="BL21" s="67">
        <f t="shared" si="5"/>
        <v>0</v>
      </c>
      <c r="BM21" s="58" t="s">
        <v>73</v>
      </c>
      <c r="BN21" s="118">
        <f t="shared" si="6"/>
        <v>136.11111111111111</v>
      </c>
      <c r="BO21" s="57" t="s">
        <v>74</v>
      </c>
      <c r="BP21" s="121">
        <f t="shared" si="7"/>
        <v>140.74074074074073</v>
      </c>
      <c r="BQ21" s="57" t="s">
        <v>74</v>
      </c>
      <c r="BR21" s="121">
        <f t="shared" si="8"/>
        <v>140</v>
      </c>
      <c r="BS21" s="57" t="s">
        <v>74</v>
      </c>
      <c r="BT21" s="124">
        <f t="shared" si="9"/>
        <v>133.33333333333331</v>
      </c>
      <c r="BU21" s="39" t="s">
        <v>74</v>
      </c>
      <c r="BV21" s="127">
        <f t="shared" si="10"/>
        <v>0</v>
      </c>
      <c r="BW21" s="179" t="s">
        <v>74</v>
      </c>
      <c r="BX21" s="127" t="e">
        <f t="shared" si="11"/>
        <v>#DIV/0!</v>
      </c>
      <c r="BY21" s="68" t="s">
        <v>74</v>
      </c>
      <c r="BZ21" s="2">
        <v>7</v>
      </c>
      <c r="CA21" s="43" t="s">
        <v>77</v>
      </c>
      <c r="CB21" s="46">
        <v>7</v>
      </c>
      <c r="CC21" s="45" t="s">
        <v>77</v>
      </c>
      <c r="CD21" s="239">
        <v>10440</v>
      </c>
      <c r="CE21" s="69" t="s">
        <v>78</v>
      </c>
      <c r="CF21" s="290" t="s">
        <v>105</v>
      </c>
      <c r="CG21" s="298"/>
      <c r="CH21" s="79" t="s">
        <v>152</v>
      </c>
      <c r="CI21" s="207" t="s">
        <v>109</v>
      </c>
      <c r="CJ21" s="266" t="s">
        <v>217</v>
      </c>
      <c r="CK21" s="267"/>
    </row>
    <row r="22" spans="1:89" ht="65.25" customHeight="1">
      <c r="A22" s="256"/>
      <c r="B22" s="51" t="s">
        <v>130</v>
      </c>
      <c r="C22" s="4">
        <v>70</v>
      </c>
      <c r="D22" s="29" t="s">
        <v>71</v>
      </c>
      <c r="E22" s="15">
        <v>69</v>
      </c>
      <c r="F22" s="224" t="s">
        <v>72</v>
      </c>
      <c r="G22" s="218">
        <f t="shared" si="12"/>
        <v>1</v>
      </c>
      <c r="H22" s="53" t="s">
        <v>73</v>
      </c>
      <c r="I22" s="131">
        <f t="shared" si="13"/>
        <v>0.014285714285714285</v>
      </c>
      <c r="J22" s="52" t="s">
        <v>74</v>
      </c>
      <c r="K22" s="21">
        <v>5</v>
      </c>
      <c r="L22" s="53" t="s">
        <v>73</v>
      </c>
      <c r="M22" s="131">
        <f t="shared" si="14"/>
        <v>0.07142857142857142</v>
      </c>
      <c r="N22" s="54" t="s">
        <v>74</v>
      </c>
      <c r="O22" s="17">
        <v>316</v>
      </c>
      <c r="P22" s="55" t="s">
        <v>75</v>
      </c>
      <c r="Q22" s="17">
        <v>75</v>
      </c>
      <c r="R22" s="55" t="s">
        <v>72</v>
      </c>
      <c r="S22" s="17">
        <v>69</v>
      </c>
      <c r="T22" s="56" t="s">
        <v>74</v>
      </c>
      <c r="U22" s="21">
        <v>86</v>
      </c>
      <c r="V22" s="56" t="s">
        <v>74</v>
      </c>
      <c r="W22" s="21">
        <v>92</v>
      </c>
      <c r="X22" s="55" t="s">
        <v>74</v>
      </c>
      <c r="Y22" s="27" t="s">
        <v>105</v>
      </c>
      <c r="Z22" s="70" t="s">
        <v>257</v>
      </c>
      <c r="AA22" s="246"/>
      <c r="AB22" s="246" t="s">
        <v>129</v>
      </c>
      <c r="AC22" s="72" t="s">
        <v>253</v>
      </c>
      <c r="AD22" s="37">
        <f t="shared" si="15"/>
        <v>29</v>
      </c>
      <c r="AE22" s="39" t="s">
        <v>71</v>
      </c>
      <c r="AF22" s="35">
        <v>19</v>
      </c>
      <c r="AG22" s="60" t="s">
        <v>71</v>
      </c>
      <c r="AH22" s="35">
        <v>8</v>
      </c>
      <c r="AI22" s="60" t="s">
        <v>71</v>
      </c>
      <c r="AJ22" s="75">
        <v>2</v>
      </c>
      <c r="AK22" s="73" t="s">
        <v>71</v>
      </c>
      <c r="AL22" s="35">
        <v>0</v>
      </c>
      <c r="AM22" s="73" t="s">
        <v>71</v>
      </c>
      <c r="AN22" s="35">
        <v>0</v>
      </c>
      <c r="AO22" s="63" t="s">
        <v>71</v>
      </c>
      <c r="AP22" s="65">
        <f t="shared" si="16"/>
        <v>41</v>
      </c>
      <c r="AQ22" s="57" t="s">
        <v>73</v>
      </c>
      <c r="AR22" s="35">
        <v>27</v>
      </c>
      <c r="AS22" s="60" t="s">
        <v>73</v>
      </c>
      <c r="AT22" s="35">
        <v>11</v>
      </c>
      <c r="AU22" s="60" t="s">
        <v>73</v>
      </c>
      <c r="AV22" s="75">
        <v>3</v>
      </c>
      <c r="AW22" s="73" t="s">
        <v>73</v>
      </c>
      <c r="AX22" s="35">
        <v>0</v>
      </c>
      <c r="AY22" s="73" t="s">
        <v>73</v>
      </c>
      <c r="AZ22" s="35">
        <v>0</v>
      </c>
      <c r="BA22" s="66" t="s">
        <v>73</v>
      </c>
      <c r="BB22" s="40">
        <f t="shared" si="0"/>
        <v>12</v>
      </c>
      <c r="BC22" s="39" t="s">
        <v>73</v>
      </c>
      <c r="BD22" s="67">
        <f t="shared" si="1"/>
        <v>8</v>
      </c>
      <c r="BE22" s="57" t="s">
        <v>73</v>
      </c>
      <c r="BF22" s="67">
        <f t="shared" si="2"/>
        <v>3</v>
      </c>
      <c r="BG22" s="57" t="s">
        <v>73</v>
      </c>
      <c r="BH22" s="39">
        <f t="shared" si="3"/>
        <v>1</v>
      </c>
      <c r="BI22" s="39" t="s">
        <v>73</v>
      </c>
      <c r="BJ22" s="67">
        <f t="shared" si="4"/>
        <v>0</v>
      </c>
      <c r="BK22" s="39" t="s">
        <v>73</v>
      </c>
      <c r="BL22" s="67">
        <f t="shared" si="5"/>
        <v>0</v>
      </c>
      <c r="BM22" s="58" t="s">
        <v>73</v>
      </c>
      <c r="BN22" s="118">
        <f t="shared" si="6"/>
        <v>141.3793103448276</v>
      </c>
      <c r="BO22" s="57" t="s">
        <v>74</v>
      </c>
      <c r="BP22" s="121">
        <f t="shared" si="7"/>
        <v>142.10526315789474</v>
      </c>
      <c r="BQ22" s="57" t="s">
        <v>74</v>
      </c>
      <c r="BR22" s="121">
        <f t="shared" si="8"/>
        <v>137.5</v>
      </c>
      <c r="BS22" s="57" t="s">
        <v>74</v>
      </c>
      <c r="BT22" s="124">
        <f t="shared" si="9"/>
        <v>150</v>
      </c>
      <c r="BU22" s="39" t="s">
        <v>74</v>
      </c>
      <c r="BV22" s="127" t="e">
        <f t="shared" si="10"/>
        <v>#DIV/0!</v>
      </c>
      <c r="BW22" s="179" t="s">
        <v>74</v>
      </c>
      <c r="BX22" s="127" t="e">
        <f t="shared" si="11"/>
        <v>#DIV/0!</v>
      </c>
      <c r="BY22" s="68" t="s">
        <v>74</v>
      </c>
      <c r="BZ22" s="2">
        <v>7</v>
      </c>
      <c r="CA22" s="43" t="s">
        <v>77</v>
      </c>
      <c r="CB22" s="46">
        <v>7</v>
      </c>
      <c r="CC22" s="45" t="s">
        <v>77</v>
      </c>
      <c r="CD22" s="239">
        <v>10609</v>
      </c>
      <c r="CE22" s="69" t="s">
        <v>78</v>
      </c>
      <c r="CF22" s="290" t="s">
        <v>105</v>
      </c>
      <c r="CG22" s="298"/>
      <c r="CH22" s="79" t="s">
        <v>268</v>
      </c>
      <c r="CI22" s="207" t="s">
        <v>109</v>
      </c>
      <c r="CJ22" s="262" t="s">
        <v>131</v>
      </c>
      <c r="CK22" s="263"/>
    </row>
    <row r="23" spans="1:89" ht="97.5" customHeight="1">
      <c r="A23" s="253" t="s">
        <v>67</v>
      </c>
      <c r="B23" s="51" t="s">
        <v>104</v>
      </c>
      <c r="C23" s="4">
        <v>68</v>
      </c>
      <c r="D23" s="29" t="s">
        <v>71</v>
      </c>
      <c r="E23" s="15">
        <v>67</v>
      </c>
      <c r="F23" s="224" t="s">
        <v>72</v>
      </c>
      <c r="G23" s="218">
        <f t="shared" si="12"/>
        <v>1</v>
      </c>
      <c r="H23" s="53" t="s">
        <v>73</v>
      </c>
      <c r="I23" s="131">
        <v>1.5</v>
      </c>
      <c r="J23" s="52" t="s">
        <v>74</v>
      </c>
      <c r="K23" s="21">
        <v>5</v>
      </c>
      <c r="L23" s="53" t="s">
        <v>73</v>
      </c>
      <c r="M23" s="131">
        <v>5.9</v>
      </c>
      <c r="N23" s="54" t="s">
        <v>74</v>
      </c>
      <c r="O23" s="17">
        <v>316</v>
      </c>
      <c r="P23" s="55" t="s">
        <v>75</v>
      </c>
      <c r="Q23" s="17">
        <v>40</v>
      </c>
      <c r="R23" s="55" t="s">
        <v>72</v>
      </c>
      <c r="S23" s="17">
        <v>69</v>
      </c>
      <c r="T23" s="56" t="s">
        <v>74</v>
      </c>
      <c r="U23" s="21">
        <v>89</v>
      </c>
      <c r="V23" s="56" t="s">
        <v>74</v>
      </c>
      <c r="W23" s="21">
        <v>92</v>
      </c>
      <c r="X23" s="55" t="s">
        <v>74</v>
      </c>
      <c r="Y23" s="27" t="s">
        <v>105</v>
      </c>
      <c r="Z23" s="70" t="s">
        <v>106</v>
      </c>
      <c r="AA23" s="246"/>
      <c r="AB23" s="246" t="s">
        <v>107</v>
      </c>
      <c r="AC23" s="72" t="s">
        <v>108</v>
      </c>
      <c r="AD23" s="37">
        <f t="shared" si="15"/>
        <v>27</v>
      </c>
      <c r="AE23" s="39" t="s">
        <v>71</v>
      </c>
      <c r="AF23" s="35">
        <v>21</v>
      </c>
      <c r="AG23" s="60" t="s">
        <v>71</v>
      </c>
      <c r="AH23" s="35">
        <v>5</v>
      </c>
      <c r="AI23" s="60" t="s">
        <v>71</v>
      </c>
      <c r="AJ23" s="75">
        <v>1</v>
      </c>
      <c r="AK23" s="73" t="s">
        <v>71</v>
      </c>
      <c r="AL23" s="35">
        <v>0</v>
      </c>
      <c r="AM23" s="73" t="s">
        <v>71</v>
      </c>
      <c r="AN23" s="35">
        <v>0</v>
      </c>
      <c r="AO23" s="63" t="s">
        <v>71</v>
      </c>
      <c r="AP23" s="65">
        <f t="shared" si="16"/>
        <v>39</v>
      </c>
      <c r="AQ23" s="57" t="s">
        <v>73</v>
      </c>
      <c r="AR23" s="35">
        <v>30</v>
      </c>
      <c r="AS23" s="60" t="s">
        <v>73</v>
      </c>
      <c r="AT23" s="35">
        <v>7</v>
      </c>
      <c r="AU23" s="60" t="s">
        <v>73</v>
      </c>
      <c r="AV23" s="75">
        <v>2</v>
      </c>
      <c r="AW23" s="73" t="s">
        <v>73</v>
      </c>
      <c r="AX23" s="35">
        <v>0</v>
      </c>
      <c r="AY23" s="73" t="s">
        <v>73</v>
      </c>
      <c r="AZ23" s="35">
        <v>0</v>
      </c>
      <c r="BA23" s="66" t="s">
        <v>73</v>
      </c>
      <c r="BB23" s="40">
        <f t="shared" si="0"/>
        <v>12</v>
      </c>
      <c r="BC23" s="39" t="s">
        <v>73</v>
      </c>
      <c r="BD23" s="67">
        <f t="shared" si="1"/>
        <v>9</v>
      </c>
      <c r="BE23" s="57" t="s">
        <v>73</v>
      </c>
      <c r="BF23" s="67">
        <f t="shared" si="2"/>
        <v>2</v>
      </c>
      <c r="BG23" s="57" t="s">
        <v>73</v>
      </c>
      <c r="BH23" s="39">
        <f t="shared" si="3"/>
        <v>1</v>
      </c>
      <c r="BI23" s="39" t="s">
        <v>73</v>
      </c>
      <c r="BJ23" s="67">
        <f t="shared" si="4"/>
        <v>0</v>
      </c>
      <c r="BK23" s="39" t="s">
        <v>73</v>
      </c>
      <c r="BL23" s="67">
        <f t="shared" si="5"/>
        <v>0</v>
      </c>
      <c r="BM23" s="58" t="s">
        <v>73</v>
      </c>
      <c r="BN23" s="118">
        <f t="shared" si="6"/>
        <v>144.44444444444443</v>
      </c>
      <c r="BO23" s="57" t="s">
        <v>74</v>
      </c>
      <c r="BP23" s="121">
        <f t="shared" si="7"/>
        <v>142.85714285714286</v>
      </c>
      <c r="BQ23" s="57" t="s">
        <v>74</v>
      </c>
      <c r="BR23" s="121">
        <f t="shared" si="8"/>
        <v>140</v>
      </c>
      <c r="BS23" s="57" t="s">
        <v>74</v>
      </c>
      <c r="BT23" s="124">
        <f t="shared" si="9"/>
        <v>200</v>
      </c>
      <c r="BU23" s="39" t="s">
        <v>74</v>
      </c>
      <c r="BV23" s="127" t="e">
        <f t="shared" si="10"/>
        <v>#DIV/0!</v>
      </c>
      <c r="BW23" s="179" t="s">
        <v>74</v>
      </c>
      <c r="BX23" s="127" t="e">
        <f t="shared" si="11"/>
        <v>#DIV/0!</v>
      </c>
      <c r="BY23" s="68" t="s">
        <v>74</v>
      </c>
      <c r="BZ23" s="2">
        <v>7</v>
      </c>
      <c r="CA23" s="43" t="s">
        <v>77</v>
      </c>
      <c r="CB23" s="46">
        <v>7</v>
      </c>
      <c r="CC23" s="45" t="s">
        <v>77</v>
      </c>
      <c r="CD23" s="239">
        <v>14647</v>
      </c>
      <c r="CE23" s="69" t="s">
        <v>78</v>
      </c>
      <c r="CF23" s="290" t="s">
        <v>105</v>
      </c>
      <c r="CG23" s="298"/>
      <c r="CH23" s="79" t="s">
        <v>266</v>
      </c>
      <c r="CI23" s="207" t="s">
        <v>109</v>
      </c>
      <c r="CJ23" s="270" t="s">
        <v>207</v>
      </c>
      <c r="CK23" s="271"/>
    </row>
    <row r="24" spans="1:89" ht="45" customHeight="1">
      <c r="A24" s="254"/>
      <c r="B24" s="51" t="s">
        <v>223</v>
      </c>
      <c r="C24" s="4">
        <v>37</v>
      </c>
      <c r="D24" s="29" t="s">
        <v>71</v>
      </c>
      <c r="E24" s="15">
        <v>36</v>
      </c>
      <c r="F24" s="224" t="s">
        <v>72</v>
      </c>
      <c r="G24" s="218">
        <f t="shared" si="12"/>
        <v>1</v>
      </c>
      <c r="H24" s="53" t="s">
        <v>73</v>
      </c>
      <c r="I24" s="131">
        <f>G24/C24</f>
        <v>0.02702702702702703</v>
      </c>
      <c r="J24" s="52" t="s">
        <v>74</v>
      </c>
      <c r="K24" s="21">
        <v>3</v>
      </c>
      <c r="L24" s="53" t="s">
        <v>73</v>
      </c>
      <c r="M24" s="131">
        <f>K24/C24</f>
        <v>0.08108108108108109</v>
      </c>
      <c r="N24" s="54" t="s">
        <v>74</v>
      </c>
      <c r="O24" s="17">
        <v>316</v>
      </c>
      <c r="P24" s="55" t="s">
        <v>75</v>
      </c>
      <c r="Q24" s="17">
        <v>69</v>
      </c>
      <c r="R24" s="55" t="s">
        <v>72</v>
      </c>
      <c r="S24" s="17">
        <v>69</v>
      </c>
      <c r="T24" s="56" t="s">
        <v>74</v>
      </c>
      <c r="U24" s="21">
        <v>86</v>
      </c>
      <c r="V24" s="56" t="s">
        <v>74</v>
      </c>
      <c r="W24" s="21">
        <v>92</v>
      </c>
      <c r="X24" s="55" t="s">
        <v>74</v>
      </c>
      <c r="Y24" s="27" t="s">
        <v>105</v>
      </c>
      <c r="Z24" s="70" t="s">
        <v>259</v>
      </c>
      <c r="AA24" s="246"/>
      <c r="AB24" s="246" t="s">
        <v>107</v>
      </c>
      <c r="AC24" s="72" t="s">
        <v>76</v>
      </c>
      <c r="AD24" s="37">
        <f t="shared" si="15"/>
        <v>10</v>
      </c>
      <c r="AE24" s="39" t="s">
        <v>71</v>
      </c>
      <c r="AF24" s="35">
        <v>8</v>
      </c>
      <c r="AG24" s="60" t="s">
        <v>71</v>
      </c>
      <c r="AH24" s="35">
        <v>1</v>
      </c>
      <c r="AI24" s="60" t="s">
        <v>71</v>
      </c>
      <c r="AJ24" s="75">
        <v>0</v>
      </c>
      <c r="AK24" s="73" t="s">
        <v>71</v>
      </c>
      <c r="AL24" s="35">
        <v>1</v>
      </c>
      <c r="AM24" s="73" t="s">
        <v>71</v>
      </c>
      <c r="AN24" s="35">
        <v>0</v>
      </c>
      <c r="AO24" s="63" t="s">
        <v>71</v>
      </c>
      <c r="AP24" s="65">
        <f t="shared" si="16"/>
        <v>28</v>
      </c>
      <c r="AQ24" s="57" t="s">
        <v>73</v>
      </c>
      <c r="AR24" s="35">
        <v>14</v>
      </c>
      <c r="AS24" s="60" t="s">
        <v>73</v>
      </c>
      <c r="AT24" s="35">
        <v>12</v>
      </c>
      <c r="AU24" s="60" t="s">
        <v>73</v>
      </c>
      <c r="AV24" s="75">
        <v>2</v>
      </c>
      <c r="AW24" s="73" t="s">
        <v>73</v>
      </c>
      <c r="AX24" s="35">
        <v>0</v>
      </c>
      <c r="AY24" s="73" t="s">
        <v>73</v>
      </c>
      <c r="AZ24" s="35">
        <v>0</v>
      </c>
      <c r="BA24" s="66" t="s">
        <v>73</v>
      </c>
      <c r="BB24" s="40">
        <f t="shared" si="0"/>
        <v>18</v>
      </c>
      <c r="BC24" s="39" t="s">
        <v>73</v>
      </c>
      <c r="BD24" s="67">
        <f t="shared" si="1"/>
        <v>6</v>
      </c>
      <c r="BE24" s="57" t="s">
        <v>73</v>
      </c>
      <c r="BF24" s="67">
        <f t="shared" si="2"/>
        <v>11</v>
      </c>
      <c r="BG24" s="57" t="s">
        <v>73</v>
      </c>
      <c r="BH24" s="39">
        <f t="shared" si="3"/>
        <v>2</v>
      </c>
      <c r="BI24" s="39" t="s">
        <v>73</v>
      </c>
      <c r="BJ24" s="67">
        <f t="shared" si="4"/>
        <v>-1</v>
      </c>
      <c r="BK24" s="39" t="s">
        <v>73</v>
      </c>
      <c r="BL24" s="67">
        <f t="shared" si="5"/>
        <v>0</v>
      </c>
      <c r="BM24" s="58" t="s">
        <v>73</v>
      </c>
      <c r="BN24" s="118">
        <f t="shared" si="6"/>
        <v>280</v>
      </c>
      <c r="BO24" s="57" t="s">
        <v>74</v>
      </c>
      <c r="BP24" s="121">
        <f t="shared" si="7"/>
        <v>175</v>
      </c>
      <c r="BQ24" s="57" t="s">
        <v>74</v>
      </c>
      <c r="BR24" s="121">
        <f t="shared" si="8"/>
        <v>1200</v>
      </c>
      <c r="BS24" s="57" t="s">
        <v>74</v>
      </c>
      <c r="BT24" s="124" t="e">
        <f t="shared" si="9"/>
        <v>#DIV/0!</v>
      </c>
      <c r="BU24" s="39" t="s">
        <v>74</v>
      </c>
      <c r="BV24" s="127">
        <f t="shared" si="10"/>
        <v>0</v>
      </c>
      <c r="BW24" s="179" t="s">
        <v>74</v>
      </c>
      <c r="BX24" s="127" t="e">
        <f t="shared" si="11"/>
        <v>#DIV/0!</v>
      </c>
      <c r="BY24" s="68" t="s">
        <v>74</v>
      </c>
      <c r="BZ24" s="2">
        <v>7</v>
      </c>
      <c r="CA24" s="43" t="s">
        <v>77</v>
      </c>
      <c r="CB24" s="46">
        <v>7</v>
      </c>
      <c r="CC24" s="45" t="s">
        <v>77</v>
      </c>
      <c r="CD24" s="239">
        <v>9283</v>
      </c>
      <c r="CE24" s="69" t="s">
        <v>78</v>
      </c>
      <c r="CF24" s="290" t="s">
        <v>105</v>
      </c>
      <c r="CG24" s="298"/>
      <c r="CH24" s="79" t="s">
        <v>267</v>
      </c>
      <c r="CI24" s="207" t="s">
        <v>109</v>
      </c>
      <c r="CJ24" s="262" t="s">
        <v>224</v>
      </c>
      <c r="CK24" s="263"/>
    </row>
    <row r="25" spans="1:89" ht="56.25" customHeight="1">
      <c r="A25" s="256"/>
      <c r="B25" s="51" t="s">
        <v>3</v>
      </c>
      <c r="C25" s="4">
        <v>30</v>
      </c>
      <c r="D25" s="29" t="s">
        <v>71</v>
      </c>
      <c r="E25" s="15">
        <v>1</v>
      </c>
      <c r="F25" s="224" t="s">
        <v>72</v>
      </c>
      <c r="G25" s="218">
        <v>1</v>
      </c>
      <c r="H25" s="53" t="s">
        <v>73</v>
      </c>
      <c r="I25" s="131">
        <f t="shared" si="13"/>
        <v>0.03333333333333333</v>
      </c>
      <c r="J25" s="52" t="s">
        <v>74</v>
      </c>
      <c r="K25" s="21">
        <v>2</v>
      </c>
      <c r="L25" s="53" t="s">
        <v>73</v>
      </c>
      <c r="M25" s="131">
        <f t="shared" si="14"/>
        <v>0.06666666666666667</v>
      </c>
      <c r="N25" s="54" t="s">
        <v>74</v>
      </c>
      <c r="O25" s="17">
        <v>316</v>
      </c>
      <c r="P25" s="55" t="s">
        <v>75</v>
      </c>
      <c r="Q25" s="17">
        <v>23</v>
      </c>
      <c r="R25" s="55" t="s">
        <v>72</v>
      </c>
      <c r="S25" s="17">
        <v>69</v>
      </c>
      <c r="T25" s="56" t="s">
        <v>74</v>
      </c>
      <c r="U25" s="21">
        <v>86</v>
      </c>
      <c r="V25" s="56" t="s">
        <v>74</v>
      </c>
      <c r="W25" s="21">
        <v>92</v>
      </c>
      <c r="X25" s="55" t="s">
        <v>74</v>
      </c>
      <c r="Y25" s="27" t="s">
        <v>105</v>
      </c>
      <c r="Z25" s="70" t="s">
        <v>255</v>
      </c>
      <c r="AA25" s="246"/>
      <c r="AB25" s="246" t="s">
        <v>107</v>
      </c>
      <c r="AC25" s="72" t="s">
        <v>253</v>
      </c>
      <c r="AD25" s="37">
        <f>AF25+AH25+AJ25+AL25</f>
        <v>13</v>
      </c>
      <c r="AE25" s="39" t="s">
        <v>71</v>
      </c>
      <c r="AF25" s="35">
        <v>11</v>
      </c>
      <c r="AG25" s="60" t="s">
        <v>71</v>
      </c>
      <c r="AH25" s="35">
        <v>1</v>
      </c>
      <c r="AI25" s="60" t="s">
        <v>71</v>
      </c>
      <c r="AJ25" s="75">
        <v>1</v>
      </c>
      <c r="AK25" s="73" t="s">
        <v>71</v>
      </c>
      <c r="AL25" s="35">
        <v>0</v>
      </c>
      <c r="AM25" s="73" t="s">
        <v>71</v>
      </c>
      <c r="AN25" s="35">
        <v>0</v>
      </c>
      <c r="AO25" s="63" t="s">
        <v>71</v>
      </c>
      <c r="AP25" s="65">
        <f>AR25+AT25+AV25+AX25</f>
        <v>20</v>
      </c>
      <c r="AQ25" s="57" t="s">
        <v>73</v>
      </c>
      <c r="AR25" s="35">
        <v>16</v>
      </c>
      <c r="AS25" s="60" t="s">
        <v>73</v>
      </c>
      <c r="AT25" s="35">
        <v>2</v>
      </c>
      <c r="AU25" s="60" t="s">
        <v>73</v>
      </c>
      <c r="AV25" s="75">
        <v>2</v>
      </c>
      <c r="AW25" s="73" t="s">
        <v>73</v>
      </c>
      <c r="AX25" s="35">
        <v>0</v>
      </c>
      <c r="AY25" s="73" t="s">
        <v>73</v>
      </c>
      <c r="AZ25" s="35">
        <v>0</v>
      </c>
      <c r="BA25" s="66" t="s">
        <v>73</v>
      </c>
      <c r="BB25" s="40">
        <f t="shared" si="0"/>
        <v>7</v>
      </c>
      <c r="BC25" s="39" t="s">
        <v>73</v>
      </c>
      <c r="BD25" s="67">
        <f t="shared" si="1"/>
        <v>5</v>
      </c>
      <c r="BE25" s="57" t="s">
        <v>73</v>
      </c>
      <c r="BF25" s="67">
        <f t="shared" si="2"/>
        <v>1</v>
      </c>
      <c r="BG25" s="57" t="s">
        <v>73</v>
      </c>
      <c r="BH25" s="39">
        <f t="shared" si="3"/>
        <v>1</v>
      </c>
      <c r="BI25" s="39" t="s">
        <v>73</v>
      </c>
      <c r="BJ25" s="67">
        <f t="shared" si="4"/>
        <v>0</v>
      </c>
      <c r="BK25" s="39" t="s">
        <v>73</v>
      </c>
      <c r="BL25" s="67">
        <f t="shared" si="5"/>
        <v>0</v>
      </c>
      <c r="BM25" s="58" t="s">
        <v>73</v>
      </c>
      <c r="BN25" s="118">
        <f t="shared" si="6"/>
        <v>153.84615384615387</v>
      </c>
      <c r="BO25" s="57" t="s">
        <v>74</v>
      </c>
      <c r="BP25" s="121">
        <f t="shared" si="7"/>
        <v>145.45454545454547</v>
      </c>
      <c r="BQ25" s="57" t="s">
        <v>74</v>
      </c>
      <c r="BR25" s="121">
        <f t="shared" si="8"/>
        <v>200</v>
      </c>
      <c r="BS25" s="57" t="s">
        <v>74</v>
      </c>
      <c r="BT25" s="124">
        <f t="shared" si="9"/>
        <v>200</v>
      </c>
      <c r="BU25" s="39" t="s">
        <v>74</v>
      </c>
      <c r="BV25" s="127" t="e">
        <f t="shared" si="10"/>
        <v>#DIV/0!</v>
      </c>
      <c r="BW25" s="179" t="s">
        <v>74</v>
      </c>
      <c r="BX25" s="127" t="e">
        <f t="shared" si="11"/>
        <v>#DIV/0!</v>
      </c>
      <c r="BY25" s="68" t="s">
        <v>74</v>
      </c>
      <c r="BZ25" s="2">
        <v>7</v>
      </c>
      <c r="CA25" s="43" t="s">
        <v>77</v>
      </c>
      <c r="CB25" s="46">
        <v>7</v>
      </c>
      <c r="CC25" s="211" t="s">
        <v>77</v>
      </c>
      <c r="CD25" s="239">
        <v>11320</v>
      </c>
      <c r="CE25" s="69" t="s">
        <v>78</v>
      </c>
      <c r="CF25" s="332" t="s">
        <v>105</v>
      </c>
      <c r="CG25" s="333"/>
      <c r="CH25" s="79" t="s">
        <v>263</v>
      </c>
      <c r="CI25" s="207" t="s">
        <v>120</v>
      </c>
      <c r="CJ25" s="266" t="s">
        <v>237</v>
      </c>
      <c r="CK25" s="267"/>
    </row>
    <row r="26" spans="1:89" ht="37.5" customHeight="1">
      <c r="A26" s="236" t="s">
        <v>293</v>
      </c>
      <c r="B26" s="51" t="s">
        <v>4</v>
      </c>
      <c r="C26" s="4">
        <v>154</v>
      </c>
      <c r="D26" s="29" t="s">
        <v>71</v>
      </c>
      <c r="E26" s="15">
        <v>151</v>
      </c>
      <c r="F26" s="224" t="s">
        <v>72</v>
      </c>
      <c r="G26" s="218">
        <f t="shared" si="12"/>
        <v>3</v>
      </c>
      <c r="H26" s="53" t="s">
        <v>73</v>
      </c>
      <c r="I26" s="131">
        <f>G26/C26*100</f>
        <v>1.948051948051948</v>
      </c>
      <c r="J26" s="52" t="s">
        <v>74</v>
      </c>
      <c r="K26" s="21">
        <v>10</v>
      </c>
      <c r="L26" s="53" t="s">
        <v>73</v>
      </c>
      <c r="M26" s="131">
        <f>K26/C26*100</f>
        <v>6.493506493506493</v>
      </c>
      <c r="N26" s="54" t="s">
        <v>74</v>
      </c>
      <c r="O26" s="17">
        <v>316</v>
      </c>
      <c r="P26" s="55" t="s">
        <v>75</v>
      </c>
      <c r="Q26" s="17">
        <v>171</v>
      </c>
      <c r="R26" s="55" t="s">
        <v>72</v>
      </c>
      <c r="S26" s="17">
        <v>69</v>
      </c>
      <c r="T26" s="56" t="s">
        <v>74</v>
      </c>
      <c r="U26" s="21">
        <v>86</v>
      </c>
      <c r="V26" s="56" t="s">
        <v>74</v>
      </c>
      <c r="W26" s="21">
        <v>92</v>
      </c>
      <c r="X26" s="55" t="s">
        <v>74</v>
      </c>
      <c r="Y26" s="27" t="s">
        <v>105</v>
      </c>
      <c r="Z26" s="70" t="s">
        <v>115</v>
      </c>
      <c r="AA26" s="246"/>
      <c r="AB26" s="246" t="s">
        <v>107</v>
      </c>
      <c r="AC26" s="72" t="s">
        <v>253</v>
      </c>
      <c r="AD26" s="37">
        <f>AF26+AH26+AJ26+AL26</f>
        <v>57</v>
      </c>
      <c r="AE26" s="39" t="s">
        <v>71</v>
      </c>
      <c r="AF26" s="35">
        <v>36</v>
      </c>
      <c r="AG26" s="60" t="s">
        <v>71</v>
      </c>
      <c r="AH26" s="35">
        <v>15</v>
      </c>
      <c r="AI26" s="60" t="s">
        <v>71</v>
      </c>
      <c r="AJ26" s="75">
        <v>6</v>
      </c>
      <c r="AK26" s="73" t="s">
        <v>71</v>
      </c>
      <c r="AL26" s="35">
        <v>0</v>
      </c>
      <c r="AM26" s="73" t="s">
        <v>71</v>
      </c>
      <c r="AN26" s="35">
        <v>0</v>
      </c>
      <c r="AO26" s="63" t="s">
        <v>71</v>
      </c>
      <c r="AP26" s="65">
        <f>AR26+AT26+AV26+AX26</f>
        <v>80</v>
      </c>
      <c r="AQ26" s="57" t="s">
        <v>73</v>
      </c>
      <c r="AR26" s="35">
        <v>51</v>
      </c>
      <c r="AS26" s="60" t="s">
        <v>73</v>
      </c>
      <c r="AT26" s="35">
        <v>21</v>
      </c>
      <c r="AU26" s="60" t="s">
        <v>73</v>
      </c>
      <c r="AV26" s="75">
        <v>8</v>
      </c>
      <c r="AW26" s="73" t="s">
        <v>73</v>
      </c>
      <c r="AX26" s="35">
        <v>0</v>
      </c>
      <c r="AY26" s="73" t="s">
        <v>73</v>
      </c>
      <c r="AZ26" s="35">
        <v>0</v>
      </c>
      <c r="BA26" s="66" t="s">
        <v>73</v>
      </c>
      <c r="BB26" s="40">
        <f t="shared" si="0"/>
        <v>23</v>
      </c>
      <c r="BC26" s="39" t="s">
        <v>73</v>
      </c>
      <c r="BD26" s="67">
        <f t="shared" si="1"/>
        <v>15</v>
      </c>
      <c r="BE26" s="57" t="s">
        <v>73</v>
      </c>
      <c r="BF26" s="67">
        <f t="shared" si="2"/>
        <v>6</v>
      </c>
      <c r="BG26" s="57" t="s">
        <v>73</v>
      </c>
      <c r="BH26" s="39">
        <f t="shared" si="3"/>
        <v>2</v>
      </c>
      <c r="BI26" s="39" t="s">
        <v>73</v>
      </c>
      <c r="BJ26" s="67">
        <f t="shared" si="4"/>
        <v>0</v>
      </c>
      <c r="BK26" s="39" t="s">
        <v>73</v>
      </c>
      <c r="BL26" s="67">
        <f t="shared" si="5"/>
        <v>0</v>
      </c>
      <c r="BM26" s="58" t="s">
        <v>73</v>
      </c>
      <c r="BN26" s="118">
        <f t="shared" si="6"/>
        <v>140.35087719298244</v>
      </c>
      <c r="BO26" s="57" t="s">
        <v>74</v>
      </c>
      <c r="BP26" s="121">
        <f t="shared" si="7"/>
        <v>141.66666666666669</v>
      </c>
      <c r="BQ26" s="57" t="s">
        <v>74</v>
      </c>
      <c r="BR26" s="121">
        <f t="shared" si="8"/>
        <v>140</v>
      </c>
      <c r="BS26" s="57" t="s">
        <v>74</v>
      </c>
      <c r="BT26" s="124">
        <f t="shared" si="9"/>
        <v>133.33333333333331</v>
      </c>
      <c r="BU26" s="39" t="s">
        <v>74</v>
      </c>
      <c r="BV26" s="127" t="e">
        <f t="shared" si="10"/>
        <v>#DIV/0!</v>
      </c>
      <c r="BW26" s="179" t="s">
        <v>74</v>
      </c>
      <c r="BX26" s="127" t="e">
        <f t="shared" si="11"/>
        <v>#DIV/0!</v>
      </c>
      <c r="BY26" s="68" t="s">
        <v>74</v>
      </c>
      <c r="BZ26" s="2">
        <v>7</v>
      </c>
      <c r="CA26" s="43" t="s">
        <v>77</v>
      </c>
      <c r="CB26" s="46">
        <v>7</v>
      </c>
      <c r="CC26" s="45" t="s">
        <v>77</v>
      </c>
      <c r="CD26" s="239">
        <v>13718</v>
      </c>
      <c r="CE26" s="69" t="s">
        <v>78</v>
      </c>
      <c r="CF26" s="290" t="s">
        <v>105</v>
      </c>
      <c r="CG26" s="298"/>
      <c r="CH26" s="79" t="s">
        <v>269</v>
      </c>
      <c r="CI26" s="207" t="s">
        <v>120</v>
      </c>
      <c r="CJ26" s="262" t="s">
        <v>183</v>
      </c>
      <c r="CK26" s="263"/>
    </row>
    <row r="27" spans="1:89" ht="45" customHeight="1">
      <c r="A27" s="50" t="s">
        <v>294</v>
      </c>
      <c r="B27" s="51" t="s">
        <v>5</v>
      </c>
      <c r="C27" s="4">
        <v>225</v>
      </c>
      <c r="D27" s="29" t="s">
        <v>71</v>
      </c>
      <c r="E27" s="15">
        <v>221</v>
      </c>
      <c r="F27" s="224" t="s">
        <v>71</v>
      </c>
      <c r="G27" s="218">
        <f t="shared" si="12"/>
        <v>4</v>
      </c>
      <c r="H27" s="53" t="s">
        <v>73</v>
      </c>
      <c r="I27" s="131">
        <v>1.6</v>
      </c>
      <c r="J27" s="52" t="s">
        <v>74</v>
      </c>
      <c r="K27" s="21">
        <v>14</v>
      </c>
      <c r="L27" s="53" t="s">
        <v>73</v>
      </c>
      <c r="M27" s="131">
        <v>6</v>
      </c>
      <c r="N27" s="54" t="s">
        <v>74</v>
      </c>
      <c r="O27" s="17">
        <v>316</v>
      </c>
      <c r="P27" s="55" t="s">
        <v>191</v>
      </c>
      <c r="Q27" s="17">
        <v>309</v>
      </c>
      <c r="R27" s="55" t="s">
        <v>72</v>
      </c>
      <c r="S27" s="17">
        <v>69</v>
      </c>
      <c r="T27" s="56" t="s">
        <v>74</v>
      </c>
      <c r="U27" s="21">
        <v>86</v>
      </c>
      <c r="V27" s="56" t="s">
        <v>74</v>
      </c>
      <c r="W27" s="21">
        <v>92</v>
      </c>
      <c r="X27" s="55" t="s">
        <v>74</v>
      </c>
      <c r="Y27" s="27" t="s">
        <v>105</v>
      </c>
      <c r="Z27" s="70" t="s">
        <v>254</v>
      </c>
      <c r="AA27" s="246"/>
      <c r="AB27" s="246" t="s">
        <v>107</v>
      </c>
      <c r="AC27" s="72" t="s">
        <v>253</v>
      </c>
      <c r="AD27" s="37">
        <v>135</v>
      </c>
      <c r="AE27" s="39" t="s">
        <v>71</v>
      </c>
      <c r="AF27" s="35">
        <v>93</v>
      </c>
      <c r="AG27" s="60" t="s">
        <v>71</v>
      </c>
      <c r="AH27" s="35">
        <v>17</v>
      </c>
      <c r="AI27" s="60" t="s">
        <v>71</v>
      </c>
      <c r="AJ27" s="75">
        <v>10</v>
      </c>
      <c r="AK27" s="73" t="s">
        <v>71</v>
      </c>
      <c r="AL27" s="35">
        <v>15</v>
      </c>
      <c r="AM27" s="73" t="s">
        <v>71</v>
      </c>
      <c r="AN27" s="35">
        <v>0</v>
      </c>
      <c r="AO27" s="63" t="s">
        <v>71</v>
      </c>
      <c r="AP27" s="65">
        <f>AR27+AT27+AV27+AX27</f>
        <v>174</v>
      </c>
      <c r="AQ27" s="57" t="s">
        <v>73</v>
      </c>
      <c r="AR27" s="35">
        <v>131</v>
      </c>
      <c r="AS27" s="60" t="s">
        <v>73</v>
      </c>
      <c r="AT27" s="35">
        <v>24</v>
      </c>
      <c r="AU27" s="60" t="s">
        <v>73</v>
      </c>
      <c r="AV27" s="75">
        <v>13</v>
      </c>
      <c r="AW27" s="73" t="s">
        <v>73</v>
      </c>
      <c r="AX27" s="35">
        <v>6</v>
      </c>
      <c r="AY27" s="73" t="s">
        <v>73</v>
      </c>
      <c r="AZ27" s="35">
        <v>0</v>
      </c>
      <c r="BA27" s="66" t="s">
        <v>73</v>
      </c>
      <c r="BB27" s="40">
        <f t="shared" si="0"/>
        <v>39</v>
      </c>
      <c r="BC27" s="39" t="s">
        <v>73</v>
      </c>
      <c r="BD27" s="67">
        <f t="shared" si="1"/>
        <v>38</v>
      </c>
      <c r="BE27" s="57" t="s">
        <v>73</v>
      </c>
      <c r="BF27" s="67">
        <f t="shared" si="2"/>
        <v>7</v>
      </c>
      <c r="BG27" s="57" t="s">
        <v>73</v>
      </c>
      <c r="BH27" s="39">
        <f t="shared" si="3"/>
        <v>3</v>
      </c>
      <c r="BI27" s="39" t="s">
        <v>73</v>
      </c>
      <c r="BJ27" s="67">
        <f t="shared" si="4"/>
        <v>-9</v>
      </c>
      <c r="BK27" s="39" t="s">
        <v>73</v>
      </c>
      <c r="BL27" s="67">
        <f t="shared" si="5"/>
        <v>0</v>
      </c>
      <c r="BM27" s="58" t="s">
        <v>73</v>
      </c>
      <c r="BN27" s="118">
        <f t="shared" si="6"/>
        <v>128.88888888888889</v>
      </c>
      <c r="BO27" s="57" t="s">
        <v>74</v>
      </c>
      <c r="BP27" s="121">
        <f t="shared" si="7"/>
        <v>140.86021505376345</v>
      </c>
      <c r="BQ27" s="57" t="s">
        <v>74</v>
      </c>
      <c r="BR27" s="121">
        <f t="shared" si="8"/>
        <v>141.1764705882353</v>
      </c>
      <c r="BS27" s="57" t="s">
        <v>74</v>
      </c>
      <c r="BT27" s="124">
        <f t="shared" si="9"/>
        <v>130</v>
      </c>
      <c r="BU27" s="39" t="s">
        <v>74</v>
      </c>
      <c r="BV27" s="127">
        <f t="shared" si="10"/>
        <v>40</v>
      </c>
      <c r="BW27" s="179" t="s">
        <v>74</v>
      </c>
      <c r="BX27" s="127" t="e">
        <f t="shared" si="11"/>
        <v>#DIV/0!</v>
      </c>
      <c r="BY27" s="68" t="s">
        <v>74</v>
      </c>
      <c r="BZ27" s="2">
        <v>7</v>
      </c>
      <c r="CA27" s="43" t="s">
        <v>77</v>
      </c>
      <c r="CB27" s="46">
        <v>7</v>
      </c>
      <c r="CC27" s="45" t="s">
        <v>77</v>
      </c>
      <c r="CD27" s="239">
        <v>15000</v>
      </c>
      <c r="CE27" s="69" t="s">
        <v>78</v>
      </c>
      <c r="CF27" s="290" t="s">
        <v>105</v>
      </c>
      <c r="CG27" s="298"/>
      <c r="CH27" s="79" t="s">
        <v>260</v>
      </c>
      <c r="CI27" s="207" t="s">
        <v>109</v>
      </c>
      <c r="CJ27" s="262" t="s">
        <v>192</v>
      </c>
      <c r="CK27" s="263"/>
    </row>
    <row r="28" spans="1:89" ht="33.75" customHeight="1">
      <c r="A28" s="253" t="s">
        <v>176</v>
      </c>
      <c r="B28" s="51" t="s">
        <v>177</v>
      </c>
      <c r="C28" s="4">
        <v>67</v>
      </c>
      <c r="D28" s="29" t="s">
        <v>71</v>
      </c>
      <c r="E28" s="15">
        <v>66</v>
      </c>
      <c r="F28" s="224" t="s">
        <v>72</v>
      </c>
      <c r="G28" s="218">
        <f t="shared" si="12"/>
        <v>1</v>
      </c>
      <c r="H28" s="53" t="s">
        <v>73</v>
      </c>
      <c r="I28" s="131">
        <f t="shared" si="13"/>
        <v>0.014925373134328358</v>
      </c>
      <c r="J28" s="52" t="s">
        <v>74</v>
      </c>
      <c r="K28" s="21">
        <v>5</v>
      </c>
      <c r="L28" s="53" t="s">
        <v>73</v>
      </c>
      <c r="M28" s="131">
        <f t="shared" si="14"/>
        <v>0.07462686567164178</v>
      </c>
      <c r="N28" s="54" t="s">
        <v>74</v>
      </c>
      <c r="O28" s="17">
        <v>316</v>
      </c>
      <c r="P28" s="55" t="s">
        <v>75</v>
      </c>
      <c r="Q28" s="17">
        <v>150</v>
      </c>
      <c r="R28" s="55" t="s">
        <v>72</v>
      </c>
      <c r="S28" s="17">
        <v>69</v>
      </c>
      <c r="T28" s="56" t="s">
        <v>74</v>
      </c>
      <c r="U28" s="21">
        <v>86</v>
      </c>
      <c r="V28" s="56" t="s">
        <v>74</v>
      </c>
      <c r="W28" s="21">
        <v>92</v>
      </c>
      <c r="X28" s="55" t="s">
        <v>74</v>
      </c>
      <c r="Y28" s="27" t="s">
        <v>105</v>
      </c>
      <c r="Z28" s="70" t="s">
        <v>254</v>
      </c>
      <c r="AA28" s="246"/>
      <c r="AB28" s="246" t="s">
        <v>107</v>
      </c>
      <c r="AC28" s="72" t="s">
        <v>252</v>
      </c>
      <c r="AD28" s="37">
        <f t="shared" si="15"/>
        <v>30</v>
      </c>
      <c r="AE28" s="39" t="s">
        <v>71</v>
      </c>
      <c r="AF28" s="35">
        <v>22</v>
      </c>
      <c r="AG28" s="60" t="s">
        <v>71</v>
      </c>
      <c r="AH28" s="35">
        <v>5</v>
      </c>
      <c r="AI28" s="60" t="s">
        <v>71</v>
      </c>
      <c r="AJ28" s="75">
        <v>1</v>
      </c>
      <c r="AK28" s="73" t="s">
        <v>71</v>
      </c>
      <c r="AL28" s="35">
        <v>2</v>
      </c>
      <c r="AM28" s="73" t="s">
        <v>71</v>
      </c>
      <c r="AN28" s="35">
        <v>0</v>
      </c>
      <c r="AO28" s="63" t="s">
        <v>71</v>
      </c>
      <c r="AP28" s="65">
        <f t="shared" si="16"/>
        <v>40</v>
      </c>
      <c r="AQ28" s="57" t="s">
        <v>73</v>
      </c>
      <c r="AR28" s="35">
        <v>31</v>
      </c>
      <c r="AS28" s="60" t="s">
        <v>73</v>
      </c>
      <c r="AT28" s="35">
        <v>7</v>
      </c>
      <c r="AU28" s="60" t="s">
        <v>73</v>
      </c>
      <c r="AV28" s="75">
        <v>2</v>
      </c>
      <c r="AW28" s="73" t="s">
        <v>73</v>
      </c>
      <c r="AX28" s="35">
        <v>0</v>
      </c>
      <c r="AY28" s="73" t="s">
        <v>73</v>
      </c>
      <c r="AZ28" s="35">
        <v>0</v>
      </c>
      <c r="BA28" s="66" t="s">
        <v>73</v>
      </c>
      <c r="BB28" s="40">
        <f t="shared" si="0"/>
        <v>10</v>
      </c>
      <c r="BC28" s="39" t="s">
        <v>73</v>
      </c>
      <c r="BD28" s="67">
        <f t="shared" si="1"/>
        <v>9</v>
      </c>
      <c r="BE28" s="57" t="s">
        <v>73</v>
      </c>
      <c r="BF28" s="67">
        <f t="shared" si="2"/>
        <v>2</v>
      </c>
      <c r="BG28" s="57" t="s">
        <v>73</v>
      </c>
      <c r="BH28" s="39">
        <f t="shared" si="3"/>
        <v>1</v>
      </c>
      <c r="BI28" s="39" t="s">
        <v>73</v>
      </c>
      <c r="BJ28" s="67">
        <f t="shared" si="4"/>
        <v>-2</v>
      </c>
      <c r="BK28" s="39" t="s">
        <v>73</v>
      </c>
      <c r="BL28" s="67">
        <f t="shared" si="5"/>
        <v>0</v>
      </c>
      <c r="BM28" s="58" t="s">
        <v>73</v>
      </c>
      <c r="BN28" s="118">
        <f t="shared" si="6"/>
        <v>133.33333333333331</v>
      </c>
      <c r="BO28" s="57" t="s">
        <v>74</v>
      </c>
      <c r="BP28" s="121">
        <f t="shared" si="7"/>
        <v>140.9090909090909</v>
      </c>
      <c r="BQ28" s="57" t="s">
        <v>74</v>
      </c>
      <c r="BR28" s="121">
        <f t="shared" si="8"/>
        <v>140</v>
      </c>
      <c r="BS28" s="57" t="s">
        <v>74</v>
      </c>
      <c r="BT28" s="124">
        <f t="shared" si="9"/>
        <v>200</v>
      </c>
      <c r="BU28" s="39" t="s">
        <v>74</v>
      </c>
      <c r="BV28" s="127">
        <f t="shared" si="10"/>
        <v>0</v>
      </c>
      <c r="BW28" s="179" t="s">
        <v>74</v>
      </c>
      <c r="BX28" s="127" t="e">
        <f t="shared" si="11"/>
        <v>#DIV/0!</v>
      </c>
      <c r="BY28" s="68" t="s">
        <v>74</v>
      </c>
      <c r="BZ28" s="2">
        <v>7</v>
      </c>
      <c r="CA28" s="43" t="s">
        <v>77</v>
      </c>
      <c r="CB28" s="46">
        <v>8</v>
      </c>
      <c r="CC28" s="45" t="s">
        <v>77</v>
      </c>
      <c r="CD28" s="242" t="s">
        <v>251</v>
      </c>
      <c r="CE28" s="69" t="s">
        <v>78</v>
      </c>
      <c r="CF28" s="290" t="s">
        <v>105</v>
      </c>
      <c r="CG28" s="298"/>
      <c r="CH28" s="202" t="s">
        <v>268</v>
      </c>
      <c r="CI28" s="207" t="s">
        <v>109</v>
      </c>
      <c r="CJ28" s="266" t="s">
        <v>179</v>
      </c>
      <c r="CK28" s="267"/>
    </row>
    <row r="29" spans="1:89" ht="24.75" customHeight="1">
      <c r="A29" s="254"/>
      <c r="B29" s="51" t="s">
        <v>195</v>
      </c>
      <c r="C29" s="4">
        <v>37</v>
      </c>
      <c r="D29" s="29" t="s">
        <v>71</v>
      </c>
      <c r="E29" s="15">
        <v>34</v>
      </c>
      <c r="F29" s="224" t="s">
        <v>72</v>
      </c>
      <c r="G29" s="218">
        <f>C29-E29</f>
        <v>3</v>
      </c>
      <c r="H29" s="53" t="s">
        <v>73</v>
      </c>
      <c r="I29" s="131">
        <f>G29/C29</f>
        <v>0.08108108108108109</v>
      </c>
      <c r="J29" s="52" t="s">
        <v>74</v>
      </c>
      <c r="K29" s="21">
        <v>3</v>
      </c>
      <c r="L29" s="53" t="s">
        <v>73</v>
      </c>
      <c r="M29" s="131">
        <f>K29/C29</f>
        <v>0.08108108108108109</v>
      </c>
      <c r="N29" s="54" t="s">
        <v>74</v>
      </c>
      <c r="O29" s="17">
        <v>316</v>
      </c>
      <c r="P29" s="55" t="s">
        <v>75</v>
      </c>
      <c r="Q29" s="17">
        <v>45</v>
      </c>
      <c r="R29" s="55" t="s">
        <v>72</v>
      </c>
      <c r="S29" s="17">
        <v>69</v>
      </c>
      <c r="T29" s="56" t="s">
        <v>74</v>
      </c>
      <c r="U29" s="21">
        <v>86</v>
      </c>
      <c r="V29" s="56" t="s">
        <v>74</v>
      </c>
      <c r="W29" s="21">
        <v>92</v>
      </c>
      <c r="X29" s="55" t="s">
        <v>74</v>
      </c>
      <c r="Y29" s="27" t="s">
        <v>105</v>
      </c>
      <c r="Z29" s="70" t="s">
        <v>254</v>
      </c>
      <c r="AA29" s="246" t="s">
        <v>281</v>
      </c>
      <c r="AB29" s="246" t="s">
        <v>107</v>
      </c>
      <c r="AC29" s="72" t="s">
        <v>253</v>
      </c>
      <c r="AD29" s="37">
        <f>AF29+AH29+AJ29+AL29+AN29</f>
        <v>19</v>
      </c>
      <c r="AE29" s="39" t="s">
        <v>71</v>
      </c>
      <c r="AF29" s="35">
        <v>12</v>
      </c>
      <c r="AG29" s="60" t="s">
        <v>71</v>
      </c>
      <c r="AH29" s="35">
        <v>5</v>
      </c>
      <c r="AI29" s="60" t="s">
        <v>71</v>
      </c>
      <c r="AJ29" s="75">
        <v>2</v>
      </c>
      <c r="AK29" s="73" t="s">
        <v>71</v>
      </c>
      <c r="AL29" s="35">
        <v>0</v>
      </c>
      <c r="AM29" s="73" t="s">
        <v>71</v>
      </c>
      <c r="AN29" s="35">
        <v>0</v>
      </c>
      <c r="AO29" s="63" t="s">
        <v>71</v>
      </c>
      <c r="AP29" s="65">
        <f>AR29+AT29+AV29+AX29+AZ29</f>
        <v>26</v>
      </c>
      <c r="AQ29" s="57" t="s">
        <v>73</v>
      </c>
      <c r="AR29" s="35">
        <v>16</v>
      </c>
      <c r="AS29" s="60" t="s">
        <v>73</v>
      </c>
      <c r="AT29" s="35">
        <v>7</v>
      </c>
      <c r="AU29" s="60" t="s">
        <v>73</v>
      </c>
      <c r="AV29" s="75">
        <v>3</v>
      </c>
      <c r="AW29" s="73" t="s">
        <v>73</v>
      </c>
      <c r="AX29" s="35">
        <v>0</v>
      </c>
      <c r="AY29" s="73" t="s">
        <v>73</v>
      </c>
      <c r="AZ29" s="35">
        <v>0</v>
      </c>
      <c r="BA29" s="66" t="s">
        <v>73</v>
      </c>
      <c r="BB29" s="40">
        <f>AP29-AD29</f>
        <v>7</v>
      </c>
      <c r="BC29" s="39" t="s">
        <v>73</v>
      </c>
      <c r="BD29" s="67">
        <f>AR29-AF29</f>
        <v>4</v>
      </c>
      <c r="BE29" s="57" t="s">
        <v>73</v>
      </c>
      <c r="BF29" s="67">
        <f>AT29-AH29</f>
        <v>2</v>
      </c>
      <c r="BG29" s="57" t="s">
        <v>73</v>
      </c>
      <c r="BH29" s="39">
        <f>AV29-AJ29</f>
        <v>1</v>
      </c>
      <c r="BI29" s="39" t="s">
        <v>73</v>
      </c>
      <c r="BJ29" s="67">
        <f>AX29-AL29</f>
        <v>0</v>
      </c>
      <c r="BK29" s="39" t="s">
        <v>73</v>
      </c>
      <c r="BL29" s="67">
        <f>AZ29-AN29</f>
        <v>0</v>
      </c>
      <c r="BM29" s="58" t="s">
        <v>73</v>
      </c>
      <c r="BN29" s="118">
        <f>AP29/AD29*100</f>
        <v>136.8421052631579</v>
      </c>
      <c r="BO29" s="57" t="s">
        <v>74</v>
      </c>
      <c r="BP29" s="121">
        <f>AR29/AF29*100</f>
        <v>133.33333333333331</v>
      </c>
      <c r="BQ29" s="57" t="s">
        <v>74</v>
      </c>
      <c r="BR29" s="121">
        <f>AT29/AH29*100</f>
        <v>140</v>
      </c>
      <c r="BS29" s="57" t="s">
        <v>74</v>
      </c>
      <c r="BT29" s="124">
        <f>AV29/AJ29*100</f>
        <v>150</v>
      </c>
      <c r="BU29" s="39" t="s">
        <v>74</v>
      </c>
      <c r="BV29" s="127" t="e">
        <f>AX29/AL29*100</f>
        <v>#DIV/0!</v>
      </c>
      <c r="BW29" s="179" t="s">
        <v>74</v>
      </c>
      <c r="BX29" s="127" t="e">
        <f>AZ29/AN29*100</f>
        <v>#DIV/0!</v>
      </c>
      <c r="BY29" s="68" t="s">
        <v>74</v>
      </c>
      <c r="BZ29" s="2">
        <v>7</v>
      </c>
      <c r="CA29" s="43" t="s">
        <v>77</v>
      </c>
      <c r="CB29" s="46">
        <v>7</v>
      </c>
      <c r="CC29" s="45" t="s">
        <v>77</v>
      </c>
      <c r="CD29" s="239">
        <v>11000</v>
      </c>
      <c r="CE29" s="69" t="s">
        <v>78</v>
      </c>
      <c r="CF29" s="332" t="s">
        <v>105</v>
      </c>
      <c r="CG29" s="333"/>
      <c r="CH29" s="202" t="s">
        <v>249</v>
      </c>
      <c r="CI29" s="209" t="s">
        <v>109</v>
      </c>
      <c r="CJ29" s="274" t="s">
        <v>220</v>
      </c>
      <c r="CK29" s="275"/>
    </row>
    <row r="30" spans="1:89" ht="24.75" customHeight="1">
      <c r="A30" s="254"/>
      <c r="B30" s="51" t="s">
        <v>209</v>
      </c>
      <c r="C30" s="4">
        <v>69</v>
      </c>
      <c r="D30" s="29" t="s">
        <v>71</v>
      </c>
      <c r="E30" s="15">
        <v>1</v>
      </c>
      <c r="F30" s="224" t="s">
        <v>72</v>
      </c>
      <c r="G30" s="218">
        <v>1</v>
      </c>
      <c r="H30" s="53" t="s">
        <v>73</v>
      </c>
      <c r="I30" s="131">
        <f t="shared" si="13"/>
        <v>0.014492753623188406</v>
      </c>
      <c r="J30" s="52" t="s">
        <v>74</v>
      </c>
      <c r="K30" s="21">
        <v>5</v>
      </c>
      <c r="L30" s="53" t="s">
        <v>73</v>
      </c>
      <c r="M30" s="131">
        <f t="shared" si="14"/>
        <v>0.07246376811594203</v>
      </c>
      <c r="N30" s="54" t="s">
        <v>74</v>
      </c>
      <c r="O30" s="17">
        <v>316</v>
      </c>
      <c r="P30" s="55" t="s">
        <v>75</v>
      </c>
      <c r="Q30" s="17">
        <v>98</v>
      </c>
      <c r="R30" s="55" t="s">
        <v>72</v>
      </c>
      <c r="S30" s="17">
        <v>69</v>
      </c>
      <c r="T30" s="56" t="s">
        <v>74</v>
      </c>
      <c r="U30" s="21">
        <v>86</v>
      </c>
      <c r="V30" s="56" t="s">
        <v>74</v>
      </c>
      <c r="W30" s="21">
        <v>92</v>
      </c>
      <c r="X30" s="55" t="s">
        <v>74</v>
      </c>
      <c r="Y30" s="27" t="s">
        <v>105</v>
      </c>
      <c r="Z30" s="70" t="s">
        <v>301</v>
      </c>
      <c r="AA30" s="246"/>
      <c r="AB30" s="246" t="s">
        <v>107</v>
      </c>
      <c r="AC30" s="72" t="s">
        <v>253</v>
      </c>
      <c r="AD30" s="190">
        <f t="shared" si="15"/>
        <v>3</v>
      </c>
      <c r="AE30" s="196" t="s">
        <v>71</v>
      </c>
      <c r="AF30" s="187">
        <v>1</v>
      </c>
      <c r="AG30" s="197" t="s">
        <v>71</v>
      </c>
      <c r="AH30" s="187">
        <v>0</v>
      </c>
      <c r="AI30" s="197" t="s">
        <v>71</v>
      </c>
      <c r="AJ30" s="191">
        <v>2</v>
      </c>
      <c r="AK30" s="196" t="s">
        <v>71</v>
      </c>
      <c r="AL30" s="187">
        <v>0</v>
      </c>
      <c r="AM30" s="196" t="s">
        <v>71</v>
      </c>
      <c r="AN30" s="187">
        <v>0</v>
      </c>
      <c r="AO30" s="198" t="s">
        <v>71</v>
      </c>
      <c r="AP30" s="65">
        <v>37</v>
      </c>
      <c r="AQ30" s="57" t="s">
        <v>73</v>
      </c>
      <c r="AR30" s="35">
        <v>27</v>
      </c>
      <c r="AS30" s="60" t="s">
        <v>73</v>
      </c>
      <c r="AT30" s="35">
        <v>6</v>
      </c>
      <c r="AU30" s="60" t="s">
        <v>73</v>
      </c>
      <c r="AV30" s="75">
        <v>4</v>
      </c>
      <c r="AW30" s="73" t="s">
        <v>73</v>
      </c>
      <c r="AX30" s="35">
        <v>0</v>
      </c>
      <c r="AY30" s="73" t="s">
        <v>73</v>
      </c>
      <c r="AZ30" s="35">
        <v>0</v>
      </c>
      <c r="BA30" s="66" t="s">
        <v>73</v>
      </c>
      <c r="BB30" s="40">
        <f t="shared" si="0"/>
        <v>34</v>
      </c>
      <c r="BC30" s="39" t="s">
        <v>73</v>
      </c>
      <c r="BD30" s="67">
        <f t="shared" si="1"/>
        <v>26</v>
      </c>
      <c r="BE30" s="57" t="s">
        <v>73</v>
      </c>
      <c r="BF30" s="67">
        <f t="shared" si="2"/>
        <v>6</v>
      </c>
      <c r="BG30" s="57" t="s">
        <v>73</v>
      </c>
      <c r="BH30" s="39">
        <f t="shared" si="3"/>
        <v>2</v>
      </c>
      <c r="BI30" s="39" t="s">
        <v>73</v>
      </c>
      <c r="BJ30" s="67">
        <f t="shared" si="4"/>
        <v>0</v>
      </c>
      <c r="BK30" s="39" t="s">
        <v>73</v>
      </c>
      <c r="BL30" s="67">
        <f t="shared" si="5"/>
        <v>0</v>
      </c>
      <c r="BM30" s="58" t="s">
        <v>73</v>
      </c>
      <c r="BN30" s="118">
        <f t="shared" si="6"/>
        <v>1233.3333333333335</v>
      </c>
      <c r="BO30" s="57" t="s">
        <v>74</v>
      </c>
      <c r="BP30" s="121">
        <f t="shared" si="7"/>
        <v>2700</v>
      </c>
      <c r="BQ30" s="57" t="s">
        <v>74</v>
      </c>
      <c r="BR30" s="121" t="e">
        <f t="shared" si="8"/>
        <v>#DIV/0!</v>
      </c>
      <c r="BS30" s="57" t="s">
        <v>74</v>
      </c>
      <c r="BT30" s="124">
        <f t="shared" si="9"/>
        <v>200</v>
      </c>
      <c r="BU30" s="39" t="s">
        <v>74</v>
      </c>
      <c r="BV30" s="127" t="e">
        <f t="shared" si="10"/>
        <v>#DIV/0!</v>
      </c>
      <c r="BW30" s="179" t="s">
        <v>74</v>
      </c>
      <c r="BX30" s="127" t="e">
        <f t="shared" si="11"/>
        <v>#DIV/0!</v>
      </c>
      <c r="BY30" s="68" t="s">
        <v>74</v>
      </c>
      <c r="BZ30" s="2">
        <v>7</v>
      </c>
      <c r="CA30" s="43" t="s">
        <v>77</v>
      </c>
      <c r="CB30" s="46">
        <v>7</v>
      </c>
      <c r="CC30" s="45" t="s">
        <v>77</v>
      </c>
      <c r="CD30" s="239">
        <v>11001</v>
      </c>
      <c r="CE30" s="69" t="s">
        <v>78</v>
      </c>
      <c r="CF30" s="290" t="s">
        <v>105</v>
      </c>
      <c r="CG30" s="298"/>
      <c r="CH30" s="202" t="s">
        <v>258</v>
      </c>
      <c r="CI30" s="209"/>
      <c r="CJ30" s="274" t="s">
        <v>248</v>
      </c>
      <c r="CK30" s="275"/>
    </row>
    <row r="31" spans="1:89" ht="57.75" customHeight="1">
      <c r="A31" s="256"/>
      <c r="B31" s="51" t="s">
        <v>194</v>
      </c>
      <c r="C31" s="4">
        <v>61</v>
      </c>
      <c r="D31" s="29" t="s">
        <v>71</v>
      </c>
      <c r="E31" s="15">
        <v>60</v>
      </c>
      <c r="F31" s="224" t="s">
        <v>72</v>
      </c>
      <c r="G31" s="218">
        <f t="shared" si="12"/>
        <v>1</v>
      </c>
      <c r="H31" s="53" t="s">
        <v>73</v>
      </c>
      <c r="I31" s="131">
        <f t="shared" si="13"/>
        <v>0.01639344262295082</v>
      </c>
      <c r="J31" s="52" t="s">
        <v>74</v>
      </c>
      <c r="K31" s="21">
        <v>4</v>
      </c>
      <c r="L31" s="53" t="s">
        <v>73</v>
      </c>
      <c r="M31" s="131">
        <f t="shared" si="14"/>
        <v>0.06557377049180328</v>
      </c>
      <c r="N31" s="54" t="s">
        <v>74</v>
      </c>
      <c r="O31" s="17">
        <v>316</v>
      </c>
      <c r="P31" s="55" t="s">
        <v>75</v>
      </c>
      <c r="Q31" s="17">
        <v>37</v>
      </c>
      <c r="R31" s="55" t="s">
        <v>72</v>
      </c>
      <c r="S31" s="17">
        <v>69</v>
      </c>
      <c r="T31" s="56" t="s">
        <v>74</v>
      </c>
      <c r="U31" s="21">
        <v>86</v>
      </c>
      <c r="V31" s="56" t="s">
        <v>74</v>
      </c>
      <c r="W31" s="21">
        <v>92</v>
      </c>
      <c r="X31" s="55" t="s">
        <v>74</v>
      </c>
      <c r="Y31" s="27" t="s">
        <v>105</v>
      </c>
      <c r="Z31" s="70" t="s">
        <v>254</v>
      </c>
      <c r="AA31" s="246" t="s">
        <v>282</v>
      </c>
      <c r="AB31" s="246" t="s">
        <v>107</v>
      </c>
      <c r="AC31" s="72" t="s">
        <v>108</v>
      </c>
      <c r="AD31" s="37">
        <f t="shared" si="15"/>
        <v>8</v>
      </c>
      <c r="AE31" s="39" t="s">
        <v>71</v>
      </c>
      <c r="AF31" s="35">
        <v>5</v>
      </c>
      <c r="AG31" s="60" t="s">
        <v>71</v>
      </c>
      <c r="AH31" s="35">
        <v>2</v>
      </c>
      <c r="AI31" s="60" t="s">
        <v>71</v>
      </c>
      <c r="AJ31" s="75">
        <v>1</v>
      </c>
      <c r="AK31" s="73" t="s">
        <v>71</v>
      </c>
      <c r="AL31" s="35">
        <v>0</v>
      </c>
      <c r="AM31" s="73" t="s">
        <v>71</v>
      </c>
      <c r="AN31" s="35">
        <v>0</v>
      </c>
      <c r="AO31" s="63" t="s">
        <v>71</v>
      </c>
      <c r="AP31" s="65">
        <f t="shared" si="16"/>
        <v>13</v>
      </c>
      <c r="AQ31" s="57" t="s">
        <v>73</v>
      </c>
      <c r="AR31" s="35">
        <v>8</v>
      </c>
      <c r="AS31" s="60" t="s">
        <v>71</v>
      </c>
      <c r="AT31" s="35">
        <v>3</v>
      </c>
      <c r="AU31" s="60" t="s">
        <v>71</v>
      </c>
      <c r="AV31" s="75">
        <v>2</v>
      </c>
      <c r="AW31" s="73" t="s">
        <v>71</v>
      </c>
      <c r="AX31" s="35">
        <v>0</v>
      </c>
      <c r="AY31" s="73" t="s">
        <v>73</v>
      </c>
      <c r="AZ31" s="35">
        <v>0</v>
      </c>
      <c r="BA31" s="66" t="s">
        <v>73</v>
      </c>
      <c r="BB31" s="40">
        <f t="shared" si="0"/>
        <v>5</v>
      </c>
      <c r="BC31" s="39" t="s">
        <v>73</v>
      </c>
      <c r="BD31" s="67">
        <f t="shared" si="1"/>
        <v>3</v>
      </c>
      <c r="BE31" s="57" t="s">
        <v>73</v>
      </c>
      <c r="BF31" s="67">
        <f t="shared" si="2"/>
        <v>1</v>
      </c>
      <c r="BG31" s="57" t="s">
        <v>73</v>
      </c>
      <c r="BH31" s="39">
        <f t="shared" si="3"/>
        <v>1</v>
      </c>
      <c r="BI31" s="39" t="s">
        <v>73</v>
      </c>
      <c r="BJ31" s="67">
        <f t="shared" si="4"/>
        <v>0</v>
      </c>
      <c r="BK31" s="39" t="s">
        <v>73</v>
      </c>
      <c r="BL31" s="67">
        <f t="shared" si="5"/>
        <v>0</v>
      </c>
      <c r="BM31" s="58" t="s">
        <v>73</v>
      </c>
      <c r="BN31" s="118">
        <f t="shared" si="6"/>
        <v>162.5</v>
      </c>
      <c r="BO31" s="57" t="s">
        <v>74</v>
      </c>
      <c r="BP31" s="121">
        <f t="shared" si="7"/>
        <v>160</v>
      </c>
      <c r="BQ31" s="57" t="s">
        <v>74</v>
      </c>
      <c r="BR31" s="121">
        <f t="shared" si="8"/>
        <v>150</v>
      </c>
      <c r="BS31" s="57" t="s">
        <v>74</v>
      </c>
      <c r="BT31" s="124">
        <f t="shared" si="9"/>
        <v>200</v>
      </c>
      <c r="BU31" s="39" t="s">
        <v>74</v>
      </c>
      <c r="BV31" s="127" t="e">
        <f t="shared" si="10"/>
        <v>#DIV/0!</v>
      </c>
      <c r="BW31" s="179" t="s">
        <v>74</v>
      </c>
      <c r="BX31" s="127" t="e">
        <f t="shared" si="11"/>
        <v>#DIV/0!</v>
      </c>
      <c r="BY31" s="68" t="s">
        <v>74</v>
      </c>
      <c r="BZ31" s="2">
        <v>7</v>
      </c>
      <c r="CA31" s="43" t="s">
        <v>77</v>
      </c>
      <c r="CB31" s="46">
        <v>7</v>
      </c>
      <c r="CC31" s="45" t="s">
        <v>77</v>
      </c>
      <c r="CD31" s="239">
        <v>8000</v>
      </c>
      <c r="CE31" s="69" t="s">
        <v>78</v>
      </c>
      <c r="CF31" s="290" t="s">
        <v>105</v>
      </c>
      <c r="CG31" s="298"/>
      <c r="CH31" s="79" t="s">
        <v>255</v>
      </c>
      <c r="CI31" s="207" t="s">
        <v>109</v>
      </c>
      <c r="CJ31" s="262" t="s">
        <v>196</v>
      </c>
      <c r="CK31" s="263"/>
    </row>
    <row r="32" spans="1:89" ht="59.25" customHeight="1">
      <c r="A32" s="253" t="s">
        <v>125</v>
      </c>
      <c r="B32" s="51" t="s">
        <v>126</v>
      </c>
      <c r="C32" s="4">
        <v>104</v>
      </c>
      <c r="D32" s="29" t="s">
        <v>71</v>
      </c>
      <c r="E32" s="15">
        <v>102</v>
      </c>
      <c r="F32" s="224" t="s">
        <v>72</v>
      </c>
      <c r="G32" s="218">
        <f t="shared" si="12"/>
        <v>2</v>
      </c>
      <c r="H32" s="53" t="s">
        <v>73</v>
      </c>
      <c r="I32" s="131">
        <f t="shared" si="13"/>
        <v>0.019230769230769232</v>
      </c>
      <c r="J32" s="52" t="s">
        <v>74</v>
      </c>
      <c r="K32" s="21">
        <v>7</v>
      </c>
      <c r="L32" s="53" t="s">
        <v>73</v>
      </c>
      <c r="M32" s="131">
        <f t="shared" si="14"/>
        <v>0.0673076923076923</v>
      </c>
      <c r="N32" s="54" t="s">
        <v>74</v>
      </c>
      <c r="O32" s="17">
        <v>316</v>
      </c>
      <c r="P32" s="55" t="s">
        <v>75</v>
      </c>
      <c r="Q32" s="17">
        <v>134</v>
      </c>
      <c r="R32" s="55" t="s">
        <v>72</v>
      </c>
      <c r="S32" s="17">
        <v>69</v>
      </c>
      <c r="T32" s="56" t="s">
        <v>74</v>
      </c>
      <c r="U32" s="21">
        <v>86</v>
      </c>
      <c r="V32" s="56" t="s">
        <v>74</v>
      </c>
      <c r="W32" s="21">
        <v>92</v>
      </c>
      <c r="X32" s="55" t="s">
        <v>74</v>
      </c>
      <c r="Y32" s="27" t="s">
        <v>105</v>
      </c>
      <c r="Z32" s="70" t="s">
        <v>260</v>
      </c>
      <c r="AA32" s="246" t="s">
        <v>283</v>
      </c>
      <c r="AB32" s="246" t="s">
        <v>107</v>
      </c>
      <c r="AC32" s="72" t="s">
        <v>253</v>
      </c>
      <c r="AD32" s="37">
        <f t="shared" si="15"/>
        <v>19</v>
      </c>
      <c r="AE32" s="39" t="s">
        <v>71</v>
      </c>
      <c r="AF32" s="35">
        <v>16</v>
      </c>
      <c r="AG32" s="60" t="s">
        <v>71</v>
      </c>
      <c r="AH32" s="35">
        <v>1</v>
      </c>
      <c r="AI32" s="60" t="s">
        <v>71</v>
      </c>
      <c r="AJ32" s="75">
        <v>1</v>
      </c>
      <c r="AK32" s="73" t="s">
        <v>71</v>
      </c>
      <c r="AL32" s="35">
        <v>1</v>
      </c>
      <c r="AM32" s="73" t="s">
        <v>71</v>
      </c>
      <c r="AN32" s="35">
        <v>0</v>
      </c>
      <c r="AO32" s="63" t="s">
        <v>71</v>
      </c>
      <c r="AP32" s="65">
        <f t="shared" si="16"/>
        <v>27</v>
      </c>
      <c r="AQ32" s="57" t="s">
        <v>73</v>
      </c>
      <c r="AR32" s="35">
        <v>23</v>
      </c>
      <c r="AS32" s="60" t="s">
        <v>73</v>
      </c>
      <c r="AT32" s="35">
        <v>2</v>
      </c>
      <c r="AU32" s="60" t="s">
        <v>73</v>
      </c>
      <c r="AV32" s="75">
        <v>2</v>
      </c>
      <c r="AW32" s="73" t="s">
        <v>73</v>
      </c>
      <c r="AX32" s="35">
        <v>0</v>
      </c>
      <c r="AY32" s="73" t="s">
        <v>73</v>
      </c>
      <c r="AZ32" s="35">
        <v>0</v>
      </c>
      <c r="BA32" s="66" t="s">
        <v>73</v>
      </c>
      <c r="BB32" s="40">
        <f t="shared" si="0"/>
        <v>8</v>
      </c>
      <c r="BC32" s="39" t="s">
        <v>73</v>
      </c>
      <c r="BD32" s="67">
        <f t="shared" si="1"/>
        <v>7</v>
      </c>
      <c r="BE32" s="57" t="s">
        <v>73</v>
      </c>
      <c r="BF32" s="67">
        <f t="shared" si="2"/>
        <v>1</v>
      </c>
      <c r="BG32" s="57" t="s">
        <v>73</v>
      </c>
      <c r="BH32" s="39">
        <f t="shared" si="3"/>
        <v>1</v>
      </c>
      <c r="BI32" s="39" t="s">
        <v>73</v>
      </c>
      <c r="BJ32" s="67">
        <f t="shared" si="4"/>
        <v>-1</v>
      </c>
      <c r="BK32" s="39" t="s">
        <v>73</v>
      </c>
      <c r="BL32" s="67">
        <f t="shared" si="5"/>
        <v>0</v>
      </c>
      <c r="BM32" s="58" t="s">
        <v>73</v>
      </c>
      <c r="BN32" s="118">
        <f t="shared" si="6"/>
        <v>142.10526315789474</v>
      </c>
      <c r="BO32" s="57" t="s">
        <v>74</v>
      </c>
      <c r="BP32" s="121">
        <f t="shared" si="7"/>
        <v>143.75</v>
      </c>
      <c r="BQ32" s="57" t="s">
        <v>74</v>
      </c>
      <c r="BR32" s="121">
        <f t="shared" si="8"/>
        <v>200</v>
      </c>
      <c r="BS32" s="57" t="s">
        <v>74</v>
      </c>
      <c r="BT32" s="124">
        <f t="shared" si="9"/>
        <v>200</v>
      </c>
      <c r="BU32" s="39" t="s">
        <v>74</v>
      </c>
      <c r="BV32" s="127">
        <f t="shared" si="10"/>
        <v>0</v>
      </c>
      <c r="BW32" s="179" t="s">
        <v>74</v>
      </c>
      <c r="BX32" s="127" t="e">
        <f t="shared" si="11"/>
        <v>#DIV/0!</v>
      </c>
      <c r="BY32" s="68" t="s">
        <v>74</v>
      </c>
      <c r="BZ32" s="2">
        <v>7</v>
      </c>
      <c r="CA32" s="43" t="s">
        <v>77</v>
      </c>
      <c r="CB32" s="46">
        <v>7</v>
      </c>
      <c r="CC32" s="45" t="s">
        <v>77</v>
      </c>
      <c r="CD32" s="239">
        <v>21773</v>
      </c>
      <c r="CE32" s="69" t="s">
        <v>78</v>
      </c>
      <c r="CF32" s="290" t="s">
        <v>105</v>
      </c>
      <c r="CG32" s="298"/>
      <c r="CH32" s="79" t="s">
        <v>270</v>
      </c>
      <c r="CI32" s="207" t="s">
        <v>120</v>
      </c>
      <c r="CJ32" s="276" t="s">
        <v>214</v>
      </c>
      <c r="CK32" s="277"/>
    </row>
    <row r="33" spans="1:89" ht="59.25" customHeight="1">
      <c r="A33" s="254"/>
      <c r="B33" s="51" t="s">
        <v>138</v>
      </c>
      <c r="C33" s="4">
        <v>97</v>
      </c>
      <c r="D33" s="29" t="s">
        <v>71</v>
      </c>
      <c r="E33" s="15">
        <v>95</v>
      </c>
      <c r="F33" s="224" t="s">
        <v>72</v>
      </c>
      <c r="G33" s="218">
        <f t="shared" si="12"/>
        <v>2</v>
      </c>
      <c r="H33" s="53" t="s">
        <v>73</v>
      </c>
      <c r="I33" s="131">
        <f t="shared" si="13"/>
        <v>0.020618556701030927</v>
      </c>
      <c r="J33" s="52" t="s">
        <v>74</v>
      </c>
      <c r="K33" s="21">
        <v>6</v>
      </c>
      <c r="L33" s="53" t="s">
        <v>73</v>
      </c>
      <c r="M33" s="131">
        <f t="shared" si="14"/>
        <v>0.061855670103092786</v>
      </c>
      <c r="N33" s="54" t="s">
        <v>74</v>
      </c>
      <c r="O33" s="17">
        <v>316</v>
      </c>
      <c r="P33" s="55" t="s">
        <v>75</v>
      </c>
      <c r="Q33" s="17">
        <v>95</v>
      </c>
      <c r="R33" s="55" t="s">
        <v>72</v>
      </c>
      <c r="S33" s="17">
        <v>69</v>
      </c>
      <c r="T33" s="56" t="s">
        <v>74</v>
      </c>
      <c r="U33" s="21">
        <v>86</v>
      </c>
      <c r="V33" s="56" t="s">
        <v>74</v>
      </c>
      <c r="W33" s="21">
        <v>92</v>
      </c>
      <c r="X33" s="55" t="s">
        <v>74</v>
      </c>
      <c r="Y33" s="27" t="s">
        <v>105</v>
      </c>
      <c r="Z33" s="70" t="s">
        <v>260</v>
      </c>
      <c r="AA33" s="246" t="s">
        <v>284</v>
      </c>
      <c r="AB33" s="246" t="s">
        <v>107</v>
      </c>
      <c r="AC33" s="72" t="s">
        <v>264</v>
      </c>
      <c r="AD33" s="37">
        <f t="shared" si="15"/>
        <v>13</v>
      </c>
      <c r="AE33" s="39" t="s">
        <v>71</v>
      </c>
      <c r="AF33" s="35">
        <v>7</v>
      </c>
      <c r="AG33" s="60" t="s">
        <v>71</v>
      </c>
      <c r="AH33" s="35">
        <v>0</v>
      </c>
      <c r="AI33" s="60" t="s">
        <v>71</v>
      </c>
      <c r="AJ33" s="75">
        <v>6</v>
      </c>
      <c r="AK33" s="73" t="s">
        <v>71</v>
      </c>
      <c r="AL33" s="35">
        <v>0</v>
      </c>
      <c r="AM33" s="73" t="s">
        <v>71</v>
      </c>
      <c r="AN33" s="35">
        <v>0</v>
      </c>
      <c r="AO33" s="63" t="s">
        <v>71</v>
      </c>
      <c r="AP33" s="65">
        <f t="shared" si="16"/>
        <v>19</v>
      </c>
      <c r="AQ33" s="57" t="s">
        <v>73</v>
      </c>
      <c r="AR33" s="35">
        <v>10</v>
      </c>
      <c r="AS33" s="60" t="s">
        <v>73</v>
      </c>
      <c r="AT33" s="35">
        <v>1</v>
      </c>
      <c r="AU33" s="60" t="s">
        <v>73</v>
      </c>
      <c r="AV33" s="75">
        <v>8</v>
      </c>
      <c r="AW33" s="73" t="s">
        <v>73</v>
      </c>
      <c r="AX33" s="35">
        <v>0</v>
      </c>
      <c r="AY33" s="73" t="s">
        <v>73</v>
      </c>
      <c r="AZ33" s="35">
        <v>0</v>
      </c>
      <c r="BA33" s="66" t="s">
        <v>73</v>
      </c>
      <c r="BB33" s="40">
        <f t="shared" si="0"/>
        <v>6</v>
      </c>
      <c r="BC33" s="39" t="s">
        <v>73</v>
      </c>
      <c r="BD33" s="67">
        <f t="shared" si="1"/>
        <v>3</v>
      </c>
      <c r="BE33" s="57" t="s">
        <v>73</v>
      </c>
      <c r="BF33" s="67">
        <f t="shared" si="2"/>
        <v>1</v>
      </c>
      <c r="BG33" s="57" t="s">
        <v>73</v>
      </c>
      <c r="BH33" s="39">
        <f t="shared" si="3"/>
        <v>2</v>
      </c>
      <c r="BI33" s="39" t="s">
        <v>73</v>
      </c>
      <c r="BJ33" s="67">
        <f t="shared" si="4"/>
        <v>0</v>
      </c>
      <c r="BK33" s="39" t="s">
        <v>73</v>
      </c>
      <c r="BL33" s="67">
        <f t="shared" si="5"/>
        <v>0</v>
      </c>
      <c r="BM33" s="58" t="s">
        <v>73</v>
      </c>
      <c r="BN33" s="118">
        <f t="shared" si="6"/>
        <v>146.15384615384613</v>
      </c>
      <c r="BO33" s="57" t="s">
        <v>74</v>
      </c>
      <c r="BP33" s="121">
        <f t="shared" si="7"/>
        <v>142.85714285714286</v>
      </c>
      <c r="BQ33" s="57" t="s">
        <v>74</v>
      </c>
      <c r="BR33" s="121" t="e">
        <f t="shared" si="8"/>
        <v>#DIV/0!</v>
      </c>
      <c r="BS33" s="57" t="s">
        <v>74</v>
      </c>
      <c r="BT33" s="124">
        <f t="shared" si="9"/>
        <v>133.33333333333331</v>
      </c>
      <c r="BU33" s="39" t="s">
        <v>74</v>
      </c>
      <c r="BV33" s="127" t="e">
        <f t="shared" si="10"/>
        <v>#DIV/0!</v>
      </c>
      <c r="BW33" s="179" t="s">
        <v>74</v>
      </c>
      <c r="BX33" s="127" t="e">
        <f t="shared" si="11"/>
        <v>#DIV/0!</v>
      </c>
      <c r="BY33" s="68" t="s">
        <v>74</v>
      </c>
      <c r="BZ33" s="2">
        <v>7</v>
      </c>
      <c r="CA33" s="43" t="s">
        <v>77</v>
      </c>
      <c r="CB33" s="46">
        <v>7</v>
      </c>
      <c r="CC33" s="45" t="s">
        <v>77</v>
      </c>
      <c r="CD33" s="239">
        <v>19731</v>
      </c>
      <c r="CE33" s="69" t="s">
        <v>78</v>
      </c>
      <c r="CF33" s="290" t="s">
        <v>105</v>
      </c>
      <c r="CG33" s="298"/>
      <c r="CH33" s="79" t="s">
        <v>270</v>
      </c>
      <c r="CI33" s="207" t="s">
        <v>109</v>
      </c>
      <c r="CJ33" s="266" t="s">
        <v>222</v>
      </c>
      <c r="CK33" s="267"/>
    </row>
    <row r="34" spans="1:89" ht="59.25" customHeight="1">
      <c r="A34" s="254"/>
      <c r="B34" s="51" t="s">
        <v>149</v>
      </c>
      <c r="C34" s="4">
        <v>31</v>
      </c>
      <c r="D34" s="29" t="s">
        <v>71</v>
      </c>
      <c r="E34" s="15">
        <v>30</v>
      </c>
      <c r="F34" s="224" t="s">
        <v>72</v>
      </c>
      <c r="G34" s="218">
        <f t="shared" si="12"/>
        <v>1</v>
      </c>
      <c r="H34" s="53" t="s">
        <v>73</v>
      </c>
      <c r="I34" s="131">
        <f>G34/C34*100</f>
        <v>3.225806451612903</v>
      </c>
      <c r="J34" s="52" t="s">
        <v>74</v>
      </c>
      <c r="K34" s="21">
        <v>2</v>
      </c>
      <c r="L34" s="53" t="s">
        <v>73</v>
      </c>
      <c r="M34" s="131">
        <f>K34/C34*100</f>
        <v>6.451612903225806</v>
      </c>
      <c r="N34" s="54" t="s">
        <v>74</v>
      </c>
      <c r="O34" s="17">
        <v>316</v>
      </c>
      <c r="P34" s="55" t="s">
        <v>75</v>
      </c>
      <c r="Q34" s="17">
        <v>72</v>
      </c>
      <c r="R34" s="55" t="s">
        <v>72</v>
      </c>
      <c r="S34" s="17">
        <v>69</v>
      </c>
      <c r="T34" s="56" t="s">
        <v>74</v>
      </c>
      <c r="U34" s="21">
        <v>86</v>
      </c>
      <c r="V34" s="56" t="s">
        <v>74</v>
      </c>
      <c r="W34" s="21">
        <v>92</v>
      </c>
      <c r="X34" s="55" t="s">
        <v>74</v>
      </c>
      <c r="Y34" s="27" t="s">
        <v>105</v>
      </c>
      <c r="Z34" s="70" t="s">
        <v>260</v>
      </c>
      <c r="AA34" s="246" t="s">
        <v>283</v>
      </c>
      <c r="AB34" s="246" t="s">
        <v>107</v>
      </c>
      <c r="AC34" s="72" t="s">
        <v>108</v>
      </c>
      <c r="AD34" s="37">
        <f>AF34+AH34+AJ34+AL34+AN34</f>
        <v>10</v>
      </c>
      <c r="AE34" s="39" t="s">
        <v>71</v>
      </c>
      <c r="AF34" s="35">
        <v>8</v>
      </c>
      <c r="AG34" s="60" t="s">
        <v>71</v>
      </c>
      <c r="AH34" s="35">
        <v>0</v>
      </c>
      <c r="AI34" s="60" t="s">
        <v>71</v>
      </c>
      <c r="AJ34" s="75">
        <v>2</v>
      </c>
      <c r="AK34" s="73" t="s">
        <v>71</v>
      </c>
      <c r="AL34" s="35">
        <v>0</v>
      </c>
      <c r="AM34" s="73" t="s">
        <v>71</v>
      </c>
      <c r="AN34" s="35">
        <v>0</v>
      </c>
      <c r="AO34" s="63" t="s">
        <v>71</v>
      </c>
      <c r="AP34" s="65">
        <f>AR34+AT34+AV34+AX34+AZ34</f>
        <v>15</v>
      </c>
      <c r="AQ34" s="57" t="s">
        <v>73</v>
      </c>
      <c r="AR34" s="35">
        <v>12</v>
      </c>
      <c r="AS34" s="60" t="s">
        <v>73</v>
      </c>
      <c r="AT34" s="35">
        <v>0</v>
      </c>
      <c r="AU34" s="60" t="s">
        <v>73</v>
      </c>
      <c r="AV34" s="75">
        <v>3</v>
      </c>
      <c r="AW34" s="73" t="s">
        <v>73</v>
      </c>
      <c r="AX34" s="35">
        <v>0</v>
      </c>
      <c r="AY34" s="73" t="s">
        <v>73</v>
      </c>
      <c r="AZ34" s="35">
        <v>0</v>
      </c>
      <c r="BA34" s="66" t="s">
        <v>73</v>
      </c>
      <c r="BB34" s="40">
        <f t="shared" si="0"/>
        <v>5</v>
      </c>
      <c r="BC34" s="39" t="s">
        <v>73</v>
      </c>
      <c r="BD34" s="67">
        <f t="shared" si="1"/>
        <v>4</v>
      </c>
      <c r="BE34" s="57" t="s">
        <v>73</v>
      </c>
      <c r="BF34" s="67">
        <f t="shared" si="2"/>
        <v>0</v>
      </c>
      <c r="BG34" s="57" t="s">
        <v>73</v>
      </c>
      <c r="BH34" s="39">
        <f t="shared" si="3"/>
        <v>1</v>
      </c>
      <c r="BI34" s="39" t="s">
        <v>73</v>
      </c>
      <c r="BJ34" s="67">
        <f t="shared" si="4"/>
        <v>0</v>
      </c>
      <c r="BK34" s="39" t="s">
        <v>73</v>
      </c>
      <c r="BL34" s="67">
        <f t="shared" si="5"/>
        <v>0</v>
      </c>
      <c r="BM34" s="58" t="s">
        <v>73</v>
      </c>
      <c r="BN34" s="118">
        <f t="shared" si="6"/>
        <v>150</v>
      </c>
      <c r="BO34" s="57" t="s">
        <v>74</v>
      </c>
      <c r="BP34" s="121">
        <f t="shared" si="7"/>
        <v>150</v>
      </c>
      <c r="BQ34" s="57" t="s">
        <v>74</v>
      </c>
      <c r="BR34" s="121" t="e">
        <f t="shared" si="8"/>
        <v>#DIV/0!</v>
      </c>
      <c r="BS34" s="57" t="s">
        <v>74</v>
      </c>
      <c r="BT34" s="124">
        <f t="shared" si="9"/>
        <v>150</v>
      </c>
      <c r="BU34" s="39" t="s">
        <v>74</v>
      </c>
      <c r="BV34" s="127" t="e">
        <f t="shared" si="10"/>
        <v>#DIV/0!</v>
      </c>
      <c r="BW34" s="179" t="s">
        <v>74</v>
      </c>
      <c r="BX34" s="127" t="e">
        <f t="shared" si="11"/>
        <v>#DIV/0!</v>
      </c>
      <c r="BY34" s="68" t="s">
        <v>74</v>
      </c>
      <c r="BZ34" s="2">
        <v>7</v>
      </c>
      <c r="CA34" s="43" t="s">
        <v>77</v>
      </c>
      <c r="CB34" s="46">
        <v>7</v>
      </c>
      <c r="CC34" s="45" t="s">
        <v>77</v>
      </c>
      <c r="CD34" s="239">
        <v>11165</v>
      </c>
      <c r="CE34" s="69" t="s">
        <v>78</v>
      </c>
      <c r="CF34" s="290" t="s">
        <v>105</v>
      </c>
      <c r="CG34" s="298"/>
      <c r="CH34" s="79" t="s">
        <v>271</v>
      </c>
      <c r="CI34" s="207" t="s">
        <v>109</v>
      </c>
      <c r="CJ34" s="262" t="s">
        <v>150</v>
      </c>
      <c r="CK34" s="263"/>
    </row>
    <row r="35" spans="1:89" ht="59.25" customHeight="1">
      <c r="A35" s="254"/>
      <c r="B35" s="51" t="s">
        <v>7</v>
      </c>
      <c r="C35" s="4">
        <v>6</v>
      </c>
      <c r="D35" s="29" t="s">
        <v>71</v>
      </c>
      <c r="E35" s="15">
        <v>5</v>
      </c>
      <c r="F35" s="224" t="s">
        <v>72</v>
      </c>
      <c r="G35" s="218">
        <f>C35-E35</f>
        <v>1</v>
      </c>
      <c r="H35" s="53" t="s">
        <v>73</v>
      </c>
      <c r="I35" s="131">
        <f>G35/C35</f>
        <v>0.16666666666666666</v>
      </c>
      <c r="J35" s="52" t="s">
        <v>74</v>
      </c>
      <c r="K35" s="21">
        <v>1</v>
      </c>
      <c r="L35" s="53" t="s">
        <v>73</v>
      </c>
      <c r="M35" s="131">
        <f>K35/C35</f>
        <v>0.16666666666666666</v>
      </c>
      <c r="N35" s="54" t="s">
        <v>74</v>
      </c>
      <c r="O35" s="17">
        <v>316</v>
      </c>
      <c r="P35" s="55" t="s">
        <v>75</v>
      </c>
      <c r="Q35" s="17">
        <v>6</v>
      </c>
      <c r="R35" s="55" t="s">
        <v>72</v>
      </c>
      <c r="S35" s="17">
        <v>69</v>
      </c>
      <c r="T35" s="56" t="s">
        <v>74</v>
      </c>
      <c r="U35" s="21">
        <v>86</v>
      </c>
      <c r="V35" s="56" t="s">
        <v>74</v>
      </c>
      <c r="W35" s="21">
        <v>92</v>
      </c>
      <c r="X35" s="55" t="s">
        <v>74</v>
      </c>
      <c r="Y35" s="27" t="s">
        <v>105</v>
      </c>
      <c r="Z35" s="70" t="s">
        <v>257</v>
      </c>
      <c r="AA35" s="246" t="s">
        <v>283</v>
      </c>
      <c r="AB35" s="246" t="s">
        <v>107</v>
      </c>
      <c r="AC35" s="72" t="s">
        <v>253</v>
      </c>
      <c r="AD35" s="37">
        <f>AF35+AH35+AJ35+AL35</f>
        <v>0</v>
      </c>
      <c r="AE35" s="39" t="s">
        <v>71</v>
      </c>
      <c r="AF35" s="35">
        <v>0</v>
      </c>
      <c r="AG35" s="60" t="s">
        <v>71</v>
      </c>
      <c r="AH35" s="35">
        <v>0</v>
      </c>
      <c r="AI35" s="60" t="s">
        <v>71</v>
      </c>
      <c r="AJ35" s="75">
        <v>0</v>
      </c>
      <c r="AK35" s="73" t="s">
        <v>71</v>
      </c>
      <c r="AL35" s="35">
        <v>0</v>
      </c>
      <c r="AM35" s="73" t="s">
        <v>71</v>
      </c>
      <c r="AN35" s="35">
        <v>0</v>
      </c>
      <c r="AO35" s="63" t="s">
        <v>71</v>
      </c>
      <c r="AP35" s="65">
        <f>AR35+AT35+AV35+AX35</f>
        <v>1</v>
      </c>
      <c r="AQ35" s="57" t="s">
        <v>73</v>
      </c>
      <c r="AR35" s="35">
        <v>1</v>
      </c>
      <c r="AS35" s="60" t="s">
        <v>73</v>
      </c>
      <c r="AT35" s="35">
        <v>0</v>
      </c>
      <c r="AU35" s="60" t="s">
        <v>73</v>
      </c>
      <c r="AV35" s="75">
        <v>0</v>
      </c>
      <c r="AW35" s="73" t="s">
        <v>73</v>
      </c>
      <c r="AX35" s="35">
        <v>0</v>
      </c>
      <c r="AY35" s="73" t="s">
        <v>73</v>
      </c>
      <c r="AZ35" s="35">
        <v>0</v>
      </c>
      <c r="BA35" s="66" t="s">
        <v>73</v>
      </c>
      <c r="BB35" s="40">
        <f>AP35-AD35</f>
        <v>1</v>
      </c>
      <c r="BC35" s="39" t="s">
        <v>73</v>
      </c>
      <c r="BD35" s="67">
        <f>AR35-AF35</f>
        <v>1</v>
      </c>
      <c r="BE35" s="57" t="s">
        <v>73</v>
      </c>
      <c r="BF35" s="67">
        <f>AT35-AH35</f>
        <v>0</v>
      </c>
      <c r="BG35" s="57" t="s">
        <v>73</v>
      </c>
      <c r="BH35" s="39">
        <f>AV35-AJ35</f>
        <v>0</v>
      </c>
      <c r="BI35" s="39" t="s">
        <v>73</v>
      </c>
      <c r="BJ35" s="67">
        <f>AX35-AL35</f>
        <v>0</v>
      </c>
      <c r="BK35" s="39" t="s">
        <v>73</v>
      </c>
      <c r="BL35" s="67">
        <f>AZ35-AN35</f>
        <v>0</v>
      </c>
      <c r="BM35" s="58" t="s">
        <v>73</v>
      </c>
      <c r="BN35" s="118" t="e">
        <f>AP35/AD35*100</f>
        <v>#DIV/0!</v>
      </c>
      <c r="BO35" s="57" t="s">
        <v>74</v>
      </c>
      <c r="BP35" s="121" t="e">
        <f>AR35/AF35*100</f>
        <v>#DIV/0!</v>
      </c>
      <c r="BQ35" s="57" t="s">
        <v>74</v>
      </c>
      <c r="BR35" s="121" t="e">
        <f>AT35/AH35*100</f>
        <v>#DIV/0!</v>
      </c>
      <c r="BS35" s="57" t="s">
        <v>74</v>
      </c>
      <c r="BT35" s="124" t="e">
        <f>AV35/AJ35*100</f>
        <v>#DIV/0!</v>
      </c>
      <c r="BU35" s="39" t="s">
        <v>74</v>
      </c>
      <c r="BV35" s="127" t="e">
        <f>AX35/AL35*100</f>
        <v>#DIV/0!</v>
      </c>
      <c r="BW35" s="179" t="s">
        <v>74</v>
      </c>
      <c r="BX35" s="127" t="e">
        <f>AZ35/AN35*100</f>
        <v>#DIV/0!</v>
      </c>
      <c r="BY35" s="68" t="s">
        <v>74</v>
      </c>
      <c r="BZ35" s="2">
        <v>7</v>
      </c>
      <c r="CA35" s="43" t="s">
        <v>77</v>
      </c>
      <c r="CB35" s="46">
        <v>7</v>
      </c>
      <c r="CC35" s="45" t="s">
        <v>77</v>
      </c>
      <c r="CD35" s="239">
        <v>10000</v>
      </c>
      <c r="CE35" s="69" t="s">
        <v>78</v>
      </c>
      <c r="CF35" s="290" t="s">
        <v>105</v>
      </c>
      <c r="CG35" s="298"/>
      <c r="CH35" s="79" t="s">
        <v>270</v>
      </c>
      <c r="CI35" s="237" t="s">
        <v>109</v>
      </c>
      <c r="CJ35" s="266" t="s">
        <v>211</v>
      </c>
      <c r="CK35" s="267"/>
    </row>
    <row r="36" spans="1:89" ht="59.25" customHeight="1">
      <c r="A36" s="254"/>
      <c r="B36" s="51" t="s">
        <v>6</v>
      </c>
      <c r="C36" s="4">
        <v>14</v>
      </c>
      <c r="D36" s="29" t="s">
        <v>71</v>
      </c>
      <c r="E36" s="15">
        <v>12</v>
      </c>
      <c r="F36" s="224" t="s">
        <v>72</v>
      </c>
      <c r="G36" s="218">
        <f t="shared" si="12"/>
        <v>2</v>
      </c>
      <c r="H36" s="53" t="s">
        <v>73</v>
      </c>
      <c r="I36" s="131">
        <f>G36/C36</f>
        <v>0.14285714285714285</v>
      </c>
      <c r="J36" s="52" t="s">
        <v>226</v>
      </c>
      <c r="K36" s="21">
        <v>2</v>
      </c>
      <c r="L36" s="53" t="s">
        <v>73</v>
      </c>
      <c r="M36" s="131">
        <f>K36/C36</f>
        <v>0.14285714285714285</v>
      </c>
      <c r="N36" s="54" t="s">
        <v>226</v>
      </c>
      <c r="O36" s="17">
        <v>316</v>
      </c>
      <c r="P36" s="55" t="s">
        <v>75</v>
      </c>
      <c r="Q36" s="17">
        <v>9</v>
      </c>
      <c r="R36" s="55" t="s">
        <v>72</v>
      </c>
      <c r="S36" s="17">
        <v>69</v>
      </c>
      <c r="T36" s="56" t="s">
        <v>74</v>
      </c>
      <c r="U36" s="21">
        <v>86</v>
      </c>
      <c r="V36" s="56" t="s">
        <v>74</v>
      </c>
      <c r="W36" s="21">
        <v>92</v>
      </c>
      <c r="X36" s="55" t="s">
        <v>74</v>
      </c>
      <c r="Y36" s="27" t="s">
        <v>105</v>
      </c>
      <c r="Z36" s="70" t="s">
        <v>257</v>
      </c>
      <c r="AA36" s="246" t="s">
        <v>283</v>
      </c>
      <c r="AB36" s="246" t="s">
        <v>107</v>
      </c>
      <c r="AC36" s="72" t="s">
        <v>253</v>
      </c>
      <c r="AD36" s="37">
        <f>AF36+AH36+AJ36+AL36</f>
        <v>1</v>
      </c>
      <c r="AE36" s="39" t="s">
        <v>71</v>
      </c>
      <c r="AF36" s="35">
        <v>0</v>
      </c>
      <c r="AG36" s="60" t="s">
        <v>71</v>
      </c>
      <c r="AH36" s="35">
        <v>0</v>
      </c>
      <c r="AI36" s="60" t="s">
        <v>71</v>
      </c>
      <c r="AJ36" s="75">
        <v>1</v>
      </c>
      <c r="AK36" s="73" t="s">
        <v>71</v>
      </c>
      <c r="AL36" s="35">
        <v>0</v>
      </c>
      <c r="AM36" s="73" t="s">
        <v>71</v>
      </c>
      <c r="AN36" s="35">
        <v>0</v>
      </c>
      <c r="AO36" s="63" t="s">
        <v>71</v>
      </c>
      <c r="AP36" s="65">
        <f>AR36+AT36+AV36+AX36</f>
        <v>2</v>
      </c>
      <c r="AQ36" s="57" t="s">
        <v>73</v>
      </c>
      <c r="AR36" s="35">
        <v>0</v>
      </c>
      <c r="AS36" s="60" t="s">
        <v>73</v>
      </c>
      <c r="AT36" s="35">
        <v>0</v>
      </c>
      <c r="AU36" s="60" t="s">
        <v>73</v>
      </c>
      <c r="AV36" s="75">
        <v>2</v>
      </c>
      <c r="AW36" s="73" t="s">
        <v>73</v>
      </c>
      <c r="AX36" s="35">
        <v>0</v>
      </c>
      <c r="AY36" s="73" t="s">
        <v>73</v>
      </c>
      <c r="AZ36" s="35">
        <v>0</v>
      </c>
      <c r="BA36" s="66" t="s">
        <v>73</v>
      </c>
      <c r="BB36" s="40">
        <f t="shared" si="0"/>
        <v>1</v>
      </c>
      <c r="BC36" s="39" t="s">
        <v>73</v>
      </c>
      <c r="BD36" s="67">
        <f t="shared" si="1"/>
        <v>0</v>
      </c>
      <c r="BE36" s="57" t="s">
        <v>73</v>
      </c>
      <c r="BF36" s="67">
        <f t="shared" si="2"/>
        <v>0</v>
      </c>
      <c r="BG36" s="57" t="s">
        <v>73</v>
      </c>
      <c r="BH36" s="39">
        <f t="shared" si="3"/>
        <v>1</v>
      </c>
      <c r="BI36" s="39" t="s">
        <v>73</v>
      </c>
      <c r="BJ36" s="67">
        <f t="shared" si="4"/>
        <v>0</v>
      </c>
      <c r="BK36" s="39" t="s">
        <v>73</v>
      </c>
      <c r="BL36" s="67">
        <f t="shared" si="5"/>
        <v>0</v>
      </c>
      <c r="BM36" s="58" t="s">
        <v>73</v>
      </c>
      <c r="BN36" s="118">
        <f t="shared" si="6"/>
        <v>200</v>
      </c>
      <c r="BO36" s="57" t="s">
        <v>74</v>
      </c>
      <c r="BP36" s="121" t="e">
        <f t="shared" si="7"/>
        <v>#DIV/0!</v>
      </c>
      <c r="BQ36" s="57" t="s">
        <v>74</v>
      </c>
      <c r="BR36" s="121" t="e">
        <f t="shared" si="8"/>
        <v>#DIV/0!</v>
      </c>
      <c r="BS36" s="57" t="s">
        <v>74</v>
      </c>
      <c r="BT36" s="124">
        <f t="shared" si="9"/>
        <v>200</v>
      </c>
      <c r="BU36" s="39" t="s">
        <v>74</v>
      </c>
      <c r="BV36" s="127" t="e">
        <f t="shared" si="10"/>
        <v>#DIV/0!</v>
      </c>
      <c r="BW36" s="179" t="s">
        <v>74</v>
      </c>
      <c r="BX36" s="127" t="e">
        <f t="shared" si="11"/>
        <v>#DIV/0!</v>
      </c>
      <c r="BY36" s="68" t="s">
        <v>74</v>
      </c>
      <c r="BZ36" s="2">
        <v>7</v>
      </c>
      <c r="CA36" s="43" t="s">
        <v>77</v>
      </c>
      <c r="CB36" s="46" t="s">
        <v>110</v>
      </c>
      <c r="CC36" s="45" t="s">
        <v>77</v>
      </c>
      <c r="CD36" s="239">
        <v>11000</v>
      </c>
      <c r="CE36" s="69" t="s">
        <v>78</v>
      </c>
      <c r="CF36" s="290" t="s">
        <v>105</v>
      </c>
      <c r="CG36" s="298"/>
      <c r="CH36" s="79" t="s">
        <v>270</v>
      </c>
      <c r="CI36" s="207" t="s">
        <v>109</v>
      </c>
      <c r="CJ36" s="272" t="s">
        <v>228</v>
      </c>
      <c r="CK36" s="273"/>
    </row>
    <row r="37" spans="1:89" ht="59.25" customHeight="1">
      <c r="A37" s="256"/>
      <c r="B37" s="51" t="s">
        <v>8</v>
      </c>
      <c r="C37" s="4">
        <v>7</v>
      </c>
      <c r="D37" s="29" t="s">
        <v>71</v>
      </c>
      <c r="E37" s="15">
        <v>6</v>
      </c>
      <c r="F37" s="224" t="s">
        <v>72</v>
      </c>
      <c r="G37" s="218">
        <f t="shared" si="12"/>
        <v>1</v>
      </c>
      <c r="H37" s="53" t="s">
        <v>73</v>
      </c>
      <c r="I37" s="131">
        <f t="shared" si="13"/>
        <v>0.14285714285714285</v>
      </c>
      <c r="J37" s="52" t="s">
        <v>74</v>
      </c>
      <c r="K37" s="21">
        <v>1</v>
      </c>
      <c r="L37" s="53" t="s">
        <v>73</v>
      </c>
      <c r="M37" s="131">
        <f t="shared" si="14"/>
        <v>0.14285714285714285</v>
      </c>
      <c r="N37" s="54" t="s">
        <v>74</v>
      </c>
      <c r="O37" s="17">
        <v>316</v>
      </c>
      <c r="P37" s="55" t="s">
        <v>75</v>
      </c>
      <c r="Q37" s="17">
        <v>6</v>
      </c>
      <c r="R37" s="55" t="s">
        <v>72</v>
      </c>
      <c r="S37" s="17">
        <v>69</v>
      </c>
      <c r="T37" s="56" t="s">
        <v>74</v>
      </c>
      <c r="U37" s="21">
        <v>86</v>
      </c>
      <c r="V37" s="56" t="s">
        <v>74</v>
      </c>
      <c r="W37" s="21">
        <v>92</v>
      </c>
      <c r="X37" s="55" t="s">
        <v>74</v>
      </c>
      <c r="Y37" s="27" t="s">
        <v>105</v>
      </c>
      <c r="Z37" s="70" t="s">
        <v>257</v>
      </c>
      <c r="AA37" s="246" t="s">
        <v>283</v>
      </c>
      <c r="AB37" s="246" t="s">
        <v>107</v>
      </c>
      <c r="AC37" s="72" t="s">
        <v>253</v>
      </c>
      <c r="AD37" s="37">
        <f>AF37+AH37+AJ37+AL37</f>
        <v>0</v>
      </c>
      <c r="AE37" s="39" t="s">
        <v>71</v>
      </c>
      <c r="AF37" s="35">
        <v>0</v>
      </c>
      <c r="AG37" s="60" t="s">
        <v>71</v>
      </c>
      <c r="AH37" s="35">
        <v>0</v>
      </c>
      <c r="AI37" s="60" t="s">
        <v>71</v>
      </c>
      <c r="AJ37" s="75">
        <v>0</v>
      </c>
      <c r="AK37" s="73" t="s">
        <v>71</v>
      </c>
      <c r="AL37" s="35">
        <v>0</v>
      </c>
      <c r="AM37" s="73" t="s">
        <v>71</v>
      </c>
      <c r="AN37" s="35">
        <v>0</v>
      </c>
      <c r="AO37" s="63" t="s">
        <v>71</v>
      </c>
      <c r="AP37" s="65">
        <f>AR37+AT37+AV37+AX37</f>
        <v>1</v>
      </c>
      <c r="AQ37" s="57" t="s">
        <v>73</v>
      </c>
      <c r="AR37" s="35">
        <v>1</v>
      </c>
      <c r="AS37" s="60" t="s">
        <v>73</v>
      </c>
      <c r="AT37" s="35">
        <v>0</v>
      </c>
      <c r="AU37" s="60" t="s">
        <v>73</v>
      </c>
      <c r="AV37" s="75">
        <v>0</v>
      </c>
      <c r="AW37" s="73" t="s">
        <v>73</v>
      </c>
      <c r="AX37" s="35">
        <v>0</v>
      </c>
      <c r="AY37" s="73" t="s">
        <v>73</v>
      </c>
      <c r="AZ37" s="35">
        <v>0</v>
      </c>
      <c r="BA37" s="66" t="s">
        <v>73</v>
      </c>
      <c r="BB37" s="40">
        <f t="shared" si="0"/>
        <v>1</v>
      </c>
      <c r="BC37" s="39" t="s">
        <v>73</v>
      </c>
      <c r="BD37" s="67">
        <f t="shared" si="1"/>
        <v>1</v>
      </c>
      <c r="BE37" s="57" t="s">
        <v>73</v>
      </c>
      <c r="BF37" s="67">
        <f t="shared" si="2"/>
        <v>0</v>
      </c>
      <c r="BG37" s="57" t="s">
        <v>73</v>
      </c>
      <c r="BH37" s="39">
        <f t="shared" si="3"/>
        <v>0</v>
      </c>
      <c r="BI37" s="39" t="s">
        <v>73</v>
      </c>
      <c r="BJ37" s="67">
        <f t="shared" si="4"/>
        <v>0</v>
      </c>
      <c r="BK37" s="39" t="s">
        <v>73</v>
      </c>
      <c r="BL37" s="67">
        <f t="shared" si="5"/>
        <v>0</v>
      </c>
      <c r="BM37" s="58" t="s">
        <v>73</v>
      </c>
      <c r="BN37" s="118" t="e">
        <f t="shared" si="6"/>
        <v>#DIV/0!</v>
      </c>
      <c r="BO37" s="57" t="s">
        <v>74</v>
      </c>
      <c r="BP37" s="121" t="e">
        <f t="shared" si="7"/>
        <v>#DIV/0!</v>
      </c>
      <c r="BQ37" s="57" t="s">
        <v>74</v>
      </c>
      <c r="BR37" s="121" t="e">
        <f t="shared" si="8"/>
        <v>#DIV/0!</v>
      </c>
      <c r="BS37" s="57" t="s">
        <v>74</v>
      </c>
      <c r="BT37" s="124" t="e">
        <f t="shared" si="9"/>
        <v>#DIV/0!</v>
      </c>
      <c r="BU37" s="39" t="s">
        <v>74</v>
      </c>
      <c r="BV37" s="127" t="e">
        <f t="shared" si="10"/>
        <v>#DIV/0!</v>
      </c>
      <c r="BW37" s="179" t="s">
        <v>74</v>
      </c>
      <c r="BX37" s="127" t="e">
        <f t="shared" si="11"/>
        <v>#DIV/0!</v>
      </c>
      <c r="BY37" s="68" t="s">
        <v>74</v>
      </c>
      <c r="BZ37" s="201">
        <v>7</v>
      </c>
      <c r="CA37" s="43" t="s">
        <v>77</v>
      </c>
      <c r="CB37" s="46">
        <v>0</v>
      </c>
      <c r="CC37" s="45" t="s">
        <v>77</v>
      </c>
      <c r="CD37" s="248" t="s">
        <v>110</v>
      </c>
      <c r="CE37" s="69" t="s">
        <v>78</v>
      </c>
      <c r="CF37" s="290" t="s">
        <v>105</v>
      </c>
      <c r="CG37" s="298"/>
      <c r="CH37" s="79" t="s">
        <v>270</v>
      </c>
      <c r="CI37" s="207" t="s">
        <v>109</v>
      </c>
      <c r="CJ37" s="266" t="s">
        <v>216</v>
      </c>
      <c r="CK37" s="267"/>
    </row>
    <row r="38" spans="1:89" ht="114" customHeight="1">
      <c r="A38" s="50" t="s">
        <v>163</v>
      </c>
      <c r="B38" s="51" t="s">
        <v>163</v>
      </c>
      <c r="C38" s="4">
        <v>444</v>
      </c>
      <c r="D38" s="29" t="s">
        <v>71</v>
      </c>
      <c r="E38" s="15">
        <v>436</v>
      </c>
      <c r="F38" s="224" t="s">
        <v>72</v>
      </c>
      <c r="G38" s="218">
        <f t="shared" si="12"/>
        <v>8</v>
      </c>
      <c r="H38" s="53" t="s">
        <v>73</v>
      </c>
      <c r="I38" s="131">
        <f t="shared" si="13"/>
        <v>0.018018018018018018</v>
      </c>
      <c r="J38" s="52" t="s">
        <v>74</v>
      </c>
      <c r="K38" s="21">
        <v>27</v>
      </c>
      <c r="L38" s="53" t="s">
        <v>73</v>
      </c>
      <c r="M38" s="131">
        <f t="shared" si="14"/>
        <v>0.060810810810810814</v>
      </c>
      <c r="N38" s="54" t="s">
        <v>74</v>
      </c>
      <c r="O38" s="17">
        <v>316</v>
      </c>
      <c r="P38" s="55" t="s">
        <v>75</v>
      </c>
      <c r="Q38" s="17">
        <v>852</v>
      </c>
      <c r="R38" s="55" t="s">
        <v>72</v>
      </c>
      <c r="S38" s="17">
        <v>69</v>
      </c>
      <c r="T38" s="56" t="s">
        <v>74</v>
      </c>
      <c r="U38" s="21">
        <v>86</v>
      </c>
      <c r="V38" s="56" t="s">
        <v>74</v>
      </c>
      <c r="W38" s="21">
        <v>92</v>
      </c>
      <c r="X38" s="55" t="s">
        <v>74</v>
      </c>
      <c r="Y38" s="27" t="s">
        <v>105</v>
      </c>
      <c r="Z38" s="70" t="s">
        <v>260</v>
      </c>
      <c r="AA38" s="246"/>
      <c r="AB38" s="246" t="s">
        <v>107</v>
      </c>
      <c r="AC38" s="72" t="s">
        <v>253</v>
      </c>
      <c r="AD38" s="37">
        <f>AF38+AH38+AJ38+AL38+AN38</f>
        <v>188</v>
      </c>
      <c r="AE38" s="39" t="s">
        <v>71</v>
      </c>
      <c r="AF38" s="35">
        <v>113</v>
      </c>
      <c r="AG38" s="60" t="s">
        <v>71</v>
      </c>
      <c r="AH38" s="35">
        <v>29</v>
      </c>
      <c r="AI38" s="60" t="s">
        <v>71</v>
      </c>
      <c r="AJ38" s="75">
        <v>25</v>
      </c>
      <c r="AK38" s="73" t="s">
        <v>71</v>
      </c>
      <c r="AL38" s="35">
        <v>21</v>
      </c>
      <c r="AM38" s="73" t="s">
        <v>71</v>
      </c>
      <c r="AN38" s="35">
        <v>0</v>
      </c>
      <c r="AO38" s="63" t="s">
        <v>71</v>
      </c>
      <c r="AP38" s="65">
        <f>AR38+AT38+AV38+AX38+AZ38</f>
        <v>239</v>
      </c>
      <c r="AQ38" s="57" t="s">
        <v>73</v>
      </c>
      <c r="AR38" s="35">
        <v>160</v>
      </c>
      <c r="AS38" s="60" t="s">
        <v>73</v>
      </c>
      <c r="AT38" s="35">
        <v>40</v>
      </c>
      <c r="AU38" s="60" t="s">
        <v>73</v>
      </c>
      <c r="AV38" s="75">
        <v>32</v>
      </c>
      <c r="AW38" s="73" t="s">
        <v>73</v>
      </c>
      <c r="AX38" s="35">
        <v>7</v>
      </c>
      <c r="AY38" s="73" t="s">
        <v>73</v>
      </c>
      <c r="AZ38" s="35">
        <v>0</v>
      </c>
      <c r="BA38" s="66" t="s">
        <v>73</v>
      </c>
      <c r="BB38" s="40">
        <f t="shared" si="0"/>
        <v>51</v>
      </c>
      <c r="BC38" s="39" t="s">
        <v>73</v>
      </c>
      <c r="BD38" s="67">
        <f t="shared" si="1"/>
        <v>47</v>
      </c>
      <c r="BE38" s="57" t="s">
        <v>73</v>
      </c>
      <c r="BF38" s="67">
        <f t="shared" si="2"/>
        <v>11</v>
      </c>
      <c r="BG38" s="57" t="s">
        <v>73</v>
      </c>
      <c r="BH38" s="39">
        <f t="shared" si="3"/>
        <v>7</v>
      </c>
      <c r="BI38" s="39" t="s">
        <v>73</v>
      </c>
      <c r="BJ38" s="67">
        <f t="shared" si="4"/>
        <v>-14</v>
      </c>
      <c r="BK38" s="39" t="s">
        <v>73</v>
      </c>
      <c r="BL38" s="67">
        <f t="shared" si="5"/>
        <v>0</v>
      </c>
      <c r="BM38" s="58" t="s">
        <v>73</v>
      </c>
      <c r="BN38" s="118">
        <f t="shared" si="6"/>
        <v>127.12765957446808</v>
      </c>
      <c r="BO38" s="57" t="s">
        <v>74</v>
      </c>
      <c r="BP38" s="121">
        <f t="shared" si="7"/>
        <v>141.5929203539823</v>
      </c>
      <c r="BQ38" s="57" t="s">
        <v>74</v>
      </c>
      <c r="BR38" s="121">
        <f t="shared" si="8"/>
        <v>137.93103448275863</v>
      </c>
      <c r="BS38" s="57" t="s">
        <v>74</v>
      </c>
      <c r="BT38" s="124">
        <f t="shared" si="9"/>
        <v>128</v>
      </c>
      <c r="BU38" s="39" t="s">
        <v>74</v>
      </c>
      <c r="BV38" s="127">
        <f t="shared" si="10"/>
        <v>33.33333333333333</v>
      </c>
      <c r="BW38" s="179" t="s">
        <v>74</v>
      </c>
      <c r="BX38" s="127" t="e">
        <f t="shared" si="11"/>
        <v>#DIV/0!</v>
      </c>
      <c r="BY38" s="68" t="s">
        <v>74</v>
      </c>
      <c r="BZ38" s="2">
        <v>7</v>
      </c>
      <c r="CA38" s="43" t="s">
        <v>77</v>
      </c>
      <c r="CB38" s="46">
        <v>7</v>
      </c>
      <c r="CC38" s="45" t="s">
        <v>77</v>
      </c>
      <c r="CD38" s="239">
        <v>17443</v>
      </c>
      <c r="CE38" s="69" t="s">
        <v>78</v>
      </c>
      <c r="CF38" s="290" t="s">
        <v>105</v>
      </c>
      <c r="CG38" s="298"/>
      <c r="CH38" s="79" t="s">
        <v>270</v>
      </c>
      <c r="CI38" s="207" t="s">
        <v>109</v>
      </c>
      <c r="CJ38" s="266" t="s">
        <v>221</v>
      </c>
      <c r="CK38" s="267"/>
    </row>
    <row r="39" spans="1:89" ht="75.75" customHeight="1">
      <c r="A39" s="253" t="s">
        <v>153</v>
      </c>
      <c r="B39" s="51" t="s">
        <v>144</v>
      </c>
      <c r="C39" s="4">
        <v>42</v>
      </c>
      <c r="D39" s="29" t="s">
        <v>71</v>
      </c>
      <c r="E39" s="15">
        <v>41</v>
      </c>
      <c r="F39" s="224" t="s">
        <v>72</v>
      </c>
      <c r="G39" s="218">
        <f t="shared" si="12"/>
        <v>1</v>
      </c>
      <c r="H39" s="53" t="s">
        <v>73</v>
      </c>
      <c r="I39" s="131">
        <f t="shared" si="13"/>
        <v>0.023809523809523808</v>
      </c>
      <c r="J39" s="52" t="s">
        <v>74</v>
      </c>
      <c r="K39" s="21">
        <v>1</v>
      </c>
      <c r="L39" s="53" t="s">
        <v>73</v>
      </c>
      <c r="M39" s="131">
        <f t="shared" si="14"/>
        <v>0.023809523809523808</v>
      </c>
      <c r="N39" s="54" t="s">
        <v>74</v>
      </c>
      <c r="O39" s="17">
        <v>316</v>
      </c>
      <c r="P39" s="55" t="s">
        <v>75</v>
      </c>
      <c r="Q39" s="17">
        <v>99</v>
      </c>
      <c r="R39" s="55" t="s">
        <v>72</v>
      </c>
      <c r="S39" s="17">
        <v>69</v>
      </c>
      <c r="T39" s="56" t="s">
        <v>74</v>
      </c>
      <c r="U39" s="21">
        <v>86</v>
      </c>
      <c r="V39" s="56" t="s">
        <v>74</v>
      </c>
      <c r="W39" s="21">
        <v>92</v>
      </c>
      <c r="X39" s="55" t="s">
        <v>74</v>
      </c>
      <c r="Y39" s="27" t="s">
        <v>105</v>
      </c>
      <c r="Z39" s="70" t="s">
        <v>261</v>
      </c>
      <c r="AA39" s="246" t="s">
        <v>285</v>
      </c>
      <c r="AB39" s="246" t="s">
        <v>145</v>
      </c>
      <c r="AC39" s="72" t="s">
        <v>253</v>
      </c>
      <c r="AD39" s="37">
        <f t="shared" si="15"/>
        <v>20</v>
      </c>
      <c r="AE39" s="39" t="s">
        <v>71</v>
      </c>
      <c r="AF39" s="35">
        <v>8</v>
      </c>
      <c r="AG39" s="60" t="s">
        <v>71</v>
      </c>
      <c r="AH39" s="35">
        <v>7</v>
      </c>
      <c r="AI39" s="60" t="s">
        <v>71</v>
      </c>
      <c r="AJ39" s="75">
        <v>1</v>
      </c>
      <c r="AK39" s="73" t="s">
        <v>71</v>
      </c>
      <c r="AL39" s="35">
        <v>4</v>
      </c>
      <c r="AM39" s="73" t="s">
        <v>71</v>
      </c>
      <c r="AN39" s="35">
        <v>0</v>
      </c>
      <c r="AO39" s="63" t="s">
        <v>71</v>
      </c>
      <c r="AP39" s="65">
        <f t="shared" si="16"/>
        <v>26</v>
      </c>
      <c r="AQ39" s="57" t="s">
        <v>73</v>
      </c>
      <c r="AR39" s="35">
        <v>12</v>
      </c>
      <c r="AS39" s="60" t="s">
        <v>73</v>
      </c>
      <c r="AT39" s="35">
        <v>10</v>
      </c>
      <c r="AU39" s="60" t="s">
        <v>73</v>
      </c>
      <c r="AV39" s="75">
        <v>2</v>
      </c>
      <c r="AW39" s="73" t="s">
        <v>73</v>
      </c>
      <c r="AX39" s="35">
        <v>2</v>
      </c>
      <c r="AY39" s="73" t="s">
        <v>73</v>
      </c>
      <c r="AZ39" s="35">
        <v>0</v>
      </c>
      <c r="BA39" s="66" t="s">
        <v>73</v>
      </c>
      <c r="BB39" s="40">
        <f t="shared" si="0"/>
        <v>6</v>
      </c>
      <c r="BC39" s="39" t="s">
        <v>73</v>
      </c>
      <c r="BD39" s="67">
        <f t="shared" si="1"/>
        <v>4</v>
      </c>
      <c r="BE39" s="57" t="s">
        <v>73</v>
      </c>
      <c r="BF39" s="67">
        <f t="shared" si="2"/>
        <v>3</v>
      </c>
      <c r="BG39" s="57" t="s">
        <v>73</v>
      </c>
      <c r="BH39" s="39">
        <f t="shared" si="3"/>
        <v>1</v>
      </c>
      <c r="BI39" s="39" t="s">
        <v>73</v>
      </c>
      <c r="BJ39" s="67">
        <f t="shared" si="4"/>
        <v>-2</v>
      </c>
      <c r="BK39" s="39" t="s">
        <v>73</v>
      </c>
      <c r="BL39" s="67">
        <f t="shared" si="5"/>
        <v>0</v>
      </c>
      <c r="BM39" s="58" t="s">
        <v>73</v>
      </c>
      <c r="BN39" s="118">
        <f t="shared" si="6"/>
        <v>130</v>
      </c>
      <c r="BO39" s="57" t="s">
        <v>74</v>
      </c>
      <c r="BP39" s="121">
        <f t="shared" si="7"/>
        <v>150</v>
      </c>
      <c r="BQ39" s="57" t="s">
        <v>74</v>
      </c>
      <c r="BR39" s="121">
        <f t="shared" si="8"/>
        <v>142.85714285714286</v>
      </c>
      <c r="BS39" s="57" t="s">
        <v>74</v>
      </c>
      <c r="BT39" s="124">
        <f t="shared" si="9"/>
        <v>200</v>
      </c>
      <c r="BU39" s="39" t="s">
        <v>74</v>
      </c>
      <c r="BV39" s="127">
        <f t="shared" si="10"/>
        <v>50</v>
      </c>
      <c r="BW39" s="179" t="s">
        <v>74</v>
      </c>
      <c r="BX39" s="127" t="e">
        <f t="shared" si="11"/>
        <v>#DIV/0!</v>
      </c>
      <c r="BY39" s="68" t="s">
        <v>74</v>
      </c>
      <c r="BZ39" s="2">
        <v>7</v>
      </c>
      <c r="CA39" s="43" t="s">
        <v>77</v>
      </c>
      <c r="CB39" s="46">
        <v>7</v>
      </c>
      <c r="CC39" s="45" t="s">
        <v>77</v>
      </c>
      <c r="CD39" s="239">
        <v>13240</v>
      </c>
      <c r="CE39" s="69" t="s">
        <v>78</v>
      </c>
      <c r="CF39" s="290" t="s">
        <v>105</v>
      </c>
      <c r="CG39" s="298"/>
      <c r="CH39" s="79" t="s">
        <v>255</v>
      </c>
      <c r="CI39" s="207" t="s">
        <v>109</v>
      </c>
      <c r="CJ39" s="266" t="s">
        <v>225</v>
      </c>
      <c r="CK39" s="267"/>
    </row>
    <row r="40" spans="1:89" ht="36.75" customHeight="1">
      <c r="A40" s="254"/>
      <c r="B40" s="51" t="s">
        <v>173</v>
      </c>
      <c r="C40" s="4">
        <v>92</v>
      </c>
      <c r="D40" s="29" t="s">
        <v>71</v>
      </c>
      <c r="E40" s="15">
        <v>91</v>
      </c>
      <c r="F40" s="224" t="s">
        <v>72</v>
      </c>
      <c r="G40" s="218">
        <f t="shared" si="12"/>
        <v>1</v>
      </c>
      <c r="H40" s="53" t="s">
        <v>73</v>
      </c>
      <c r="I40" s="131">
        <f t="shared" si="13"/>
        <v>0.010869565217391304</v>
      </c>
      <c r="J40" s="52" t="s">
        <v>74</v>
      </c>
      <c r="K40" s="21">
        <v>10</v>
      </c>
      <c r="L40" s="53" t="s">
        <v>73</v>
      </c>
      <c r="M40" s="131">
        <f t="shared" si="14"/>
        <v>0.10869565217391304</v>
      </c>
      <c r="N40" s="54" t="s">
        <v>74</v>
      </c>
      <c r="O40" s="17">
        <v>316</v>
      </c>
      <c r="P40" s="55" t="s">
        <v>75</v>
      </c>
      <c r="Q40" s="17">
        <v>243</v>
      </c>
      <c r="R40" s="55" t="s">
        <v>72</v>
      </c>
      <c r="S40" s="17">
        <v>69</v>
      </c>
      <c r="T40" s="56" t="s">
        <v>74</v>
      </c>
      <c r="U40" s="21">
        <v>86</v>
      </c>
      <c r="V40" s="56" t="s">
        <v>74</v>
      </c>
      <c r="W40" s="21">
        <v>92</v>
      </c>
      <c r="X40" s="55" t="s">
        <v>74</v>
      </c>
      <c r="Y40" s="27" t="s">
        <v>105</v>
      </c>
      <c r="Z40" s="70" t="s">
        <v>256</v>
      </c>
      <c r="AA40" s="246"/>
      <c r="AB40" s="246" t="s">
        <v>107</v>
      </c>
      <c r="AC40" s="72" t="s">
        <v>108</v>
      </c>
      <c r="AD40" s="37">
        <f t="shared" si="15"/>
        <v>32</v>
      </c>
      <c r="AE40" s="39" t="s">
        <v>71</v>
      </c>
      <c r="AF40" s="35">
        <v>11</v>
      </c>
      <c r="AG40" s="60" t="s">
        <v>71</v>
      </c>
      <c r="AH40" s="35">
        <v>5</v>
      </c>
      <c r="AI40" s="60" t="s">
        <v>71</v>
      </c>
      <c r="AJ40" s="75">
        <v>13</v>
      </c>
      <c r="AK40" s="73" t="s">
        <v>71</v>
      </c>
      <c r="AL40" s="35">
        <v>3</v>
      </c>
      <c r="AM40" s="73" t="s">
        <v>71</v>
      </c>
      <c r="AN40" s="35">
        <v>0</v>
      </c>
      <c r="AO40" s="63" t="s">
        <v>71</v>
      </c>
      <c r="AP40" s="65">
        <f t="shared" si="16"/>
        <v>44</v>
      </c>
      <c r="AQ40" s="57" t="s">
        <v>73</v>
      </c>
      <c r="AR40" s="35">
        <v>16</v>
      </c>
      <c r="AS40" s="60" t="s">
        <v>73</v>
      </c>
      <c r="AT40" s="35">
        <v>7</v>
      </c>
      <c r="AU40" s="60" t="s">
        <v>73</v>
      </c>
      <c r="AV40" s="75">
        <v>17</v>
      </c>
      <c r="AW40" s="73" t="s">
        <v>73</v>
      </c>
      <c r="AX40" s="35">
        <v>4</v>
      </c>
      <c r="AY40" s="73" t="s">
        <v>73</v>
      </c>
      <c r="AZ40" s="35">
        <v>0</v>
      </c>
      <c r="BA40" s="66" t="s">
        <v>73</v>
      </c>
      <c r="BB40" s="40">
        <f t="shared" si="0"/>
        <v>12</v>
      </c>
      <c r="BC40" s="39" t="s">
        <v>73</v>
      </c>
      <c r="BD40" s="67">
        <f t="shared" si="1"/>
        <v>5</v>
      </c>
      <c r="BE40" s="57" t="s">
        <v>73</v>
      </c>
      <c r="BF40" s="67">
        <f t="shared" si="2"/>
        <v>2</v>
      </c>
      <c r="BG40" s="57" t="s">
        <v>73</v>
      </c>
      <c r="BH40" s="39">
        <f t="shared" si="3"/>
        <v>4</v>
      </c>
      <c r="BI40" s="39" t="s">
        <v>73</v>
      </c>
      <c r="BJ40" s="67">
        <f t="shared" si="4"/>
        <v>1</v>
      </c>
      <c r="BK40" s="39" t="s">
        <v>73</v>
      </c>
      <c r="BL40" s="67">
        <f t="shared" si="5"/>
        <v>0</v>
      </c>
      <c r="BM40" s="58" t="s">
        <v>73</v>
      </c>
      <c r="BN40" s="118">
        <f t="shared" si="6"/>
        <v>137.5</v>
      </c>
      <c r="BO40" s="57" t="s">
        <v>74</v>
      </c>
      <c r="BP40" s="121">
        <f t="shared" si="7"/>
        <v>145.45454545454547</v>
      </c>
      <c r="BQ40" s="57" t="s">
        <v>74</v>
      </c>
      <c r="BR40" s="121">
        <f t="shared" si="8"/>
        <v>140</v>
      </c>
      <c r="BS40" s="57" t="s">
        <v>74</v>
      </c>
      <c r="BT40" s="124">
        <f t="shared" si="9"/>
        <v>130.76923076923077</v>
      </c>
      <c r="BU40" s="39" t="s">
        <v>74</v>
      </c>
      <c r="BV40" s="127">
        <f t="shared" si="10"/>
        <v>133.33333333333331</v>
      </c>
      <c r="BW40" s="179" t="s">
        <v>74</v>
      </c>
      <c r="BX40" s="127" t="e">
        <f t="shared" si="11"/>
        <v>#DIV/0!</v>
      </c>
      <c r="BY40" s="68" t="s">
        <v>74</v>
      </c>
      <c r="BZ40" s="2">
        <v>7</v>
      </c>
      <c r="CA40" s="43" t="s">
        <v>77</v>
      </c>
      <c r="CB40" s="46">
        <v>7</v>
      </c>
      <c r="CC40" s="45" t="s">
        <v>77</v>
      </c>
      <c r="CD40" s="239">
        <v>11990</v>
      </c>
      <c r="CE40" s="69" t="s">
        <v>78</v>
      </c>
      <c r="CF40" s="290" t="s">
        <v>105</v>
      </c>
      <c r="CG40" s="298"/>
      <c r="CH40" s="79" t="s">
        <v>174</v>
      </c>
      <c r="CI40" s="207" t="s">
        <v>109</v>
      </c>
      <c r="CJ40" s="262" t="s">
        <v>175</v>
      </c>
      <c r="CK40" s="263"/>
    </row>
    <row r="41" spans="1:89" ht="28.5" customHeight="1">
      <c r="A41" s="254"/>
      <c r="B41" s="51" t="s">
        <v>118</v>
      </c>
      <c r="C41" s="4">
        <v>36</v>
      </c>
      <c r="D41" s="29" t="s">
        <v>71</v>
      </c>
      <c r="E41" s="15">
        <v>35</v>
      </c>
      <c r="F41" s="224" t="s">
        <v>72</v>
      </c>
      <c r="G41" s="218">
        <f t="shared" si="12"/>
        <v>1</v>
      </c>
      <c r="H41" s="53" t="s">
        <v>73</v>
      </c>
      <c r="I41" s="131">
        <f t="shared" si="13"/>
        <v>0.027777777777777776</v>
      </c>
      <c r="J41" s="52" t="s">
        <v>74</v>
      </c>
      <c r="K41" s="21">
        <v>3</v>
      </c>
      <c r="L41" s="53" t="s">
        <v>73</v>
      </c>
      <c r="M41" s="131">
        <f t="shared" si="14"/>
        <v>0.08333333333333333</v>
      </c>
      <c r="N41" s="54" t="s">
        <v>74</v>
      </c>
      <c r="O41" s="17">
        <v>316</v>
      </c>
      <c r="P41" s="55" t="s">
        <v>75</v>
      </c>
      <c r="Q41" s="17">
        <v>190</v>
      </c>
      <c r="R41" s="55" t="s">
        <v>72</v>
      </c>
      <c r="S41" s="17">
        <v>69</v>
      </c>
      <c r="T41" s="56" t="s">
        <v>74</v>
      </c>
      <c r="U41" s="21">
        <v>86</v>
      </c>
      <c r="V41" s="56" t="s">
        <v>74</v>
      </c>
      <c r="W41" s="21">
        <v>92</v>
      </c>
      <c r="X41" s="55" t="s">
        <v>74</v>
      </c>
      <c r="Y41" s="27" t="s">
        <v>105</v>
      </c>
      <c r="Z41" s="70" t="s">
        <v>254</v>
      </c>
      <c r="AA41" s="246"/>
      <c r="AB41" s="246" t="s">
        <v>107</v>
      </c>
      <c r="AC41" s="72" t="s">
        <v>253</v>
      </c>
      <c r="AD41" s="37">
        <f t="shared" si="15"/>
        <v>7</v>
      </c>
      <c r="AE41" s="39" t="s">
        <v>71</v>
      </c>
      <c r="AF41" s="35">
        <v>4</v>
      </c>
      <c r="AG41" s="60" t="s">
        <v>71</v>
      </c>
      <c r="AH41" s="35">
        <v>2</v>
      </c>
      <c r="AI41" s="60" t="s">
        <v>71</v>
      </c>
      <c r="AJ41" s="75">
        <v>1</v>
      </c>
      <c r="AK41" s="73" t="s">
        <v>71</v>
      </c>
      <c r="AL41" s="35">
        <v>0</v>
      </c>
      <c r="AM41" s="73" t="s">
        <v>71</v>
      </c>
      <c r="AN41" s="35">
        <v>0</v>
      </c>
      <c r="AO41" s="63" t="s">
        <v>71</v>
      </c>
      <c r="AP41" s="65">
        <f t="shared" si="16"/>
        <v>11</v>
      </c>
      <c r="AQ41" s="57" t="s">
        <v>73</v>
      </c>
      <c r="AR41" s="35">
        <v>6</v>
      </c>
      <c r="AS41" s="60" t="s">
        <v>73</v>
      </c>
      <c r="AT41" s="35">
        <v>3</v>
      </c>
      <c r="AU41" s="60" t="s">
        <v>73</v>
      </c>
      <c r="AV41" s="75">
        <v>2</v>
      </c>
      <c r="AW41" s="73" t="s">
        <v>73</v>
      </c>
      <c r="AX41" s="35">
        <v>0</v>
      </c>
      <c r="AY41" s="73" t="s">
        <v>73</v>
      </c>
      <c r="AZ41" s="35">
        <v>0</v>
      </c>
      <c r="BA41" s="66" t="s">
        <v>73</v>
      </c>
      <c r="BB41" s="40">
        <f t="shared" si="0"/>
        <v>4</v>
      </c>
      <c r="BC41" s="39" t="s">
        <v>73</v>
      </c>
      <c r="BD41" s="67">
        <f t="shared" si="1"/>
        <v>2</v>
      </c>
      <c r="BE41" s="57" t="s">
        <v>73</v>
      </c>
      <c r="BF41" s="67">
        <f t="shared" si="2"/>
        <v>1</v>
      </c>
      <c r="BG41" s="57" t="s">
        <v>73</v>
      </c>
      <c r="BH41" s="39">
        <f t="shared" si="3"/>
        <v>1</v>
      </c>
      <c r="BI41" s="39" t="s">
        <v>73</v>
      </c>
      <c r="BJ41" s="67">
        <f t="shared" si="4"/>
        <v>0</v>
      </c>
      <c r="BK41" s="39" t="s">
        <v>73</v>
      </c>
      <c r="BL41" s="67">
        <f t="shared" si="5"/>
        <v>0</v>
      </c>
      <c r="BM41" s="58" t="s">
        <v>73</v>
      </c>
      <c r="BN41" s="118">
        <f t="shared" si="6"/>
        <v>157.14285714285714</v>
      </c>
      <c r="BO41" s="57" t="s">
        <v>74</v>
      </c>
      <c r="BP41" s="121">
        <f t="shared" si="7"/>
        <v>150</v>
      </c>
      <c r="BQ41" s="57" t="s">
        <v>74</v>
      </c>
      <c r="BR41" s="121">
        <f t="shared" si="8"/>
        <v>150</v>
      </c>
      <c r="BS41" s="57" t="s">
        <v>74</v>
      </c>
      <c r="BT41" s="124">
        <f t="shared" si="9"/>
        <v>200</v>
      </c>
      <c r="BU41" s="39" t="s">
        <v>74</v>
      </c>
      <c r="BV41" s="127" t="e">
        <f t="shared" si="10"/>
        <v>#DIV/0!</v>
      </c>
      <c r="BW41" s="179" t="s">
        <v>74</v>
      </c>
      <c r="BX41" s="127" t="e">
        <f t="shared" si="11"/>
        <v>#DIV/0!</v>
      </c>
      <c r="BY41" s="68" t="s">
        <v>74</v>
      </c>
      <c r="BZ41" s="2">
        <v>7</v>
      </c>
      <c r="CA41" s="43" t="s">
        <v>77</v>
      </c>
      <c r="CB41" s="46">
        <v>7</v>
      </c>
      <c r="CC41" s="45" t="s">
        <v>77</v>
      </c>
      <c r="CD41" s="239">
        <v>14821</v>
      </c>
      <c r="CE41" s="69" t="s">
        <v>78</v>
      </c>
      <c r="CF41" s="290" t="s">
        <v>105</v>
      </c>
      <c r="CG41" s="298"/>
      <c r="CH41" s="79" t="s">
        <v>254</v>
      </c>
      <c r="CI41" s="207" t="s">
        <v>109</v>
      </c>
      <c r="CJ41" s="274" t="s">
        <v>204</v>
      </c>
      <c r="CK41" s="275"/>
    </row>
    <row r="42" spans="1:89" ht="48.75" customHeight="1">
      <c r="A42" s="256"/>
      <c r="B42" s="51" t="s">
        <v>142</v>
      </c>
      <c r="C42" s="4">
        <v>10</v>
      </c>
      <c r="D42" s="29" t="s">
        <v>71</v>
      </c>
      <c r="E42" s="15">
        <v>9</v>
      </c>
      <c r="F42" s="224" t="s">
        <v>72</v>
      </c>
      <c r="G42" s="218">
        <f t="shared" si="12"/>
        <v>1</v>
      </c>
      <c r="H42" s="53" t="s">
        <v>73</v>
      </c>
      <c r="I42" s="131">
        <f t="shared" si="13"/>
        <v>0.1</v>
      </c>
      <c r="J42" s="52" t="s">
        <v>74</v>
      </c>
      <c r="K42" s="21">
        <v>1</v>
      </c>
      <c r="L42" s="53" t="s">
        <v>73</v>
      </c>
      <c r="M42" s="131">
        <f t="shared" si="14"/>
        <v>0.1</v>
      </c>
      <c r="N42" s="54" t="s">
        <v>74</v>
      </c>
      <c r="O42" s="17">
        <v>316</v>
      </c>
      <c r="P42" s="55" t="s">
        <v>75</v>
      </c>
      <c r="Q42" s="17">
        <v>24</v>
      </c>
      <c r="R42" s="55" t="s">
        <v>72</v>
      </c>
      <c r="S42" s="17">
        <v>69</v>
      </c>
      <c r="T42" s="56" t="s">
        <v>74</v>
      </c>
      <c r="U42" s="21">
        <v>86</v>
      </c>
      <c r="V42" s="56" t="s">
        <v>74</v>
      </c>
      <c r="W42" s="21">
        <v>92</v>
      </c>
      <c r="X42" s="55" t="s">
        <v>74</v>
      </c>
      <c r="Y42" s="27" t="s">
        <v>105</v>
      </c>
      <c r="Z42" s="70" t="s">
        <v>262</v>
      </c>
      <c r="AA42" s="246" t="s">
        <v>286</v>
      </c>
      <c r="AB42" s="246" t="s">
        <v>145</v>
      </c>
      <c r="AC42" s="72" t="s">
        <v>253</v>
      </c>
      <c r="AD42" s="37">
        <f t="shared" si="15"/>
        <v>5</v>
      </c>
      <c r="AE42" s="39" t="s">
        <v>71</v>
      </c>
      <c r="AF42" s="35">
        <v>1</v>
      </c>
      <c r="AG42" s="60" t="s">
        <v>71</v>
      </c>
      <c r="AH42" s="35">
        <v>2</v>
      </c>
      <c r="AI42" s="60" t="s">
        <v>71</v>
      </c>
      <c r="AJ42" s="75">
        <v>2</v>
      </c>
      <c r="AK42" s="73" t="s">
        <v>71</v>
      </c>
      <c r="AL42" s="35">
        <v>0</v>
      </c>
      <c r="AM42" s="73" t="s">
        <v>71</v>
      </c>
      <c r="AN42" s="35">
        <v>0</v>
      </c>
      <c r="AO42" s="63" t="s">
        <v>71</v>
      </c>
      <c r="AP42" s="65">
        <f t="shared" si="16"/>
        <v>7.52</v>
      </c>
      <c r="AQ42" s="57" t="s">
        <v>73</v>
      </c>
      <c r="AR42" s="35">
        <v>2</v>
      </c>
      <c r="AS42" s="60" t="s">
        <v>73</v>
      </c>
      <c r="AT42" s="35">
        <v>2.52</v>
      </c>
      <c r="AU42" s="60" t="s">
        <v>73</v>
      </c>
      <c r="AV42" s="75">
        <v>3</v>
      </c>
      <c r="AW42" s="73" t="s">
        <v>73</v>
      </c>
      <c r="AX42" s="35">
        <v>0</v>
      </c>
      <c r="AY42" s="73" t="s">
        <v>73</v>
      </c>
      <c r="AZ42" s="35">
        <v>0</v>
      </c>
      <c r="BA42" s="66" t="s">
        <v>73</v>
      </c>
      <c r="BB42" s="40">
        <f t="shared" si="0"/>
        <v>2.5199999999999996</v>
      </c>
      <c r="BC42" s="39" t="s">
        <v>73</v>
      </c>
      <c r="BD42" s="67">
        <f t="shared" si="1"/>
        <v>1</v>
      </c>
      <c r="BE42" s="57" t="s">
        <v>73</v>
      </c>
      <c r="BF42" s="67">
        <f t="shared" si="2"/>
        <v>0.52</v>
      </c>
      <c r="BG42" s="57" t="s">
        <v>73</v>
      </c>
      <c r="BH42" s="39">
        <f t="shared" si="3"/>
        <v>1</v>
      </c>
      <c r="BI42" s="39" t="s">
        <v>73</v>
      </c>
      <c r="BJ42" s="67">
        <f t="shared" si="4"/>
        <v>0</v>
      </c>
      <c r="BK42" s="39" t="s">
        <v>73</v>
      </c>
      <c r="BL42" s="67">
        <f t="shared" si="5"/>
        <v>0</v>
      </c>
      <c r="BM42" s="58" t="s">
        <v>73</v>
      </c>
      <c r="BN42" s="118">
        <f t="shared" si="6"/>
        <v>150.4</v>
      </c>
      <c r="BO42" s="57" t="s">
        <v>74</v>
      </c>
      <c r="BP42" s="121">
        <f t="shared" si="7"/>
        <v>200</v>
      </c>
      <c r="BQ42" s="57" t="s">
        <v>74</v>
      </c>
      <c r="BR42" s="121">
        <f t="shared" si="8"/>
        <v>126</v>
      </c>
      <c r="BS42" s="57" t="s">
        <v>74</v>
      </c>
      <c r="BT42" s="124">
        <f t="shared" si="9"/>
        <v>150</v>
      </c>
      <c r="BU42" s="39" t="s">
        <v>74</v>
      </c>
      <c r="BV42" s="127" t="e">
        <f t="shared" si="10"/>
        <v>#DIV/0!</v>
      </c>
      <c r="BW42" s="179" t="s">
        <v>74</v>
      </c>
      <c r="BX42" s="127" t="e">
        <f t="shared" si="11"/>
        <v>#DIV/0!</v>
      </c>
      <c r="BY42" s="68" t="s">
        <v>74</v>
      </c>
      <c r="BZ42" s="2">
        <v>7</v>
      </c>
      <c r="CA42" s="43" t="s">
        <v>77</v>
      </c>
      <c r="CB42" s="46" t="s">
        <v>110</v>
      </c>
      <c r="CC42" s="45" t="s">
        <v>77</v>
      </c>
      <c r="CD42" s="239">
        <v>10149</v>
      </c>
      <c r="CE42" s="69" t="s">
        <v>78</v>
      </c>
      <c r="CF42" s="290" t="s">
        <v>105</v>
      </c>
      <c r="CG42" s="298"/>
      <c r="CH42" s="79" t="s">
        <v>146</v>
      </c>
      <c r="CI42" s="207" t="s">
        <v>109</v>
      </c>
      <c r="CJ42" s="262" t="s">
        <v>147</v>
      </c>
      <c r="CK42" s="263"/>
    </row>
    <row r="43" spans="1:89" ht="30" customHeight="1">
      <c r="A43" s="253" t="s">
        <v>218</v>
      </c>
      <c r="B43" s="51" t="s">
        <v>219</v>
      </c>
      <c r="C43" s="4">
        <v>146</v>
      </c>
      <c r="D43" s="29" t="s">
        <v>71</v>
      </c>
      <c r="E43" s="15">
        <v>143</v>
      </c>
      <c r="F43" s="224" t="s">
        <v>72</v>
      </c>
      <c r="G43" s="218">
        <f t="shared" si="12"/>
        <v>3</v>
      </c>
      <c r="H43" s="53" t="s">
        <v>73</v>
      </c>
      <c r="I43" s="131">
        <f t="shared" si="13"/>
        <v>0.02054794520547945</v>
      </c>
      <c r="J43" s="52" t="s">
        <v>74</v>
      </c>
      <c r="K43" s="21">
        <v>9</v>
      </c>
      <c r="L43" s="53" t="s">
        <v>73</v>
      </c>
      <c r="M43" s="131">
        <f t="shared" si="14"/>
        <v>0.06164383561643835</v>
      </c>
      <c r="N43" s="54" t="s">
        <v>74</v>
      </c>
      <c r="O43" s="17">
        <v>316</v>
      </c>
      <c r="P43" s="55" t="s">
        <v>75</v>
      </c>
      <c r="Q43" s="17">
        <v>456</v>
      </c>
      <c r="R43" s="55" t="s">
        <v>72</v>
      </c>
      <c r="S43" s="17">
        <v>69</v>
      </c>
      <c r="T43" s="56" t="s">
        <v>74</v>
      </c>
      <c r="U43" s="21">
        <v>86</v>
      </c>
      <c r="V43" s="56" t="s">
        <v>74</v>
      </c>
      <c r="W43" s="21">
        <v>92</v>
      </c>
      <c r="X43" s="55" t="s">
        <v>74</v>
      </c>
      <c r="Y43" s="27" t="s">
        <v>105</v>
      </c>
      <c r="Z43" s="70" t="s">
        <v>263</v>
      </c>
      <c r="AA43" s="246"/>
      <c r="AB43" s="246" t="s">
        <v>107</v>
      </c>
      <c r="AC43" s="72" t="s">
        <v>252</v>
      </c>
      <c r="AD43" s="37">
        <f t="shared" si="15"/>
        <v>30</v>
      </c>
      <c r="AE43" s="39" t="s">
        <v>71</v>
      </c>
      <c r="AF43" s="35">
        <v>16</v>
      </c>
      <c r="AG43" s="60" t="s">
        <v>71</v>
      </c>
      <c r="AH43" s="35">
        <v>5</v>
      </c>
      <c r="AI43" s="60" t="s">
        <v>71</v>
      </c>
      <c r="AJ43" s="75">
        <v>9</v>
      </c>
      <c r="AK43" s="73" t="s">
        <v>71</v>
      </c>
      <c r="AL43" s="35">
        <v>0</v>
      </c>
      <c r="AM43" s="73" t="s">
        <v>71</v>
      </c>
      <c r="AN43" s="35">
        <v>0</v>
      </c>
      <c r="AO43" s="63" t="s">
        <v>71</v>
      </c>
      <c r="AP43" s="65">
        <f t="shared" si="16"/>
        <v>42</v>
      </c>
      <c r="AQ43" s="57" t="s">
        <v>73</v>
      </c>
      <c r="AR43" s="35">
        <v>23</v>
      </c>
      <c r="AS43" s="60" t="s">
        <v>73</v>
      </c>
      <c r="AT43" s="35">
        <v>7</v>
      </c>
      <c r="AU43" s="60" t="s">
        <v>73</v>
      </c>
      <c r="AV43" s="75">
        <v>12</v>
      </c>
      <c r="AW43" s="73" t="s">
        <v>73</v>
      </c>
      <c r="AX43" s="35">
        <v>0</v>
      </c>
      <c r="AY43" s="73" t="s">
        <v>73</v>
      </c>
      <c r="AZ43" s="35">
        <v>0</v>
      </c>
      <c r="BA43" s="66" t="s">
        <v>73</v>
      </c>
      <c r="BB43" s="40">
        <f t="shared" si="0"/>
        <v>12</v>
      </c>
      <c r="BC43" s="39" t="s">
        <v>73</v>
      </c>
      <c r="BD43" s="67">
        <f t="shared" si="1"/>
        <v>7</v>
      </c>
      <c r="BE43" s="57" t="s">
        <v>73</v>
      </c>
      <c r="BF43" s="67">
        <f t="shared" si="2"/>
        <v>2</v>
      </c>
      <c r="BG43" s="57" t="s">
        <v>73</v>
      </c>
      <c r="BH43" s="39">
        <f t="shared" si="3"/>
        <v>3</v>
      </c>
      <c r="BI43" s="39" t="s">
        <v>73</v>
      </c>
      <c r="BJ43" s="67">
        <f t="shared" si="4"/>
        <v>0</v>
      </c>
      <c r="BK43" s="39" t="s">
        <v>73</v>
      </c>
      <c r="BL43" s="67">
        <f t="shared" si="5"/>
        <v>0</v>
      </c>
      <c r="BM43" s="58" t="s">
        <v>73</v>
      </c>
      <c r="BN43" s="118">
        <f t="shared" si="6"/>
        <v>140</v>
      </c>
      <c r="BO43" s="57" t="s">
        <v>74</v>
      </c>
      <c r="BP43" s="121">
        <f t="shared" si="7"/>
        <v>143.75</v>
      </c>
      <c r="BQ43" s="57" t="s">
        <v>74</v>
      </c>
      <c r="BR43" s="121">
        <f t="shared" si="8"/>
        <v>140</v>
      </c>
      <c r="BS43" s="57" t="s">
        <v>74</v>
      </c>
      <c r="BT43" s="124">
        <f t="shared" si="9"/>
        <v>133.33333333333331</v>
      </c>
      <c r="BU43" s="39" t="s">
        <v>74</v>
      </c>
      <c r="BV43" s="127" t="e">
        <f t="shared" si="10"/>
        <v>#DIV/0!</v>
      </c>
      <c r="BW43" s="179" t="s">
        <v>74</v>
      </c>
      <c r="BX43" s="127" t="e">
        <f t="shared" si="11"/>
        <v>#DIV/0!</v>
      </c>
      <c r="BY43" s="68" t="s">
        <v>74</v>
      </c>
      <c r="BZ43" s="2">
        <v>7</v>
      </c>
      <c r="CA43" s="43" t="s">
        <v>77</v>
      </c>
      <c r="CB43" s="46">
        <v>7</v>
      </c>
      <c r="CC43" s="45" t="s">
        <v>77</v>
      </c>
      <c r="CD43" s="239">
        <v>15867</v>
      </c>
      <c r="CE43" s="69" t="s">
        <v>78</v>
      </c>
      <c r="CF43" s="290" t="s">
        <v>105</v>
      </c>
      <c r="CG43" s="298"/>
      <c r="CH43" s="79" t="s">
        <v>267</v>
      </c>
      <c r="CI43" s="207" t="s">
        <v>120</v>
      </c>
      <c r="CJ43" s="266" t="s">
        <v>236</v>
      </c>
      <c r="CK43" s="267"/>
    </row>
    <row r="44" spans="1:89" ht="57.75" customHeight="1">
      <c r="A44" s="256"/>
      <c r="B44" s="51" t="s">
        <v>180</v>
      </c>
      <c r="C44" s="4">
        <v>61</v>
      </c>
      <c r="D44" s="29" t="s">
        <v>71</v>
      </c>
      <c r="E44" s="15">
        <v>60</v>
      </c>
      <c r="F44" s="224" t="s">
        <v>72</v>
      </c>
      <c r="G44" s="218">
        <f t="shared" si="12"/>
        <v>1</v>
      </c>
      <c r="H44" s="53" t="s">
        <v>73</v>
      </c>
      <c r="I44" s="131">
        <f t="shared" si="13"/>
        <v>0.01639344262295082</v>
      </c>
      <c r="J44" s="52" t="s">
        <v>74</v>
      </c>
      <c r="K44" s="21">
        <v>4</v>
      </c>
      <c r="L44" s="53" t="s">
        <v>73</v>
      </c>
      <c r="M44" s="131">
        <f t="shared" si="14"/>
        <v>0.06557377049180328</v>
      </c>
      <c r="N44" s="54" t="s">
        <v>74</v>
      </c>
      <c r="O44" s="17">
        <v>316</v>
      </c>
      <c r="P44" s="55" t="s">
        <v>75</v>
      </c>
      <c r="Q44" s="17">
        <v>392</v>
      </c>
      <c r="R44" s="55" t="s">
        <v>72</v>
      </c>
      <c r="S44" s="17">
        <v>69</v>
      </c>
      <c r="T44" s="56" t="s">
        <v>74</v>
      </c>
      <c r="U44" s="21">
        <v>86</v>
      </c>
      <c r="V44" s="56" t="s">
        <v>74</v>
      </c>
      <c r="W44" s="21">
        <v>92</v>
      </c>
      <c r="X44" s="55" t="s">
        <v>74</v>
      </c>
      <c r="Y44" s="27" t="s">
        <v>105</v>
      </c>
      <c r="Z44" s="70" t="s">
        <v>254</v>
      </c>
      <c r="AA44" s="246"/>
      <c r="AB44" s="246" t="s">
        <v>107</v>
      </c>
      <c r="AC44" s="72" t="s">
        <v>253</v>
      </c>
      <c r="AD44" s="37">
        <f t="shared" si="15"/>
        <v>12</v>
      </c>
      <c r="AE44" s="39" t="s">
        <v>71</v>
      </c>
      <c r="AF44" s="35">
        <v>5</v>
      </c>
      <c r="AG44" s="60" t="s">
        <v>71</v>
      </c>
      <c r="AH44" s="35">
        <v>1</v>
      </c>
      <c r="AI44" s="60" t="s">
        <v>71</v>
      </c>
      <c r="AJ44" s="75">
        <v>5</v>
      </c>
      <c r="AK44" s="73" t="s">
        <v>71</v>
      </c>
      <c r="AL44" s="35">
        <v>1</v>
      </c>
      <c r="AM44" s="73" t="s">
        <v>71</v>
      </c>
      <c r="AN44" s="35">
        <v>0</v>
      </c>
      <c r="AO44" s="63" t="s">
        <v>71</v>
      </c>
      <c r="AP44" s="65">
        <f t="shared" si="16"/>
        <v>18</v>
      </c>
      <c r="AQ44" s="57" t="s">
        <v>73</v>
      </c>
      <c r="AR44" s="35">
        <v>8</v>
      </c>
      <c r="AS44" s="60" t="s">
        <v>73</v>
      </c>
      <c r="AT44" s="35">
        <v>2</v>
      </c>
      <c r="AU44" s="60" t="s">
        <v>73</v>
      </c>
      <c r="AV44" s="75">
        <v>7</v>
      </c>
      <c r="AW44" s="73" t="s">
        <v>73</v>
      </c>
      <c r="AX44" s="35">
        <v>1</v>
      </c>
      <c r="AY44" s="73" t="s">
        <v>73</v>
      </c>
      <c r="AZ44" s="35">
        <v>0</v>
      </c>
      <c r="BA44" s="66" t="s">
        <v>73</v>
      </c>
      <c r="BB44" s="40">
        <f t="shared" si="0"/>
        <v>6</v>
      </c>
      <c r="BC44" s="39" t="s">
        <v>73</v>
      </c>
      <c r="BD44" s="67">
        <f t="shared" si="1"/>
        <v>3</v>
      </c>
      <c r="BE44" s="57" t="s">
        <v>73</v>
      </c>
      <c r="BF44" s="67">
        <f t="shared" si="2"/>
        <v>1</v>
      </c>
      <c r="BG44" s="57" t="s">
        <v>73</v>
      </c>
      <c r="BH44" s="39">
        <f t="shared" si="3"/>
        <v>2</v>
      </c>
      <c r="BI44" s="39" t="s">
        <v>73</v>
      </c>
      <c r="BJ44" s="67">
        <f t="shared" si="4"/>
        <v>0</v>
      </c>
      <c r="BK44" s="39" t="s">
        <v>73</v>
      </c>
      <c r="BL44" s="67">
        <f t="shared" si="5"/>
        <v>0</v>
      </c>
      <c r="BM44" s="58" t="s">
        <v>73</v>
      </c>
      <c r="BN44" s="118">
        <f t="shared" si="6"/>
        <v>150</v>
      </c>
      <c r="BO44" s="57" t="s">
        <v>74</v>
      </c>
      <c r="BP44" s="121">
        <f t="shared" si="7"/>
        <v>160</v>
      </c>
      <c r="BQ44" s="57" t="s">
        <v>74</v>
      </c>
      <c r="BR44" s="121">
        <f t="shared" si="8"/>
        <v>200</v>
      </c>
      <c r="BS44" s="57" t="s">
        <v>74</v>
      </c>
      <c r="BT44" s="124">
        <f t="shared" si="9"/>
        <v>140</v>
      </c>
      <c r="BU44" s="39" t="s">
        <v>74</v>
      </c>
      <c r="BV44" s="127">
        <f t="shared" si="10"/>
        <v>100</v>
      </c>
      <c r="BW44" s="179" t="s">
        <v>74</v>
      </c>
      <c r="BX44" s="127" t="e">
        <f t="shared" si="11"/>
        <v>#DIV/0!</v>
      </c>
      <c r="BY44" s="68" t="s">
        <v>74</v>
      </c>
      <c r="BZ44" s="2">
        <v>7</v>
      </c>
      <c r="CA44" s="43" t="s">
        <v>77</v>
      </c>
      <c r="CB44" s="46">
        <v>7</v>
      </c>
      <c r="CC44" s="45" t="s">
        <v>77</v>
      </c>
      <c r="CD44" s="239">
        <v>19770</v>
      </c>
      <c r="CE44" s="69" t="s">
        <v>78</v>
      </c>
      <c r="CF44" s="290" t="s">
        <v>105</v>
      </c>
      <c r="CG44" s="298"/>
      <c r="CH44" s="79" t="s">
        <v>260</v>
      </c>
      <c r="CI44" s="207" t="s">
        <v>109</v>
      </c>
      <c r="CJ44" s="270" t="s">
        <v>208</v>
      </c>
      <c r="CK44" s="271"/>
    </row>
    <row r="45" spans="1:89" ht="31.5" customHeight="1">
      <c r="A45" s="253" t="s">
        <v>184</v>
      </c>
      <c r="B45" s="51" t="s">
        <v>185</v>
      </c>
      <c r="C45" s="4">
        <v>67</v>
      </c>
      <c r="D45" s="29" t="s">
        <v>71</v>
      </c>
      <c r="E45" s="15">
        <v>66</v>
      </c>
      <c r="F45" s="224" t="s">
        <v>72</v>
      </c>
      <c r="G45" s="218">
        <f t="shared" si="12"/>
        <v>1</v>
      </c>
      <c r="H45" s="53" t="s">
        <v>73</v>
      </c>
      <c r="I45" s="131">
        <f>G45/C45*100</f>
        <v>1.4925373134328357</v>
      </c>
      <c r="J45" s="52" t="s">
        <v>74</v>
      </c>
      <c r="K45" s="21">
        <v>5</v>
      </c>
      <c r="L45" s="53" t="s">
        <v>73</v>
      </c>
      <c r="M45" s="131">
        <f>K45/C45*100</f>
        <v>7.462686567164178</v>
      </c>
      <c r="N45" s="54" t="s">
        <v>74</v>
      </c>
      <c r="O45" s="17">
        <v>316</v>
      </c>
      <c r="P45" s="55" t="s">
        <v>75</v>
      </c>
      <c r="Q45" s="17">
        <v>203</v>
      </c>
      <c r="R45" s="55" t="s">
        <v>72</v>
      </c>
      <c r="S45" s="17">
        <v>69</v>
      </c>
      <c r="T45" s="56" t="s">
        <v>74</v>
      </c>
      <c r="U45" s="21">
        <v>86</v>
      </c>
      <c r="V45" s="56" t="s">
        <v>74</v>
      </c>
      <c r="W45" s="21">
        <v>92</v>
      </c>
      <c r="X45" s="55" t="s">
        <v>74</v>
      </c>
      <c r="Y45" s="27" t="s">
        <v>105</v>
      </c>
      <c r="Z45" s="70" t="s">
        <v>256</v>
      </c>
      <c r="AA45" s="246" t="s">
        <v>186</v>
      </c>
      <c r="AB45" s="246" t="s">
        <v>107</v>
      </c>
      <c r="AC45" s="72" t="s">
        <v>253</v>
      </c>
      <c r="AD45" s="37">
        <f t="shared" si="15"/>
        <v>19</v>
      </c>
      <c r="AE45" s="39" t="s">
        <v>71</v>
      </c>
      <c r="AF45" s="35">
        <v>14</v>
      </c>
      <c r="AG45" s="60" t="s">
        <v>71</v>
      </c>
      <c r="AH45" s="35">
        <v>1</v>
      </c>
      <c r="AI45" s="60" t="s">
        <v>71</v>
      </c>
      <c r="AJ45" s="75">
        <v>4</v>
      </c>
      <c r="AK45" s="73" t="s">
        <v>71</v>
      </c>
      <c r="AL45" s="35">
        <v>0</v>
      </c>
      <c r="AM45" s="73" t="s">
        <v>71</v>
      </c>
      <c r="AN45" s="35">
        <v>0</v>
      </c>
      <c r="AO45" s="63" t="s">
        <v>71</v>
      </c>
      <c r="AP45" s="65">
        <f t="shared" si="16"/>
        <v>28</v>
      </c>
      <c r="AQ45" s="57" t="s">
        <v>73</v>
      </c>
      <c r="AR45" s="35">
        <v>20</v>
      </c>
      <c r="AS45" s="60" t="s">
        <v>73</v>
      </c>
      <c r="AT45" s="35">
        <v>2</v>
      </c>
      <c r="AU45" s="60" t="s">
        <v>73</v>
      </c>
      <c r="AV45" s="75">
        <v>6</v>
      </c>
      <c r="AW45" s="73" t="s">
        <v>73</v>
      </c>
      <c r="AX45" s="35">
        <v>0</v>
      </c>
      <c r="AY45" s="73" t="s">
        <v>73</v>
      </c>
      <c r="AZ45" s="35">
        <v>0</v>
      </c>
      <c r="BA45" s="66" t="s">
        <v>73</v>
      </c>
      <c r="BB45" s="40">
        <f t="shared" si="0"/>
        <v>9</v>
      </c>
      <c r="BC45" s="39" t="s">
        <v>73</v>
      </c>
      <c r="BD45" s="67">
        <f t="shared" si="1"/>
        <v>6</v>
      </c>
      <c r="BE45" s="57" t="s">
        <v>73</v>
      </c>
      <c r="BF45" s="67">
        <f t="shared" si="2"/>
        <v>1</v>
      </c>
      <c r="BG45" s="57" t="s">
        <v>73</v>
      </c>
      <c r="BH45" s="39">
        <f t="shared" si="3"/>
        <v>2</v>
      </c>
      <c r="BI45" s="39" t="s">
        <v>73</v>
      </c>
      <c r="BJ45" s="67">
        <f t="shared" si="4"/>
        <v>0</v>
      </c>
      <c r="BK45" s="39" t="s">
        <v>73</v>
      </c>
      <c r="BL45" s="67">
        <f t="shared" si="5"/>
        <v>0</v>
      </c>
      <c r="BM45" s="58" t="s">
        <v>73</v>
      </c>
      <c r="BN45" s="118">
        <f t="shared" si="6"/>
        <v>147.36842105263156</v>
      </c>
      <c r="BO45" s="57" t="s">
        <v>74</v>
      </c>
      <c r="BP45" s="121">
        <f t="shared" si="7"/>
        <v>142.85714285714286</v>
      </c>
      <c r="BQ45" s="57" t="s">
        <v>74</v>
      </c>
      <c r="BR45" s="121">
        <f t="shared" si="8"/>
        <v>200</v>
      </c>
      <c r="BS45" s="57" t="s">
        <v>74</v>
      </c>
      <c r="BT45" s="124">
        <f t="shared" si="9"/>
        <v>150</v>
      </c>
      <c r="BU45" s="39" t="s">
        <v>74</v>
      </c>
      <c r="BV45" s="127" t="e">
        <f t="shared" si="10"/>
        <v>#DIV/0!</v>
      </c>
      <c r="BW45" s="179" t="s">
        <v>74</v>
      </c>
      <c r="BX45" s="127" t="e">
        <f t="shared" si="11"/>
        <v>#DIV/0!</v>
      </c>
      <c r="BY45" s="68" t="s">
        <v>74</v>
      </c>
      <c r="BZ45" s="2">
        <v>7</v>
      </c>
      <c r="CA45" s="43" t="s">
        <v>77</v>
      </c>
      <c r="CB45" s="46">
        <v>7</v>
      </c>
      <c r="CC45" s="45" t="s">
        <v>77</v>
      </c>
      <c r="CD45" s="239">
        <v>16500</v>
      </c>
      <c r="CE45" s="69" t="s">
        <v>78</v>
      </c>
      <c r="CF45" s="290" t="s">
        <v>105</v>
      </c>
      <c r="CG45" s="298"/>
      <c r="CH45" s="79" t="s">
        <v>170</v>
      </c>
      <c r="CI45" s="207" t="s">
        <v>109</v>
      </c>
      <c r="CJ45" s="262" t="s">
        <v>187</v>
      </c>
      <c r="CK45" s="263"/>
    </row>
    <row r="46" spans="1:89" ht="32.25" customHeight="1">
      <c r="A46" s="254"/>
      <c r="B46" s="51" t="s">
        <v>189</v>
      </c>
      <c r="C46" s="4">
        <v>37</v>
      </c>
      <c r="D46" s="29" t="s">
        <v>71</v>
      </c>
      <c r="E46" s="15">
        <v>35</v>
      </c>
      <c r="F46" s="224" t="s">
        <v>72</v>
      </c>
      <c r="G46" s="218">
        <f t="shared" si="12"/>
        <v>2</v>
      </c>
      <c r="H46" s="53" t="s">
        <v>73</v>
      </c>
      <c r="I46" s="131">
        <f>G46/C46</f>
        <v>0.05405405405405406</v>
      </c>
      <c r="J46" s="52" t="s">
        <v>74</v>
      </c>
      <c r="K46" s="21">
        <v>3</v>
      </c>
      <c r="L46" s="53" t="s">
        <v>73</v>
      </c>
      <c r="M46" s="131">
        <f>K46/C46</f>
        <v>0.08108108108108109</v>
      </c>
      <c r="N46" s="54" t="s">
        <v>74</v>
      </c>
      <c r="O46" s="17">
        <v>316</v>
      </c>
      <c r="P46" s="55" t="s">
        <v>75</v>
      </c>
      <c r="Q46" s="17">
        <v>161</v>
      </c>
      <c r="R46" s="55" t="s">
        <v>72</v>
      </c>
      <c r="S46" s="17">
        <v>69</v>
      </c>
      <c r="T46" s="56" t="s">
        <v>74</v>
      </c>
      <c r="U46" s="21">
        <v>86</v>
      </c>
      <c r="V46" s="56" t="s">
        <v>74</v>
      </c>
      <c r="W46" s="21">
        <v>92</v>
      </c>
      <c r="X46" s="55" t="s">
        <v>74</v>
      </c>
      <c r="Y46" s="27" t="s">
        <v>105</v>
      </c>
      <c r="Z46" s="70" t="s">
        <v>261</v>
      </c>
      <c r="AA46" s="246"/>
      <c r="AB46" s="246" t="s">
        <v>107</v>
      </c>
      <c r="AC46" s="72" t="s">
        <v>253</v>
      </c>
      <c r="AD46" s="37">
        <f t="shared" si="15"/>
        <v>7</v>
      </c>
      <c r="AE46" s="39" t="s">
        <v>71</v>
      </c>
      <c r="AF46" s="35">
        <v>4</v>
      </c>
      <c r="AG46" s="60" t="s">
        <v>71</v>
      </c>
      <c r="AH46" s="35">
        <v>1</v>
      </c>
      <c r="AI46" s="60" t="s">
        <v>71</v>
      </c>
      <c r="AJ46" s="75">
        <v>2</v>
      </c>
      <c r="AK46" s="73" t="s">
        <v>71</v>
      </c>
      <c r="AL46" s="35">
        <v>0</v>
      </c>
      <c r="AM46" s="73" t="s">
        <v>71</v>
      </c>
      <c r="AN46" s="35">
        <v>0</v>
      </c>
      <c r="AO46" s="63" t="s">
        <v>71</v>
      </c>
      <c r="AP46" s="65">
        <f t="shared" si="16"/>
        <v>11</v>
      </c>
      <c r="AQ46" s="57" t="s">
        <v>73</v>
      </c>
      <c r="AR46" s="35">
        <v>6</v>
      </c>
      <c r="AS46" s="60" t="s">
        <v>73</v>
      </c>
      <c r="AT46" s="35">
        <v>2</v>
      </c>
      <c r="AU46" s="60" t="s">
        <v>73</v>
      </c>
      <c r="AV46" s="75">
        <v>3</v>
      </c>
      <c r="AW46" s="73" t="s">
        <v>73</v>
      </c>
      <c r="AX46" s="35">
        <v>0</v>
      </c>
      <c r="AY46" s="73" t="s">
        <v>73</v>
      </c>
      <c r="AZ46" s="35">
        <v>0</v>
      </c>
      <c r="BA46" s="66" t="s">
        <v>73</v>
      </c>
      <c r="BB46" s="40">
        <f t="shared" si="0"/>
        <v>4</v>
      </c>
      <c r="BC46" s="39" t="s">
        <v>73</v>
      </c>
      <c r="BD46" s="67">
        <f t="shared" si="1"/>
        <v>2</v>
      </c>
      <c r="BE46" s="57" t="s">
        <v>73</v>
      </c>
      <c r="BF46" s="67">
        <f t="shared" si="2"/>
        <v>1</v>
      </c>
      <c r="BG46" s="57" t="s">
        <v>73</v>
      </c>
      <c r="BH46" s="39">
        <f t="shared" si="3"/>
        <v>1</v>
      </c>
      <c r="BI46" s="39" t="s">
        <v>73</v>
      </c>
      <c r="BJ46" s="67">
        <f t="shared" si="4"/>
        <v>0</v>
      </c>
      <c r="BK46" s="39" t="s">
        <v>73</v>
      </c>
      <c r="BL46" s="67">
        <f t="shared" si="5"/>
        <v>0</v>
      </c>
      <c r="BM46" s="58" t="s">
        <v>73</v>
      </c>
      <c r="BN46" s="118">
        <f t="shared" si="6"/>
        <v>157.14285714285714</v>
      </c>
      <c r="BO46" s="57" t="s">
        <v>74</v>
      </c>
      <c r="BP46" s="121">
        <f t="shared" si="7"/>
        <v>150</v>
      </c>
      <c r="BQ46" s="57" t="s">
        <v>74</v>
      </c>
      <c r="BR46" s="121">
        <f t="shared" si="8"/>
        <v>200</v>
      </c>
      <c r="BS46" s="57" t="s">
        <v>74</v>
      </c>
      <c r="BT46" s="124">
        <f t="shared" si="9"/>
        <v>150</v>
      </c>
      <c r="BU46" s="39" t="s">
        <v>74</v>
      </c>
      <c r="BV46" s="127" t="e">
        <f t="shared" si="10"/>
        <v>#DIV/0!</v>
      </c>
      <c r="BW46" s="179" t="s">
        <v>74</v>
      </c>
      <c r="BX46" s="127" t="e">
        <f t="shared" si="11"/>
        <v>#DIV/0!</v>
      </c>
      <c r="BY46" s="68" t="s">
        <v>74</v>
      </c>
      <c r="BZ46" s="2">
        <v>7</v>
      </c>
      <c r="CA46" s="43" t="s">
        <v>77</v>
      </c>
      <c r="CB46" s="46">
        <v>7</v>
      </c>
      <c r="CC46" s="45" t="s">
        <v>77</v>
      </c>
      <c r="CD46" s="239">
        <v>19500</v>
      </c>
      <c r="CE46" s="69" t="s">
        <v>78</v>
      </c>
      <c r="CF46" s="290" t="s">
        <v>105</v>
      </c>
      <c r="CG46" s="298"/>
      <c r="CH46" s="79" t="s">
        <v>261</v>
      </c>
      <c r="CI46" s="207" t="s">
        <v>109</v>
      </c>
      <c r="CJ46" s="262" t="s">
        <v>190</v>
      </c>
      <c r="CK46" s="263"/>
    </row>
    <row r="47" spans="1:89" ht="24.75" customHeight="1">
      <c r="A47" s="254"/>
      <c r="B47" s="51" t="s">
        <v>240</v>
      </c>
      <c r="C47" s="4">
        <v>35</v>
      </c>
      <c r="D47" s="29" t="s">
        <v>71</v>
      </c>
      <c r="E47" s="15">
        <v>34</v>
      </c>
      <c r="F47" s="224" t="s">
        <v>72</v>
      </c>
      <c r="G47" s="218">
        <v>1</v>
      </c>
      <c r="H47" s="53" t="s">
        <v>73</v>
      </c>
      <c r="I47" s="131">
        <f>G47/C47</f>
        <v>0.02857142857142857</v>
      </c>
      <c r="J47" s="52" t="s">
        <v>74</v>
      </c>
      <c r="K47" s="21">
        <v>3</v>
      </c>
      <c r="L47" s="53" t="s">
        <v>73</v>
      </c>
      <c r="M47" s="131">
        <f>K47/C47</f>
        <v>0.08571428571428572</v>
      </c>
      <c r="N47" s="54" t="s">
        <v>74</v>
      </c>
      <c r="O47" s="17">
        <v>316</v>
      </c>
      <c r="P47" s="55" t="s">
        <v>75</v>
      </c>
      <c r="Q47" s="17">
        <v>91</v>
      </c>
      <c r="R47" s="55" t="s">
        <v>72</v>
      </c>
      <c r="S47" s="17">
        <v>69</v>
      </c>
      <c r="T47" s="56" t="s">
        <v>74</v>
      </c>
      <c r="U47" s="21">
        <v>86</v>
      </c>
      <c r="V47" s="56" t="s">
        <v>74</v>
      </c>
      <c r="W47" s="21">
        <v>92</v>
      </c>
      <c r="X47" s="55" t="s">
        <v>74</v>
      </c>
      <c r="Y47" s="27" t="s">
        <v>105</v>
      </c>
      <c r="Z47" s="70" t="s">
        <v>263</v>
      </c>
      <c r="AA47" s="246" t="s">
        <v>241</v>
      </c>
      <c r="AB47" s="246" t="s">
        <v>107</v>
      </c>
      <c r="AC47" s="72" t="s">
        <v>108</v>
      </c>
      <c r="AD47" s="37">
        <f t="shared" si="15"/>
        <v>11</v>
      </c>
      <c r="AE47" s="39" t="s">
        <v>71</v>
      </c>
      <c r="AF47" s="35">
        <v>6</v>
      </c>
      <c r="AG47" s="60" t="s">
        <v>71</v>
      </c>
      <c r="AH47" s="35">
        <v>2</v>
      </c>
      <c r="AI47" s="60" t="s">
        <v>71</v>
      </c>
      <c r="AJ47" s="75">
        <v>3</v>
      </c>
      <c r="AK47" s="73" t="s">
        <v>71</v>
      </c>
      <c r="AL47" s="35">
        <v>0</v>
      </c>
      <c r="AM47" s="73" t="s">
        <v>71</v>
      </c>
      <c r="AN47" s="35">
        <v>0</v>
      </c>
      <c r="AO47" s="63" t="s">
        <v>71</v>
      </c>
      <c r="AP47" s="65">
        <f t="shared" si="16"/>
        <v>16</v>
      </c>
      <c r="AQ47" s="57" t="s">
        <v>73</v>
      </c>
      <c r="AR47" s="35">
        <v>9</v>
      </c>
      <c r="AS47" s="60" t="s">
        <v>73</v>
      </c>
      <c r="AT47" s="35">
        <v>3</v>
      </c>
      <c r="AU47" s="60" t="s">
        <v>73</v>
      </c>
      <c r="AV47" s="75">
        <v>4</v>
      </c>
      <c r="AW47" s="73" t="s">
        <v>73</v>
      </c>
      <c r="AX47" s="35">
        <v>0</v>
      </c>
      <c r="AY47" s="73" t="s">
        <v>73</v>
      </c>
      <c r="AZ47" s="35">
        <v>0</v>
      </c>
      <c r="BA47" s="66" t="s">
        <v>73</v>
      </c>
      <c r="BB47" s="40">
        <f t="shared" si="0"/>
        <v>5</v>
      </c>
      <c r="BC47" s="39" t="s">
        <v>73</v>
      </c>
      <c r="BD47" s="67">
        <f t="shared" si="1"/>
        <v>3</v>
      </c>
      <c r="BE47" s="57" t="s">
        <v>73</v>
      </c>
      <c r="BF47" s="67">
        <f t="shared" si="2"/>
        <v>1</v>
      </c>
      <c r="BG47" s="57" t="s">
        <v>73</v>
      </c>
      <c r="BH47" s="39">
        <f t="shared" si="3"/>
        <v>1</v>
      </c>
      <c r="BI47" s="39" t="s">
        <v>73</v>
      </c>
      <c r="BJ47" s="67">
        <f t="shared" si="4"/>
        <v>0</v>
      </c>
      <c r="BK47" s="39" t="s">
        <v>73</v>
      </c>
      <c r="BL47" s="67">
        <f t="shared" si="5"/>
        <v>0</v>
      </c>
      <c r="BM47" s="58" t="s">
        <v>73</v>
      </c>
      <c r="BN47" s="118">
        <f t="shared" si="6"/>
        <v>145.45454545454547</v>
      </c>
      <c r="BO47" s="57" t="s">
        <v>74</v>
      </c>
      <c r="BP47" s="121">
        <f t="shared" si="7"/>
        <v>150</v>
      </c>
      <c r="BQ47" s="57" t="s">
        <v>74</v>
      </c>
      <c r="BR47" s="121">
        <f t="shared" si="8"/>
        <v>150</v>
      </c>
      <c r="BS47" s="57" t="s">
        <v>74</v>
      </c>
      <c r="BT47" s="124">
        <f t="shared" si="9"/>
        <v>133.33333333333331</v>
      </c>
      <c r="BU47" s="39" t="s">
        <v>74</v>
      </c>
      <c r="BV47" s="127" t="e">
        <f t="shared" si="10"/>
        <v>#DIV/0!</v>
      </c>
      <c r="BW47" s="179" t="s">
        <v>74</v>
      </c>
      <c r="BX47" s="127" t="e">
        <f t="shared" si="11"/>
        <v>#DIV/0!</v>
      </c>
      <c r="BY47" s="68" t="s">
        <v>74</v>
      </c>
      <c r="BZ47" s="2">
        <v>7</v>
      </c>
      <c r="CA47" s="43" t="s">
        <v>77</v>
      </c>
      <c r="CB47" s="46">
        <v>7</v>
      </c>
      <c r="CC47" s="45" t="s">
        <v>77</v>
      </c>
      <c r="CD47" s="239">
        <v>19826</v>
      </c>
      <c r="CE47" s="69" t="s">
        <v>78</v>
      </c>
      <c r="CF47" s="290" t="s">
        <v>105</v>
      </c>
      <c r="CG47" s="298"/>
      <c r="CH47" s="79" t="s">
        <v>263</v>
      </c>
      <c r="CI47" s="207" t="s">
        <v>120</v>
      </c>
      <c r="CJ47" s="264" t="s">
        <v>242</v>
      </c>
      <c r="CK47" s="265"/>
    </row>
    <row r="48" spans="1:89" ht="41.25" customHeight="1">
      <c r="A48" s="254"/>
      <c r="B48" s="51" t="s">
        <v>114</v>
      </c>
      <c r="C48" s="4">
        <v>36</v>
      </c>
      <c r="D48" s="29" t="s">
        <v>71</v>
      </c>
      <c r="E48" s="15">
        <v>35</v>
      </c>
      <c r="F48" s="224" t="s">
        <v>72</v>
      </c>
      <c r="G48" s="218">
        <f t="shared" si="12"/>
        <v>1</v>
      </c>
      <c r="H48" s="53" t="s">
        <v>73</v>
      </c>
      <c r="I48" s="131">
        <f t="shared" si="13"/>
        <v>0.027777777777777776</v>
      </c>
      <c r="J48" s="52" t="s">
        <v>74</v>
      </c>
      <c r="K48" s="21">
        <v>3</v>
      </c>
      <c r="L48" s="53" t="s">
        <v>73</v>
      </c>
      <c r="M48" s="131">
        <f t="shared" si="14"/>
        <v>0.08333333333333333</v>
      </c>
      <c r="N48" s="54" t="s">
        <v>74</v>
      </c>
      <c r="O48" s="17">
        <v>316</v>
      </c>
      <c r="P48" s="55" t="s">
        <v>75</v>
      </c>
      <c r="Q48" s="17">
        <v>87</v>
      </c>
      <c r="R48" s="55" t="s">
        <v>72</v>
      </c>
      <c r="S48" s="17">
        <v>69</v>
      </c>
      <c r="T48" s="56" t="s">
        <v>74</v>
      </c>
      <c r="U48" s="21">
        <v>86</v>
      </c>
      <c r="V48" s="56" t="s">
        <v>74</v>
      </c>
      <c r="W48" s="21">
        <v>92</v>
      </c>
      <c r="X48" s="55" t="s">
        <v>74</v>
      </c>
      <c r="Y48" s="27" t="s">
        <v>105</v>
      </c>
      <c r="Z48" s="70" t="s">
        <v>115</v>
      </c>
      <c r="AA48" s="246"/>
      <c r="AB48" s="246" t="s">
        <v>107</v>
      </c>
      <c r="AC48" s="72" t="s">
        <v>252</v>
      </c>
      <c r="AD48" s="37">
        <f t="shared" si="15"/>
        <v>5</v>
      </c>
      <c r="AE48" s="39" t="s">
        <v>71</v>
      </c>
      <c r="AF48" s="35">
        <v>3</v>
      </c>
      <c r="AG48" s="60" t="s">
        <v>71</v>
      </c>
      <c r="AH48" s="35">
        <v>1</v>
      </c>
      <c r="AI48" s="60" t="s">
        <v>71</v>
      </c>
      <c r="AJ48" s="75">
        <v>1</v>
      </c>
      <c r="AK48" s="73" t="s">
        <v>71</v>
      </c>
      <c r="AL48" s="35">
        <v>0</v>
      </c>
      <c r="AM48" s="73" t="s">
        <v>71</v>
      </c>
      <c r="AN48" s="35">
        <v>0</v>
      </c>
      <c r="AO48" s="63" t="s">
        <v>71</v>
      </c>
      <c r="AP48" s="65">
        <f t="shared" si="16"/>
        <v>9</v>
      </c>
      <c r="AQ48" s="57" t="s">
        <v>73</v>
      </c>
      <c r="AR48" s="35">
        <v>5</v>
      </c>
      <c r="AS48" s="60" t="s">
        <v>73</v>
      </c>
      <c r="AT48" s="35">
        <v>2</v>
      </c>
      <c r="AU48" s="60" t="s">
        <v>73</v>
      </c>
      <c r="AV48" s="75">
        <v>2</v>
      </c>
      <c r="AW48" s="73" t="s">
        <v>73</v>
      </c>
      <c r="AX48" s="35">
        <v>0</v>
      </c>
      <c r="AY48" s="73" t="s">
        <v>73</v>
      </c>
      <c r="AZ48" s="35">
        <v>0</v>
      </c>
      <c r="BA48" s="66" t="s">
        <v>73</v>
      </c>
      <c r="BB48" s="40">
        <f t="shared" si="0"/>
        <v>4</v>
      </c>
      <c r="BC48" s="39" t="s">
        <v>73</v>
      </c>
      <c r="BD48" s="67">
        <f t="shared" si="1"/>
        <v>2</v>
      </c>
      <c r="BE48" s="57" t="s">
        <v>73</v>
      </c>
      <c r="BF48" s="67">
        <f t="shared" si="2"/>
        <v>1</v>
      </c>
      <c r="BG48" s="57" t="s">
        <v>73</v>
      </c>
      <c r="BH48" s="39">
        <f t="shared" si="3"/>
        <v>1</v>
      </c>
      <c r="BI48" s="39" t="s">
        <v>73</v>
      </c>
      <c r="BJ48" s="67">
        <f t="shared" si="4"/>
        <v>0</v>
      </c>
      <c r="BK48" s="39" t="s">
        <v>73</v>
      </c>
      <c r="BL48" s="67">
        <f t="shared" si="5"/>
        <v>0</v>
      </c>
      <c r="BM48" s="58" t="s">
        <v>73</v>
      </c>
      <c r="BN48" s="118">
        <f t="shared" si="6"/>
        <v>180</v>
      </c>
      <c r="BO48" s="57" t="s">
        <v>74</v>
      </c>
      <c r="BP48" s="121">
        <f t="shared" si="7"/>
        <v>166.66666666666669</v>
      </c>
      <c r="BQ48" s="57" t="s">
        <v>74</v>
      </c>
      <c r="BR48" s="121">
        <f t="shared" si="8"/>
        <v>200</v>
      </c>
      <c r="BS48" s="57" t="s">
        <v>74</v>
      </c>
      <c r="BT48" s="124">
        <f t="shared" si="9"/>
        <v>200</v>
      </c>
      <c r="BU48" s="39" t="s">
        <v>74</v>
      </c>
      <c r="BV48" s="127" t="e">
        <f t="shared" si="10"/>
        <v>#DIV/0!</v>
      </c>
      <c r="BW48" s="179" t="s">
        <v>74</v>
      </c>
      <c r="BX48" s="127" t="e">
        <f t="shared" si="11"/>
        <v>#DIV/0!</v>
      </c>
      <c r="BY48" s="68" t="s">
        <v>74</v>
      </c>
      <c r="BZ48" s="2">
        <v>7</v>
      </c>
      <c r="CA48" s="43" t="s">
        <v>77</v>
      </c>
      <c r="CB48" s="46" t="s">
        <v>160</v>
      </c>
      <c r="CC48" s="45" t="s">
        <v>77</v>
      </c>
      <c r="CD48" s="239">
        <v>12600</v>
      </c>
      <c r="CE48" s="69" t="s">
        <v>78</v>
      </c>
      <c r="CF48" s="332" t="s">
        <v>251</v>
      </c>
      <c r="CG48" s="376"/>
      <c r="CH48" s="376"/>
      <c r="CI48" s="377"/>
      <c r="CJ48" s="262" t="s">
        <v>116</v>
      </c>
      <c r="CK48" s="263"/>
    </row>
    <row r="49" spans="1:89" ht="36.75" customHeight="1">
      <c r="A49" s="254"/>
      <c r="B49" s="51" t="s">
        <v>10</v>
      </c>
      <c r="C49" s="4">
        <v>9</v>
      </c>
      <c r="D49" s="29" t="s">
        <v>71</v>
      </c>
      <c r="E49" s="15">
        <v>8</v>
      </c>
      <c r="F49" s="224" t="s">
        <v>72</v>
      </c>
      <c r="G49" s="218">
        <f t="shared" si="12"/>
        <v>1</v>
      </c>
      <c r="H49" s="53" t="s">
        <v>73</v>
      </c>
      <c r="I49" s="131">
        <f t="shared" si="13"/>
        <v>0.1111111111111111</v>
      </c>
      <c r="J49" s="52" t="s">
        <v>74</v>
      </c>
      <c r="K49" s="21">
        <v>1</v>
      </c>
      <c r="L49" s="53" t="s">
        <v>73</v>
      </c>
      <c r="M49" s="131">
        <f t="shared" si="14"/>
        <v>0.1111111111111111</v>
      </c>
      <c r="N49" s="54" t="s">
        <v>74</v>
      </c>
      <c r="O49" s="17">
        <v>316</v>
      </c>
      <c r="P49" s="55" t="s">
        <v>75</v>
      </c>
      <c r="Q49" s="17">
        <v>12</v>
      </c>
      <c r="R49" s="55" t="s">
        <v>72</v>
      </c>
      <c r="S49" s="17">
        <v>69</v>
      </c>
      <c r="T49" s="56" t="s">
        <v>74</v>
      </c>
      <c r="U49" s="21">
        <v>86</v>
      </c>
      <c r="V49" s="56" t="s">
        <v>74</v>
      </c>
      <c r="W49" s="21">
        <v>92</v>
      </c>
      <c r="X49" s="55" t="s">
        <v>74</v>
      </c>
      <c r="Y49" s="27" t="s">
        <v>105</v>
      </c>
      <c r="Z49" s="70" t="s">
        <v>254</v>
      </c>
      <c r="AA49" s="246" t="s">
        <v>186</v>
      </c>
      <c r="AB49" s="246" t="s">
        <v>107</v>
      </c>
      <c r="AC49" s="72" t="s">
        <v>253</v>
      </c>
      <c r="AD49" s="37">
        <f>AF49+AH49+AJ49+AL49</f>
        <v>1</v>
      </c>
      <c r="AE49" s="39" t="s">
        <v>71</v>
      </c>
      <c r="AF49" s="35">
        <v>1</v>
      </c>
      <c r="AG49" s="60" t="s">
        <v>71</v>
      </c>
      <c r="AH49" s="35">
        <v>0</v>
      </c>
      <c r="AI49" s="60" t="s">
        <v>71</v>
      </c>
      <c r="AJ49" s="75">
        <v>0</v>
      </c>
      <c r="AK49" s="73" t="s">
        <v>71</v>
      </c>
      <c r="AL49" s="35">
        <v>0</v>
      </c>
      <c r="AM49" s="73" t="s">
        <v>71</v>
      </c>
      <c r="AN49" s="35">
        <v>0</v>
      </c>
      <c r="AO49" s="63" t="s">
        <v>71</v>
      </c>
      <c r="AP49" s="65">
        <f>AR49+AT49+AV49+AX49</f>
        <v>2</v>
      </c>
      <c r="AQ49" s="57" t="s">
        <v>73</v>
      </c>
      <c r="AR49" s="35">
        <v>2</v>
      </c>
      <c r="AS49" s="60" t="s">
        <v>73</v>
      </c>
      <c r="AT49" s="35">
        <v>0</v>
      </c>
      <c r="AU49" s="60" t="s">
        <v>73</v>
      </c>
      <c r="AV49" s="75">
        <v>0</v>
      </c>
      <c r="AW49" s="73" t="s">
        <v>73</v>
      </c>
      <c r="AX49" s="35">
        <v>0</v>
      </c>
      <c r="AY49" s="73" t="s">
        <v>73</v>
      </c>
      <c r="AZ49" s="35">
        <v>0</v>
      </c>
      <c r="BA49" s="66" t="s">
        <v>73</v>
      </c>
      <c r="BB49" s="40">
        <f t="shared" si="0"/>
        <v>1</v>
      </c>
      <c r="BC49" s="39" t="s">
        <v>73</v>
      </c>
      <c r="BD49" s="67">
        <f t="shared" si="1"/>
        <v>1</v>
      </c>
      <c r="BE49" s="57" t="s">
        <v>73</v>
      </c>
      <c r="BF49" s="67">
        <f t="shared" si="2"/>
        <v>0</v>
      </c>
      <c r="BG49" s="57" t="s">
        <v>73</v>
      </c>
      <c r="BH49" s="39">
        <f t="shared" si="3"/>
        <v>0</v>
      </c>
      <c r="BI49" s="39" t="s">
        <v>73</v>
      </c>
      <c r="BJ49" s="67">
        <f t="shared" si="4"/>
        <v>0</v>
      </c>
      <c r="BK49" s="39" t="s">
        <v>73</v>
      </c>
      <c r="BL49" s="67">
        <f t="shared" si="5"/>
        <v>0</v>
      </c>
      <c r="BM49" s="58" t="s">
        <v>73</v>
      </c>
      <c r="BN49" s="118">
        <f t="shared" si="6"/>
        <v>200</v>
      </c>
      <c r="BO49" s="57" t="s">
        <v>74</v>
      </c>
      <c r="BP49" s="121">
        <f t="shared" si="7"/>
        <v>200</v>
      </c>
      <c r="BQ49" s="57" t="s">
        <v>74</v>
      </c>
      <c r="BR49" s="121" t="e">
        <f t="shared" si="8"/>
        <v>#DIV/0!</v>
      </c>
      <c r="BS49" s="57" t="s">
        <v>74</v>
      </c>
      <c r="BT49" s="124" t="e">
        <f t="shared" si="9"/>
        <v>#DIV/0!</v>
      </c>
      <c r="BU49" s="39" t="s">
        <v>74</v>
      </c>
      <c r="BV49" s="127" t="e">
        <f t="shared" si="10"/>
        <v>#DIV/0!</v>
      </c>
      <c r="BW49" s="179" t="s">
        <v>74</v>
      </c>
      <c r="BX49" s="127" t="e">
        <f t="shared" si="11"/>
        <v>#DIV/0!</v>
      </c>
      <c r="BY49" s="68" t="s">
        <v>74</v>
      </c>
      <c r="BZ49" s="2" t="s">
        <v>110</v>
      </c>
      <c r="CA49" s="43" t="s">
        <v>77</v>
      </c>
      <c r="CB49" s="46" t="s">
        <v>110</v>
      </c>
      <c r="CC49" s="45" t="s">
        <v>77</v>
      </c>
      <c r="CD49" s="239">
        <v>17000</v>
      </c>
      <c r="CE49" s="69" t="s">
        <v>78</v>
      </c>
      <c r="CF49" s="290" t="s">
        <v>105</v>
      </c>
      <c r="CG49" s="298"/>
      <c r="CH49" s="79" t="s">
        <v>267</v>
      </c>
      <c r="CI49" s="207" t="s">
        <v>109</v>
      </c>
      <c r="CJ49" s="266" t="s">
        <v>229</v>
      </c>
      <c r="CK49" s="267"/>
    </row>
    <row r="50" spans="1:89" ht="84" customHeight="1" thickBot="1">
      <c r="A50" s="255"/>
      <c r="B50" s="80" t="s">
        <v>128</v>
      </c>
      <c r="C50" s="220">
        <v>20</v>
      </c>
      <c r="D50" s="221" t="s">
        <v>71</v>
      </c>
      <c r="E50" s="222">
        <v>19</v>
      </c>
      <c r="F50" s="225" t="s">
        <v>72</v>
      </c>
      <c r="G50" s="219">
        <f t="shared" si="12"/>
        <v>1</v>
      </c>
      <c r="H50" s="82" t="s">
        <v>73</v>
      </c>
      <c r="I50" s="132">
        <f t="shared" si="13"/>
        <v>0.05</v>
      </c>
      <c r="J50" s="81" t="s">
        <v>74</v>
      </c>
      <c r="K50" s="22">
        <v>2</v>
      </c>
      <c r="L50" s="82" t="s">
        <v>73</v>
      </c>
      <c r="M50" s="132">
        <f t="shared" si="14"/>
        <v>0.1</v>
      </c>
      <c r="N50" s="83" t="s">
        <v>74</v>
      </c>
      <c r="O50" s="18">
        <v>316</v>
      </c>
      <c r="P50" s="84" t="s">
        <v>75</v>
      </c>
      <c r="Q50" s="18">
        <v>20</v>
      </c>
      <c r="R50" s="84" t="s">
        <v>72</v>
      </c>
      <c r="S50" s="18">
        <v>69</v>
      </c>
      <c r="T50" s="85" t="s">
        <v>74</v>
      </c>
      <c r="U50" s="22">
        <v>86</v>
      </c>
      <c r="V50" s="85" t="s">
        <v>74</v>
      </c>
      <c r="W50" s="22">
        <v>92</v>
      </c>
      <c r="X50" s="84" t="s">
        <v>74</v>
      </c>
      <c r="Y50" s="86" t="s">
        <v>105</v>
      </c>
      <c r="Z50" s="87" t="s">
        <v>254</v>
      </c>
      <c r="AA50" s="247" t="s">
        <v>241</v>
      </c>
      <c r="AB50" s="247" t="s">
        <v>107</v>
      </c>
      <c r="AC50" s="71" t="s">
        <v>253</v>
      </c>
      <c r="AD50" s="88">
        <f>AF50+AH50+AJ50+AL50+AN50</f>
        <v>1</v>
      </c>
      <c r="AE50" s="89" t="s">
        <v>71</v>
      </c>
      <c r="AF50" s="36">
        <v>0</v>
      </c>
      <c r="AG50" s="90" t="s">
        <v>71</v>
      </c>
      <c r="AH50" s="36">
        <v>1</v>
      </c>
      <c r="AI50" s="90" t="s">
        <v>71</v>
      </c>
      <c r="AJ50" s="76">
        <v>0</v>
      </c>
      <c r="AK50" s="91" t="s">
        <v>71</v>
      </c>
      <c r="AL50" s="36">
        <v>0</v>
      </c>
      <c r="AM50" s="91" t="s">
        <v>71</v>
      </c>
      <c r="AN50" s="36">
        <v>0</v>
      </c>
      <c r="AO50" s="92" t="s">
        <v>71</v>
      </c>
      <c r="AP50" s="93">
        <f>AR50+AT50+AV50+AX50+AZ50</f>
        <v>2</v>
      </c>
      <c r="AQ50" s="94" t="s">
        <v>73</v>
      </c>
      <c r="AR50" s="36">
        <v>0</v>
      </c>
      <c r="AS50" s="90" t="s">
        <v>73</v>
      </c>
      <c r="AT50" s="36">
        <v>2</v>
      </c>
      <c r="AU50" s="90" t="s">
        <v>73</v>
      </c>
      <c r="AV50" s="76">
        <v>0</v>
      </c>
      <c r="AW50" s="91" t="s">
        <v>73</v>
      </c>
      <c r="AX50" s="36">
        <v>0</v>
      </c>
      <c r="AY50" s="91" t="s">
        <v>73</v>
      </c>
      <c r="AZ50" s="36">
        <v>0</v>
      </c>
      <c r="BA50" s="95" t="s">
        <v>73</v>
      </c>
      <c r="BB50" s="96">
        <f t="shared" si="0"/>
        <v>1</v>
      </c>
      <c r="BC50" s="89" t="s">
        <v>73</v>
      </c>
      <c r="BD50" s="97">
        <f t="shared" si="1"/>
        <v>0</v>
      </c>
      <c r="BE50" s="94" t="s">
        <v>73</v>
      </c>
      <c r="BF50" s="97">
        <f t="shared" si="2"/>
        <v>1</v>
      </c>
      <c r="BG50" s="94" t="s">
        <v>73</v>
      </c>
      <c r="BH50" s="89">
        <f t="shared" si="3"/>
        <v>0</v>
      </c>
      <c r="BI50" s="89" t="s">
        <v>73</v>
      </c>
      <c r="BJ50" s="97">
        <f t="shared" si="4"/>
        <v>0</v>
      </c>
      <c r="BK50" s="89" t="s">
        <v>73</v>
      </c>
      <c r="BL50" s="97">
        <f t="shared" si="5"/>
        <v>0</v>
      </c>
      <c r="BM50" s="98" t="s">
        <v>73</v>
      </c>
      <c r="BN50" s="119">
        <f t="shared" si="6"/>
        <v>200</v>
      </c>
      <c r="BO50" s="94" t="s">
        <v>74</v>
      </c>
      <c r="BP50" s="122" t="e">
        <f t="shared" si="7"/>
        <v>#DIV/0!</v>
      </c>
      <c r="BQ50" s="94" t="s">
        <v>74</v>
      </c>
      <c r="BR50" s="122">
        <f t="shared" si="8"/>
        <v>200</v>
      </c>
      <c r="BS50" s="94" t="s">
        <v>74</v>
      </c>
      <c r="BT50" s="125" t="e">
        <f t="shared" si="9"/>
        <v>#DIV/0!</v>
      </c>
      <c r="BU50" s="89" t="s">
        <v>74</v>
      </c>
      <c r="BV50" s="128" t="e">
        <f t="shared" si="10"/>
        <v>#DIV/0!</v>
      </c>
      <c r="BW50" s="180" t="s">
        <v>74</v>
      </c>
      <c r="BX50" s="128" t="e">
        <f t="shared" si="11"/>
        <v>#DIV/0!</v>
      </c>
      <c r="BY50" s="99" t="s">
        <v>74</v>
      </c>
      <c r="BZ50" s="100">
        <v>7</v>
      </c>
      <c r="CA50" s="101" t="s">
        <v>77</v>
      </c>
      <c r="CB50" s="47">
        <v>7</v>
      </c>
      <c r="CC50" s="102" t="s">
        <v>77</v>
      </c>
      <c r="CD50" s="240">
        <v>16500</v>
      </c>
      <c r="CE50" s="103" t="s">
        <v>78</v>
      </c>
      <c r="CF50" s="336" t="s">
        <v>105</v>
      </c>
      <c r="CG50" s="337"/>
      <c r="CH50" s="104" t="s">
        <v>255</v>
      </c>
      <c r="CI50" s="208" t="s">
        <v>109</v>
      </c>
      <c r="CJ50" s="268" t="s">
        <v>206</v>
      </c>
      <c r="CK50" s="269"/>
    </row>
    <row r="51" spans="1:89" s="134" customFormat="1" ht="26.25" customHeight="1" thickBot="1">
      <c r="A51" s="338" t="s">
        <v>13</v>
      </c>
      <c r="B51" s="339"/>
      <c r="C51" s="215"/>
      <c r="D51" s="105" t="s">
        <v>24</v>
      </c>
      <c r="E51" s="227">
        <f>SUM(E8:E50)</f>
        <v>4568</v>
      </c>
      <c r="F51" s="226" t="s">
        <v>68</v>
      </c>
      <c r="G51" s="223">
        <f>SUM(G8:G50)</f>
        <v>105</v>
      </c>
      <c r="H51" s="106" t="s">
        <v>55</v>
      </c>
      <c r="I51" s="133" t="e">
        <f t="shared" si="13"/>
        <v>#DIV/0!</v>
      </c>
      <c r="J51" s="107" t="s">
        <v>54</v>
      </c>
      <c r="K51" s="23">
        <f>SUM(K8:K50)</f>
        <v>320</v>
      </c>
      <c r="L51" s="106" t="s">
        <v>53</v>
      </c>
      <c r="M51" s="133" t="e">
        <f t="shared" si="14"/>
        <v>#DIV/0!</v>
      </c>
      <c r="N51" s="108" t="s">
        <v>54</v>
      </c>
      <c r="O51" s="19">
        <v>316</v>
      </c>
      <c r="P51" s="108" t="s">
        <v>69</v>
      </c>
      <c r="Q51" s="19">
        <f>SUM(Q8:Q50)</f>
        <v>7677</v>
      </c>
      <c r="R51" s="108" t="s">
        <v>68</v>
      </c>
      <c r="S51" s="19">
        <v>69</v>
      </c>
      <c r="T51" s="107" t="s">
        <v>54</v>
      </c>
      <c r="U51" s="23">
        <v>86</v>
      </c>
      <c r="V51" s="107" t="s">
        <v>54</v>
      </c>
      <c r="W51" s="23">
        <v>92</v>
      </c>
      <c r="X51" s="108" t="s">
        <v>54</v>
      </c>
      <c r="Y51" s="28">
        <f>COUNTIF(Y8:Y50,"有")</f>
        <v>43</v>
      </c>
      <c r="Z51" s="171"/>
      <c r="AA51" s="171"/>
      <c r="AB51" s="171"/>
      <c r="AC51" s="172"/>
      <c r="AD51" s="109">
        <f>AF51+AH51+AJ51+AL51+AN51</f>
        <v>0</v>
      </c>
      <c r="AE51" s="110" t="s">
        <v>71</v>
      </c>
      <c r="AF51" s="30"/>
      <c r="AG51" s="111" t="s">
        <v>71</v>
      </c>
      <c r="AH51" s="30"/>
      <c r="AI51" s="111" t="s">
        <v>71</v>
      </c>
      <c r="AJ51" s="11"/>
      <c r="AK51" s="110" t="s">
        <v>24</v>
      </c>
      <c r="AL51" s="30"/>
      <c r="AM51" s="110" t="s">
        <v>71</v>
      </c>
      <c r="AN51" s="30"/>
      <c r="AO51" s="112" t="s">
        <v>71</v>
      </c>
      <c r="AP51" s="113">
        <f>SUM(AP8:AP50)</f>
        <v>2848.52</v>
      </c>
      <c r="AQ51" s="111" t="s">
        <v>73</v>
      </c>
      <c r="AR51" s="30">
        <f>SUM(AR8:AR50)</f>
        <v>1883</v>
      </c>
      <c r="AS51" s="111" t="s">
        <v>73</v>
      </c>
      <c r="AT51" s="30">
        <f>SUM(AT8:AT50)</f>
        <v>553.52</v>
      </c>
      <c r="AU51" s="111" t="s">
        <v>73</v>
      </c>
      <c r="AV51" s="11">
        <f>SUM(AV8:AV50)</f>
        <v>289</v>
      </c>
      <c r="AW51" s="110" t="s">
        <v>53</v>
      </c>
      <c r="AX51" s="30">
        <f>SUM(AX8:AX50)</f>
        <v>32.41843971631206</v>
      </c>
      <c r="AY51" s="110" t="s">
        <v>73</v>
      </c>
      <c r="AZ51" s="30">
        <f>SUM(AZ8:AZ50)</f>
        <v>90.58156028368795</v>
      </c>
      <c r="BA51" s="114" t="s">
        <v>73</v>
      </c>
      <c r="BB51" s="115">
        <f t="shared" si="0"/>
        <v>2848.52</v>
      </c>
      <c r="BC51" s="110" t="s">
        <v>73</v>
      </c>
      <c r="BD51" s="116">
        <f t="shared" si="1"/>
        <v>1883</v>
      </c>
      <c r="BE51" s="111" t="s">
        <v>73</v>
      </c>
      <c r="BF51" s="116">
        <f t="shared" si="2"/>
        <v>553.52</v>
      </c>
      <c r="BG51" s="111" t="s">
        <v>73</v>
      </c>
      <c r="BH51" s="110">
        <f t="shared" si="3"/>
        <v>289</v>
      </c>
      <c r="BI51" s="110" t="s">
        <v>73</v>
      </c>
      <c r="BJ51" s="116">
        <f t="shared" si="4"/>
        <v>32.41843971631206</v>
      </c>
      <c r="BK51" s="110" t="s">
        <v>73</v>
      </c>
      <c r="BL51" s="116">
        <f t="shared" si="5"/>
        <v>90.58156028368795</v>
      </c>
      <c r="BM51" s="112" t="s">
        <v>73</v>
      </c>
      <c r="BN51" s="120" t="e">
        <f t="shared" si="6"/>
        <v>#DIV/0!</v>
      </c>
      <c r="BO51" s="111" t="s">
        <v>74</v>
      </c>
      <c r="BP51" s="123" t="e">
        <f t="shared" si="7"/>
        <v>#DIV/0!</v>
      </c>
      <c r="BQ51" s="111" t="s">
        <v>74</v>
      </c>
      <c r="BR51" s="123" t="e">
        <f t="shared" si="8"/>
        <v>#DIV/0!</v>
      </c>
      <c r="BS51" s="111" t="s">
        <v>74</v>
      </c>
      <c r="BT51" s="126" t="e">
        <f t="shared" si="9"/>
        <v>#DIV/0!</v>
      </c>
      <c r="BU51" s="110" t="s">
        <v>74</v>
      </c>
      <c r="BV51" s="129" t="e">
        <f t="shared" si="10"/>
        <v>#DIV/0!</v>
      </c>
      <c r="BW51" s="181" t="s">
        <v>74</v>
      </c>
      <c r="BX51" s="129" t="e">
        <f t="shared" si="11"/>
        <v>#DIV/0!</v>
      </c>
      <c r="BY51" s="117" t="s">
        <v>74</v>
      </c>
      <c r="BZ51" s="312"/>
      <c r="CA51" s="313"/>
      <c r="CB51" s="314"/>
      <c r="CC51" s="315"/>
      <c r="CD51" s="48"/>
      <c r="CE51" s="49"/>
      <c r="CF51" s="334">
        <f>COUNTIF(CF8:CG50,"有")</f>
        <v>42</v>
      </c>
      <c r="CG51" s="335"/>
      <c r="CH51" s="173"/>
      <c r="CI51" s="174"/>
      <c r="CJ51" s="257"/>
      <c r="CK51" s="258"/>
    </row>
    <row r="52" spans="2:6" ht="13.5">
      <c r="B52" s="13"/>
      <c r="C52" s="13"/>
      <c r="D52" s="13"/>
      <c r="E52" s="13"/>
      <c r="F52" s="13"/>
    </row>
  </sheetData>
  <sheetProtection/>
  <mergeCells count="170">
    <mergeCell ref="AR15:BA15"/>
    <mergeCell ref="CF48:CI48"/>
    <mergeCell ref="CF28:CG28"/>
    <mergeCell ref="BZ5:CA5"/>
    <mergeCell ref="AD5:BA5"/>
    <mergeCell ref="BB5:BY5"/>
    <mergeCell ref="BN6:BY6"/>
    <mergeCell ref="AN7:AO7"/>
    <mergeCell ref="AD6:AO6"/>
    <mergeCell ref="BH7:BI7"/>
    <mergeCell ref="BT7:BU7"/>
    <mergeCell ref="C5:F5"/>
    <mergeCell ref="G6:J7"/>
    <mergeCell ref="G5:J5"/>
    <mergeCell ref="K5:N5"/>
    <mergeCell ref="AC6:AC7"/>
    <mergeCell ref="AV7:AW7"/>
    <mergeCell ref="AR7:AS7"/>
    <mergeCell ref="AP6:BA6"/>
    <mergeCell ref="AL7:AM7"/>
    <mergeCell ref="AJ7:AK7"/>
    <mergeCell ref="CF24:CG24"/>
    <mergeCell ref="CF18:CG18"/>
    <mergeCell ref="CF19:CG19"/>
    <mergeCell ref="CF11:CG11"/>
    <mergeCell ref="CF12:CG12"/>
    <mergeCell ref="CF8:CG8"/>
    <mergeCell ref="CF15:CG15"/>
    <mergeCell ref="CF16:CG16"/>
    <mergeCell ref="CF17:CG17"/>
    <mergeCell ref="CF10:CG10"/>
    <mergeCell ref="A4:A7"/>
    <mergeCell ref="K6:N7"/>
    <mergeCell ref="S6:X6"/>
    <mergeCell ref="S7:T7"/>
    <mergeCell ref="U7:V7"/>
    <mergeCell ref="A9:A12"/>
    <mergeCell ref="B4:B7"/>
    <mergeCell ref="C6:D7"/>
    <mergeCell ref="E6:F7"/>
    <mergeCell ref="O4:X4"/>
    <mergeCell ref="A51:B51"/>
    <mergeCell ref="AB6:AB7"/>
    <mergeCell ref="O6:P7"/>
    <mergeCell ref="C4:N4"/>
    <mergeCell ref="Q6:R7"/>
    <mergeCell ref="AA6:AA7"/>
    <mergeCell ref="Y6:Y7"/>
    <mergeCell ref="Y4:AC4"/>
    <mergeCell ref="Y5:AB5"/>
    <mergeCell ref="A39:A42"/>
    <mergeCell ref="CF32:CG32"/>
    <mergeCell ref="CF33:CG33"/>
    <mergeCell ref="CF34:CG34"/>
    <mergeCell ref="CF36:CG36"/>
    <mergeCell ref="CF40:CG40"/>
    <mergeCell ref="CF39:CG39"/>
    <mergeCell ref="CF37:CG37"/>
    <mergeCell ref="CF38:CG38"/>
    <mergeCell ref="CF35:CG35"/>
    <mergeCell ref="CF51:CG51"/>
    <mergeCell ref="CF41:CG41"/>
    <mergeCell ref="CF42:CG42"/>
    <mergeCell ref="CF43:CG43"/>
    <mergeCell ref="CF44:CG44"/>
    <mergeCell ref="CF45:CG45"/>
    <mergeCell ref="CF46:CG46"/>
    <mergeCell ref="CF47:CG47"/>
    <mergeCell ref="CF49:CG49"/>
    <mergeCell ref="CF50:CG50"/>
    <mergeCell ref="CF31:CG31"/>
    <mergeCell ref="CF20:CG20"/>
    <mergeCell ref="CF21:CG21"/>
    <mergeCell ref="CF22:CG22"/>
    <mergeCell ref="CF23:CG23"/>
    <mergeCell ref="CF29:CG29"/>
    <mergeCell ref="CF30:CG30"/>
    <mergeCell ref="CF25:CG25"/>
    <mergeCell ref="CF26:CG26"/>
    <mergeCell ref="CF27:CG27"/>
    <mergeCell ref="AD4:CC4"/>
    <mergeCell ref="AF7:AG7"/>
    <mergeCell ref="AH7:AI7"/>
    <mergeCell ref="CB5:CC5"/>
    <mergeCell ref="CD4:CE5"/>
    <mergeCell ref="CD6:CE7"/>
    <mergeCell ref="BX7:BY7"/>
    <mergeCell ref="BR7:BS7"/>
    <mergeCell ref="BP7:BQ7"/>
    <mergeCell ref="BF7:BG7"/>
    <mergeCell ref="BZ51:CA51"/>
    <mergeCell ref="CB51:CC51"/>
    <mergeCell ref="BJ7:BK7"/>
    <mergeCell ref="BV7:BW7"/>
    <mergeCell ref="BZ6:CA7"/>
    <mergeCell ref="CB6:CC7"/>
    <mergeCell ref="BB6:BM6"/>
    <mergeCell ref="BL7:BM7"/>
    <mergeCell ref="BD7:BE7"/>
    <mergeCell ref="CF14:CG14"/>
    <mergeCell ref="W7:X7"/>
    <mergeCell ref="S5:X5"/>
    <mergeCell ref="O5:P5"/>
    <mergeCell ref="Q5:R5"/>
    <mergeCell ref="AT7:AU7"/>
    <mergeCell ref="AX7:AY7"/>
    <mergeCell ref="Z6:Z7"/>
    <mergeCell ref="CF13:CG13"/>
    <mergeCell ref="AZ7:BA7"/>
    <mergeCell ref="CF4:CI4"/>
    <mergeCell ref="CF5:CI5"/>
    <mergeCell ref="CJ9:CK9"/>
    <mergeCell ref="CF9:CG9"/>
    <mergeCell ref="CH6:CH7"/>
    <mergeCell ref="CI6:CI7"/>
    <mergeCell ref="CJ8:CK8"/>
    <mergeCell ref="CF6:CG7"/>
    <mergeCell ref="CJ11:CK11"/>
    <mergeCell ref="CJ12:CK12"/>
    <mergeCell ref="CJ13:CK13"/>
    <mergeCell ref="CJ14:CK14"/>
    <mergeCell ref="CJ15:CK15"/>
    <mergeCell ref="CJ4:CK4"/>
    <mergeCell ref="CJ5:CK5"/>
    <mergeCell ref="CJ6:CK7"/>
    <mergeCell ref="CJ10:CK10"/>
    <mergeCell ref="CJ22:CK22"/>
    <mergeCell ref="CJ24:CK24"/>
    <mergeCell ref="CJ25:CK25"/>
    <mergeCell ref="CJ26:CK26"/>
    <mergeCell ref="CJ16:CK16"/>
    <mergeCell ref="CJ17:CK17"/>
    <mergeCell ref="CJ18:CK18"/>
    <mergeCell ref="CJ19:CK19"/>
    <mergeCell ref="CJ20:CK20"/>
    <mergeCell ref="CJ21:CK21"/>
    <mergeCell ref="CJ27:CK27"/>
    <mergeCell ref="CJ28:CK28"/>
    <mergeCell ref="CJ30:CK30"/>
    <mergeCell ref="CJ31:CK31"/>
    <mergeCell ref="CJ41:CK41"/>
    <mergeCell ref="CJ23:CK23"/>
    <mergeCell ref="CJ32:CK32"/>
    <mergeCell ref="CJ40:CK40"/>
    <mergeCell ref="CJ29:CK29"/>
    <mergeCell ref="CJ35:CK35"/>
    <mergeCell ref="CJ44:CK44"/>
    <mergeCell ref="CJ42:CK42"/>
    <mergeCell ref="CJ43:CK43"/>
    <mergeCell ref="CJ33:CK33"/>
    <mergeCell ref="CJ34:CK34"/>
    <mergeCell ref="CJ37:CK37"/>
    <mergeCell ref="CJ38:CK38"/>
    <mergeCell ref="CJ36:CK36"/>
    <mergeCell ref="CJ51:CK51"/>
    <mergeCell ref="A3:CK3"/>
    <mergeCell ref="CJ45:CK45"/>
    <mergeCell ref="CJ46:CK46"/>
    <mergeCell ref="CJ47:CK47"/>
    <mergeCell ref="CJ48:CK48"/>
    <mergeCell ref="CJ49:CK49"/>
    <mergeCell ref="CJ50:CK50"/>
    <mergeCell ref="CJ39:CK39"/>
    <mergeCell ref="A43:A44"/>
    <mergeCell ref="A45:A50"/>
    <mergeCell ref="A15:A17"/>
    <mergeCell ref="A21:A22"/>
    <mergeCell ref="A23:A25"/>
    <mergeCell ref="A28:A31"/>
    <mergeCell ref="A32:A37"/>
  </mergeCells>
  <dataValidations count="3">
    <dataValidation type="list" allowBlank="1" showInputMessage="1" showErrorMessage="1" sqref="Y8:Y50 CF8:CG47 CF49:CG50">
      <formula1>"有,無"</formula1>
    </dataValidation>
    <dataValidation type="list" allowBlank="1" showInputMessage="1" showErrorMessage="1" sqref="AB8:AB50">
      <formula1>"多機能拠点整備型,面的整備型,多機能拠点整備型＋面的整備型"</formula1>
    </dataValidation>
    <dataValidation type="list" allowBlank="1" showInputMessage="1" showErrorMessage="1" sqref="CI8:CI47 CI49:CI50">
      <formula1>"直営,委託"</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19" r:id="rId3"/>
  <colBreaks count="1" manualBreakCount="1">
    <brk id="53" max="65535"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X52"/>
  <sheetViews>
    <sheetView view="pageBreakPreview" zoomScaleSheetLayoutView="100" zoomScalePageLayoutView="0" workbookViewId="0" topLeftCell="A1">
      <pane xSplit="2" ySplit="7" topLeftCell="O41" activePane="bottomRight" state="frozen"/>
      <selection pane="topLeft" activeCell="A8" sqref="A8:A50"/>
      <selection pane="topRight" activeCell="A8" sqref="A8:A50"/>
      <selection pane="bottomLeft" activeCell="A8" sqref="A8:A50"/>
      <selection pane="bottomRight" activeCell="A8" sqref="A8:A50"/>
    </sheetView>
  </sheetViews>
  <sheetFormatPr defaultColWidth="9.140625" defaultRowHeight="15"/>
  <cols>
    <col min="1" max="1" width="16.57421875" style="152" customWidth="1"/>
    <col min="2" max="2" width="11.8515625" style="0" customWidth="1"/>
    <col min="3" max="3" width="6.28125" style="0" customWidth="1"/>
    <col min="4" max="4" width="5.57421875" style="0" customWidth="1"/>
    <col min="5" max="5" width="18.7109375" style="0" customWidth="1"/>
    <col min="6" max="6" width="6.28125" style="0" customWidth="1"/>
    <col min="7" max="7" width="5.57421875" style="0" customWidth="1"/>
    <col min="8" max="8" width="18.7109375" style="0" customWidth="1"/>
    <col min="9" max="9" width="6.28125" style="0" customWidth="1"/>
    <col min="10" max="10" width="5.00390625" style="0" customWidth="1"/>
    <col min="11" max="11" width="23.421875" style="0" customWidth="1"/>
    <col min="12" max="12" width="6.28125" style="0" customWidth="1"/>
    <col min="13" max="13" width="5.28125" style="0" customWidth="1"/>
    <col min="14" max="14" width="23.421875" style="0" customWidth="1"/>
    <col min="15" max="15" width="15.00390625" style="0" customWidth="1"/>
    <col min="16" max="16" width="14.00390625" style="0" customWidth="1"/>
    <col min="17" max="17" width="29.00390625" style="0" customWidth="1"/>
    <col min="18" max="18" width="13.421875" style="0" customWidth="1"/>
    <col min="19" max="19" width="6.140625" style="0" customWidth="1"/>
    <col min="20" max="20" width="6.28125" style="0" customWidth="1"/>
    <col min="21" max="21" width="6.140625" style="0" customWidth="1"/>
    <col min="22" max="22" width="6.28125" style="0" customWidth="1"/>
    <col min="23" max="23" width="13.7109375" style="0" customWidth="1"/>
    <col min="24" max="24" width="34.7109375" style="0" customWidth="1"/>
  </cols>
  <sheetData>
    <row r="1" spans="1:2" ht="17.25">
      <c r="A1" s="153" t="s">
        <v>250</v>
      </c>
      <c r="B1" s="1"/>
    </row>
    <row r="2" ht="12.75" customHeight="1" thickBot="1">
      <c r="B2" s="1"/>
    </row>
    <row r="3" spans="1:24" ht="19.5" customHeight="1" thickBot="1">
      <c r="A3" s="259" t="s">
        <v>85</v>
      </c>
      <c r="B3" s="260"/>
      <c r="C3" s="260"/>
      <c r="D3" s="260"/>
      <c r="E3" s="260"/>
      <c r="F3" s="260"/>
      <c r="G3" s="260"/>
      <c r="H3" s="260"/>
      <c r="I3" s="260"/>
      <c r="J3" s="260"/>
      <c r="K3" s="260"/>
      <c r="L3" s="260"/>
      <c r="M3" s="260"/>
      <c r="N3" s="260"/>
      <c r="O3" s="260"/>
      <c r="P3" s="260"/>
      <c r="Q3" s="260"/>
      <c r="R3" s="260"/>
      <c r="S3" s="260"/>
      <c r="T3" s="260"/>
      <c r="U3" s="260"/>
      <c r="V3" s="260"/>
      <c r="W3" s="260"/>
      <c r="X3" s="261"/>
    </row>
    <row r="4" spans="1:24" ht="30" customHeight="1">
      <c r="A4" s="391" t="s">
        <v>86</v>
      </c>
      <c r="B4" s="394" t="s">
        <v>12</v>
      </c>
      <c r="C4" s="327" t="s">
        <v>87</v>
      </c>
      <c r="D4" s="396"/>
      <c r="E4" s="328"/>
      <c r="F4" s="327" t="s">
        <v>88</v>
      </c>
      <c r="G4" s="396"/>
      <c r="H4" s="328"/>
      <c r="I4" s="327" t="s">
        <v>89</v>
      </c>
      <c r="J4" s="396"/>
      <c r="K4" s="328"/>
      <c r="L4" s="327" t="s">
        <v>90</v>
      </c>
      <c r="M4" s="396"/>
      <c r="N4" s="328"/>
      <c r="O4" s="386" t="s">
        <v>91</v>
      </c>
      <c r="P4" s="387"/>
      <c r="Q4" s="387"/>
      <c r="R4" s="386" t="s">
        <v>92</v>
      </c>
      <c r="S4" s="387"/>
      <c r="T4" s="387"/>
      <c r="U4" s="387"/>
      <c r="V4" s="387"/>
      <c r="W4" s="387"/>
      <c r="X4" s="389"/>
    </row>
    <row r="5" spans="1:24" ht="41.25" customHeight="1" thickBot="1">
      <c r="A5" s="392"/>
      <c r="B5" s="394"/>
      <c r="C5" s="388"/>
      <c r="D5" s="329"/>
      <c r="E5" s="330"/>
      <c r="F5" s="388"/>
      <c r="G5" s="329"/>
      <c r="H5" s="330"/>
      <c r="I5" s="388"/>
      <c r="J5" s="329"/>
      <c r="K5" s="330"/>
      <c r="L5" s="388"/>
      <c r="M5" s="329"/>
      <c r="N5" s="330"/>
      <c r="O5" s="388"/>
      <c r="P5" s="329"/>
      <c r="Q5" s="329"/>
      <c r="R5" s="388"/>
      <c r="S5" s="329"/>
      <c r="T5" s="329"/>
      <c r="U5" s="329"/>
      <c r="V5" s="329"/>
      <c r="W5" s="329"/>
      <c r="X5" s="330"/>
    </row>
    <row r="6" spans="1:24" ht="31.5" customHeight="1">
      <c r="A6" s="392"/>
      <c r="B6" s="394"/>
      <c r="C6" s="390" t="s">
        <v>93</v>
      </c>
      <c r="D6" s="383"/>
      <c r="E6" s="382" t="s">
        <v>98</v>
      </c>
      <c r="F6" s="284" t="s">
        <v>93</v>
      </c>
      <c r="G6" s="296"/>
      <c r="H6" s="382" t="s">
        <v>97</v>
      </c>
      <c r="I6" s="284" t="s">
        <v>93</v>
      </c>
      <c r="J6" s="296"/>
      <c r="K6" s="382" t="s">
        <v>97</v>
      </c>
      <c r="L6" s="284" t="s">
        <v>93</v>
      </c>
      <c r="M6" s="296"/>
      <c r="N6" s="382" t="s">
        <v>97</v>
      </c>
      <c r="O6" s="284" t="s">
        <v>94</v>
      </c>
      <c r="P6" s="383" t="s">
        <v>95</v>
      </c>
      <c r="Q6" s="382" t="s">
        <v>97</v>
      </c>
      <c r="R6" s="384" t="s">
        <v>94</v>
      </c>
      <c r="S6" s="296" t="s">
        <v>99</v>
      </c>
      <c r="T6" s="296"/>
      <c r="U6" s="296"/>
      <c r="V6" s="397"/>
      <c r="W6" s="383" t="s">
        <v>95</v>
      </c>
      <c r="X6" s="382" t="s">
        <v>97</v>
      </c>
    </row>
    <row r="7" spans="1:24" ht="28.5" customHeight="1" thickBot="1">
      <c r="A7" s="393"/>
      <c r="B7" s="395"/>
      <c r="C7" s="346"/>
      <c r="D7" s="310"/>
      <c r="E7" s="374"/>
      <c r="F7" s="286"/>
      <c r="G7" s="297"/>
      <c r="H7" s="374"/>
      <c r="I7" s="286"/>
      <c r="J7" s="297"/>
      <c r="K7" s="374"/>
      <c r="L7" s="286"/>
      <c r="M7" s="297"/>
      <c r="N7" s="374"/>
      <c r="O7" s="286"/>
      <c r="P7" s="310"/>
      <c r="Q7" s="374"/>
      <c r="R7" s="385"/>
      <c r="S7" s="299" t="s">
        <v>100</v>
      </c>
      <c r="T7" s="353"/>
      <c r="U7" s="299" t="s">
        <v>101</v>
      </c>
      <c r="V7" s="353"/>
      <c r="W7" s="310"/>
      <c r="X7" s="374"/>
    </row>
    <row r="8" spans="1:24" ht="143.25" customHeight="1">
      <c r="A8" s="175" t="s">
        <v>70</v>
      </c>
      <c r="B8" s="3" t="s">
        <v>70</v>
      </c>
      <c r="C8" s="135">
        <v>11</v>
      </c>
      <c r="D8" s="136" t="s">
        <v>15</v>
      </c>
      <c r="E8" s="137"/>
      <c r="F8" s="7">
        <v>43</v>
      </c>
      <c r="G8" s="138" t="s">
        <v>15</v>
      </c>
      <c r="H8" s="137"/>
      <c r="I8" s="7">
        <v>24</v>
      </c>
      <c r="J8" s="138" t="s">
        <v>15</v>
      </c>
      <c r="K8" s="137"/>
      <c r="L8" s="213">
        <v>28</v>
      </c>
      <c r="M8" s="139" t="s">
        <v>15</v>
      </c>
      <c r="N8" s="137"/>
      <c r="O8" s="154" t="s">
        <v>105</v>
      </c>
      <c r="P8" s="140" t="s">
        <v>134</v>
      </c>
      <c r="Q8" s="137"/>
      <c r="R8" s="156" t="s">
        <v>105</v>
      </c>
      <c r="S8" s="160">
        <v>139</v>
      </c>
      <c r="T8" s="162" t="s">
        <v>102</v>
      </c>
      <c r="U8" s="160"/>
      <c r="V8" s="164" t="s">
        <v>71</v>
      </c>
      <c r="W8" s="140" t="s">
        <v>280</v>
      </c>
      <c r="X8" s="243" t="s">
        <v>136</v>
      </c>
    </row>
    <row r="9" spans="1:24" ht="24.75" customHeight="1">
      <c r="A9" s="354" t="s">
        <v>305</v>
      </c>
      <c r="B9" s="4" t="s">
        <v>137</v>
      </c>
      <c r="C9" s="6">
        <v>1</v>
      </c>
      <c r="D9" s="141" t="s">
        <v>15</v>
      </c>
      <c r="E9" s="142"/>
      <c r="F9" s="6">
        <v>2</v>
      </c>
      <c r="G9" s="143" t="s">
        <v>15</v>
      </c>
      <c r="H9" s="142"/>
      <c r="I9" s="6">
        <v>3</v>
      </c>
      <c r="J9" s="143" t="s">
        <v>15</v>
      </c>
      <c r="K9" s="142"/>
      <c r="L9" s="6">
        <v>3</v>
      </c>
      <c r="M9" s="144" t="s">
        <v>15</v>
      </c>
      <c r="N9" s="142"/>
      <c r="O9" s="151" t="s">
        <v>105</v>
      </c>
      <c r="P9" s="155" t="s">
        <v>273</v>
      </c>
      <c r="Q9" s="142"/>
      <c r="R9" s="157" t="s">
        <v>105</v>
      </c>
      <c r="S9" s="161">
        <v>1</v>
      </c>
      <c r="T9" s="163" t="s">
        <v>71</v>
      </c>
      <c r="U9" s="161"/>
      <c r="V9" s="163" t="s">
        <v>71</v>
      </c>
      <c r="W9" s="155" t="s">
        <v>273</v>
      </c>
      <c r="X9" s="249"/>
    </row>
    <row r="10" spans="1:24" ht="24.75" customHeight="1">
      <c r="A10" s="354"/>
      <c r="B10" s="4" t="s">
        <v>139</v>
      </c>
      <c r="C10" s="6">
        <v>1</v>
      </c>
      <c r="D10" s="141" t="s">
        <v>15</v>
      </c>
      <c r="E10" s="142"/>
      <c r="F10" s="6">
        <v>2</v>
      </c>
      <c r="G10" s="143" t="s">
        <v>15</v>
      </c>
      <c r="H10" s="142"/>
      <c r="I10" s="6">
        <v>3</v>
      </c>
      <c r="J10" s="143" t="s">
        <v>15</v>
      </c>
      <c r="K10" s="142"/>
      <c r="L10" s="6">
        <v>4</v>
      </c>
      <c r="M10" s="144" t="s">
        <v>15</v>
      </c>
      <c r="N10" s="142"/>
      <c r="O10" s="233" t="s">
        <v>105</v>
      </c>
      <c r="P10" s="155" t="s">
        <v>106</v>
      </c>
      <c r="Q10" s="142"/>
      <c r="R10" s="157" t="s">
        <v>105</v>
      </c>
      <c r="S10" s="161">
        <v>1</v>
      </c>
      <c r="T10" s="234" t="s">
        <v>71</v>
      </c>
      <c r="U10" s="161">
        <v>3</v>
      </c>
      <c r="V10" s="234" t="s">
        <v>71</v>
      </c>
      <c r="W10" s="155" t="s">
        <v>106</v>
      </c>
      <c r="X10" s="249"/>
    </row>
    <row r="11" spans="1:24" ht="84.75" customHeight="1">
      <c r="A11" s="354"/>
      <c r="B11" s="4" t="s">
        <v>119</v>
      </c>
      <c r="C11" s="183">
        <v>1</v>
      </c>
      <c r="D11" s="141" t="s">
        <v>15</v>
      </c>
      <c r="E11" s="182" t="s">
        <v>121</v>
      </c>
      <c r="F11" s="183">
        <v>1</v>
      </c>
      <c r="G11" s="143" t="s">
        <v>15</v>
      </c>
      <c r="H11" s="182" t="s">
        <v>122</v>
      </c>
      <c r="I11" s="6">
        <v>1</v>
      </c>
      <c r="J11" s="143" t="s">
        <v>15</v>
      </c>
      <c r="K11" s="182" t="s">
        <v>123</v>
      </c>
      <c r="L11" s="6">
        <v>1</v>
      </c>
      <c r="M11" s="144" t="s">
        <v>15</v>
      </c>
      <c r="N11" s="182" t="s">
        <v>123</v>
      </c>
      <c r="O11" s="151" t="s">
        <v>105</v>
      </c>
      <c r="P11" s="155" t="s">
        <v>124</v>
      </c>
      <c r="Q11" s="142"/>
      <c r="R11" s="199" t="s">
        <v>105</v>
      </c>
      <c r="S11" s="200">
        <v>1</v>
      </c>
      <c r="T11" s="163" t="s">
        <v>71</v>
      </c>
      <c r="U11" s="200">
        <v>1</v>
      </c>
      <c r="V11" s="163" t="s">
        <v>71</v>
      </c>
      <c r="W11" s="194" t="s">
        <v>243</v>
      </c>
      <c r="X11" s="249"/>
    </row>
    <row r="12" spans="1:24" ht="24.75" customHeight="1">
      <c r="A12" s="354"/>
      <c r="B12" s="4" t="s">
        <v>233</v>
      </c>
      <c r="C12" s="6">
        <v>1</v>
      </c>
      <c r="D12" s="141" t="s">
        <v>15</v>
      </c>
      <c r="E12" s="142"/>
      <c r="F12" s="6">
        <v>1</v>
      </c>
      <c r="G12" s="143" t="s">
        <v>15</v>
      </c>
      <c r="H12" s="142"/>
      <c r="I12" s="6">
        <v>1</v>
      </c>
      <c r="J12" s="143" t="s">
        <v>15</v>
      </c>
      <c r="K12" s="249" t="s">
        <v>234</v>
      </c>
      <c r="L12" s="6">
        <v>1</v>
      </c>
      <c r="M12" s="144" t="s">
        <v>15</v>
      </c>
      <c r="N12" s="249" t="s">
        <v>234</v>
      </c>
      <c r="O12" s="151" t="s">
        <v>105</v>
      </c>
      <c r="P12" s="155" t="s">
        <v>275</v>
      </c>
      <c r="Q12" s="142"/>
      <c r="R12" s="199" t="s">
        <v>105</v>
      </c>
      <c r="S12" s="200">
        <v>1</v>
      </c>
      <c r="T12" s="212" t="s">
        <v>71</v>
      </c>
      <c r="U12" s="200"/>
      <c r="V12" s="212" t="s">
        <v>71</v>
      </c>
      <c r="W12" s="194" t="s">
        <v>243</v>
      </c>
      <c r="X12" s="250" t="s">
        <v>238</v>
      </c>
    </row>
    <row r="13" spans="1:24" ht="24.75" customHeight="1">
      <c r="A13" s="50" t="s">
        <v>306</v>
      </c>
      <c r="B13" s="4" t="s">
        <v>132</v>
      </c>
      <c r="C13" s="6">
        <v>1</v>
      </c>
      <c r="D13" s="141" t="s">
        <v>15</v>
      </c>
      <c r="E13" s="142"/>
      <c r="F13" s="6">
        <v>2</v>
      </c>
      <c r="G13" s="143" t="s">
        <v>15</v>
      </c>
      <c r="H13" s="142"/>
      <c r="I13" s="6">
        <v>3</v>
      </c>
      <c r="J13" s="143" t="s">
        <v>15</v>
      </c>
      <c r="K13" s="142"/>
      <c r="L13" s="6">
        <v>5</v>
      </c>
      <c r="M13" s="144" t="s">
        <v>15</v>
      </c>
      <c r="N13" s="142"/>
      <c r="O13" s="151" t="s">
        <v>105</v>
      </c>
      <c r="P13" s="194" t="s">
        <v>244</v>
      </c>
      <c r="Q13" s="142"/>
      <c r="R13" s="157" t="s">
        <v>105</v>
      </c>
      <c r="S13" s="161">
        <v>1</v>
      </c>
      <c r="T13" s="163" t="s">
        <v>71</v>
      </c>
      <c r="U13" s="161">
        <v>1</v>
      </c>
      <c r="V13" s="163" t="s">
        <v>71</v>
      </c>
      <c r="W13" s="155" t="s">
        <v>133</v>
      </c>
      <c r="X13" s="249"/>
    </row>
    <row r="14" spans="1:24" ht="24.75" customHeight="1">
      <c r="A14" s="50" t="s">
        <v>307</v>
      </c>
      <c r="B14" s="4" t="s">
        <v>155</v>
      </c>
      <c r="C14" s="6">
        <v>3</v>
      </c>
      <c r="D14" s="141" t="s">
        <v>15</v>
      </c>
      <c r="E14" s="142"/>
      <c r="F14" s="6">
        <v>3</v>
      </c>
      <c r="G14" s="143" t="s">
        <v>15</v>
      </c>
      <c r="H14" s="142"/>
      <c r="I14" s="6">
        <v>3</v>
      </c>
      <c r="J14" s="143" t="s">
        <v>15</v>
      </c>
      <c r="K14" s="142"/>
      <c r="L14" s="6">
        <v>4</v>
      </c>
      <c r="M14" s="144" t="s">
        <v>15</v>
      </c>
      <c r="N14" s="142"/>
      <c r="O14" s="151" t="s">
        <v>105</v>
      </c>
      <c r="P14" s="155" t="s">
        <v>302</v>
      </c>
      <c r="Q14" s="142"/>
      <c r="R14" s="157" t="s">
        <v>105</v>
      </c>
      <c r="S14" s="161"/>
      <c r="T14" s="163" t="s">
        <v>71</v>
      </c>
      <c r="U14" s="161">
        <v>1</v>
      </c>
      <c r="V14" s="163" t="s">
        <v>71</v>
      </c>
      <c r="W14" s="155" t="s">
        <v>302</v>
      </c>
      <c r="X14" s="249"/>
    </row>
    <row r="15" spans="1:24" ht="24.75" customHeight="1">
      <c r="A15" s="354" t="s">
        <v>167</v>
      </c>
      <c r="B15" s="4" t="s">
        <v>168</v>
      </c>
      <c r="C15" s="6">
        <v>2</v>
      </c>
      <c r="D15" s="141" t="s">
        <v>15</v>
      </c>
      <c r="E15" s="142"/>
      <c r="F15" s="6">
        <v>5</v>
      </c>
      <c r="G15" s="143" t="s">
        <v>15</v>
      </c>
      <c r="H15" s="142"/>
      <c r="I15" s="6">
        <v>5</v>
      </c>
      <c r="J15" s="143" t="s">
        <v>15</v>
      </c>
      <c r="K15" s="142"/>
      <c r="L15" s="6">
        <v>5</v>
      </c>
      <c r="M15" s="144" t="s">
        <v>15</v>
      </c>
      <c r="N15" s="142"/>
      <c r="O15" s="151" t="s">
        <v>105</v>
      </c>
      <c r="P15" s="155" t="s">
        <v>134</v>
      </c>
      <c r="Q15" s="142"/>
      <c r="R15" s="157" t="s">
        <v>105</v>
      </c>
      <c r="S15" s="161">
        <v>1</v>
      </c>
      <c r="T15" s="163" t="s">
        <v>71</v>
      </c>
      <c r="U15" s="161">
        <v>1</v>
      </c>
      <c r="V15" s="163" t="s">
        <v>71</v>
      </c>
      <c r="W15" s="155" t="s">
        <v>172</v>
      </c>
      <c r="X15" s="249"/>
    </row>
    <row r="16" spans="1:24" ht="24.75" customHeight="1">
      <c r="A16" s="354"/>
      <c r="B16" s="4" t="s">
        <v>2</v>
      </c>
      <c r="C16" s="6">
        <v>1</v>
      </c>
      <c r="D16" s="141" t="s">
        <v>15</v>
      </c>
      <c r="E16" s="142"/>
      <c r="F16" s="6">
        <v>5</v>
      </c>
      <c r="G16" s="143" t="s">
        <v>15</v>
      </c>
      <c r="H16" s="142"/>
      <c r="I16" s="6">
        <v>1</v>
      </c>
      <c r="J16" s="143" t="s">
        <v>15</v>
      </c>
      <c r="K16" s="142"/>
      <c r="L16" s="6">
        <v>1</v>
      </c>
      <c r="M16" s="144" t="s">
        <v>15</v>
      </c>
      <c r="N16" s="142"/>
      <c r="O16" s="151" t="s">
        <v>105</v>
      </c>
      <c r="P16" s="155" t="s">
        <v>277</v>
      </c>
      <c r="Q16" s="142"/>
      <c r="R16" s="157" t="s">
        <v>105</v>
      </c>
      <c r="S16" s="161">
        <v>1</v>
      </c>
      <c r="T16" s="163" t="s">
        <v>71</v>
      </c>
      <c r="U16" s="161">
        <v>1</v>
      </c>
      <c r="V16" s="163" t="s">
        <v>71</v>
      </c>
      <c r="W16" s="155" t="s">
        <v>272</v>
      </c>
      <c r="X16" s="249"/>
    </row>
    <row r="17" spans="1:24" ht="24.75" customHeight="1">
      <c r="A17" s="354"/>
      <c r="B17" s="4" t="s">
        <v>203</v>
      </c>
      <c r="C17" s="6">
        <v>1</v>
      </c>
      <c r="D17" s="141" t="s">
        <v>15</v>
      </c>
      <c r="E17" s="142"/>
      <c r="F17" s="6">
        <v>1</v>
      </c>
      <c r="G17" s="143" t="s">
        <v>15</v>
      </c>
      <c r="H17" s="142"/>
      <c r="I17" s="6">
        <v>1</v>
      </c>
      <c r="J17" s="143" t="s">
        <v>15</v>
      </c>
      <c r="K17" s="142"/>
      <c r="L17" s="6">
        <v>1</v>
      </c>
      <c r="M17" s="144" t="s">
        <v>15</v>
      </c>
      <c r="N17" s="142"/>
      <c r="O17" s="151" t="s">
        <v>105</v>
      </c>
      <c r="P17" s="155" t="s">
        <v>299</v>
      </c>
      <c r="Q17" s="142"/>
      <c r="R17" s="157" t="s">
        <v>105</v>
      </c>
      <c r="S17" s="161">
        <v>1</v>
      </c>
      <c r="T17" s="163" t="s">
        <v>71</v>
      </c>
      <c r="U17" s="161">
        <v>1</v>
      </c>
      <c r="V17" s="163" t="s">
        <v>71</v>
      </c>
      <c r="W17" s="155" t="s">
        <v>133</v>
      </c>
      <c r="X17" s="249"/>
    </row>
    <row r="18" spans="1:24" ht="24.75" customHeight="1">
      <c r="A18" s="50" t="s">
        <v>308</v>
      </c>
      <c r="B18" s="4" t="s">
        <v>161</v>
      </c>
      <c r="C18" s="6">
        <v>2</v>
      </c>
      <c r="D18" s="141" t="s">
        <v>15</v>
      </c>
      <c r="E18" s="142"/>
      <c r="F18" s="6">
        <v>2</v>
      </c>
      <c r="G18" s="143" t="s">
        <v>15</v>
      </c>
      <c r="H18" s="142"/>
      <c r="I18" s="6">
        <v>1</v>
      </c>
      <c r="J18" s="143" t="s">
        <v>15</v>
      </c>
      <c r="K18" s="142"/>
      <c r="L18" s="183">
        <v>2</v>
      </c>
      <c r="M18" s="144" t="s">
        <v>15</v>
      </c>
      <c r="N18" s="142"/>
      <c r="O18" s="151" t="s">
        <v>105</v>
      </c>
      <c r="P18" s="155" t="s">
        <v>133</v>
      </c>
      <c r="Q18" s="142"/>
      <c r="R18" s="157" t="s">
        <v>105</v>
      </c>
      <c r="S18" s="161">
        <v>1</v>
      </c>
      <c r="T18" s="163" t="s">
        <v>71</v>
      </c>
      <c r="U18" s="161">
        <v>1</v>
      </c>
      <c r="V18" s="163" t="s">
        <v>71</v>
      </c>
      <c r="W18" s="155" t="s">
        <v>133</v>
      </c>
      <c r="X18" s="249"/>
    </row>
    <row r="19" spans="1:24" ht="24.75" customHeight="1">
      <c r="A19" s="50" t="s">
        <v>309</v>
      </c>
      <c r="B19" s="4" t="s">
        <v>198</v>
      </c>
      <c r="C19" s="6">
        <v>1</v>
      </c>
      <c r="D19" s="141" t="s">
        <v>15</v>
      </c>
      <c r="E19" s="142"/>
      <c r="F19" s="6">
        <v>1</v>
      </c>
      <c r="G19" s="143" t="s">
        <v>15</v>
      </c>
      <c r="H19" s="142"/>
      <c r="I19" s="6">
        <v>7</v>
      </c>
      <c r="J19" s="143" t="s">
        <v>15</v>
      </c>
      <c r="K19" s="142"/>
      <c r="L19" s="6">
        <v>9</v>
      </c>
      <c r="M19" s="144" t="s">
        <v>15</v>
      </c>
      <c r="N19" s="142"/>
      <c r="O19" s="151" t="s">
        <v>105</v>
      </c>
      <c r="P19" s="155" t="s">
        <v>124</v>
      </c>
      <c r="Q19" s="142"/>
      <c r="R19" s="157" t="s">
        <v>105</v>
      </c>
      <c r="S19" s="161">
        <v>1</v>
      </c>
      <c r="T19" s="163" t="s">
        <v>71</v>
      </c>
      <c r="U19" s="161">
        <v>0</v>
      </c>
      <c r="V19" s="163" t="s">
        <v>71</v>
      </c>
      <c r="W19" s="155" t="s">
        <v>124</v>
      </c>
      <c r="X19" s="249"/>
    </row>
    <row r="20" spans="1:24" ht="24.75" customHeight="1">
      <c r="A20" s="50" t="s">
        <v>310</v>
      </c>
      <c r="B20" s="4" t="s">
        <v>159</v>
      </c>
      <c r="C20" s="6">
        <v>3</v>
      </c>
      <c r="D20" s="141" t="s">
        <v>15</v>
      </c>
      <c r="E20" s="142"/>
      <c r="F20" s="6">
        <v>3</v>
      </c>
      <c r="G20" s="143" t="s">
        <v>15</v>
      </c>
      <c r="H20" s="142"/>
      <c r="I20" s="6">
        <v>1</v>
      </c>
      <c r="J20" s="143" t="s">
        <v>15</v>
      </c>
      <c r="K20" s="142"/>
      <c r="L20" s="6">
        <v>3</v>
      </c>
      <c r="M20" s="144" t="s">
        <v>15</v>
      </c>
      <c r="N20" s="142"/>
      <c r="O20" s="151" t="s">
        <v>105</v>
      </c>
      <c r="P20" s="155" t="s">
        <v>134</v>
      </c>
      <c r="Q20" s="142"/>
      <c r="R20" s="157" t="s">
        <v>105</v>
      </c>
      <c r="S20" s="161">
        <v>1</v>
      </c>
      <c r="T20" s="163" t="s">
        <v>71</v>
      </c>
      <c r="U20" s="161">
        <v>1</v>
      </c>
      <c r="V20" s="163" t="s">
        <v>71</v>
      </c>
      <c r="W20" s="155" t="s">
        <v>272</v>
      </c>
      <c r="X20" s="249"/>
    </row>
    <row r="21" spans="1:24" ht="24.75" customHeight="1">
      <c r="A21" s="354" t="s">
        <v>200</v>
      </c>
      <c r="B21" s="4" t="s">
        <v>201</v>
      </c>
      <c r="C21" s="6">
        <v>1</v>
      </c>
      <c r="D21" s="141" t="s">
        <v>15</v>
      </c>
      <c r="E21" s="142"/>
      <c r="F21" s="6">
        <v>3</v>
      </c>
      <c r="G21" s="143" t="s">
        <v>15</v>
      </c>
      <c r="H21" s="142"/>
      <c r="I21" s="6">
        <v>3</v>
      </c>
      <c r="J21" s="143" t="s">
        <v>15</v>
      </c>
      <c r="K21" s="142"/>
      <c r="L21" s="6">
        <v>6</v>
      </c>
      <c r="M21" s="144" t="s">
        <v>15</v>
      </c>
      <c r="N21" s="142"/>
      <c r="O21" s="151" t="s">
        <v>105</v>
      </c>
      <c r="P21" s="155" t="s">
        <v>202</v>
      </c>
      <c r="Q21" s="142"/>
      <c r="R21" s="157" t="s">
        <v>105</v>
      </c>
      <c r="S21" s="161">
        <v>1</v>
      </c>
      <c r="T21" s="163" t="s">
        <v>71</v>
      </c>
      <c r="U21" s="161">
        <v>1</v>
      </c>
      <c r="V21" s="163" t="s">
        <v>71</v>
      </c>
      <c r="W21" s="155" t="s">
        <v>143</v>
      </c>
      <c r="X21" s="249"/>
    </row>
    <row r="22" spans="1:24" ht="24.75" customHeight="1">
      <c r="A22" s="354"/>
      <c r="B22" s="4" t="s">
        <v>130</v>
      </c>
      <c r="C22" s="6">
        <v>1</v>
      </c>
      <c r="D22" s="141" t="s">
        <v>15</v>
      </c>
      <c r="E22" s="142"/>
      <c r="F22" s="6">
        <v>1</v>
      </c>
      <c r="G22" s="143" t="s">
        <v>15</v>
      </c>
      <c r="H22" s="142"/>
      <c r="I22" s="6">
        <v>1</v>
      </c>
      <c r="J22" s="143" t="s">
        <v>15</v>
      </c>
      <c r="K22" s="142"/>
      <c r="L22" s="6">
        <v>2</v>
      </c>
      <c r="M22" s="144" t="s">
        <v>15</v>
      </c>
      <c r="N22" s="142"/>
      <c r="O22" s="151" t="s">
        <v>105</v>
      </c>
      <c r="P22" s="155" t="s">
        <v>278</v>
      </c>
      <c r="Q22" s="142"/>
      <c r="R22" s="157" t="s">
        <v>105</v>
      </c>
      <c r="S22" s="161">
        <v>1</v>
      </c>
      <c r="T22" s="163" t="s">
        <v>71</v>
      </c>
      <c r="U22" s="161">
        <v>1</v>
      </c>
      <c r="V22" s="163" t="s">
        <v>71</v>
      </c>
      <c r="W22" s="155" t="s">
        <v>272</v>
      </c>
      <c r="X22" s="249"/>
    </row>
    <row r="23" spans="1:24" ht="24.75" customHeight="1">
      <c r="A23" s="354" t="s">
        <v>112</v>
      </c>
      <c r="B23" s="4" t="s">
        <v>104</v>
      </c>
      <c r="C23" s="6">
        <v>2</v>
      </c>
      <c r="D23" s="141" t="s">
        <v>15</v>
      </c>
      <c r="E23" s="142"/>
      <c r="F23" s="6">
        <v>2</v>
      </c>
      <c r="G23" s="143" t="s">
        <v>15</v>
      </c>
      <c r="H23" s="142"/>
      <c r="I23" s="6">
        <v>1</v>
      </c>
      <c r="J23" s="143" t="s">
        <v>15</v>
      </c>
      <c r="K23" s="142"/>
      <c r="L23" s="6">
        <v>1</v>
      </c>
      <c r="M23" s="144" t="s">
        <v>15</v>
      </c>
      <c r="N23" s="142"/>
      <c r="O23" s="151" t="s">
        <v>105</v>
      </c>
      <c r="P23" s="155" t="s">
        <v>113</v>
      </c>
      <c r="Q23" s="142"/>
      <c r="R23" s="157" t="s">
        <v>105</v>
      </c>
      <c r="S23" s="161">
        <v>2</v>
      </c>
      <c r="T23" s="163" t="s">
        <v>71</v>
      </c>
      <c r="U23" s="161">
        <v>0</v>
      </c>
      <c r="V23" s="163" t="s">
        <v>71</v>
      </c>
      <c r="W23" s="155" t="s">
        <v>113</v>
      </c>
      <c r="X23" s="249"/>
    </row>
    <row r="24" spans="1:24" ht="24.75" customHeight="1">
      <c r="A24" s="354"/>
      <c r="B24" s="4" t="s">
        <v>223</v>
      </c>
      <c r="C24" s="6">
        <v>1</v>
      </c>
      <c r="D24" s="141" t="s">
        <v>15</v>
      </c>
      <c r="E24" s="142"/>
      <c r="F24" s="6">
        <v>1</v>
      </c>
      <c r="G24" s="143" t="s">
        <v>15</v>
      </c>
      <c r="H24" s="142"/>
      <c r="I24" s="6">
        <v>1</v>
      </c>
      <c r="J24" s="143" t="s">
        <v>15</v>
      </c>
      <c r="K24" s="142"/>
      <c r="L24" s="6">
        <v>1</v>
      </c>
      <c r="M24" s="144" t="s">
        <v>15</v>
      </c>
      <c r="N24" s="142"/>
      <c r="O24" s="151" t="s">
        <v>105</v>
      </c>
      <c r="P24" s="194" t="s">
        <v>274</v>
      </c>
      <c r="Q24" s="142"/>
      <c r="R24" s="157" t="s">
        <v>105</v>
      </c>
      <c r="S24" s="161">
        <v>0</v>
      </c>
      <c r="T24" s="163" t="s">
        <v>71</v>
      </c>
      <c r="U24" s="161">
        <v>1</v>
      </c>
      <c r="V24" s="163" t="s">
        <v>71</v>
      </c>
      <c r="W24" s="155" t="s">
        <v>273</v>
      </c>
      <c r="X24" s="249"/>
    </row>
    <row r="25" spans="1:24" ht="24.75" customHeight="1">
      <c r="A25" s="354"/>
      <c r="B25" s="4" t="s">
        <v>3</v>
      </c>
      <c r="C25" s="6">
        <v>1</v>
      </c>
      <c r="D25" s="141" t="s">
        <v>15</v>
      </c>
      <c r="E25" s="142"/>
      <c r="F25" s="6">
        <v>1</v>
      </c>
      <c r="G25" s="143" t="s">
        <v>15</v>
      </c>
      <c r="H25" s="142"/>
      <c r="I25" s="6">
        <v>1</v>
      </c>
      <c r="J25" s="143" t="s">
        <v>15</v>
      </c>
      <c r="K25" s="142"/>
      <c r="L25" s="6">
        <v>1</v>
      </c>
      <c r="M25" s="144" t="s">
        <v>15</v>
      </c>
      <c r="N25" s="142"/>
      <c r="O25" s="151" t="s">
        <v>105</v>
      </c>
      <c r="P25" s="194" t="s">
        <v>106</v>
      </c>
      <c r="Q25" s="142"/>
      <c r="R25" s="157" t="s">
        <v>105</v>
      </c>
      <c r="S25" s="161">
        <v>1</v>
      </c>
      <c r="T25" s="163"/>
      <c r="U25" s="161"/>
      <c r="V25" s="163" t="s">
        <v>71</v>
      </c>
      <c r="W25" s="155" t="s">
        <v>272</v>
      </c>
      <c r="X25" s="249" t="s">
        <v>148</v>
      </c>
    </row>
    <row r="26" spans="1:24" ht="24.75" customHeight="1">
      <c r="A26" s="235" t="s">
        <v>311</v>
      </c>
      <c r="B26" s="4" t="s">
        <v>182</v>
      </c>
      <c r="C26" s="6">
        <v>2</v>
      </c>
      <c r="D26" s="141" t="s">
        <v>15</v>
      </c>
      <c r="E26" s="142"/>
      <c r="F26" s="6">
        <v>3</v>
      </c>
      <c r="G26" s="143" t="s">
        <v>15</v>
      </c>
      <c r="H26" s="142"/>
      <c r="I26" s="6">
        <v>1</v>
      </c>
      <c r="J26" s="143" t="s">
        <v>15</v>
      </c>
      <c r="K26" s="142"/>
      <c r="L26" s="6">
        <v>2</v>
      </c>
      <c r="M26" s="144" t="s">
        <v>15</v>
      </c>
      <c r="N26" s="142"/>
      <c r="O26" s="151" t="s">
        <v>105</v>
      </c>
      <c r="P26" s="194" t="s">
        <v>172</v>
      </c>
      <c r="Q26" s="142"/>
      <c r="R26" s="157" t="s">
        <v>105</v>
      </c>
      <c r="S26" s="161">
        <v>1</v>
      </c>
      <c r="T26" s="163" t="s">
        <v>71</v>
      </c>
      <c r="U26" s="161">
        <v>1</v>
      </c>
      <c r="V26" s="163" t="s">
        <v>71</v>
      </c>
      <c r="W26" s="155" t="s">
        <v>133</v>
      </c>
      <c r="X26" s="249"/>
    </row>
    <row r="27" spans="1:24" ht="24.75" customHeight="1">
      <c r="A27" s="50" t="s">
        <v>312</v>
      </c>
      <c r="B27" s="4" t="s">
        <v>193</v>
      </c>
      <c r="C27" s="6">
        <v>1</v>
      </c>
      <c r="D27" s="141" t="s">
        <v>15</v>
      </c>
      <c r="E27" s="142"/>
      <c r="F27" s="6">
        <v>2</v>
      </c>
      <c r="G27" s="143" t="s">
        <v>15</v>
      </c>
      <c r="H27" s="142"/>
      <c r="I27" s="6">
        <v>1</v>
      </c>
      <c r="J27" s="143" t="s">
        <v>15</v>
      </c>
      <c r="K27" s="142"/>
      <c r="L27" s="6">
        <v>5</v>
      </c>
      <c r="M27" s="144" t="s">
        <v>15</v>
      </c>
      <c r="N27" s="142"/>
      <c r="O27" s="151" t="s">
        <v>105</v>
      </c>
      <c r="P27" s="155" t="s">
        <v>275</v>
      </c>
      <c r="Q27" s="142"/>
      <c r="R27" s="157" t="s">
        <v>105</v>
      </c>
      <c r="S27" s="161">
        <v>1</v>
      </c>
      <c r="T27" s="163" t="s">
        <v>71</v>
      </c>
      <c r="U27" s="161">
        <v>1</v>
      </c>
      <c r="V27" s="163" t="s">
        <v>71</v>
      </c>
      <c r="W27" s="155" t="s">
        <v>272</v>
      </c>
      <c r="X27" s="249"/>
    </row>
    <row r="28" spans="1:24" ht="24.75" customHeight="1">
      <c r="A28" s="253" t="s">
        <v>176</v>
      </c>
      <c r="B28" s="4" t="s">
        <v>177</v>
      </c>
      <c r="C28" s="6">
        <v>1</v>
      </c>
      <c r="D28" s="141" t="s">
        <v>15</v>
      </c>
      <c r="E28" s="182" t="s">
        <v>295</v>
      </c>
      <c r="F28" s="6">
        <v>1</v>
      </c>
      <c r="G28" s="143" t="s">
        <v>15</v>
      </c>
      <c r="H28" s="182" t="s">
        <v>295</v>
      </c>
      <c r="I28" s="6">
        <v>1</v>
      </c>
      <c r="J28" s="143" t="s">
        <v>15</v>
      </c>
      <c r="K28" s="142"/>
      <c r="L28" s="6">
        <v>1</v>
      </c>
      <c r="M28" s="144" t="s">
        <v>15</v>
      </c>
      <c r="N28" s="142"/>
      <c r="O28" s="188" t="s">
        <v>105</v>
      </c>
      <c r="P28" s="155" t="s">
        <v>274</v>
      </c>
      <c r="Q28" s="142"/>
      <c r="R28" s="157" t="s">
        <v>105</v>
      </c>
      <c r="S28" s="161">
        <v>1</v>
      </c>
      <c r="T28" s="163" t="s">
        <v>71</v>
      </c>
      <c r="U28" s="161" t="s">
        <v>178</v>
      </c>
      <c r="V28" s="163" t="s">
        <v>71</v>
      </c>
      <c r="W28" s="155" t="s">
        <v>274</v>
      </c>
      <c r="X28" s="249"/>
    </row>
    <row r="29" spans="1:24" ht="24.75" customHeight="1">
      <c r="A29" s="254"/>
      <c r="B29" s="4" t="s">
        <v>195</v>
      </c>
      <c r="C29" s="6">
        <v>1</v>
      </c>
      <c r="D29" s="141" t="s">
        <v>15</v>
      </c>
      <c r="E29" s="142"/>
      <c r="F29" s="6">
        <v>1</v>
      </c>
      <c r="G29" s="143" t="s">
        <v>15</v>
      </c>
      <c r="H29" s="142"/>
      <c r="I29" s="6">
        <v>1</v>
      </c>
      <c r="J29" s="143" t="s">
        <v>15</v>
      </c>
      <c r="K29" s="142"/>
      <c r="L29" s="6">
        <v>1</v>
      </c>
      <c r="M29" s="144" t="s">
        <v>15</v>
      </c>
      <c r="N29" s="142"/>
      <c r="O29" s="233" t="s">
        <v>105</v>
      </c>
      <c r="P29" s="155" t="s">
        <v>279</v>
      </c>
      <c r="Q29" s="142"/>
      <c r="R29" s="157" t="s">
        <v>105</v>
      </c>
      <c r="S29" s="161">
        <v>1</v>
      </c>
      <c r="T29" s="234" t="s">
        <v>71</v>
      </c>
      <c r="U29" s="161">
        <v>1</v>
      </c>
      <c r="V29" s="234" t="s">
        <v>71</v>
      </c>
      <c r="W29" s="155" t="s">
        <v>272</v>
      </c>
      <c r="X29" s="249"/>
    </row>
    <row r="30" spans="1:24" ht="24.75" customHeight="1">
      <c r="A30" s="254"/>
      <c r="B30" s="4" t="s">
        <v>209</v>
      </c>
      <c r="C30" s="6">
        <v>1</v>
      </c>
      <c r="D30" s="141" t="s">
        <v>15</v>
      </c>
      <c r="E30" s="182" t="s">
        <v>295</v>
      </c>
      <c r="F30" s="6">
        <v>1</v>
      </c>
      <c r="G30" s="143" t="s">
        <v>15</v>
      </c>
      <c r="H30" s="182" t="s">
        <v>295</v>
      </c>
      <c r="I30" s="6">
        <v>1</v>
      </c>
      <c r="J30" s="143" t="s">
        <v>15</v>
      </c>
      <c r="K30" s="142"/>
      <c r="L30" s="6">
        <v>1</v>
      </c>
      <c r="M30" s="144" t="s">
        <v>15</v>
      </c>
      <c r="N30" s="142"/>
      <c r="O30" s="188" t="s">
        <v>105</v>
      </c>
      <c r="P30" s="194" t="s">
        <v>134</v>
      </c>
      <c r="Q30" s="142"/>
      <c r="R30" s="157" t="s">
        <v>105</v>
      </c>
      <c r="S30" s="161">
        <v>1</v>
      </c>
      <c r="T30" s="163" t="s">
        <v>71</v>
      </c>
      <c r="U30" s="161">
        <v>0</v>
      </c>
      <c r="V30" s="163" t="s">
        <v>71</v>
      </c>
      <c r="W30" s="155" t="s">
        <v>302</v>
      </c>
      <c r="X30" s="249"/>
    </row>
    <row r="31" spans="1:24" ht="24.75" customHeight="1">
      <c r="A31" s="256"/>
      <c r="B31" s="4" t="s">
        <v>194</v>
      </c>
      <c r="C31" s="6">
        <v>1</v>
      </c>
      <c r="D31" s="141" t="s">
        <v>15</v>
      </c>
      <c r="E31" s="182" t="s">
        <v>295</v>
      </c>
      <c r="F31" s="6">
        <v>1</v>
      </c>
      <c r="G31" s="143" t="s">
        <v>15</v>
      </c>
      <c r="H31" s="182" t="s">
        <v>295</v>
      </c>
      <c r="I31" s="6">
        <v>1</v>
      </c>
      <c r="J31" s="143" t="s">
        <v>15</v>
      </c>
      <c r="K31" s="142"/>
      <c r="L31" s="6">
        <v>1</v>
      </c>
      <c r="M31" s="144" t="s">
        <v>15</v>
      </c>
      <c r="N31" s="142"/>
      <c r="O31" s="188" t="s">
        <v>105</v>
      </c>
      <c r="P31" s="155" t="s">
        <v>243</v>
      </c>
      <c r="Q31" s="142"/>
      <c r="R31" s="157" t="s">
        <v>105</v>
      </c>
      <c r="S31" s="161">
        <v>1</v>
      </c>
      <c r="T31" s="163"/>
      <c r="U31" s="161"/>
      <c r="V31" s="163" t="s">
        <v>71</v>
      </c>
      <c r="W31" s="155" t="s">
        <v>243</v>
      </c>
      <c r="X31" s="249" t="s">
        <v>197</v>
      </c>
    </row>
    <row r="32" spans="1:24" ht="49.5" customHeight="1">
      <c r="A32" s="253" t="s">
        <v>125</v>
      </c>
      <c r="B32" s="4" t="s">
        <v>126</v>
      </c>
      <c r="C32" s="6">
        <v>2</v>
      </c>
      <c r="D32" s="141" t="s">
        <v>15</v>
      </c>
      <c r="E32" s="182" t="s">
        <v>127</v>
      </c>
      <c r="F32" s="6">
        <v>5</v>
      </c>
      <c r="G32" s="143" t="s">
        <v>15</v>
      </c>
      <c r="H32" s="142"/>
      <c r="I32" s="6">
        <v>1</v>
      </c>
      <c r="J32" s="143" t="s">
        <v>15</v>
      </c>
      <c r="K32" s="142"/>
      <c r="L32" s="6">
        <v>2</v>
      </c>
      <c r="M32" s="144" t="s">
        <v>15</v>
      </c>
      <c r="N32" s="142"/>
      <c r="O32" s="188" t="s">
        <v>105</v>
      </c>
      <c r="P32" s="155" t="s">
        <v>278</v>
      </c>
      <c r="Q32" s="142"/>
      <c r="R32" s="157" t="s">
        <v>105</v>
      </c>
      <c r="S32" s="161">
        <v>1</v>
      </c>
      <c r="T32" s="163" t="s">
        <v>71</v>
      </c>
      <c r="U32" s="161">
        <v>1</v>
      </c>
      <c r="V32" s="163" t="s">
        <v>71</v>
      </c>
      <c r="W32" s="155" t="s">
        <v>272</v>
      </c>
      <c r="X32" s="249"/>
    </row>
    <row r="33" spans="1:24" ht="49.5" customHeight="1">
      <c r="A33" s="254"/>
      <c r="B33" s="4" t="s">
        <v>138</v>
      </c>
      <c r="C33" s="6">
        <v>1</v>
      </c>
      <c r="D33" s="141" t="s">
        <v>15</v>
      </c>
      <c r="E33" s="182" t="s">
        <v>127</v>
      </c>
      <c r="F33" s="6">
        <v>3</v>
      </c>
      <c r="G33" s="143" t="s">
        <v>15</v>
      </c>
      <c r="H33" s="142"/>
      <c r="I33" s="6">
        <v>1</v>
      </c>
      <c r="J33" s="143" t="s">
        <v>15</v>
      </c>
      <c r="K33" s="142"/>
      <c r="L33" s="6">
        <v>2</v>
      </c>
      <c r="M33" s="144" t="s">
        <v>15</v>
      </c>
      <c r="N33" s="142"/>
      <c r="O33" s="188" t="s">
        <v>105</v>
      </c>
      <c r="P33" s="155" t="s">
        <v>274</v>
      </c>
      <c r="Q33" s="142"/>
      <c r="R33" s="157" t="s">
        <v>105</v>
      </c>
      <c r="S33" s="161">
        <v>1</v>
      </c>
      <c r="T33" s="163" t="s">
        <v>71</v>
      </c>
      <c r="U33" s="161">
        <v>0</v>
      </c>
      <c r="V33" s="163" t="s">
        <v>71</v>
      </c>
      <c r="W33" s="155" t="s">
        <v>275</v>
      </c>
      <c r="X33" s="249"/>
    </row>
    <row r="34" spans="1:24" ht="49.5" customHeight="1">
      <c r="A34" s="254"/>
      <c r="B34" s="4" t="s">
        <v>149</v>
      </c>
      <c r="C34" s="6">
        <v>1</v>
      </c>
      <c r="D34" s="141" t="s">
        <v>15</v>
      </c>
      <c r="E34" s="182" t="s">
        <v>127</v>
      </c>
      <c r="F34" s="6">
        <v>2</v>
      </c>
      <c r="G34" s="143" t="s">
        <v>15</v>
      </c>
      <c r="H34" s="142"/>
      <c r="I34" s="6">
        <v>2</v>
      </c>
      <c r="J34" s="143" t="s">
        <v>15</v>
      </c>
      <c r="K34" s="142" t="s">
        <v>149</v>
      </c>
      <c r="L34" s="6">
        <v>2</v>
      </c>
      <c r="M34" s="144" t="s">
        <v>15</v>
      </c>
      <c r="N34" s="142" t="s">
        <v>149</v>
      </c>
      <c r="O34" s="188" t="s">
        <v>105</v>
      </c>
      <c r="P34" s="155" t="s">
        <v>277</v>
      </c>
      <c r="Q34" s="142"/>
      <c r="R34" s="157" t="s">
        <v>105</v>
      </c>
      <c r="S34" s="161">
        <v>1</v>
      </c>
      <c r="T34" s="163" t="s">
        <v>71</v>
      </c>
      <c r="U34" s="161">
        <v>0</v>
      </c>
      <c r="V34" s="163" t="s">
        <v>71</v>
      </c>
      <c r="W34" s="155" t="s">
        <v>275</v>
      </c>
      <c r="X34" s="249"/>
    </row>
    <row r="35" spans="1:24" ht="49.5" customHeight="1">
      <c r="A35" s="254"/>
      <c r="B35" s="4" t="s">
        <v>166</v>
      </c>
      <c r="C35" s="6">
        <v>1</v>
      </c>
      <c r="D35" s="141" t="s">
        <v>15</v>
      </c>
      <c r="E35" s="182" t="s">
        <v>127</v>
      </c>
      <c r="F35" s="6">
        <v>1</v>
      </c>
      <c r="G35" s="143" t="s">
        <v>15</v>
      </c>
      <c r="H35" s="182" t="s">
        <v>127</v>
      </c>
      <c r="I35" s="183">
        <v>1</v>
      </c>
      <c r="J35" s="143" t="s">
        <v>15</v>
      </c>
      <c r="K35" s="249" t="s">
        <v>210</v>
      </c>
      <c r="L35" s="183">
        <v>1</v>
      </c>
      <c r="M35" s="144" t="s">
        <v>15</v>
      </c>
      <c r="N35" s="249" t="s">
        <v>210</v>
      </c>
      <c r="O35" s="233" t="s">
        <v>105</v>
      </c>
      <c r="P35" s="155" t="s">
        <v>272</v>
      </c>
      <c r="Q35" s="249" t="s">
        <v>298</v>
      </c>
      <c r="R35" s="199" t="s">
        <v>105</v>
      </c>
      <c r="S35" s="200">
        <v>1</v>
      </c>
      <c r="T35" s="234" t="s">
        <v>71</v>
      </c>
      <c r="U35" s="200">
        <v>1</v>
      </c>
      <c r="V35" s="234" t="s">
        <v>71</v>
      </c>
      <c r="W35" s="155" t="s">
        <v>243</v>
      </c>
      <c r="X35" s="249" t="s">
        <v>300</v>
      </c>
    </row>
    <row r="36" spans="1:24" ht="49.5" customHeight="1">
      <c r="A36" s="254"/>
      <c r="B36" s="4" t="s">
        <v>227</v>
      </c>
      <c r="C36" s="6">
        <v>1</v>
      </c>
      <c r="D36" s="141" t="s">
        <v>15</v>
      </c>
      <c r="E36" s="182" t="s">
        <v>127</v>
      </c>
      <c r="F36" s="6">
        <v>1</v>
      </c>
      <c r="G36" s="143" t="s">
        <v>15</v>
      </c>
      <c r="H36" s="182" t="s">
        <v>127</v>
      </c>
      <c r="I36" s="6">
        <v>1</v>
      </c>
      <c r="J36" s="143" t="s">
        <v>15</v>
      </c>
      <c r="K36" s="249" t="s">
        <v>210</v>
      </c>
      <c r="L36" s="6">
        <v>1</v>
      </c>
      <c r="M36" s="144" t="s">
        <v>15</v>
      </c>
      <c r="N36" s="249" t="s">
        <v>210</v>
      </c>
      <c r="O36" s="188" t="s">
        <v>105</v>
      </c>
      <c r="P36" s="155" t="s">
        <v>243</v>
      </c>
      <c r="Q36" s="249" t="s">
        <v>298</v>
      </c>
      <c r="R36" s="157" t="s">
        <v>105</v>
      </c>
      <c r="S36" s="161">
        <v>1</v>
      </c>
      <c r="T36" s="163" t="s">
        <v>71</v>
      </c>
      <c r="U36" s="161">
        <v>1</v>
      </c>
      <c r="V36" s="163" t="s">
        <v>71</v>
      </c>
      <c r="W36" s="155" t="s">
        <v>243</v>
      </c>
      <c r="X36" s="249" t="s">
        <v>300</v>
      </c>
    </row>
    <row r="37" spans="1:24" ht="49.5" customHeight="1">
      <c r="A37" s="256"/>
      <c r="B37" s="4" t="s">
        <v>111</v>
      </c>
      <c r="C37" s="6">
        <v>1</v>
      </c>
      <c r="D37" s="141" t="s">
        <v>15</v>
      </c>
      <c r="E37" s="182" t="s">
        <v>127</v>
      </c>
      <c r="F37" s="183">
        <v>1</v>
      </c>
      <c r="G37" s="143" t="s">
        <v>15</v>
      </c>
      <c r="H37" s="182" t="s">
        <v>127</v>
      </c>
      <c r="I37" s="183">
        <v>1</v>
      </c>
      <c r="J37" s="144" t="s">
        <v>15</v>
      </c>
      <c r="K37" s="249" t="s">
        <v>210</v>
      </c>
      <c r="L37" s="183">
        <v>1</v>
      </c>
      <c r="M37" s="144" t="s">
        <v>15</v>
      </c>
      <c r="N37" s="249" t="s">
        <v>210</v>
      </c>
      <c r="O37" s="188" t="s">
        <v>105</v>
      </c>
      <c r="P37" s="155" t="s">
        <v>272</v>
      </c>
      <c r="Q37" s="249" t="s">
        <v>298</v>
      </c>
      <c r="R37" s="199" t="s">
        <v>105</v>
      </c>
      <c r="S37" s="200">
        <v>1</v>
      </c>
      <c r="T37" s="205" t="s">
        <v>71</v>
      </c>
      <c r="U37" s="200">
        <v>1</v>
      </c>
      <c r="V37" s="205" t="s">
        <v>71</v>
      </c>
      <c r="W37" s="194" t="s">
        <v>272</v>
      </c>
      <c r="X37" s="249" t="s">
        <v>300</v>
      </c>
    </row>
    <row r="38" spans="1:24" ht="48">
      <c r="A38" s="50" t="s">
        <v>163</v>
      </c>
      <c r="B38" s="4" t="s">
        <v>163</v>
      </c>
      <c r="C38" s="6">
        <v>4</v>
      </c>
      <c r="D38" s="141" t="s">
        <v>15</v>
      </c>
      <c r="E38" s="182" t="s">
        <v>164</v>
      </c>
      <c r="F38" s="6">
        <v>7</v>
      </c>
      <c r="G38" s="143" t="s">
        <v>15</v>
      </c>
      <c r="H38" s="142"/>
      <c r="I38" s="6">
        <v>9</v>
      </c>
      <c r="J38" s="143" t="s">
        <v>15</v>
      </c>
      <c r="K38" s="142" t="s">
        <v>165</v>
      </c>
      <c r="L38" s="6">
        <v>9</v>
      </c>
      <c r="M38" s="144" t="s">
        <v>15</v>
      </c>
      <c r="N38" s="142"/>
      <c r="O38" s="188" t="s">
        <v>105</v>
      </c>
      <c r="P38" s="155" t="s">
        <v>274</v>
      </c>
      <c r="Q38" s="142"/>
      <c r="R38" s="157" t="s">
        <v>105</v>
      </c>
      <c r="S38" s="161">
        <v>1</v>
      </c>
      <c r="T38" s="163" t="s">
        <v>71</v>
      </c>
      <c r="U38" s="161">
        <v>1</v>
      </c>
      <c r="V38" s="163" t="s">
        <v>71</v>
      </c>
      <c r="W38" s="155" t="s">
        <v>276</v>
      </c>
      <c r="X38" s="249"/>
    </row>
    <row r="39" spans="1:24" ht="24.75" customHeight="1">
      <c r="A39" s="253" t="s">
        <v>153</v>
      </c>
      <c r="B39" s="4" t="s">
        <v>144</v>
      </c>
      <c r="C39" s="6">
        <v>1</v>
      </c>
      <c r="D39" s="141" t="s">
        <v>15</v>
      </c>
      <c r="E39" s="142"/>
      <c r="F39" s="6">
        <v>1</v>
      </c>
      <c r="G39" s="143" t="s">
        <v>15</v>
      </c>
      <c r="H39" s="142"/>
      <c r="I39" s="6">
        <v>1</v>
      </c>
      <c r="J39" s="143" t="s">
        <v>15</v>
      </c>
      <c r="K39" s="142"/>
      <c r="L39" s="6">
        <v>1</v>
      </c>
      <c r="M39" s="144" t="s">
        <v>15</v>
      </c>
      <c r="N39" s="142"/>
      <c r="O39" s="188" t="s">
        <v>105</v>
      </c>
      <c r="P39" s="155" t="s">
        <v>154</v>
      </c>
      <c r="Q39" s="250" t="s">
        <v>297</v>
      </c>
      <c r="R39" s="157" t="s">
        <v>105</v>
      </c>
      <c r="S39" s="161">
        <v>1</v>
      </c>
      <c r="T39" s="163" t="s">
        <v>71</v>
      </c>
      <c r="U39" s="161">
        <v>0</v>
      </c>
      <c r="V39" s="163" t="s">
        <v>71</v>
      </c>
      <c r="W39" s="155" t="s">
        <v>275</v>
      </c>
      <c r="X39" s="249"/>
    </row>
    <row r="40" spans="1:24" ht="24.75" customHeight="1">
      <c r="A40" s="254"/>
      <c r="B40" s="4" t="s">
        <v>173</v>
      </c>
      <c r="C40" s="6">
        <v>1</v>
      </c>
      <c r="D40" s="141" t="s">
        <v>15</v>
      </c>
      <c r="E40" s="142"/>
      <c r="F40" s="6">
        <v>2</v>
      </c>
      <c r="G40" s="143" t="s">
        <v>15</v>
      </c>
      <c r="H40" s="142"/>
      <c r="I40" s="6">
        <v>1</v>
      </c>
      <c r="J40" s="143" t="s">
        <v>15</v>
      </c>
      <c r="K40" s="142"/>
      <c r="L40" s="6">
        <v>2</v>
      </c>
      <c r="M40" s="144" t="s">
        <v>15</v>
      </c>
      <c r="N40" s="142"/>
      <c r="O40" s="188" t="s">
        <v>105</v>
      </c>
      <c r="P40" s="155" t="s">
        <v>243</v>
      </c>
      <c r="Q40" s="250" t="s">
        <v>297</v>
      </c>
      <c r="R40" s="157" t="s">
        <v>105</v>
      </c>
      <c r="S40" s="161"/>
      <c r="T40" s="163" t="s">
        <v>71</v>
      </c>
      <c r="U40" s="161">
        <v>1</v>
      </c>
      <c r="V40" s="163" t="s">
        <v>71</v>
      </c>
      <c r="W40" s="194" t="s">
        <v>146</v>
      </c>
      <c r="X40" s="249"/>
    </row>
    <row r="41" spans="1:24" ht="24.75" customHeight="1">
      <c r="A41" s="254"/>
      <c r="B41" s="4" t="s">
        <v>118</v>
      </c>
      <c r="C41" s="6">
        <v>1</v>
      </c>
      <c r="D41" s="141" t="s">
        <v>15</v>
      </c>
      <c r="E41" s="142"/>
      <c r="F41" s="6">
        <v>1</v>
      </c>
      <c r="G41" s="143" t="s">
        <v>15</v>
      </c>
      <c r="H41" s="142"/>
      <c r="I41" s="6">
        <v>3</v>
      </c>
      <c r="J41" s="143" t="s">
        <v>15</v>
      </c>
      <c r="K41" s="142"/>
      <c r="L41" s="6">
        <v>3</v>
      </c>
      <c r="M41" s="144" t="s">
        <v>15</v>
      </c>
      <c r="N41" s="142"/>
      <c r="O41" s="188" t="s">
        <v>105</v>
      </c>
      <c r="P41" s="155" t="s">
        <v>276</v>
      </c>
      <c r="Q41" s="250" t="s">
        <v>297</v>
      </c>
      <c r="R41" s="157" t="s">
        <v>105</v>
      </c>
      <c r="S41" s="192">
        <v>2</v>
      </c>
      <c r="T41" s="163" t="s">
        <v>71</v>
      </c>
      <c r="U41" s="192">
        <v>0</v>
      </c>
      <c r="V41" s="163" t="s">
        <v>71</v>
      </c>
      <c r="W41" s="155" t="s">
        <v>272</v>
      </c>
      <c r="X41" s="249"/>
    </row>
    <row r="42" spans="1:24" ht="24.75" customHeight="1">
      <c r="A42" s="256"/>
      <c r="B42" s="4" t="s">
        <v>9</v>
      </c>
      <c r="C42" s="6">
        <v>1</v>
      </c>
      <c r="D42" s="141" t="s">
        <v>15</v>
      </c>
      <c r="E42" s="142" t="s">
        <v>144</v>
      </c>
      <c r="F42" s="6">
        <v>1</v>
      </c>
      <c r="G42" s="143" t="s">
        <v>15</v>
      </c>
      <c r="H42" s="142"/>
      <c r="I42" s="6">
        <v>1</v>
      </c>
      <c r="J42" s="143" t="s">
        <v>15</v>
      </c>
      <c r="K42" s="142"/>
      <c r="L42" s="6">
        <v>1</v>
      </c>
      <c r="M42" s="144" t="s">
        <v>15</v>
      </c>
      <c r="N42" s="142"/>
      <c r="O42" s="195" t="s">
        <v>105</v>
      </c>
      <c r="P42" s="194" t="s">
        <v>134</v>
      </c>
      <c r="Q42" s="250" t="s">
        <v>297</v>
      </c>
      <c r="R42" s="157" t="s">
        <v>105</v>
      </c>
      <c r="S42" s="161">
        <v>0</v>
      </c>
      <c r="T42" s="163" t="s">
        <v>71</v>
      </c>
      <c r="U42" s="161">
        <v>1</v>
      </c>
      <c r="V42" s="163" t="s">
        <v>71</v>
      </c>
      <c r="W42" s="155" t="s">
        <v>146</v>
      </c>
      <c r="X42" s="249"/>
    </row>
    <row r="43" spans="1:24" ht="24.75" customHeight="1">
      <c r="A43" s="253" t="s">
        <v>218</v>
      </c>
      <c r="B43" s="4" t="s">
        <v>219</v>
      </c>
      <c r="C43" s="6">
        <v>1</v>
      </c>
      <c r="D43" s="141" t="s">
        <v>15</v>
      </c>
      <c r="E43" s="142"/>
      <c r="F43" s="6">
        <v>3</v>
      </c>
      <c r="G43" s="143" t="s">
        <v>15</v>
      </c>
      <c r="H43" s="142"/>
      <c r="I43" s="6">
        <v>2</v>
      </c>
      <c r="J43" s="143" t="s">
        <v>15</v>
      </c>
      <c r="K43" s="142"/>
      <c r="L43" s="6">
        <v>2</v>
      </c>
      <c r="M43" s="144" t="s">
        <v>15</v>
      </c>
      <c r="N43" s="142"/>
      <c r="O43" s="188" t="s">
        <v>105</v>
      </c>
      <c r="P43" s="155" t="s">
        <v>134</v>
      </c>
      <c r="Q43" s="249" t="s">
        <v>181</v>
      </c>
      <c r="R43" s="157" t="s">
        <v>105</v>
      </c>
      <c r="S43" s="161">
        <v>1</v>
      </c>
      <c r="T43" s="163" t="s">
        <v>71</v>
      </c>
      <c r="U43" s="161">
        <v>1</v>
      </c>
      <c r="V43" s="163" t="s">
        <v>71</v>
      </c>
      <c r="W43" s="155" t="s">
        <v>133</v>
      </c>
      <c r="X43" s="249"/>
    </row>
    <row r="44" spans="1:24" ht="24.75" customHeight="1">
      <c r="A44" s="256"/>
      <c r="B44" s="4" t="s">
        <v>180</v>
      </c>
      <c r="C44" s="6">
        <v>1</v>
      </c>
      <c r="D44" s="141" t="s">
        <v>15</v>
      </c>
      <c r="E44" s="142"/>
      <c r="F44" s="6">
        <v>1</v>
      </c>
      <c r="G44" s="143" t="s">
        <v>15</v>
      </c>
      <c r="H44" s="142"/>
      <c r="I44" s="6">
        <v>1</v>
      </c>
      <c r="J44" s="143" t="s">
        <v>15</v>
      </c>
      <c r="K44" s="142"/>
      <c r="L44" s="6">
        <v>2</v>
      </c>
      <c r="M44" s="144" t="s">
        <v>15</v>
      </c>
      <c r="N44" s="142"/>
      <c r="O44" s="188" t="s">
        <v>105</v>
      </c>
      <c r="P44" s="155" t="s">
        <v>274</v>
      </c>
      <c r="Q44" s="249" t="s">
        <v>181</v>
      </c>
      <c r="R44" s="157" t="s">
        <v>105</v>
      </c>
      <c r="S44" s="161">
        <v>1</v>
      </c>
      <c r="T44" s="163" t="s">
        <v>71</v>
      </c>
      <c r="U44" s="161">
        <v>1</v>
      </c>
      <c r="V44" s="163" t="s">
        <v>71</v>
      </c>
      <c r="W44" s="155" t="s">
        <v>272</v>
      </c>
      <c r="X44" s="249"/>
    </row>
    <row r="45" spans="1:24" ht="24.75" customHeight="1">
      <c r="A45" s="253" t="s">
        <v>184</v>
      </c>
      <c r="B45" s="4" t="s">
        <v>185</v>
      </c>
      <c r="C45" s="6">
        <v>1</v>
      </c>
      <c r="D45" s="141" t="s">
        <v>15</v>
      </c>
      <c r="E45" s="142"/>
      <c r="F45" s="6">
        <v>1</v>
      </c>
      <c r="G45" s="143" t="s">
        <v>15</v>
      </c>
      <c r="H45" s="142"/>
      <c r="I45" s="6">
        <v>1</v>
      </c>
      <c r="J45" s="143" t="s">
        <v>15</v>
      </c>
      <c r="K45" s="142"/>
      <c r="L45" s="6">
        <v>1</v>
      </c>
      <c r="M45" s="144" t="s">
        <v>15</v>
      </c>
      <c r="N45" s="142"/>
      <c r="O45" s="188" t="s">
        <v>105</v>
      </c>
      <c r="P45" s="155" t="s">
        <v>188</v>
      </c>
      <c r="Q45" s="142"/>
      <c r="R45" s="157" t="s">
        <v>105</v>
      </c>
      <c r="S45" s="161">
        <v>1</v>
      </c>
      <c r="T45" s="163" t="s">
        <v>71</v>
      </c>
      <c r="U45" s="161">
        <v>1</v>
      </c>
      <c r="V45" s="163" t="s">
        <v>71</v>
      </c>
      <c r="W45" s="155" t="s">
        <v>146</v>
      </c>
      <c r="X45" s="249"/>
    </row>
    <row r="46" spans="1:24" ht="24.75" customHeight="1">
      <c r="A46" s="254"/>
      <c r="B46" s="4" t="s">
        <v>189</v>
      </c>
      <c r="C46" s="6">
        <v>1</v>
      </c>
      <c r="D46" s="141" t="s">
        <v>15</v>
      </c>
      <c r="E46" s="142"/>
      <c r="F46" s="6">
        <v>1</v>
      </c>
      <c r="G46" s="143" t="s">
        <v>15</v>
      </c>
      <c r="H46" s="142"/>
      <c r="I46" s="6">
        <v>1</v>
      </c>
      <c r="J46" s="143" t="s">
        <v>15</v>
      </c>
      <c r="K46" s="142"/>
      <c r="L46" s="6">
        <v>1</v>
      </c>
      <c r="M46" s="144" t="s">
        <v>15</v>
      </c>
      <c r="N46" s="142"/>
      <c r="O46" s="188" t="s">
        <v>105</v>
      </c>
      <c r="P46" s="155" t="s">
        <v>274</v>
      </c>
      <c r="Q46" s="250" t="s">
        <v>296</v>
      </c>
      <c r="R46" s="157" t="s">
        <v>105</v>
      </c>
      <c r="S46" s="161">
        <v>1</v>
      </c>
      <c r="T46" s="163" t="s">
        <v>71</v>
      </c>
      <c r="U46" s="161">
        <v>1</v>
      </c>
      <c r="V46" s="163" t="s">
        <v>71</v>
      </c>
      <c r="W46" s="155" t="s">
        <v>272</v>
      </c>
      <c r="X46" s="249"/>
    </row>
    <row r="47" spans="1:24" ht="24">
      <c r="A47" s="254"/>
      <c r="B47" s="4" t="s">
        <v>240</v>
      </c>
      <c r="C47" s="6">
        <v>1</v>
      </c>
      <c r="D47" s="141" t="s">
        <v>15</v>
      </c>
      <c r="E47" s="142"/>
      <c r="F47" s="6">
        <v>1</v>
      </c>
      <c r="G47" s="143" t="s">
        <v>15</v>
      </c>
      <c r="H47" s="142"/>
      <c r="I47" s="6">
        <v>1</v>
      </c>
      <c r="J47" s="143" t="s">
        <v>15</v>
      </c>
      <c r="K47" s="142"/>
      <c r="L47" s="6">
        <v>1</v>
      </c>
      <c r="M47" s="144" t="s">
        <v>15</v>
      </c>
      <c r="N47" s="142"/>
      <c r="O47" s="188" t="s">
        <v>105</v>
      </c>
      <c r="P47" s="194" t="s">
        <v>124</v>
      </c>
      <c r="Q47" s="250" t="s">
        <v>296</v>
      </c>
      <c r="R47" s="199" t="s">
        <v>105</v>
      </c>
      <c r="S47" s="200">
        <v>1</v>
      </c>
      <c r="T47" s="214" t="s">
        <v>71</v>
      </c>
      <c r="U47" s="200">
        <v>1</v>
      </c>
      <c r="V47" s="214" t="s">
        <v>71</v>
      </c>
      <c r="W47" s="194" t="s">
        <v>272</v>
      </c>
      <c r="X47" s="216" t="s">
        <v>247</v>
      </c>
    </row>
    <row r="48" spans="1:24" ht="33.75" customHeight="1">
      <c r="A48" s="254"/>
      <c r="B48" s="4" t="s">
        <v>114</v>
      </c>
      <c r="C48" s="6">
        <v>1</v>
      </c>
      <c r="D48" s="141" t="s">
        <v>15</v>
      </c>
      <c r="E48" s="182" t="s">
        <v>117</v>
      </c>
      <c r="F48" s="6">
        <v>1</v>
      </c>
      <c r="G48" s="143" t="s">
        <v>15</v>
      </c>
      <c r="H48" s="182" t="s">
        <v>117</v>
      </c>
      <c r="I48" s="6">
        <v>1</v>
      </c>
      <c r="J48" s="143" t="s">
        <v>15</v>
      </c>
      <c r="K48" s="142"/>
      <c r="L48" s="6">
        <v>1</v>
      </c>
      <c r="M48" s="144" t="s">
        <v>15</v>
      </c>
      <c r="N48" s="142"/>
      <c r="O48" s="188" t="s">
        <v>105</v>
      </c>
      <c r="P48" s="155" t="s">
        <v>106</v>
      </c>
      <c r="Q48" s="250" t="s">
        <v>296</v>
      </c>
      <c r="R48" s="157" t="s">
        <v>105</v>
      </c>
      <c r="S48" s="161">
        <v>1</v>
      </c>
      <c r="T48" s="163" t="s">
        <v>71</v>
      </c>
      <c r="U48" s="161"/>
      <c r="V48" s="163" t="s">
        <v>71</v>
      </c>
      <c r="W48" s="155" t="s">
        <v>115</v>
      </c>
      <c r="X48" s="249"/>
    </row>
    <row r="49" spans="1:24" ht="25.5" customHeight="1">
      <c r="A49" s="254"/>
      <c r="B49" s="4" t="s">
        <v>230</v>
      </c>
      <c r="C49" s="183">
        <v>1</v>
      </c>
      <c r="D49" s="206" t="s">
        <v>15</v>
      </c>
      <c r="E49" s="193"/>
      <c r="F49" s="183">
        <v>1</v>
      </c>
      <c r="G49" s="144" t="s">
        <v>15</v>
      </c>
      <c r="H49" s="193"/>
      <c r="I49" s="183">
        <v>1</v>
      </c>
      <c r="J49" s="144" t="s">
        <v>15</v>
      </c>
      <c r="K49" s="193"/>
      <c r="L49" s="183">
        <v>1</v>
      </c>
      <c r="M49" s="144" t="s">
        <v>15</v>
      </c>
      <c r="N49" s="193"/>
      <c r="O49" s="204" t="s">
        <v>105</v>
      </c>
      <c r="P49" s="194" t="s">
        <v>134</v>
      </c>
      <c r="Q49" s="250" t="s">
        <v>296</v>
      </c>
      <c r="R49" s="199" t="s">
        <v>105</v>
      </c>
      <c r="S49" s="200">
        <v>1</v>
      </c>
      <c r="T49" s="205" t="s">
        <v>71</v>
      </c>
      <c r="U49" s="200"/>
      <c r="V49" s="205" t="s">
        <v>71</v>
      </c>
      <c r="W49" s="194" t="s">
        <v>146</v>
      </c>
      <c r="X49" s="250" t="s">
        <v>231</v>
      </c>
    </row>
    <row r="50" spans="1:24" ht="25.5" customHeight="1" thickBot="1">
      <c r="A50" s="255"/>
      <c r="B50" s="5" t="s">
        <v>128</v>
      </c>
      <c r="C50" s="8">
        <v>1</v>
      </c>
      <c r="D50" s="145" t="s">
        <v>15</v>
      </c>
      <c r="E50" s="146"/>
      <c r="F50" s="8">
        <v>1</v>
      </c>
      <c r="G50" s="147" t="s">
        <v>15</v>
      </c>
      <c r="H50" s="146"/>
      <c r="I50" s="203">
        <v>1</v>
      </c>
      <c r="J50" s="147" t="s">
        <v>15</v>
      </c>
      <c r="K50" s="146"/>
      <c r="L50" s="203">
        <v>1</v>
      </c>
      <c r="M50" s="148" t="s">
        <v>15</v>
      </c>
      <c r="N50" s="146"/>
      <c r="O50" s="189" t="s">
        <v>105</v>
      </c>
      <c r="P50" s="155" t="s">
        <v>272</v>
      </c>
      <c r="Q50" s="250" t="s">
        <v>296</v>
      </c>
      <c r="R50" s="158" t="s">
        <v>105</v>
      </c>
      <c r="S50" s="165">
        <v>1</v>
      </c>
      <c r="T50" s="166" t="s">
        <v>71</v>
      </c>
      <c r="U50" s="165">
        <v>1</v>
      </c>
      <c r="V50" s="166" t="s">
        <v>71</v>
      </c>
      <c r="W50" s="155" t="s">
        <v>272</v>
      </c>
      <c r="X50" s="251"/>
    </row>
    <row r="51" spans="1:24" ht="25.5" customHeight="1" thickBot="1">
      <c r="A51" s="338" t="s">
        <v>13</v>
      </c>
      <c r="B51" s="339"/>
      <c r="C51" s="9">
        <f>SUM(C8:C50)</f>
        <v>65</v>
      </c>
      <c r="D51" s="149" t="s">
        <v>15</v>
      </c>
      <c r="E51" s="169"/>
      <c r="F51" s="9">
        <f>SUM(F8:F50)</f>
        <v>123</v>
      </c>
      <c r="G51" s="150" t="s">
        <v>96</v>
      </c>
      <c r="H51" s="169"/>
      <c r="I51" s="9">
        <f>SUM(I8:I50)</f>
        <v>98</v>
      </c>
      <c r="J51" s="150" t="s">
        <v>96</v>
      </c>
      <c r="K51" s="169"/>
      <c r="L51" s="9">
        <f>SUM(L8:L50)</f>
        <v>124</v>
      </c>
      <c r="M51" s="150" t="s">
        <v>96</v>
      </c>
      <c r="N51" s="169"/>
      <c r="O51" s="9">
        <f>COUNTIF(O8:O50,"有")</f>
        <v>43</v>
      </c>
      <c r="P51" s="170"/>
      <c r="Q51" s="169"/>
      <c r="R51" s="159">
        <f>COUNTIF(R8:R50,"有")</f>
        <v>43</v>
      </c>
      <c r="S51" s="167">
        <f>SUM(S8:S50)</f>
        <v>179</v>
      </c>
      <c r="T51" s="168" t="s">
        <v>102</v>
      </c>
      <c r="U51" s="167">
        <f>SUM(U8:U50)</f>
        <v>30</v>
      </c>
      <c r="V51" s="168" t="s">
        <v>71</v>
      </c>
      <c r="W51" s="170"/>
      <c r="X51" s="169"/>
    </row>
    <row r="52" ht="13.5">
      <c r="B52" s="13"/>
    </row>
  </sheetData>
  <sheetProtection/>
  <mergeCells count="36">
    <mergeCell ref="A32:A37"/>
    <mergeCell ref="A39:A42"/>
    <mergeCell ref="A43:A44"/>
    <mergeCell ref="A45:A50"/>
    <mergeCell ref="A51:B51"/>
    <mergeCell ref="S6:V6"/>
    <mergeCell ref="S7:T7"/>
    <mergeCell ref="U7:V7"/>
    <mergeCell ref="A9:A12"/>
    <mergeCell ref="A15:A17"/>
    <mergeCell ref="A21:A22"/>
    <mergeCell ref="A23:A25"/>
    <mergeCell ref="A28:A31"/>
    <mergeCell ref="A3:X3"/>
    <mergeCell ref="A4:A7"/>
    <mergeCell ref="B4:B7"/>
    <mergeCell ref="C4:E5"/>
    <mergeCell ref="F4:H5"/>
    <mergeCell ref="I4:K5"/>
    <mergeCell ref="L4:N5"/>
    <mergeCell ref="O4:Q5"/>
    <mergeCell ref="R4:X5"/>
    <mergeCell ref="C6:D7"/>
    <mergeCell ref="E6:E7"/>
    <mergeCell ref="F6:G7"/>
    <mergeCell ref="H6:H7"/>
    <mergeCell ref="I6:J7"/>
    <mergeCell ref="K6:K7"/>
    <mergeCell ref="L6:M7"/>
    <mergeCell ref="X6:X7"/>
    <mergeCell ref="N6:N7"/>
    <mergeCell ref="O6:O7"/>
    <mergeCell ref="P6:P7"/>
    <mergeCell ref="Q6:Q7"/>
    <mergeCell ref="R6:R7"/>
    <mergeCell ref="W6:W7"/>
  </mergeCells>
  <dataValidations count="1">
    <dataValidation type="list" allowBlank="1" showInputMessage="1" showErrorMessage="1" sqref="O8:O50 R8:R50">
      <formula1>"有,無"</formula1>
    </dataValidation>
  </dataValidations>
  <printOptions horizontalCentered="1" verticalCentered="1"/>
  <pageMargins left="0.2362204724409449" right="0.2362204724409449" top="0.7480314960629921" bottom="0.7480314960629921" header="0.31496062992125984" footer="0.31496062992125984"/>
  <pageSetup fitToHeight="1" fitToWidth="1" horizontalDpi="600" verticalDpi="600" orientation="landscape" paperSize="9" scale="32" r:id="rId2"/>
  <drawing r:id="rId1"/>
</worksheet>
</file>

<file path=xl/worksheets/sheet3.xml><?xml version="1.0" encoding="utf-8"?>
<worksheet xmlns="http://schemas.openxmlformats.org/spreadsheetml/2006/main" xmlns:r="http://schemas.openxmlformats.org/officeDocument/2006/relationships">
  <dimension ref="A2:B5"/>
  <sheetViews>
    <sheetView zoomScalePageLayoutView="0" workbookViewId="0" topLeftCell="A1">
      <selection activeCell="B5" sqref="B5"/>
    </sheetView>
  </sheetViews>
  <sheetFormatPr defaultColWidth="9.140625" defaultRowHeight="15"/>
  <sheetData>
    <row r="2" spans="1:2" ht="13.5">
      <c r="A2" t="s">
        <v>39</v>
      </c>
      <c r="B2" t="s">
        <v>42</v>
      </c>
    </row>
    <row r="3" spans="1:2" ht="13.5">
      <c r="A3" t="s">
        <v>40</v>
      </c>
      <c r="B3" t="s">
        <v>41</v>
      </c>
    </row>
    <row r="5" ht="13.5">
      <c r="B5" t="s">
        <v>43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2020-12-21T10:01:39Z</dcterms:created>
  <dcterms:modified xsi:type="dcterms:W3CDTF">2020-12-25T02:50:45Z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