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 tabRatio="771"/>
  </bookViews>
  <sheets>
    <sheet name="【大阪府】平成25～27年度　身体障害者手帳交付台帳登載数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D49" i="1" l="1"/>
  <c r="D48" i="1"/>
  <c r="D47" i="1"/>
  <c r="D46" i="1"/>
  <c r="D45" i="1"/>
  <c r="C49" i="1"/>
  <c r="C48" i="1"/>
  <c r="C47" i="1"/>
  <c r="C46" i="1"/>
  <c r="C45" i="1"/>
  <c r="D50" i="1"/>
  <c r="C50" i="1"/>
  <c r="D32" i="1"/>
  <c r="D31" i="1"/>
  <c r="D30" i="1"/>
  <c r="D29" i="1"/>
  <c r="D28" i="1"/>
  <c r="D33" i="1"/>
  <c r="C33" i="1"/>
  <c r="C32" i="1"/>
  <c r="C31" i="1"/>
  <c r="C30" i="1"/>
  <c r="C29" i="1"/>
  <c r="C28" i="1"/>
  <c r="D16" i="1"/>
  <c r="C16" i="1"/>
  <c r="D15" i="1"/>
  <c r="D14" i="1"/>
  <c r="D13" i="1"/>
  <c r="D12" i="1"/>
  <c r="D11" i="1"/>
  <c r="C15" i="1"/>
  <c r="C14" i="1"/>
  <c r="C13" i="1"/>
  <c r="C12" i="1"/>
  <c r="C11" i="1"/>
  <c r="D44" i="1" l="1"/>
  <c r="C44" i="1"/>
  <c r="D27" i="1"/>
  <c r="D10" i="1"/>
  <c r="C27" i="1" l="1"/>
  <c r="M25" i="1"/>
  <c r="L42" i="1"/>
  <c r="M42" i="1"/>
  <c r="L25" i="1"/>
  <c r="M8" i="1"/>
  <c r="L8" i="1"/>
  <c r="C10" i="1"/>
  <c r="H44" i="1"/>
  <c r="H27" i="1"/>
  <c r="H50" i="1"/>
  <c r="E50" i="1"/>
  <c r="H49" i="1"/>
  <c r="E49" i="1"/>
  <c r="H48" i="1"/>
  <c r="E48" i="1"/>
  <c r="H47" i="1"/>
  <c r="E47" i="1"/>
  <c r="H46" i="1"/>
  <c r="E46" i="1"/>
  <c r="H45" i="1"/>
  <c r="E45" i="1"/>
  <c r="E44" i="1"/>
  <c r="J42" i="1"/>
  <c r="I42" i="1"/>
  <c r="G42" i="1"/>
  <c r="F42" i="1"/>
  <c r="K25" i="1" l="1"/>
  <c r="K26" i="1" s="1"/>
  <c r="K42" i="1"/>
  <c r="K43" i="1" s="1"/>
  <c r="K8" i="1"/>
  <c r="K9" i="1" s="1"/>
  <c r="B50" i="1"/>
  <c r="B49" i="1"/>
  <c r="B48" i="1"/>
  <c r="B46" i="1"/>
  <c r="E42" i="1"/>
  <c r="E43" i="1" s="1"/>
  <c r="B45" i="1"/>
  <c r="B47" i="1"/>
  <c r="D42" i="1"/>
  <c r="H42" i="1"/>
  <c r="H43" i="1" s="1"/>
  <c r="B44" i="1"/>
  <c r="C42" i="1"/>
  <c r="H33" i="1"/>
  <c r="E33" i="1"/>
  <c r="H32" i="1"/>
  <c r="E32" i="1"/>
  <c r="H31" i="1"/>
  <c r="E31" i="1"/>
  <c r="H30" i="1"/>
  <c r="E30" i="1"/>
  <c r="H29" i="1"/>
  <c r="E29" i="1"/>
  <c r="H28" i="1"/>
  <c r="E28" i="1"/>
  <c r="E27" i="1"/>
  <c r="J25" i="1"/>
  <c r="I25" i="1"/>
  <c r="G25" i="1"/>
  <c r="F25" i="1"/>
  <c r="J8" i="1"/>
  <c r="I8" i="1"/>
  <c r="G8" i="1"/>
  <c r="F8" i="1"/>
  <c r="H16" i="1"/>
  <c r="E16" i="1"/>
  <c r="H11" i="1"/>
  <c r="H12" i="1"/>
  <c r="H13" i="1"/>
  <c r="H14" i="1"/>
  <c r="H15" i="1"/>
  <c r="E11" i="1"/>
  <c r="E12" i="1"/>
  <c r="E13" i="1"/>
  <c r="E14" i="1"/>
  <c r="E15" i="1"/>
  <c r="H10" i="1"/>
  <c r="E10" i="1"/>
  <c r="B32" i="1" l="1"/>
  <c r="E8" i="1"/>
  <c r="E9" i="1" s="1"/>
  <c r="B33" i="1"/>
  <c r="H25" i="1"/>
  <c r="H26" i="1" s="1"/>
  <c r="B42" i="1"/>
  <c r="B43" i="1" s="1"/>
  <c r="B28" i="1"/>
  <c r="D25" i="1"/>
  <c r="E25" i="1"/>
  <c r="E26" i="1" s="1"/>
  <c r="B30" i="1"/>
  <c r="B10" i="1"/>
  <c r="B27" i="1"/>
  <c r="C8" i="1"/>
  <c r="B29" i="1"/>
  <c r="B31" i="1"/>
  <c r="C25" i="1"/>
  <c r="H8" i="1"/>
  <c r="H9" i="1" s="1"/>
  <c r="B15" i="1"/>
  <c r="D8" i="1"/>
  <c r="B11" i="1"/>
  <c r="B14" i="1"/>
  <c r="B12" i="1"/>
  <c r="B16" i="1"/>
  <c r="B13" i="1"/>
  <c r="B25" i="1" l="1"/>
  <c r="B26" i="1" s="1"/>
  <c r="B8" i="1"/>
  <c r="B9" i="1" s="1"/>
</calcChain>
</file>

<file path=xl/sharedStrings.xml><?xml version="1.0" encoding="utf-8"?>
<sst xmlns="http://schemas.openxmlformats.org/spreadsheetml/2006/main" count="107" uniqueCount="23">
  <si>
    <t>総数</t>
  </si>
  <si>
    <t>１８歳未満</t>
  </si>
  <si>
    <t>１８歳以上</t>
  </si>
  <si>
    <t>　　大　阪　市</t>
  </si>
  <si>
    <t>　　堺　　　市</t>
  </si>
  <si>
    <t>　　高　槻　市</t>
  </si>
  <si>
    <t>　　豊　中　市</t>
  </si>
  <si>
    <t>　　枚　方　市</t>
    <rPh sb="2" eb="3">
      <t>マイ</t>
    </rPh>
    <rPh sb="4" eb="5">
      <t>カタ</t>
    </rPh>
    <phoneticPr fontId="18"/>
  </si>
  <si>
    <t>1級</t>
    <rPh sb="1" eb="2">
      <t>キュウ</t>
    </rPh>
    <phoneticPr fontId="18"/>
  </si>
  <si>
    <t>2級</t>
    <rPh sb="1" eb="2">
      <t>キュウ</t>
    </rPh>
    <phoneticPr fontId="18"/>
  </si>
  <si>
    <t>　　東大阪市</t>
    <phoneticPr fontId="18"/>
  </si>
  <si>
    <t>合計</t>
    <rPh sb="0" eb="2">
      <t>ゴウケイ</t>
    </rPh>
    <phoneticPr fontId="18"/>
  </si>
  <si>
    <t>平成25年度</t>
    <rPh sb="0" eb="2">
      <t>ヘイセイ</t>
    </rPh>
    <rPh sb="4" eb="6">
      <t>ネンド</t>
    </rPh>
    <phoneticPr fontId="18"/>
  </si>
  <si>
    <t>平成26年度</t>
    <rPh sb="0" eb="2">
      <t>ヘイセイ</t>
    </rPh>
    <rPh sb="4" eb="6">
      <t>ネンド</t>
    </rPh>
    <phoneticPr fontId="18"/>
  </si>
  <si>
    <t>平成27年度</t>
    <rPh sb="0" eb="2">
      <t>ヘイセイ</t>
    </rPh>
    <rPh sb="4" eb="6">
      <t>ネンド</t>
    </rPh>
    <phoneticPr fontId="18"/>
  </si>
  <si>
    <t>身体障害者手帳交付台帳登載数（大阪府内）</t>
    <rPh sb="15" eb="18">
      <t>オオサカフ</t>
    </rPh>
    <rPh sb="18" eb="19">
      <t>ナイ</t>
    </rPh>
    <phoneticPr fontId="18"/>
  </si>
  <si>
    <t>下記以外の府域</t>
    <rPh sb="0" eb="2">
      <t>カキ</t>
    </rPh>
    <rPh sb="2" eb="4">
      <t>イガイ</t>
    </rPh>
    <rPh sb="5" eb="6">
      <t>フ</t>
    </rPh>
    <rPh sb="6" eb="7">
      <t>イキ</t>
    </rPh>
    <phoneticPr fontId="18"/>
  </si>
  <si>
    <t>3～6級</t>
    <rPh sb="3" eb="4">
      <t>キュウ</t>
    </rPh>
    <phoneticPr fontId="18"/>
  </si>
  <si>
    <t>障害区分：聴覚</t>
    <rPh sb="0" eb="2">
      <t>ショウガイ</t>
    </rPh>
    <rPh sb="2" eb="4">
      <t>クブン</t>
    </rPh>
    <phoneticPr fontId="18"/>
  </si>
  <si>
    <t>住基登録人口</t>
    <rPh sb="0" eb="2">
      <t>ジュウキ</t>
    </rPh>
    <rPh sb="2" eb="4">
      <t>トウロク</t>
    </rPh>
    <rPh sb="4" eb="6">
      <t>ジンコウ</t>
    </rPh>
    <phoneticPr fontId="18"/>
  </si>
  <si>
    <t>大阪府内</t>
    <rPh sb="0" eb="3">
      <t>オオサカフ</t>
    </rPh>
    <rPh sb="3" eb="4">
      <t>ナイ</t>
    </rPh>
    <phoneticPr fontId="18"/>
  </si>
  <si>
    <t>大阪府内
（人口比率）</t>
    <rPh sb="0" eb="2">
      <t>オオサカ</t>
    </rPh>
    <rPh sb="2" eb="4">
      <t>フナイ</t>
    </rPh>
    <rPh sb="6" eb="8">
      <t>ジンコウ</t>
    </rPh>
    <rPh sb="8" eb="10">
      <t>ヒリツ</t>
    </rPh>
    <phoneticPr fontId="18"/>
  </si>
  <si>
    <t>-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</si>
</sst>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8" fontId="0" fillId="0" borderId="20" xfId="42" applyFont="1" applyBorder="1" applyAlignment="1">
      <alignment vertical="center" shrinkToFit="1"/>
    </xf>
    <xf numFmtId="38" fontId="0" fillId="0" borderId="11" xfId="42" applyFont="1" applyBorder="1" applyAlignment="1">
      <alignment vertical="center" shrinkToFit="1"/>
    </xf>
    <xf numFmtId="38" fontId="0" fillId="0" borderId="21" xfId="42" applyFont="1" applyBorder="1" applyAlignment="1">
      <alignment vertical="center" shrinkToFit="1"/>
    </xf>
    <xf numFmtId="38" fontId="0" fillId="0" borderId="14" xfId="42" applyFont="1" applyBorder="1" applyAlignment="1">
      <alignment vertical="center" shrinkToFit="1"/>
    </xf>
    <xf numFmtId="38" fontId="0" fillId="0" borderId="13" xfId="42" applyFont="1" applyBorder="1" applyAlignment="1">
      <alignment vertical="center" shrinkToFit="1"/>
    </xf>
    <xf numFmtId="38" fontId="0" fillId="0" borderId="12" xfId="42" applyFont="1" applyBorder="1" applyAlignment="1">
      <alignment vertical="center" shrinkToFit="1"/>
    </xf>
    <xf numFmtId="38" fontId="0" fillId="0" borderId="22" xfId="42" applyFont="1" applyBorder="1" applyAlignment="1">
      <alignment vertical="center" shrinkToFit="1"/>
    </xf>
    <xf numFmtId="38" fontId="0" fillId="0" borderId="23" xfId="42" applyFont="1" applyBorder="1" applyAlignment="1">
      <alignment vertical="center" shrinkToFit="1"/>
    </xf>
    <xf numFmtId="38" fontId="0" fillId="0" borderId="24" xfId="42" applyFont="1" applyBorder="1" applyAlignment="1">
      <alignment vertical="center" shrinkToFit="1"/>
    </xf>
    <xf numFmtId="38" fontId="0" fillId="0" borderId="20" xfId="42" applyFont="1" applyFill="1" applyBorder="1" applyAlignment="1">
      <alignment vertical="center" shrinkToFit="1"/>
    </xf>
    <xf numFmtId="38" fontId="0" fillId="0" borderId="11" xfId="42" applyFont="1" applyFill="1" applyBorder="1" applyAlignment="1">
      <alignment vertical="center" shrinkToFit="1"/>
    </xf>
    <xf numFmtId="38" fontId="0" fillId="0" borderId="14" xfId="42" applyFont="1" applyFill="1" applyBorder="1" applyAlignment="1">
      <alignment vertical="center" shrinkToFit="1"/>
    </xf>
    <xf numFmtId="38" fontId="0" fillId="0" borderId="13" xfId="42" applyFont="1" applyFill="1" applyBorder="1" applyAlignment="1">
      <alignment vertical="center" shrinkToFit="1"/>
    </xf>
    <xf numFmtId="38" fontId="0" fillId="0" borderId="12" xfId="42" applyFont="1" applyFill="1" applyBorder="1" applyAlignment="1">
      <alignment vertical="center" shrinkToFit="1"/>
    </xf>
    <xf numFmtId="38" fontId="1" fillId="0" borderId="20" xfId="42" applyFont="1" applyFill="1" applyBorder="1" applyAlignment="1">
      <alignment vertical="center" shrinkToFit="1"/>
    </xf>
    <xf numFmtId="38" fontId="1" fillId="0" borderId="11" xfId="42" applyFont="1" applyFill="1" applyBorder="1" applyAlignment="1">
      <alignment vertical="center" shrinkToFit="1"/>
    </xf>
    <xf numFmtId="38" fontId="1" fillId="0" borderId="21" xfId="42" applyFont="1" applyFill="1" applyBorder="1" applyAlignment="1">
      <alignment vertical="center" shrinkToFit="1"/>
    </xf>
    <xf numFmtId="38" fontId="1" fillId="0" borderId="14" xfId="42" applyFont="1" applyFill="1" applyBorder="1" applyAlignment="1">
      <alignment vertical="center" shrinkToFit="1"/>
    </xf>
    <xf numFmtId="38" fontId="1" fillId="0" borderId="13" xfId="42" applyFont="1" applyFill="1" applyBorder="1" applyAlignment="1">
      <alignment vertical="center" shrinkToFit="1"/>
    </xf>
    <xf numFmtId="38" fontId="1" fillId="0" borderId="12" xfId="42" applyFont="1" applyFill="1" applyBorder="1" applyAlignment="1">
      <alignment vertical="center" shrinkToFit="1"/>
    </xf>
    <xf numFmtId="0" fontId="19" fillId="0" borderId="0" xfId="0" applyFont="1">
      <alignment vertical="center"/>
    </xf>
    <xf numFmtId="38" fontId="0" fillId="33" borderId="27" xfId="42" applyFont="1" applyFill="1" applyBorder="1" applyAlignment="1">
      <alignment vertical="center" shrinkToFit="1"/>
    </xf>
    <xf numFmtId="38" fontId="0" fillId="33" borderId="28" xfId="42" applyFont="1" applyFill="1" applyBorder="1" applyAlignment="1">
      <alignment vertical="center" shrinkToFit="1"/>
    </xf>
    <xf numFmtId="38" fontId="0" fillId="33" borderId="29" xfId="42" applyFont="1" applyFill="1" applyBorder="1" applyAlignment="1">
      <alignment vertical="center" shrinkToFit="1"/>
    </xf>
    <xf numFmtId="38" fontId="0" fillId="33" borderId="30" xfId="42" applyFont="1" applyFill="1" applyBorder="1" applyAlignment="1">
      <alignment vertical="center" shrinkToFit="1"/>
    </xf>
    <xf numFmtId="38" fontId="0" fillId="33" borderId="31" xfId="42" applyFont="1" applyFill="1" applyBorder="1" applyAlignment="1">
      <alignment vertical="center" shrinkToFit="1"/>
    </xf>
    <xf numFmtId="38" fontId="0" fillId="33" borderId="32" xfId="42" applyFont="1" applyFill="1" applyBorder="1" applyAlignment="1">
      <alignment vertical="center" shrinkToFit="1"/>
    </xf>
    <xf numFmtId="38" fontId="1" fillId="33" borderId="27" xfId="42" applyFont="1" applyFill="1" applyBorder="1" applyAlignment="1">
      <alignment vertical="center" shrinkToFit="1"/>
    </xf>
    <xf numFmtId="38" fontId="1" fillId="33" borderId="28" xfId="42" applyFont="1" applyFill="1" applyBorder="1" applyAlignment="1">
      <alignment vertical="center" shrinkToFit="1"/>
    </xf>
    <xf numFmtId="38" fontId="1" fillId="33" borderId="29" xfId="42" applyFont="1" applyFill="1" applyBorder="1" applyAlignment="1">
      <alignment vertical="center" shrinkToFit="1"/>
    </xf>
    <xf numFmtId="38" fontId="1" fillId="33" borderId="30" xfId="42" applyFont="1" applyFill="1" applyBorder="1" applyAlignment="1">
      <alignment vertical="center" shrinkToFit="1"/>
    </xf>
    <xf numFmtId="38" fontId="1" fillId="33" borderId="31" xfId="42" applyFont="1" applyFill="1" applyBorder="1" applyAlignment="1">
      <alignment vertical="center" shrinkToFit="1"/>
    </xf>
    <xf numFmtId="38" fontId="1" fillId="33" borderId="32" xfId="42" applyFont="1" applyFill="1" applyBorder="1" applyAlignment="1">
      <alignment vertical="center" shrinkToFit="1"/>
    </xf>
    <xf numFmtId="10" fontId="0" fillId="33" borderId="33" xfId="42" applyNumberFormat="1" applyFont="1" applyFill="1" applyBorder="1" applyAlignment="1">
      <alignment vertical="center" shrinkToFit="1"/>
    </xf>
    <xf numFmtId="10" fontId="0" fillId="33" borderId="38" xfId="42" applyNumberFormat="1" applyFont="1" applyFill="1" applyBorder="1" applyAlignment="1">
      <alignment vertical="center" shrinkToFit="1"/>
    </xf>
    <xf numFmtId="38" fontId="0" fillId="33" borderId="34" xfId="42" applyFont="1" applyFill="1" applyBorder="1" applyAlignment="1">
      <alignment horizontal="center" vertical="center" shrinkToFit="1"/>
    </xf>
    <xf numFmtId="38" fontId="0" fillId="33" borderId="35" xfId="42" applyFont="1" applyFill="1" applyBorder="1" applyAlignment="1">
      <alignment horizontal="center" vertical="center" shrinkToFit="1"/>
    </xf>
    <xf numFmtId="38" fontId="0" fillId="33" borderId="36" xfId="42" applyFont="1" applyFill="1" applyBorder="1" applyAlignment="1">
      <alignment horizontal="center" vertical="center" shrinkToFit="1"/>
    </xf>
    <xf numFmtId="38" fontId="0" fillId="33" borderId="37" xfId="42" applyFont="1" applyFill="1" applyBorder="1" applyAlignment="1">
      <alignment horizontal="center" vertical="center" shrinkToFit="1"/>
    </xf>
    <xf numFmtId="38" fontId="0" fillId="0" borderId="0" xfId="42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 wrapText="1" shrinkToFit="1"/>
    </xf>
    <xf numFmtId="0" fontId="0" fillId="33" borderId="26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</xdr:row>
      <xdr:rowOff>76200</xdr:rowOff>
    </xdr:from>
    <xdr:to>
      <xdr:col>12</xdr:col>
      <xdr:colOff>466725</xdr:colOff>
      <xdr:row>2</xdr:row>
      <xdr:rowOff>153035</xdr:rowOff>
    </xdr:to>
    <xdr:sp macro="" textlink="">
      <xdr:nvSpPr>
        <xdr:cNvPr id="3" name="角丸四角形 2"/>
        <xdr:cNvSpPr>
          <a:spLocks noChangeArrowheads="1"/>
        </xdr:cNvSpPr>
      </xdr:nvSpPr>
      <xdr:spPr bwMode="auto">
        <a:xfrm>
          <a:off x="6181725" y="161925"/>
          <a:ext cx="1333500" cy="44831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資料</a:t>
          </a:r>
          <a:r>
            <a:rPr lang="en-US" sz="160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2-3</a:t>
          </a:r>
          <a:endParaRPr lang="ja-JP" sz="16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abSelected="1" workbookViewId="0">
      <selection activeCell="K42" sqref="K42"/>
    </sheetView>
  </sheetViews>
  <sheetFormatPr defaultRowHeight="13.5" x14ac:dyDescent="0.15"/>
  <cols>
    <col min="1" max="1" width="12.25" customWidth="1"/>
    <col min="2" max="2" width="9.25" bestFit="1" customWidth="1"/>
    <col min="5" max="13" width="6.625" customWidth="1"/>
  </cols>
  <sheetData>
    <row r="1" spans="1:13" ht="6.75" customHeight="1" x14ac:dyDescent="0.15"/>
    <row r="2" spans="1:13" ht="29.25" customHeight="1" x14ac:dyDescent="0.15">
      <c r="B2" s="30" t="s">
        <v>15</v>
      </c>
    </row>
    <row r="3" spans="1:13" x14ac:dyDescent="0.15">
      <c r="B3" t="s">
        <v>18</v>
      </c>
    </row>
    <row r="5" spans="1:13" ht="14.25" thickBot="1" x14ac:dyDescent="0.2">
      <c r="A5" t="s">
        <v>12</v>
      </c>
      <c r="E5" s="1"/>
      <c r="F5" s="1"/>
      <c r="G5" s="1"/>
      <c r="H5" s="1"/>
      <c r="I5" s="1"/>
      <c r="J5" s="1"/>
      <c r="K5" s="1"/>
      <c r="L5" s="1"/>
      <c r="M5" s="1"/>
    </row>
    <row r="6" spans="1:13" x14ac:dyDescent="0.15">
      <c r="A6" s="50"/>
      <c r="B6" s="52" t="s">
        <v>11</v>
      </c>
      <c r="C6" s="53"/>
      <c r="D6" s="54"/>
      <c r="E6" s="57" t="s">
        <v>8</v>
      </c>
      <c r="F6" s="58"/>
      <c r="G6" s="58"/>
      <c r="H6" s="58" t="s">
        <v>9</v>
      </c>
      <c r="I6" s="58"/>
      <c r="J6" s="58"/>
      <c r="K6" s="58" t="s">
        <v>17</v>
      </c>
      <c r="L6" s="58"/>
      <c r="M6" s="58"/>
    </row>
    <row r="7" spans="1:13" x14ac:dyDescent="0.15">
      <c r="A7" s="51"/>
      <c r="B7" s="2" t="s">
        <v>0</v>
      </c>
      <c r="C7" s="3" t="s">
        <v>1</v>
      </c>
      <c r="D7" s="4" t="s">
        <v>2</v>
      </c>
      <c r="E7" s="5" t="s">
        <v>0</v>
      </c>
      <c r="F7" s="3" t="s">
        <v>1</v>
      </c>
      <c r="G7" s="6" t="s">
        <v>2</v>
      </c>
      <c r="H7" s="7" t="s">
        <v>0</v>
      </c>
      <c r="I7" s="3" t="s">
        <v>1</v>
      </c>
      <c r="J7" s="6" t="s">
        <v>2</v>
      </c>
      <c r="K7" s="7" t="s">
        <v>0</v>
      </c>
      <c r="L7" s="3" t="s">
        <v>1</v>
      </c>
      <c r="M7" s="6" t="s">
        <v>2</v>
      </c>
    </row>
    <row r="8" spans="1:13" ht="30" customHeight="1" x14ac:dyDescent="0.15">
      <c r="A8" s="55" t="s">
        <v>21</v>
      </c>
      <c r="B8" s="31">
        <f t="shared" ref="B8:J8" si="0">SUM(B10:B16)</f>
        <v>32038</v>
      </c>
      <c r="C8" s="32">
        <f t="shared" si="0"/>
        <v>1034</v>
      </c>
      <c r="D8" s="33">
        <f t="shared" si="0"/>
        <v>31004</v>
      </c>
      <c r="E8" s="34">
        <f t="shared" si="0"/>
        <v>3170</v>
      </c>
      <c r="F8" s="32">
        <f t="shared" si="0"/>
        <v>25</v>
      </c>
      <c r="G8" s="35">
        <f t="shared" si="0"/>
        <v>3145</v>
      </c>
      <c r="H8" s="36">
        <f t="shared" si="0"/>
        <v>7340</v>
      </c>
      <c r="I8" s="32">
        <f t="shared" si="0"/>
        <v>443</v>
      </c>
      <c r="J8" s="35">
        <f t="shared" si="0"/>
        <v>6897</v>
      </c>
      <c r="K8" s="36">
        <f t="shared" ref="K8:M8" si="1">SUM(K10:K16)</f>
        <v>21528</v>
      </c>
      <c r="L8" s="32">
        <f t="shared" si="1"/>
        <v>566</v>
      </c>
      <c r="M8" s="35">
        <f t="shared" si="1"/>
        <v>20962</v>
      </c>
    </row>
    <row r="9" spans="1:13" ht="30" customHeight="1" x14ac:dyDescent="0.15">
      <c r="A9" s="56"/>
      <c r="B9" s="43">
        <f>ROUND(B8/$B$18,4)</f>
        <v>3.5999999999999999E-3</v>
      </c>
      <c r="C9" s="45" t="s">
        <v>22</v>
      </c>
      <c r="D9" s="46" t="s">
        <v>22</v>
      </c>
      <c r="E9" s="43">
        <f>ROUND(E8/$B$18,4)</f>
        <v>4.0000000000000002E-4</v>
      </c>
      <c r="F9" s="45" t="s">
        <v>22</v>
      </c>
      <c r="G9" s="47" t="s">
        <v>22</v>
      </c>
      <c r="H9" s="44">
        <f>ROUND(H8/$B$18,4)</f>
        <v>8.0000000000000004E-4</v>
      </c>
      <c r="I9" s="45" t="s">
        <v>22</v>
      </c>
      <c r="J9" s="48" t="s">
        <v>22</v>
      </c>
      <c r="K9" s="44">
        <f>ROUND(K8/$B$18,4)</f>
        <v>2.3999999999999998E-3</v>
      </c>
      <c r="L9" s="45" t="s">
        <v>22</v>
      </c>
      <c r="M9" s="48" t="s">
        <v>22</v>
      </c>
    </row>
    <row r="10" spans="1:13" ht="15" customHeight="1" x14ac:dyDescent="0.15">
      <c r="A10" s="8" t="s">
        <v>16</v>
      </c>
      <c r="B10" s="10">
        <f>SUM(C10:D10)</f>
        <v>12487</v>
      </c>
      <c r="C10" s="11">
        <f>F10+I10+L10</f>
        <v>476</v>
      </c>
      <c r="D10" s="12">
        <f>G10+J10+M10</f>
        <v>12011</v>
      </c>
      <c r="E10" s="13">
        <f>SUM(F10:G10)</f>
        <v>1058</v>
      </c>
      <c r="F10" s="11">
        <v>8</v>
      </c>
      <c r="G10" s="14">
        <v>1050</v>
      </c>
      <c r="H10" s="15">
        <f>SUM(I10:J10)</f>
        <v>2937</v>
      </c>
      <c r="I10" s="11">
        <v>208</v>
      </c>
      <c r="J10" s="14">
        <v>2729</v>
      </c>
      <c r="K10" s="15">
        <v>8492</v>
      </c>
      <c r="L10" s="11">
        <v>260</v>
      </c>
      <c r="M10" s="14">
        <v>8232</v>
      </c>
    </row>
    <row r="11" spans="1:13" ht="15" customHeight="1" x14ac:dyDescent="0.15">
      <c r="A11" s="8" t="s">
        <v>3</v>
      </c>
      <c r="B11" s="10">
        <f t="shared" ref="B11:B16" si="2">SUM(C11:D11)</f>
        <v>11798</v>
      </c>
      <c r="C11" s="11">
        <f>F11+I11+L11</f>
        <v>309</v>
      </c>
      <c r="D11" s="12">
        <f>G11+J11+M11</f>
        <v>11489</v>
      </c>
      <c r="E11" s="13">
        <f t="shared" ref="E11:E16" si="3">SUM(F11:G11)</f>
        <v>1286</v>
      </c>
      <c r="F11" s="11">
        <v>8</v>
      </c>
      <c r="G11" s="14">
        <v>1278</v>
      </c>
      <c r="H11" s="15">
        <f t="shared" ref="H11:H16" si="4">SUM(I11:J11)</f>
        <v>2549</v>
      </c>
      <c r="I11" s="11">
        <v>131</v>
      </c>
      <c r="J11" s="14">
        <v>2418</v>
      </c>
      <c r="K11" s="15">
        <v>7963</v>
      </c>
      <c r="L11" s="11">
        <v>170</v>
      </c>
      <c r="M11" s="14">
        <v>7793</v>
      </c>
    </row>
    <row r="12" spans="1:13" ht="15" customHeight="1" x14ac:dyDescent="0.15">
      <c r="A12" s="8" t="s">
        <v>4</v>
      </c>
      <c r="B12" s="10">
        <f t="shared" si="2"/>
        <v>2856</v>
      </c>
      <c r="C12" s="11">
        <f>F12+I12+L12</f>
        <v>115</v>
      </c>
      <c r="D12" s="12">
        <f>G12+J12+M12</f>
        <v>2741</v>
      </c>
      <c r="E12" s="13">
        <f t="shared" si="3"/>
        <v>327</v>
      </c>
      <c r="F12" s="11">
        <v>4</v>
      </c>
      <c r="G12" s="14">
        <v>323</v>
      </c>
      <c r="H12" s="15">
        <f t="shared" si="4"/>
        <v>722</v>
      </c>
      <c r="I12" s="11">
        <v>56</v>
      </c>
      <c r="J12" s="14">
        <v>666</v>
      </c>
      <c r="K12" s="15">
        <v>1807</v>
      </c>
      <c r="L12" s="11">
        <v>55</v>
      </c>
      <c r="M12" s="14">
        <v>1752</v>
      </c>
    </row>
    <row r="13" spans="1:13" ht="15" customHeight="1" x14ac:dyDescent="0.15">
      <c r="A13" s="8" t="s">
        <v>5</v>
      </c>
      <c r="B13" s="10">
        <f t="shared" si="2"/>
        <v>875</v>
      </c>
      <c r="C13" s="11">
        <f>F13+I13+L13</f>
        <v>17</v>
      </c>
      <c r="D13" s="12">
        <f>G13+J13+M13</f>
        <v>858</v>
      </c>
      <c r="E13" s="13">
        <f t="shared" si="3"/>
        <v>90</v>
      </c>
      <c r="F13" s="11">
        <v>1</v>
      </c>
      <c r="G13" s="14">
        <v>89</v>
      </c>
      <c r="H13" s="15">
        <f t="shared" si="4"/>
        <v>190</v>
      </c>
      <c r="I13" s="11">
        <v>5</v>
      </c>
      <c r="J13" s="14">
        <v>185</v>
      </c>
      <c r="K13" s="15">
        <v>595</v>
      </c>
      <c r="L13" s="11">
        <v>11</v>
      </c>
      <c r="M13" s="14">
        <v>584</v>
      </c>
    </row>
    <row r="14" spans="1:13" ht="15" customHeight="1" x14ac:dyDescent="0.15">
      <c r="A14" s="8" t="s">
        <v>10</v>
      </c>
      <c r="B14" s="10">
        <f t="shared" si="2"/>
        <v>1913</v>
      </c>
      <c r="C14" s="11">
        <f>F14+I14+L14</f>
        <v>48</v>
      </c>
      <c r="D14" s="12">
        <f>G14+J14+M14</f>
        <v>1865</v>
      </c>
      <c r="E14" s="13">
        <f t="shared" si="3"/>
        <v>228</v>
      </c>
      <c r="F14" s="11">
        <v>1</v>
      </c>
      <c r="G14" s="14">
        <v>227</v>
      </c>
      <c r="H14" s="15">
        <f t="shared" si="4"/>
        <v>492</v>
      </c>
      <c r="I14" s="11">
        <v>19</v>
      </c>
      <c r="J14" s="14">
        <v>473</v>
      </c>
      <c r="K14" s="15">
        <v>1193</v>
      </c>
      <c r="L14" s="11">
        <v>28</v>
      </c>
      <c r="M14" s="14">
        <v>1165</v>
      </c>
    </row>
    <row r="15" spans="1:13" ht="15" customHeight="1" x14ac:dyDescent="0.15">
      <c r="A15" s="8" t="s">
        <v>6</v>
      </c>
      <c r="B15" s="10">
        <f t="shared" si="2"/>
        <v>1053</v>
      </c>
      <c r="C15" s="11">
        <f>F15+I15+L15</f>
        <v>29</v>
      </c>
      <c r="D15" s="12">
        <f>G15+J15+M15</f>
        <v>1024</v>
      </c>
      <c r="E15" s="13">
        <f t="shared" si="3"/>
        <v>74</v>
      </c>
      <c r="F15" s="11">
        <v>2</v>
      </c>
      <c r="G15" s="14">
        <v>72</v>
      </c>
      <c r="H15" s="15">
        <f t="shared" si="4"/>
        <v>215</v>
      </c>
      <c r="I15" s="11">
        <v>9</v>
      </c>
      <c r="J15" s="14">
        <v>206</v>
      </c>
      <c r="K15" s="15">
        <v>764</v>
      </c>
      <c r="L15" s="11">
        <v>18</v>
      </c>
      <c r="M15" s="14">
        <v>746</v>
      </c>
    </row>
    <row r="16" spans="1:13" ht="15" customHeight="1" thickBot="1" x14ac:dyDescent="0.2">
      <c r="A16" s="8" t="s">
        <v>7</v>
      </c>
      <c r="B16" s="16">
        <f t="shared" si="2"/>
        <v>1056</v>
      </c>
      <c r="C16" s="17">
        <f>F16+I16+L16</f>
        <v>40</v>
      </c>
      <c r="D16" s="18">
        <f>G16+J16+M16</f>
        <v>1016</v>
      </c>
      <c r="E16" s="13">
        <f t="shared" si="3"/>
        <v>107</v>
      </c>
      <c r="F16" s="11">
        <v>1</v>
      </c>
      <c r="G16" s="14">
        <v>106</v>
      </c>
      <c r="H16" s="15">
        <f t="shared" si="4"/>
        <v>235</v>
      </c>
      <c r="I16" s="11">
        <v>15</v>
      </c>
      <c r="J16" s="14">
        <v>220</v>
      </c>
      <c r="K16" s="15">
        <v>714</v>
      </c>
      <c r="L16" s="11">
        <v>24</v>
      </c>
      <c r="M16" s="14">
        <v>690</v>
      </c>
    </row>
    <row r="17" spans="1:13" ht="7.5" customHeight="1" x14ac:dyDescent="0.15"/>
    <row r="18" spans="1:13" x14ac:dyDescent="0.15">
      <c r="A18" s="9" t="s">
        <v>20</v>
      </c>
      <c r="B18" s="49">
        <v>8873698</v>
      </c>
    </row>
    <row r="19" spans="1:13" x14ac:dyDescent="0.15">
      <c r="A19" s="9" t="s">
        <v>19</v>
      </c>
      <c r="B19" s="49"/>
    </row>
    <row r="22" spans="1:13" ht="14.25" thickBot="1" x14ac:dyDescent="0.2">
      <c r="A22" t="s">
        <v>13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15">
      <c r="A23" s="50"/>
      <c r="B23" s="52" t="s">
        <v>11</v>
      </c>
      <c r="C23" s="53"/>
      <c r="D23" s="54"/>
      <c r="E23" s="57" t="s">
        <v>8</v>
      </c>
      <c r="F23" s="58"/>
      <c r="G23" s="58"/>
      <c r="H23" s="58" t="s">
        <v>9</v>
      </c>
      <c r="I23" s="58"/>
      <c r="J23" s="58"/>
      <c r="K23" s="58" t="s">
        <v>17</v>
      </c>
      <c r="L23" s="58"/>
      <c r="M23" s="58"/>
    </row>
    <row r="24" spans="1:13" x14ac:dyDescent="0.15">
      <c r="A24" s="51"/>
      <c r="B24" s="2" t="s">
        <v>0</v>
      </c>
      <c r="C24" s="3" t="s">
        <v>1</v>
      </c>
      <c r="D24" s="4" t="s">
        <v>2</v>
      </c>
      <c r="E24" s="5" t="s">
        <v>0</v>
      </c>
      <c r="F24" s="3" t="s">
        <v>1</v>
      </c>
      <c r="G24" s="6" t="s">
        <v>2</v>
      </c>
      <c r="H24" s="7" t="s">
        <v>0</v>
      </c>
      <c r="I24" s="3" t="s">
        <v>1</v>
      </c>
      <c r="J24" s="6" t="s">
        <v>2</v>
      </c>
      <c r="K24" s="7" t="s">
        <v>0</v>
      </c>
      <c r="L24" s="3" t="s">
        <v>1</v>
      </c>
      <c r="M24" s="6" t="s">
        <v>2</v>
      </c>
    </row>
    <row r="25" spans="1:13" ht="30" customHeight="1" x14ac:dyDescent="0.15">
      <c r="A25" s="55" t="s">
        <v>21</v>
      </c>
      <c r="B25" s="31">
        <f t="shared" ref="B25:M25" si="5">SUM(B27:B33)</f>
        <v>31254</v>
      </c>
      <c r="C25" s="32">
        <f t="shared" si="5"/>
        <v>970</v>
      </c>
      <c r="D25" s="33">
        <f t="shared" si="5"/>
        <v>30284</v>
      </c>
      <c r="E25" s="34">
        <f t="shared" si="5"/>
        <v>2983</v>
      </c>
      <c r="F25" s="32">
        <f t="shared" si="5"/>
        <v>22</v>
      </c>
      <c r="G25" s="35">
        <f t="shared" si="5"/>
        <v>2961</v>
      </c>
      <c r="H25" s="36">
        <f t="shared" si="5"/>
        <v>7102</v>
      </c>
      <c r="I25" s="32">
        <f t="shared" si="5"/>
        <v>415</v>
      </c>
      <c r="J25" s="35">
        <f t="shared" si="5"/>
        <v>6687</v>
      </c>
      <c r="K25" s="36">
        <f t="shared" si="5"/>
        <v>21169</v>
      </c>
      <c r="L25" s="32">
        <f t="shared" si="5"/>
        <v>533</v>
      </c>
      <c r="M25" s="35">
        <f t="shared" si="5"/>
        <v>20636</v>
      </c>
    </row>
    <row r="26" spans="1:13" ht="30" customHeight="1" x14ac:dyDescent="0.15">
      <c r="A26" s="56"/>
      <c r="B26" s="43">
        <f>ROUND(B25/$B$35,4)</f>
        <v>3.5000000000000001E-3</v>
      </c>
      <c r="C26" s="45" t="s">
        <v>22</v>
      </c>
      <c r="D26" s="46" t="s">
        <v>22</v>
      </c>
      <c r="E26" s="43">
        <f>ROUND(E25/$B$35,4)</f>
        <v>2.9999999999999997E-4</v>
      </c>
      <c r="F26" s="45" t="s">
        <v>22</v>
      </c>
      <c r="G26" s="47" t="s">
        <v>22</v>
      </c>
      <c r="H26" s="44">
        <f>ROUND(H25/$B$35,4)</f>
        <v>8.0000000000000004E-4</v>
      </c>
      <c r="I26" s="45" t="s">
        <v>22</v>
      </c>
      <c r="J26" s="47" t="s">
        <v>22</v>
      </c>
      <c r="K26" s="44">
        <f>ROUND(K25/$B$35,4)</f>
        <v>2.3999999999999998E-3</v>
      </c>
      <c r="L26" s="45" t="s">
        <v>22</v>
      </c>
      <c r="M26" s="48" t="s">
        <v>22</v>
      </c>
    </row>
    <row r="27" spans="1:13" ht="16.5" customHeight="1" x14ac:dyDescent="0.15">
      <c r="A27" s="8" t="s">
        <v>16</v>
      </c>
      <c r="B27" s="10">
        <f>SUM(C27:D27)</f>
        <v>11555</v>
      </c>
      <c r="C27" s="11">
        <f>F27+I27+L27</f>
        <v>433</v>
      </c>
      <c r="D27" s="12">
        <f>G27+J27+M27</f>
        <v>11122</v>
      </c>
      <c r="E27" s="13">
        <f>SUM(F27:G27)</f>
        <v>902</v>
      </c>
      <c r="F27" s="11">
        <v>7</v>
      </c>
      <c r="G27" s="14">
        <v>895</v>
      </c>
      <c r="H27" s="15">
        <f>SUM(I27:J27)</f>
        <v>2717</v>
      </c>
      <c r="I27" s="11">
        <v>188</v>
      </c>
      <c r="J27" s="14">
        <v>2529</v>
      </c>
      <c r="K27" s="15">
        <v>7936</v>
      </c>
      <c r="L27" s="11">
        <v>238</v>
      </c>
      <c r="M27" s="14">
        <v>7698</v>
      </c>
    </row>
    <row r="28" spans="1:13" ht="16.5" customHeight="1" x14ac:dyDescent="0.15">
      <c r="A28" s="8" t="s">
        <v>3</v>
      </c>
      <c r="B28" s="10">
        <f t="shared" ref="B28:B33" si="6">SUM(C28:D28)</f>
        <v>11934</v>
      </c>
      <c r="C28" s="11">
        <f>F28+I28+L28</f>
        <v>300</v>
      </c>
      <c r="D28" s="12">
        <f>G28+J28+M28</f>
        <v>11634</v>
      </c>
      <c r="E28" s="13">
        <f t="shared" ref="E28:E33" si="7">SUM(F28:G28)</f>
        <v>1272</v>
      </c>
      <c r="F28" s="11">
        <v>9</v>
      </c>
      <c r="G28" s="14">
        <v>1263</v>
      </c>
      <c r="H28" s="15">
        <f t="shared" ref="H28:H33" si="8">SUM(I28:J28)</f>
        <v>2536</v>
      </c>
      <c r="I28" s="11">
        <v>125</v>
      </c>
      <c r="J28" s="14">
        <v>2411</v>
      </c>
      <c r="K28" s="15">
        <v>8126</v>
      </c>
      <c r="L28" s="11">
        <v>166</v>
      </c>
      <c r="M28" s="14">
        <v>7960</v>
      </c>
    </row>
    <row r="29" spans="1:13" ht="16.5" customHeight="1" x14ac:dyDescent="0.15">
      <c r="A29" s="8" t="s">
        <v>4</v>
      </c>
      <c r="B29" s="10">
        <f t="shared" si="6"/>
        <v>2853</v>
      </c>
      <c r="C29" s="11">
        <f>F29+I29+L29</f>
        <v>108</v>
      </c>
      <c r="D29" s="12">
        <f>G29+J29+M29</f>
        <v>2745</v>
      </c>
      <c r="E29" s="13">
        <f t="shared" si="7"/>
        <v>326</v>
      </c>
      <c r="F29" s="11">
        <v>4</v>
      </c>
      <c r="G29" s="14">
        <v>322</v>
      </c>
      <c r="H29" s="15">
        <f t="shared" si="8"/>
        <v>723</v>
      </c>
      <c r="I29" s="11">
        <v>55</v>
      </c>
      <c r="J29" s="14">
        <v>668</v>
      </c>
      <c r="K29" s="15">
        <v>1804</v>
      </c>
      <c r="L29" s="11">
        <v>49</v>
      </c>
      <c r="M29" s="14">
        <v>1755</v>
      </c>
    </row>
    <row r="30" spans="1:13" ht="16.5" customHeight="1" x14ac:dyDescent="0.15">
      <c r="A30" s="8" t="s">
        <v>5</v>
      </c>
      <c r="B30" s="10">
        <f t="shared" si="6"/>
        <v>875</v>
      </c>
      <c r="C30" s="11">
        <f>F30+I30+L30</f>
        <v>17</v>
      </c>
      <c r="D30" s="12">
        <f>G30+J30+M30</f>
        <v>858</v>
      </c>
      <c r="E30" s="13">
        <f t="shared" si="7"/>
        <v>88</v>
      </c>
      <c r="F30" s="11">
        <v>0</v>
      </c>
      <c r="G30" s="14">
        <v>88</v>
      </c>
      <c r="H30" s="15">
        <f t="shared" si="8"/>
        <v>191</v>
      </c>
      <c r="I30" s="11">
        <v>6</v>
      </c>
      <c r="J30" s="14">
        <v>185</v>
      </c>
      <c r="K30" s="15">
        <v>596</v>
      </c>
      <c r="L30" s="11">
        <v>11</v>
      </c>
      <c r="M30" s="14">
        <v>585</v>
      </c>
    </row>
    <row r="31" spans="1:13" ht="16.5" customHeight="1" x14ac:dyDescent="0.15">
      <c r="A31" s="8" t="s">
        <v>10</v>
      </c>
      <c r="B31" s="10">
        <f t="shared" si="6"/>
        <v>1945</v>
      </c>
      <c r="C31" s="11">
        <f>F31+I31+L31</f>
        <v>48</v>
      </c>
      <c r="D31" s="12">
        <f>G31+J31+M31</f>
        <v>1897</v>
      </c>
      <c r="E31" s="13">
        <f t="shared" si="7"/>
        <v>223</v>
      </c>
      <c r="F31" s="11">
        <v>1</v>
      </c>
      <c r="G31" s="14">
        <v>222</v>
      </c>
      <c r="H31" s="15">
        <f t="shared" si="8"/>
        <v>495</v>
      </c>
      <c r="I31" s="11">
        <v>19</v>
      </c>
      <c r="J31" s="14">
        <v>476</v>
      </c>
      <c r="K31" s="15">
        <v>1227</v>
      </c>
      <c r="L31" s="11">
        <v>28</v>
      </c>
      <c r="M31" s="14">
        <v>1199</v>
      </c>
    </row>
    <row r="32" spans="1:13" ht="16.5" customHeight="1" x14ac:dyDescent="0.15">
      <c r="A32" s="8" t="s">
        <v>6</v>
      </c>
      <c r="B32" s="19">
        <f t="shared" si="6"/>
        <v>1061</v>
      </c>
      <c r="C32" s="11">
        <f>F32+I32+L32</f>
        <v>28</v>
      </c>
      <c r="D32" s="12">
        <f>G32+J32+M32</f>
        <v>1033</v>
      </c>
      <c r="E32" s="21">
        <f t="shared" si="7"/>
        <v>75</v>
      </c>
      <c r="F32" s="20">
        <v>1</v>
      </c>
      <c r="G32" s="22">
        <v>74</v>
      </c>
      <c r="H32" s="23">
        <f t="shared" si="8"/>
        <v>222</v>
      </c>
      <c r="I32" s="20">
        <v>10</v>
      </c>
      <c r="J32" s="22">
        <v>212</v>
      </c>
      <c r="K32" s="23">
        <v>764</v>
      </c>
      <c r="L32" s="20">
        <v>17</v>
      </c>
      <c r="M32" s="22">
        <v>747</v>
      </c>
    </row>
    <row r="33" spans="1:13" ht="16.5" customHeight="1" thickBot="1" x14ac:dyDescent="0.2">
      <c r="A33" s="8" t="s">
        <v>7</v>
      </c>
      <c r="B33" s="16">
        <f t="shared" si="6"/>
        <v>1031</v>
      </c>
      <c r="C33" s="17">
        <f>F33+I33+L33</f>
        <v>36</v>
      </c>
      <c r="D33" s="18">
        <f>G33+J33+M33</f>
        <v>995</v>
      </c>
      <c r="E33" s="13">
        <f t="shared" si="7"/>
        <v>97</v>
      </c>
      <c r="F33" s="11">
        <v>0</v>
      </c>
      <c r="G33" s="14">
        <v>97</v>
      </c>
      <c r="H33" s="15">
        <f t="shared" si="8"/>
        <v>218</v>
      </c>
      <c r="I33" s="11">
        <v>12</v>
      </c>
      <c r="J33" s="14">
        <v>206</v>
      </c>
      <c r="K33" s="15">
        <v>716</v>
      </c>
      <c r="L33" s="11">
        <v>24</v>
      </c>
      <c r="M33" s="14">
        <v>692</v>
      </c>
    </row>
    <row r="34" spans="1:13" ht="7.5" customHeight="1" x14ac:dyDescent="0.15"/>
    <row r="35" spans="1:13" x14ac:dyDescent="0.15">
      <c r="A35" s="9" t="s">
        <v>20</v>
      </c>
      <c r="B35" s="49">
        <v>8878694</v>
      </c>
    </row>
    <row r="36" spans="1:13" x14ac:dyDescent="0.15">
      <c r="A36" s="9" t="s">
        <v>19</v>
      </c>
      <c r="B36" s="49"/>
    </row>
    <row r="39" spans="1:13" ht="14.25" thickBot="1" x14ac:dyDescent="0.2">
      <c r="A39" t="s">
        <v>14</v>
      </c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50"/>
      <c r="B40" s="52" t="s">
        <v>11</v>
      </c>
      <c r="C40" s="53"/>
      <c r="D40" s="54"/>
      <c r="E40" s="57" t="s">
        <v>8</v>
      </c>
      <c r="F40" s="58"/>
      <c r="G40" s="58"/>
      <c r="H40" s="58" t="s">
        <v>9</v>
      </c>
      <c r="I40" s="58"/>
      <c r="J40" s="58"/>
      <c r="K40" s="58" t="s">
        <v>17</v>
      </c>
      <c r="L40" s="58"/>
      <c r="M40" s="58"/>
    </row>
    <row r="41" spans="1:13" x14ac:dyDescent="0.15">
      <c r="A41" s="51"/>
      <c r="B41" s="2" t="s">
        <v>0</v>
      </c>
      <c r="C41" s="3" t="s">
        <v>1</v>
      </c>
      <c r="D41" s="4" t="s">
        <v>2</v>
      </c>
      <c r="E41" s="5" t="s">
        <v>0</v>
      </c>
      <c r="F41" s="3" t="s">
        <v>1</v>
      </c>
      <c r="G41" s="6" t="s">
        <v>2</v>
      </c>
      <c r="H41" s="7" t="s">
        <v>0</v>
      </c>
      <c r="I41" s="3" t="s">
        <v>1</v>
      </c>
      <c r="J41" s="6" t="s">
        <v>2</v>
      </c>
      <c r="K41" s="7" t="s">
        <v>0</v>
      </c>
      <c r="L41" s="3" t="s">
        <v>1</v>
      </c>
      <c r="M41" s="6" t="s">
        <v>2</v>
      </c>
    </row>
    <row r="42" spans="1:13" ht="30" customHeight="1" x14ac:dyDescent="0.15">
      <c r="A42" s="55" t="s">
        <v>21</v>
      </c>
      <c r="B42" s="37">
        <f t="shared" ref="B42:M42" si="9">SUM(B44:B50)</f>
        <v>31750</v>
      </c>
      <c r="C42" s="38">
        <f t="shared" si="9"/>
        <v>944</v>
      </c>
      <c r="D42" s="39">
        <f t="shared" si="9"/>
        <v>30806</v>
      </c>
      <c r="E42" s="40">
        <f t="shared" si="9"/>
        <v>2977</v>
      </c>
      <c r="F42" s="38">
        <f t="shared" si="9"/>
        <v>19</v>
      </c>
      <c r="G42" s="41">
        <f t="shared" si="9"/>
        <v>2958</v>
      </c>
      <c r="H42" s="42">
        <f t="shared" si="9"/>
        <v>7112</v>
      </c>
      <c r="I42" s="38">
        <f t="shared" si="9"/>
        <v>400</v>
      </c>
      <c r="J42" s="41">
        <f t="shared" si="9"/>
        <v>6712</v>
      </c>
      <c r="K42" s="42">
        <f t="shared" si="9"/>
        <v>21661</v>
      </c>
      <c r="L42" s="38">
        <f t="shared" si="9"/>
        <v>525</v>
      </c>
      <c r="M42" s="41">
        <f t="shared" si="9"/>
        <v>21136</v>
      </c>
    </row>
    <row r="43" spans="1:13" ht="30" customHeight="1" x14ac:dyDescent="0.15">
      <c r="A43" s="56"/>
      <c r="B43" s="43">
        <f>ROUND(B42/$B$52,4)</f>
        <v>3.5999999999999999E-3</v>
      </c>
      <c r="C43" s="45" t="s">
        <v>22</v>
      </c>
      <c r="D43" s="46" t="s">
        <v>22</v>
      </c>
      <c r="E43" s="43">
        <f>ROUNDUP(E42/$B$52,4)</f>
        <v>3.9999999999999996E-4</v>
      </c>
      <c r="F43" s="45" t="s">
        <v>22</v>
      </c>
      <c r="G43" s="47" t="s">
        <v>22</v>
      </c>
      <c r="H43" s="44">
        <f>ROUND(H42/$B$52,4)</f>
        <v>8.0000000000000004E-4</v>
      </c>
      <c r="I43" s="45" t="s">
        <v>22</v>
      </c>
      <c r="J43" s="47" t="s">
        <v>22</v>
      </c>
      <c r="K43" s="44">
        <f>ROUND(K42/$B$52,4)</f>
        <v>2.3999999999999998E-3</v>
      </c>
      <c r="L43" s="45" t="s">
        <v>22</v>
      </c>
      <c r="M43" s="48" t="s">
        <v>22</v>
      </c>
    </row>
    <row r="44" spans="1:13" ht="15" customHeight="1" x14ac:dyDescent="0.15">
      <c r="A44" s="8" t="s">
        <v>16</v>
      </c>
      <c r="B44" s="24">
        <f>SUM(C44:D44)</f>
        <v>11602</v>
      </c>
      <c r="C44" s="25">
        <f>F44+I44+L44</f>
        <v>420</v>
      </c>
      <c r="D44" s="26">
        <f>G44+J44+M44</f>
        <v>11182</v>
      </c>
      <c r="E44" s="27">
        <f>SUM(F44:G44)</f>
        <v>892</v>
      </c>
      <c r="F44" s="25">
        <v>6</v>
      </c>
      <c r="G44" s="28">
        <v>886</v>
      </c>
      <c r="H44" s="29">
        <f>SUM(I44:J44)</f>
        <v>2680</v>
      </c>
      <c r="I44" s="25">
        <v>185</v>
      </c>
      <c r="J44" s="28">
        <v>2495</v>
      </c>
      <c r="K44" s="29">
        <v>8030</v>
      </c>
      <c r="L44" s="25">
        <v>229</v>
      </c>
      <c r="M44" s="28">
        <v>7801</v>
      </c>
    </row>
    <row r="45" spans="1:13" ht="15" customHeight="1" x14ac:dyDescent="0.15">
      <c r="A45" s="8" t="s">
        <v>3</v>
      </c>
      <c r="B45" s="10">
        <f t="shared" ref="B45:B50" si="10">SUM(C45:D45)</f>
        <v>12096</v>
      </c>
      <c r="C45" s="25">
        <f>F45+I45+L45</f>
        <v>287</v>
      </c>
      <c r="D45" s="26">
        <f>G45+J45+M45</f>
        <v>11809</v>
      </c>
      <c r="E45" s="13">
        <f t="shared" ref="E45:E50" si="11">SUM(F45:G45)</f>
        <v>1250</v>
      </c>
      <c r="F45" s="11">
        <v>9</v>
      </c>
      <c r="G45" s="14">
        <v>1241</v>
      </c>
      <c r="H45" s="15">
        <f t="shared" ref="H45:H50" si="12">SUM(I45:J45)</f>
        <v>2545</v>
      </c>
      <c r="I45" s="11">
        <v>116</v>
      </c>
      <c r="J45" s="14">
        <v>2429</v>
      </c>
      <c r="K45" s="15">
        <v>8301</v>
      </c>
      <c r="L45" s="11">
        <v>162</v>
      </c>
      <c r="M45" s="14">
        <v>8139</v>
      </c>
    </row>
    <row r="46" spans="1:13" ht="15" customHeight="1" x14ac:dyDescent="0.15">
      <c r="A46" s="8" t="s">
        <v>4</v>
      </c>
      <c r="B46" s="10">
        <f t="shared" si="10"/>
        <v>2900</v>
      </c>
      <c r="C46" s="25">
        <f>F46+I46+L46</f>
        <v>107</v>
      </c>
      <c r="D46" s="26">
        <f>G46+J46+M46</f>
        <v>2793</v>
      </c>
      <c r="E46" s="13">
        <f t="shared" si="11"/>
        <v>325</v>
      </c>
      <c r="F46" s="11">
        <v>3</v>
      </c>
      <c r="G46" s="14">
        <v>322</v>
      </c>
      <c r="H46" s="15">
        <f t="shared" si="12"/>
        <v>718</v>
      </c>
      <c r="I46" s="11">
        <v>52</v>
      </c>
      <c r="J46" s="14">
        <v>666</v>
      </c>
      <c r="K46" s="15">
        <v>1857</v>
      </c>
      <c r="L46" s="11">
        <v>52</v>
      </c>
      <c r="M46" s="14">
        <v>1805</v>
      </c>
    </row>
    <row r="47" spans="1:13" ht="15" customHeight="1" x14ac:dyDescent="0.15">
      <c r="A47" s="8" t="s">
        <v>5</v>
      </c>
      <c r="B47" s="10">
        <f t="shared" si="10"/>
        <v>903</v>
      </c>
      <c r="C47" s="25">
        <f>F47+I47+L47</f>
        <v>19</v>
      </c>
      <c r="D47" s="26">
        <f>G47+J47+M47</f>
        <v>884</v>
      </c>
      <c r="E47" s="13">
        <f t="shared" si="11"/>
        <v>92</v>
      </c>
      <c r="F47" s="11">
        <v>0</v>
      </c>
      <c r="G47" s="14">
        <v>92</v>
      </c>
      <c r="H47" s="15">
        <f t="shared" si="12"/>
        <v>194</v>
      </c>
      <c r="I47" s="11">
        <v>7</v>
      </c>
      <c r="J47" s="14">
        <v>187</v>
      </c>
      <c r="K47" s="15">
        <v>617</v>
      </c>
      <c r="L47" s="11">
        <v>12</v>
      </c>
      <c r="M47" s="14">
        <v>605</v>
      </c>
    </row>
    <row r="48" spans="1:13" ht="15" customHeight="1" x14ac:dyDescent="0.15">
      <c r="A48" s="8" t="s">
        <v>10</v>
      </c>
      <c r="B48" s="10">
        <f t="shared" si="10"/>
        <v>2142</v>
      </c>
      <c r="C48" s="25">
        <f>F48+I48+L48</f>
        <v>51</v>
      </c>
      <c r="D48" s="26">
        <f>G48+J48+M48</f>
        <v>2091</v>
      </c>
      <c r="E48" s="13">
        <f t="shared" si="11"/>
        <v>243</v>
      </c>
      <c r="F48" s="11">
        <v>0</v>
      </c>
      <c r="G48" s="14">
        <v>243</v>
      </c>
      <c r="H48" s="15">
        <f t="shared" si="12"/>
        <v>551</v>
      </c>
      <c r="I48" s="11">
        <v>23</v>
      </c>
      <c r="J48" s="14">
        <v>528</v>
      </c>
      <c r="K48" s="15">
        <v>1348</v>
      </c>
      <c r="L48" s="11">
        <v>28</v>
      </c>
      <c r="M48" s="14">
        <v>1320</v>
      </c>
    </row>
    <row r="49" spans="1:13" ht="15" customHeight="1" x14ac:dyDescent="0.15">
      <c r="A49" s="8" t="s">
        <v>6</v>
      </c>
      <c r="B49" s="19">
        <f t="shared" si="10"/>
        <v>1045</v>
      </c>
      <c r="C49" s="25">
        <f>F49+I49+L49</f>
        <v>24</v>
      </c>
      <c r="D49" s="26">
        <f>G49+J49+M49</f>
        <v>1021</v>
      </c>
      <c r="E49" s="21">
        <f t="shared" si="11"/>
        <v>74</v>
      </c>
      <c r="F49" s="20">
        <v>1</v>
      </c>
      <c r="G49" s="22">
        <v>73</v>
      </c>
      <c r="H49" s="23">
        <f t="shared" si="12"/>
        <v>211</v>
      </c>
      <c r="I49" s="20">
        <v>5</v>
      </c>
      <c r="J49" s="22">
        <v>206</v>
      </c>
      <c r="K49" s="23">
        <v>760</v>
      </c>
      <c r="L49" s="20">
        <v>18</v>
      </c>
      <c r="M49" s="22">
        <v>742</v>
      </c>
    </row>
    <row r="50" spans="1:13" ht="15" customHeight="1" thickBot="1" x14ac:dyDescent="0.2">
      <c r="A50" s="8" t="s">
        <v>7</v>
      </c>
      <c r="B50" s="16">
        <f t="shared" si="10"/>
        <v>1062</v>
      </c>
      <c r="C50" s="17">
        <f>F50+I50+L50</f>
        <v>36</v>
      </c>
      <c r="D50" s="18">
        <f>G50+J50+M50</f>
        <v>1026</v>
      </c>
      <c r="E50" s="13">
        <f t="shared" si="11"/>
        <v>101</v>
      </c>
      <c r="F50" s="11">
        <v>0</v>
      </c>
      <c r="G50" s="14">
        <v>101</v>
      </c>
      <c r="H50" s="15">
        <f t="shared" si="12"/>
        <v>213</v>
      </c>
      <c r="I50" s="11">
        <v>12</v>
      </c>
      <c r="J50" s="14">
        <v>201</v>
      </c>
      <c r="K50" s="15">
        <v>748</v>
      </c>
      <c r="L50" s="11">
        <v>24</v>
      </c>
      <c r="M50" s="14">
        <v>724</v>
      </c>
    </row>
    <row r="51" spans="1:13" ht="7.5" customHeight="1" x14ac:dyDescent="0.15"/>
    <row r="52" spans="1:13" x14ac:dyDescent="0.15">
      <c r="A52" s="9" t="s">
        <v>20</v>
      </c>
      <c r="B52" s="49">
        <v>8868870</v>
      </c>
    </row>
    <row r="53" spans="1:13" x14ac:dyDescent="0.15">
      <c r="A53" s="9" t="s">
        <v>19</v>
      </c>
      <c r="B53" s="49"/>
    </row>
  </sheetData>
  <mergeCells count="21">
    <mergeCell ref="H23:J23"/>
    <mergeCell ref="A40:A41"/>
    <mergeCell ref="B40:D40"/>
    <mergeCell ref="E40:G40"/>
    <mergeCell ref="H40:J40"/>
    <mergeCell ref="K40:M40"/>
    <mergeCell ref="E6:G6"/>
    <mergeCell ref="H6:J6"/>
    <mergeCell ref="B35:B36"/>
    <mergeCell ref="B18:B19"/>
    <mergeCell ref="E23:G23"/>
    <mergeCell ref="K6:M6"/>
    <mergeCell ref="K23:M23"/>
    <mergeCell ref="B52:B53"/>
    <mergeCell ref="A6:A7"/>
    <mergeCell ref="B6:D6"/>
    <mergeCell ref="A23:A24"/>
    <mergeCell ref="B23:D23"/>
    <mergeCell ref="A8:A9"/>
    <mergeCell ref="A42:A43"/>
    <mergeCell ref="A25:A26"/>
  </mergeCells>
  <phoneticPr fontId="18"/>
  <printOptions horizontalCentered="1"/>
  <pageMargins left="0.78740157480314965" right="0.39370078740157483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【大阪府】平成25～27年度　身体障害者手帳交付台帳登載数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　真悟</dc:creator>
  <cp:lastModifiedBy>HOSTNAME</cp:lastModifiedBy>
  <cp:lastPrinted>2016-06-14T02:20:49Z</cp:lastPrinted>
  <dcterms:created xsi:type="dcterms:W3CDTF">2016-04-28T00:22:09Z</dcterms:created>
  <dcterms:modified xsi:type="dcterms:W3CDTF">2016-06-16T10:18:44Z</dcterms:modified>
</cp:coreProperties>
</file>