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7935" activeTab="0"/>
  </bookViews>
  <sheets>
    <sheet name="ア（生活実態）" sheetId="1" r:id="rId1"/>
    <sheet name="イ（福祉サービス）" sheetId="2" r:id="rId2"/>
    <sheet name="ウ（訪問看護）" sheetId="3" r:id="rId3"/>
    <sheet name="エ（ケアホーム）" sheetId="4" r:id="rId4"/>
  </sheets>
  <definedNames/>
  <calcPr fullCalcOnLoad="1"/>
</workbook>
</file>

<file path=xl/sharedStrings.xml><?xml version="1.0" encoding="utf-8"?>
<sst xmlns="http://schemas.openxmlformats.org/spreadsheetml/2006/main" count="826" uniqueCount="508">
  <si>
    <t>○服薬管理の方が１，７７２名となっており、次いで吸引５８９名、経管栄養４４６名となっている。
○人工呼吸器の管理をおこなっている方が１２８名おられる。</t>
  </si>
  <si>
    <t>○服薬管理が６５４名となっており、次いでパルスオキシメーター、リハビリテーションとなっている。
○人工呼吸器の管理が必要な方も１２４名おられる。</t>
  </si>
  <si>
    <t>○看護師の人数と質の確保が一番多く、次いで医療的ケアの内容が限定されるため対応できない場合があるとなっている。</t>
  </si>
  <si>
    <t>○大きなリスクを伴うためとしたのが一番多く、次いで利用対象としていないとなっている。</t>
  </si>
  <si>
    <t>豊中</t>
  </si>
  <si>
    <t>能勢</t>
  </si>
  <si>
    <t>豊能</t>
  </si>
  <si>
    <t>吹田</t>
  </si>
  <si>
    <t>箕面</t>
  </si>
  <si>
    <t>茨木</t>
  </si>
  <si>
    <t>島本</t>
  </si>
  <si>
    <t>高槻</t>
  </si>
  <si>
    <t>摂津</t>
  </si>
  <si>
    <t>四条畷</t>
  </si>
  <si>
    <t>交野</t>
  </si>
  <si>
    <t>大東</t>
  </si>
  <si>
    <t>寝屋川</t>
  </si>
  <si>
    <t>守口</t>
  </si>
  <si>
    <t>門真</t>
  </si>
  <si>
    <t>枚方</t>
  </si>
  <si>
    <t>八尾</t>
  </si>
  <si>
    <t>柏原</t>
  </si>
  <si>
    <t>東大阪</t>
  </si>
  <si>
    <t>大阪狭山</t>
  </si>
  <si>
    <t>羽曳野</t>
  </si>
  <si>
    <t>河南</t>
  </si>
  <si>
    <t>富田林</t>
  </si>
  <si>
    <t>松原</t>
  </si>
  <si>
    <t>太子</t>
  </si>
  <si>
    <t>千早赤坂</t>
  </si>
  <si>
    <t>5歳以下</t>
  </si>
  <si>
    <t>藤井寺</t>
  </si>
  <si>
    <t>河内長野</t>
  </si>
  <si>
    <t>堺</t>
  </si>
  <si>
    <t>泉佐野</t>
  </si>
  <si>
    <t>岬</t>
  </si>
  <si>
    <t>泉大津</t>
  </si>
  <si>
    <t>岸和田</t>
  </si>
  <si>
    <t>貝塚</t>
  </si>
  <si>
    <t>田尻</t>
  </si>
  <si>
    <t>忠岡</t>
  </si>
  <si>
    <t>高石</t>
  </si>
  <si>
    <t>阪南</t>
  </si>
  <si>
    <t>和泉</t>
  </si>
  <si>
    <t>泉南</t>
  </si>
  <si>
    <t>熊取</t>
  </si>
  <si>
    <t>大阪市</t>
  </si>
  <si>
    <t>あり</t>
  </si>
  <si>
    <t>パルスオキシメーター（ＳｐＯｓモニター）</t>
  </si>
  <si>
    <t>ファミリーサポートセンター</t>
  </si>
  <si>
    <t>＜ホームヘルプ＞</t>
  </si>
  <si>
    <t>＜ケアホーム＞</t>
  </si>
  <si>
    <t>ケアホーム</t>
  </si>
  <si>
    <t>○問１０の利用者数計３，０１５名に対して、各手帳とも合計が少なくなっている。これは、今回の調査は重複障がいの方を基本としているが、医療的ケアの必要な方ということであったため、重複していない方が相当数含まれていると思われる。</t>
  </si>
  <si>
    <t>ヘルパーが医療的ケアを実施せざるを得ない状況があるが、事故等が発生しないか心配</t>
  </si>
  <si>
    <t>提供できる医療的ケアの内容が限定されているため、利用申込に対応できない場合がある</t>
  </si>
  <si>
    <t>医療的ケアに従事できる職員は看護師に限定されており、看護師の配置数から受け入れができる障がい児（者）数を制限せざるを得ない</t>
  </si>
  <si>
    <t>利用者が急変した場合に、受け入れてる地域医療機関が少なく、何かあった場合のことが不安</t>
  </si>
  <si>
    <t>ヘルパーが身体介助の提供時に医療的ケアが必要なときがあり、対応せざる得ないが、報酬を請求できない</t>
  </si>
  <si>
    <t>現に配置している看護師に多大の負担がかかっているが、新たに看護師を確保することが困難</t>
  </si>
  <si>
    <t>圏域内に医療・訪問看護・通園事業・居宅介護・短期入所・移動支援・相談支援等の機能を備えた施設の整備をすべき</t>
  </si>
  <si>
    <t>介護職員にも医療的ケアが実施できるよう範囲を拡大（規制緩和）し、充実した研修システムの構築をすべき</t>
  </si>
  <si>
    <t>問１３　医療的ケアが必要な障がい児（者）の方について、障がい者自立支援法による障がい程度区分</t>
  </si>
  <si>
    <t>医療的ケアが必要な障がい児（者）の方の利用について、課題となっている内容</t>
  </si>
  <si>
    <t>障がい児</t>
  </si>
  <si>
    <t>障がい者</t>
  </si>
  <si>
    <t>障がい児</t>
  </si>
  <si>
    <t>問１２　障がい自立支援法による障がい程度区分</t>
  </si>
  <si>
    <t>障がい者数</t>
  </si>
  <si>
    <t>問１４　医療的ケアが必要な障がい児（者）の方の利用について、課題となっている内容　</t>
  </si>
  <si>
    <t>問６　障がい程度区分</t>
  </si>
  <si>
    <t>障がい児</t>
  </si>
  <si>
    <t>障がい者</t>
  </si>
  <si>
    <t>市町村名</t>
  </si>
  <si>
    <t>大東</t>
  </si>
  <si>
    <t>寝屋川</t>
  </si>
  <si>
    <t>枚方</t>
  </si>
  <si>
    <t>八尾</t>
  </si>
  <si>
    <t>柏原</t>
  </si>
  <si>
    <t>東大阪</t>
  </si>
  <si>
    <t>大阪狭山</t>
  </si>
  <si>
    <t>羽曳野</t>
  </si>
  <si>
    <t>河南</t>
  </si>
  <si>
    <t>富田林</t>
  </si>
  <si>
    <t>松原</t>
  </si>
  <si>
    <t>太子</t>
  </si>
  <si>
    <t>千早赤坂</t>
  </si>
  <si>
    <t>藤井寺</t>
  </si>
  <si>
    <t>河内長野</t>
  </si>
  <si>
    <t>堺</t>
  </si>
  <si>
    <t>泉佐野</t>
  </si>
  <si>
    <t>岬</t>
  </si>
  <si>
    <t>泉大津</t>
  </si>
  <si>
    <t>岸和田</t>
  </si>
  <si>
    <t>貝塚</t>
  </si>
  <si>
    <t>田尻</t>
  </si>
  <si>
    <t>忠岡</t>
  </si>
  <si>
    <t>高石</t>
  </si>
  <si>
    <t>阪南</t>
  </si>
  <si>
    <t>和泉</t>
  </si>
  <si>
    <t>熊取</t>
  </si>
  <si>
    <t>空白</t>
  </si>
  <si>
    <t>能勢</t>
  </si>
  <si>
    <t>豊能</t>
  </si>
  <si>
    <t>吹田</t>
  </si>
  <si>
    <t>箕面</t>
  </si>
  <si>
    <t>茨木</t>
  </si>
  <si>
    <t>島本</t>
  </si>
  <si>
    <t>高槻</t>
  </si>
  <si>
    <t>摂津</t>
  </si>
  <si>
    <t>四条畷</t>
  </si>
  <si>
    <t>交野</t>
  </si>
  <si>
    <t>守口</t>
  </si>
  <si>
    <t>門真</t>
  </si>
  <si>
    <t>泉南</t>
  </si>
  <si>
    <t>大阪市</t>
  </si>
  <si>
    <t>豊中</t>
  </si>
  <si>
    <t>池田</t>
  </si>
  <si>
    <t>問１　ご本人がお住まいの市町村名</t>
  </si>
  <si>
    <t>問２　ご本人の性別</t>
  </si>
  <si>
    <t>男</t>
  </si>
  <si>
    <t>女</t>
  </si>
  <si>
    <t>不明</t>
  </si>
  <si>
    <t>問３　ご本人の年齢</t>
  </si>
  <si>
    <t>問４　ご本人の主病名</t>
  </si>
  <si>
    <t>記入なし</t>
  </si>
  <si>
    <t>問５　ご本人がお持ちの手帳</t>
  </si>
  <si>
    <t>身体障害者手帳</t>
  </si>
  <si>
    <t>療育手帳</t>
  </si>
  <si>
    <t>精神保健福祉手帳</t>
  </si>
  <si>
    <t>非該当</t>
  </si>
  <si>
    <t>未実施</t>
  </si>
  <si>
    <t>問７　家族構成</t>
  </si>
  <si>
    <t>父</t>
  </si>
  <si>
    <t>母</t>
  </si>
  <si>
    <t>兄弟姉妹</t>
  </si>
  <si>
    <t>祖父</t>
  </si>
  <si>
    <t>祖母</t>
  </si>
  <si>
    <t>ひとり暮らし</t>
  </si>
  <si>
    <t>その他</t>
  </si>
  <si>
    <t>介護・看護者</t>
  </si>
  <si>
    <t>主な介護・看護者</t>
  </si>
  <si>
    <t>１年未満</t>
  </si>
  <si>
    <t>１年以上５年以下</t>
  </si>
  <si>
    <t>６年以上１０年以下</t>
  </si>
  <si>
    <t>１１年以上１５年以下</t>
  </si>
  <si>
    <t>１６年以上２０年以下</t>
  </si>
  <si>
    <t>２１年以上２５年以下</t>
  </si>
  <si>
    <t>２６年以上</t>
  </si>
  <si>
    <t>問９　介護・看護者からの支援を受けるようになってからの経過年数</t>
  </si>
  <si>
    <t>問１０　主に医療的ケア等を担っている方が、何らかの理由によりケアを出来ない場合、代わりにケアを依頼</t>
  </si>
  <si>
    <t>　　　　できる方</t>
  </si>
  <si>
    <t>別居の家族（兄弟姉妹・祖父母など）</t>
  </si>
  <si>
    <t>同居の家族（父・母・兄弟姉妹・祖父母など）</t>
  </si>
  <si>
    <t>別居の親族（おじ・おばなど）</t>
  </si>
  <si>
    <t>訪問看護師に依頼している</t>
  </si>
  <si>
    <t>ホームヘルパーに依頼している</t>
  </si>
  <si>
    <t>短期入所（ショートステイ）を利用している</t>
  </si>
  <si>
    <t>知り合いに依頼している</t>
  </si>
  <si>
    <t>代わってもらえる方がいない</t>
  </si>
  <si>
    <t>問１１　ご本人が平日の昼間の過ごしている場所</t>
  </si>
  <si>
    <t>家庭</t>
  </si>
  <si>
    <t>保育所・幼稚園</t>
  </si>
  <si>
    <t>普通学校</t>
  </si>
  <si>
    <t>支援学校</t>
  </si>
  <si>
    <t>重症心身障がい児（者）通園事業所</t>
  </si>
  <si>
    <t>障がい者通所施設・生活介護・就労継続支援等通所施設</t>
  </si>
  <si>
    <t>吸引</t>
  </si>
  <si>
    <t>吸入</t>
  </si>
  <si>
    <t>経管栄養</t>
  </si>
  <si>
    <t>中心静脈栄養（ＩＶH)</t>
  </si>
  <si>
    <t>導尿</t>
  </si>
  <si>
    <t>在宅酸素（ＨＯＴ）</t>
  </si>
  <si>
    <t>パルスオキシメーター（ＳｐＯｓモニター）</t>
  </si>
  <si>
    <t>気管切開部の管理（ガーゼ交換、消毒等）</t>
  </si>
  <si>
    <t>人工呼吸器（ＮＰPVを含む）の管理</t>
  </si>
  <si>
    <t>服薬管理</t>
  </si>
  <si>
    <t>問１４　公的なサービス以外に利用されているサービス内容</t>
  </si>
  <si>
    <t>認可外保育所</t>
  </si>
  <si>
    <t>短期入所事業所の増</t>
  </si>
  <si>
    <t>医療的ケアに対応できる知識、技術の向上</t>
  </si>
  <si>
    <t>医療的ケアに対応できる設備の充実</t>
  </si>
  <si>
    <t>医療機関による短期入所の実施</t>
  </si>
  <si>
    <t>＜短期入所＞</t>
  </si>
  <si>
    <t>＜訪問看護＞</t>
  </si>
  <si>
    <t>利用料の軽減</t>
  </si>
  <si>
    <t>利用できる回数の増</t>
  </si>
  <si>
    <t>１回あたりの時間数の増</t>
  </si>
  <si>
    <t>０歳児も利用できる訪問看護事業所の増</t>
  </si>
  <si>
    <t>早朝や夜間も利用できる訪問看護事業所の増</t>
  </si>
  <si>
    <t>ヘルパーにも医療的ケアを認めて欲しい</t>
  </si>
  <si>
    <t>ヘルパーの知識、技術の向上</t>
  </si>
  <si>
    <t>早朝、夜間も利用できる事業所の増</t>
  </si>
  <si>
    <t>休日、祝日も利用できる事業所の増</t>
  </si>
  <si>
    <t>入院中も利用できるヘルパー制度の創設</t>
  </si>
  <si>
    <t>＜重症心身障がい児（者）通園事業＞</t>
  </si>
  <si>
    <t>実施箇所数の増</t>
  </si>
  <si>
    <t>利用定員の増</t>
  </si>
  <si>
    <t>利用回数の増</t>
  </si>
  <si>
    <t>送迎の充実</t>
  </si>
  <si>
    <t>医療的ケアの充実</t>
  </si>
  <si>
    <t>＜生活介護＞</t>
  </si>
  <si>
    <t>生活介護事業所の増</t>
  </si>
  <si>
    <t>医療的ケアに対応できる設備の充実</t>
  </si>
  <si>
    <t>＜相談支援＞</t>
  </si>
  <si>
    <t>＜医療機関＞</t>
  </si>
  <si>
    <t>重症心身障がいを理解し、相談にのってくれる相談支援事業所の増</t>
  </si>
  <si>
    <t>日中活動等サービス利用の調整をしてくれる相談支援事業所の増</t>
  </si>
  <si>
    <t>訪問診療してくれる医療機関の増</t>
  </si>
  <si>
    <t>気軽に利用できる診療所の増</t>
  </si>
  <si>
    <t>重症心身障がい児（者）を診察してくれる専門医の増</t>
  </si>
  <si>
    <t>医療機関でのレスパイト入院</t>
  </si>
  <si>
    <t>＜重症心身障がい児（者）施設＞</t>
  </si>
  <si>
    <t>施設の新設</t>
  </si>
  <si>
    <t>生活支援としてのサービス内容の充実</t>
  </si>
  <si>
    <t>地域からの相談にも応じて欲しい</t>
  </si>
  <si>
    <t>施設から看護師やヘルパーを派遣してほしい</t>
  </si>
  <si>
    <t>医療的ケアに対応できるケアホームの制度化</t>
  </si>
  <si>
    <t>低料金で利用できるケアホームの制度化</t>
  </si>
  <si>
    <t>イ）福祉サービス利用状況調査</t>
  </si>
  <si>
    <t>ア）重症心身障がい児（者）生活実態調査</t>
  </si>
  <si>
    <t>問１　事業種別</t>
  </si>
  <si>
    <t>居宅介護</t>
  </si>
  <si>
    <t>重度訪問介護</t>
  </si>
  <si>
    <t>児童デイサービス</t>
  </si>
  <si>
    <t>短期入所</t>
  </si>
  <si>
    <t>療養介護</t>
  </si>
  <si>
    <t>生活介護</t>
  </si>
  <si>
    <t>重度障がい者包括支援</t>
  </si>
  <si>
    <t>重症心身障がい児（者）通園事業</t>
  </si>
  <si>
    <t>重症心身障がい児施設</t>
  </si>
  <si>
    <t>問２　事業所の運営主体</t>
  </si>
  <si>
    <t>社会福祉法人</t>
  </si>
  <si>
    <t>財団法人</t>
  </si>
  <si>
    <t>特定非営利活動法人（ＮＰO)</t>
  </si>
  <si>
    <t>株式会社</t>
  </si>
  <si>
    <t>有限会社</t>
  </si>
  <si>
    <t>医療法人</t>
  </si>
  <si>
    <t>その他</t>
  </si>
  <si>
    <t>無回答</t>
  </si>
  <si>
    <t>問３　事業所の所在市町村名</t>
  </si>
  <si>
    <t>池田</t>
  </si>
  <si>
    <t>箕面</t>
  </si>
  <si>
    <t>東大阪</t>
  </si>
  <si>
    <t>障がい児</t>
  </si>
  <si>
    <t>障がい者</t>
  </si>
  <si>
    <t>問６　医療的ケアが必要な障がい児（者）の方々へのサービス提供は可能か</t>
  </si>
  <si>
    <t>利用は可能</t>
  </si>
  <si>
    <t>利用はできない</t>
  </si>
  <si>
    <t>午後６時～午後１０時（夜間）</t>
  </si>
  <si>
    <t>午前６時～午前８時（早朝）</t>
  </si>
  <si>
    <t>午後１０時～午前６時（深夜）</t>
  </si>
  <si>
    <t>不明</t>
  </si>
  <si>
    <t>問８　医療的ケアが必要な障がい児（者）を初めて受け入れされてからの経過期間（平均）</t>
  </si>
  <si>
    <t>平均経過期間</t>
  </si>
  <si>
    <t>問９　提供可能な医療的ケアの内容</t>
  </si>
  <si>
    <t>問１０　利用している医療的ケアが必要な障がい児（者）の年齢層別利用者数</t>
  </si>
  <si>
    <t>　</t>
  </si>
  <si>
    <t>０歳</t>
  </si>
  <si>
    <t>１歳～６歳</t>
  </si>
  <si>
    <t>７歳～１７歳</t>
  </si>
  <si>
    <t>１８歳～３９歳</t>
  </si>
  <si>
    <t>４０歳～６４歳</t>
  </si>
  <si>
    <t>問１２　医療的ケアが必要な障がい児（者）の方がお持ちの障がい者手帳と等級</t>
  </si>
  <si>
    <t>１級</t>
  </si>
  <si>
    <t>２級</t>
  </si>
  <si>
    <t>なし　</t>
  </si>
  <si>
    <t>なし　</t>
  </si>
  <si>
    <t>＜障がい者手帳＞</t>
  </si>
  <si>
    <t>＜療育手帳＞</t>
  </si>
  <si>
    <t>Ａ</t>
  </si>
  <si>
    <t>Ａ</t>
  </si>
  <si>
    <t>Ｂ１</t>
  </si>
  <si>
    <t>Ｂ１</t>
  </si>
  <si>
    <t>Ｂ２</t>
  </si>
  <si>
    <t>Ｂ２</t>
  </si>
  <si>
    <t>なし</t>
  </si>
  <si>
    <t>なし</t>
  </si>
  <si>
    <t>＜精神保健福祉手帳＞</t>
  </si>
  <si>
    <t>３級</t>
  </si>
  <si>
    <t>　　　　</t>
  </si>
  <si>
    <t>障がい程度区分</t>
  </si>
  <si>
    <t>非該当</t>
  </si>
  <si>
    <t>不明若しくは未判定</t>
  </si>
  <si>
    <t>障がい児数</t>
  </si>
  <si>
    <t>問１４　医療的ケアが必要な障がい児（者）の方に提供しているサービスの内容と利用者数</t>
  </si>
  <si>
    <t>医療ケアの内容</t>
  </si>
  <si>
    <t>吸引</t>
  </si>
  <si>
    <t>口・鼻腔内</t>
  </si>
  <si>
    <t>気管内</t>
  </si>
  <si>
    <t>吸入</t>
  </si>
  <si>
    <t>経管栄養</t>
  </si>
  <si>
    <t>経鼻栄養</t>
  </si>
  <si>
    <t>胃ろう</t>
  </si>
  <si>
    <t>腸ろう</t>
  </si>
  <si>
    <t>中心静脈栄養</t>
  </si>
  <si>
    <t>カテーテル</t>
  </si>
  <si>
    <t>ポート</t>
  </si>
  <si>
    <t>導尿</t>
  </si>
  <si>
    <t>自己導尿</t>
  </si>
  <si>
    <t>留置カテーテル</t>
  </si>
  <si>
    <t>在宅酸素</t>
  </si>
  <si>
    <t>パルスオキシメーター</t>
  </si>
  <si>
    <t>気管切開部の管理（ガーゼ交換、消毒等）</t>
  </si>
  <si>
    <t>人工呼吸器の管理</t>
  </si>
  <si>
    <t>服薬管理</t>
  </si>
  <si>
    <t>障がい者数</t>
  </si>
  <si>
    <t>問１５</t>
  </si>
  <si>
    <t>看護師資格を持つヘルパーを雇用したいが、求職者がない</t>
  </si>
  <si>
    <t>保護者の方が求める水準どおりにサービス提供が困難。また苦情対応に困っている</t>
  </si>
  <si>
    <t>受け入れ範囲を拡大するためには、設備改修が必要となるが、資金がない</t>
  </si>
  <si>
    <t>問１６　問６で医療的ケアが必要な障がい児（者）の方がサービスを利用できない理由</t>
  </si>
  <si>
    <t>医療的ケアが必要な障がい児（者）の身体介護の経験がないため</t>
  </si>
  <si>
    <t>医療的ケアが必要な障がい児（者）の身体介護は大きなリスクを伴うため</t>
  </si>
  <si>
    <t>医療的ケアが必要な障がい児（者）の身体介護の報酬が低すぎるため</t>
  </si>
  <si>
    <t>医療的ケアを担う看護師の確保ができないため</t>
  </si>
  <si>
    <t>事業所として医療的ケアが必要な障がい児（者）を利用対象としたいないため</t>
  </si>
  <si>
    <t>医療的ケアが必要な障がい児（者）の看護の経験がないため</t>
  </si>
  <si>
    <t>医療的ケアを実施するために設備改修が必要なため</t>
  </si>
  <si>
    <t>保護者が求める看護（介護）ニーズに応えられないため</t>
  </si>
  <si>
    <t>問１７　医療的ケアが必要な障がい児（者）の方々が地域で安心して生活を送れるようにするために</t>
  </si>
  <si>
    <t>　　　　どういった点を改善する必要があるか</t>
  </si>
  <si>
    <t>医療的ケアに従事する看護師を安定的に確保できるよう報酬基準等を改善すべき</t>
  </si>
  <si>
    <t>一定の圏域内に緊急時に対応可能な地域医療機関を確保すべき</t>
  </si>
  <si>
    <t>エ）ケアホーム利用状況調査</t>
  </si>
  <si>
    <t>問１　ケアホームの主体</t>
  </si>
  <si>
    <t>問２　ケアホームの所在市町村</t>
  </si>
  <si>
    <t>箕面市</t>
  </si>
  <si>
    <t>大東</t>
  </si>
  <si>
    <t>富田林</t>
  </si>
  <si>
    <t>堺</t>
  </si>
  <si>
    <t>大阪市</t>
  </si>
  <si>
    <t>吹田市</t>
  </si>
  <si>
    <t>問３　ケアホームの職員体制（実人員）について</t>
  </si>
  <si>
    <t>職名</t>
  </si>
  <si>
    <t>管理者</t>
  </si>
  <si>
    <t>サービス提供（管理）責任者</t>
  </si>
  <si>
    <t>従事者</t>
  </si>
  <si>
    <t>世話人</t>
  </si>
  <si>
    <t>生活支援員</t>
  </si>
  <si>
    <t>常勤</t>
  </si>
  <si>
    <t>非常勤</t>
  </si>
  <si>
    <t>問４　サービスを利用する契約者数とそのうち医療的ケアを提供されている人数</t>
  </si>
  <si>
    <t>利用者</t>
  </si>
  <si>
    <t>（うち、医療的ケアを提供している人数）</t>
  </si>
  <si>
    <t>問５　医療的ケアが必要な障がい者の方を初めて受けれてからの経過年数（平均）</t>
  </si>
  <si>
    <t>年</t>
  </si>
  <si>
    <t>問６　医療的ケアが必要な障がい者の方は、現在、生活保護を受給されているか</t>
  </si>
  <si>
    <t>受給している</t>
  </si>
  <si>
    <t>受給していない</t>
  </si>
  <si>
    <t>問７　受給されている生活保護の扶助の種類</t>
  </si>
  <si>
    <t>生活扶助</t>
  </si>
  <si>
    <t>住宅扶助</t>
  </si>
  <si>
    <t>医療扶助</t>
  </si>
  <si>
    <t>介助扶助</t>
  </si>
  <si>
    <t>問８　提供可能な医療的ケアの内容</t>
  </si>
  <si>
    <t>問９　医療的ケアが必要な障がい者の方の年齢層別利用者数</t>
  </si>
  <si>
    <t>年齢区分</t>
  </si>
  <si>
    <t>利用者数</t>
  </si>
  <si>
    <t>問１１　医療的ケアが必要な障がい児（者）の方がお持ちの障がい者手帳と等級</t>
  </si>
  <si>
    <t>問１２　障がい者自立支援法による障がい程度区分が市町村により既に実施されている場合の該当人数</t>
  </si>
  <si>
    <t>問１３　医療的ケアが必要な障がい者の方に提供しているサービスの内容と利用者数</t>
  </si>
  <si>
    <t>障がい者数</t>
  </si>
  <si>
    <t>問１４　医療的ケアが必要な障がい者の方の利用について、課題となっている内容</t>
  </si>
  <si>
    <t>看護師資格を持つ支援員等を雇用したいが、求職者がない</t>
  </si>
  <si>
    <t>ケアホームの人員配置基準では、適切な支援を提供できない</t>
  </si>
  <si>
    <t>ケアホームの国報酬基準では、適切な支援を提供できない</t>
  </si>
  <si>
    <t>問１５　医療的ケアが必要な障がい者の方の利用について、課題となっている内容</t>
  </si>
  <si>
    <t>ウ）訪問看護サービス利用状況調査</t>
  </si>
  <si>
    <t>問１　事業所の運営主体</t>
  </si>
  <si>
    <t>問２　事業所の所在市町村　</t>
  </si>
  <si>
    <t>問３　事業所の職員体制</t>
  </si>
  <si>
    <t>職名</t>
  </si>
  <si>
    <t>常勤</t>
  </si>
  <si>
    <t>非常勤</t>
  </si>
  <si>
    <t>計</t>
  </si>
  <si>
    <t>常勤換算</t>
  </si>
  <si>
    <t>管理者</t>
  </si>
  <si>
    <t>従業者</t>
  </si>
  <si>
    <t>保健師</t>
  </si>
  <si>
    <t>助産師</t>
  </si>
  <si>
    <t>看護師</t>
  </si>
  <si>
    <t>准看護師</t>
  </si>
  <si>
    <t>理学療法士</t>
  </si>
  <si>
    <t>作業療法士</t>
  </si>
  <si>
    <t>言語療法士</t>
  </si>
  <si>
    <t>問４　医療的ケアが必要な障がい児（者）の方々へのサービス提供は可能か</t>
  </si>
  <si>
    <t>問７　サービス提供が可能な時間</t>
  </si>
  <si>
    <t>問５　サービス提供が可能な時間</t>
  </si>
  <si>
    <t>問６　サービス提供が可能な年齢層</t>
  </si>
  <si>
    <t>問８　提供可能な医療的ケアの内容　</t>
  </si>
  <si>
    <t>問９　利用している医療的ケアが必要な障がい児（者）の年齢層別利用者数</t>
  </si>
  <si>
    <t>年齢区分</t>
  </si>
  <si>
    <t>利用者数</t>
  </si>
  <si>
    <t>０歳（乳児）</t>
  </si>
  <si>
    <t>１歳～６歳（幼児）</t>
  </si>
  <si>
    <t>７歳～１７歳</t>
  </si>
  <si>
    <t>１８歳～３９歳</t>
  </si>
  <si>
    <t>４０歳～６４歳</t>
  </si>
  <si>
    <t>問１３　医療的ケアが必要な障がい児（者）の方に提供しているサービスの内容と利用者数</t>
  </si>
  <si>
    <t>リハビリテーション</t>
  </si>
  <si>
    <t>身体介護</t>
  </si>
  <si>
    <t>入浴介助</t>
  </si>
  <si>
    <t>排泄介助</t>
  </si>
  <si>
    <t>食事介助</t>
  </si>
  <si>
    <t>その他</t>
  </si>
  <si>
    <t>サービスの提供に必要な看護師の人数と質の確保が困難。</t>
  </si>
  <si>
    <t>保護者の方の求める水準どおりにサービス提供が困難。保護者の苦情対応に困っている。</t>
  </si>
  <si>
    <t>提供できる医療的ケアの内容が限定されるため、利用申し込みに対応できない場合がある。</t>
  </si>
  <si>
    <t>問１５　医療的ケアが必要な障がい児（者）の方がサービスを利用できない理由</t>
  </si>
  <si>
    <t>堺市</t>
  </si>
  <si>
    <t>豊能</t>
  </si>
  <si>
    <t>三島</t>
  </si>
  <si>
    <t>北河内</t>
  </si>
  <si>
    <t>中河内</t>
  </si>
  <si>
    <t>南河内</t>
  </si>
  <si>
    <t>泉州</t>
  </si>
  <si>
    <t>総計</t>
  </si>
  <si>
    <t>圏域</t>
  </si>
  <si>
    <t>空白</t>
  </si>
  <si>
    <t>6-12歳</t>
  </si>
  <si>
    <t>13-17歳</t>
  </si>
  <si>
    <t>18-20歳</t>
  </si>
  <si>
    <t>21-25歳</t>
  </si>
  <si>
    <t>25-30歳</t>
  </si>
  <si>
    <t>31-35歳</t>
  </si>
  <si>
    <t>36-40歳</t>
  </si>
  <si>
    <t>41-45歳</t>
  </si>
  <si>
    <t>46-50歳</t>
  </si>
  <si>
    <t>51-55歳</t>
  </si>
  <si>
    <t>56-60歳</t>
  </si>
  <si>
    <t>61-65歳</t>
  </si>
  <si>
    <t>総計</t>
  </si>
  <si>
    <t>問８　介護・看護にあたってる方、主な介護者　</t>
  </si>
  <si>
    <t>割合</t>
  </si>
  <si>
    <t>総計</t>
  </si>
  <si>
    <t>総計（重複あり）</t>
  </si>
  <si>
    <t>問１５　希望されるサービスやシステム（回答数８９８）</t>
  </si>
  <si>
    <t>H21.10人口</t>
  </si>
  <si>
    <t>(単位は千人)</t>
  </si>
  <si>
    <t>人口割合</t>
  </si>
  <si>
    <t>○男性が若干多いものの、ほぼ同率となっている。</t>
  </si>
  <si>
    <t>○児・者別でみると、児童が43.4％、者が56.6%となっている。特に学齢期である6-17歳の回答が35%となっている。</t>
  </si>
  <si>
    <t>障がい児通園施設・児童デイサービス事業所</t>
  </si>
  <si>
    <t>合計</t>
  </si>
  <si>
    <t>合計</t>
  </si>
  <si>
    <t>平均</t>
  </si>
  <si>
    <t>問５　サービスを利用する契約者数</t>
  </si>
  <si>
    <t>○提供時間は重複があるが、深夜、早朝にサービスを提供できる事業者は、日中に比べて少なくなっている。</t>
  </si>
  <si>
    <t>問１２　ご本人に日頃実施している医療的ケアの内容</t>
  </si>
  <si>
    <t>○服薬管理が２１．９％と最も多く、次いで吸引、経管栄養が利用可能となっている。
○人工呼吸器の管理が可能な事業所も３．３％程度見受けられた。</t>
  </si>
  <si>
    <t>○１８－３９歳の利用者が１，４２２と最も多く次いで４０－６４歳が多くなっている。
○０歳児は、利用している事業所がなかった。</t>
  </si>
  <si>
    <t>○児については、障がい程度区分が必要ないサービスの利用が多いため、不明、未判定の割合が高い。
○者については５７．９％の方が区分６の最重度となっている。</t>
  </si>
  <si>
    <t>割合</t>
  </si>
  <si>
    <t>合計</t>
  </si>
  <si>
    <t>○おおむね内容による偏りは見られない。</t>
  </si>
  <si>
    <t>○訪問看護を利用するにあたって、障がい程度区分を確認する必要がないため、不明若しくは未判定の割合が高くなっている。</t>
  </si>
  <si>
    <t>○社会福祉法人が一番多く、次いでＮＰＯ法人となっている。</t>
  </si>
  <si>
    <t>○受給者と非受給者はほぼ同数となっている。</t>
  </si>
  <si>
    <t>○介助扶助以外については、すべて受給されている。</t>
  </si>
  <si>
    <t>○服薬管理が１０か所となっており、次いで導尿、吸引となっている。</t>
  </si>
  <si>
    <t>○問４と同様の理由により、１２1名となっている。</t>
  </si>
  <si>
    <t>○介護職員にも医療的ケアを実施できるよう研修システムを含め見直すべきが最も多く、次いで看護師を安定的に確保できるよう報酬基準等を改善すべきとなっている。</t>
  </si>
  <si>
    <t>○社会福祉法人が２９．８％と最も多く、次いで株式会社、有限会社となった。医療法人は２．６％と低くなっている。</t>
  </si>
  <si>
    <t>○ヘルパーの医療的ケアにおいて、事故等が発生しないかが最も多く、次いで提供できる医療的ケアの内容が限定されていることがあげられている。</t>
  </si>
  <si>
    <t>○区分５の方が最も多く、次いで区分6、区分４となっている。</t>
  </si>
  <si>
    <t>○服薬管理が１１４名と最も多く、次いでパルスオキシメーター、導尿となっている。</t>
  </si>
  <si>
    <t>支援員等が身体介助の提供時に医療的ケアが必要なときがあり、対応せざる得ないが、報酬を請求できない</t>
  </si>
  <si>
    <t>支援員等が医療的ケアを実施せざるを得ない状況があるが、事故等が発生しないか心配</t>
  </si>
  <si>
    <t>利用者が急変した場合に、受けれてる地域医療機関が少なく、何かあった場合のことが不安</t>
  </si>
  <si>
    <t>○報酬基準が低いが最も多く、次いで地域医療機関が少なく不安、人員配置基準が低いとなっている。</t>
  </si>
  <si>
    <t>○介護職員にも医療的ケアを実施できるよう研修システムを含め見直すべきが最も多く、次いで報酬基準の改善、地域医療機関の確保となっている。</t>
  </si>
  <si>
    <t>資料７</t>
  </si>
  <si>
    <t>回答数</t>
  </si>
  <si>
    <t>配布数</t>
  </si>
  <si>
    <t>回収率</t>
  </si>
  <si>
    <t>－</t>
  </si>
  <si>
    <t>－</t>
  </si>
  <si>
    <t>児・者別</t>
  </si>
  <si>
    <t>重心児（者）を診察してくれる医療機関が少ないことから、5割を超える方が専門医の増を望んでおられる。</t>
  </si>
  <si>
    <t>施設不足から、４割の方が施設の新設を望んでおられる。</t>
  </si>
  <si>
    <t>○１事業所あたりの契約者は、障がい児４名に対し、障がい者１６名であった。</t>
  </si>
  <si>
    <t>○４０－６４歳の利用が多く、次いで１８－３９歳となっている。</t>
  </si>
  <si>
    <t>○報酬基準等の改善が一番多く、次いで地域医療機関の確保と複数サービスの機能を備えた施設の整備を求めている。</t>
  </si>
  <si>
    <t>○医療的ケアの必要な重症心身障がい児（者）を対象としたため、障がい程度区分６が４割以上を占めている。未実施が17.5%となっているが、これは訪問系サービスを利用していない児童が多いためと思われる。また、区分３が４．７％となっているが、これは児童の障がい程度区分が１～３で決定されるものであり、３は最重度となるためこれが数値としてあらわれていると思われる。</t>
  </si>
  <si>
    <t>知識・技術を持ったヘルパーに医療的ケアを望む声が多い。また、利用時間帯（早朝・夜間・休日・祝日）の拡大を望む声が多い。特に入院中のヘルパー利用を望んでいる方は４１％を占めている。</t>
  </si>
  <si>
    <t>○圏域毎の回収件数は、対人口比で大阪市の回答状況が低いものの、全地域においておおむね偏りなく回答を得ている。</t>
  </si>
  <si>
    <t>○家族構成では、母子家庭が１００世帯を超えていることと、祖父、祖母と同居する世帯が少なく、大半が親子のみの世帯と思われる。また、兄弟姉妹がおられる世帯は全体の５５．７％となっているが、そのうち実際に介護にあたっておられるのは２８．８％となっている。
○介護・看護者については、約7割の父が手伝っているが、主な介護・看護者は43人（６％）となっている。
○主な介護者については母親が最も多く７２％となっている。空白が１８０件あったことを考慮すると、ほぼ9割近くの方が母親が主な介護者になっていると思われる。</t>
  </si>
  <si>
    <t>○日中、家庭以外で過ごされる方が８５．７％おられる一方、家庭のみの方が１２．７％おられた。</t>
  </si>
  <si>
    <t>○服薬管理が２８．１％となり、次いで吸引、経管栄養が１５．６％となっている。</t>
  </si>
  <si>
    <t>短期入所の増を最も多く望んでおられることがうかがえる</t>
  </si>
  <si>
    <t>訪問看護の利用料の軽減、回数の増、利用できる時間帯を早朝・夜間に拡大を望む声が多い</t>
  </si>
  <si>
    <t>４割に近い方が、相談支援事業所の質的充実を望んでおられる。</t>
  </si>
  <si>
    <t>４割に近い方が、量的、質的な充実について望んでおられる</t>
  </si>
  <si>
    <t>おおむね３割程度の方が、量的、質的な充実について望んでおられる</t>
  </si>
  <si>
    <t>○利用できない事業者が７割であった。</t>
  </si>
  <si>
    <t>○医療法人が３４．９％となっており、次いで株式会社、有限会社となっている。</t>
  </si>
  <si>
    <t>○利用できる事業者が７割であった。</t>
  </si>
  <si>
    <t>○提供時間には重複があるが、深夜、早朝にサービスを提供できる事業者は、日中に比べて極端に少なくなっている。</t>
  </si>
  <si>
    <t>○重度訪問介護事業者は、居宅介護を併せて実施しているため、回答数をカッコ書きとしている。
○回答数が回収数を上回っているのは、調査票に複数の事業種別の内容を記載されているケースがあるためである。</t>
  </si>
  <si>
    <t>○医療的ケアを提供している人数については、事前調査で41名と把握していたが、医療的ケアの内容に服薬管理を含めずに回答をいただいていたため、配布数を上回る123名になったと思われる。</t>
  </si>
  <si>
    <t>○ご本人が児童である方の回答が多かったことにもよるが、介護年数が１０年未満の方が３４．３％となっている。
○２６年以上は１８．５％となっており、最長では５９年が２名おられた。</t>
  </si>
  <si>
    <t>○同居の家族に代わってもらう人が４８．２％おられる一方、代わってもらえない方が２１．６％おられる。
○ホームヘルパーに依頼している人も１７．３％おられるが、これは高度な医療的ケアの必要度が低い方と思われる。</t>
  </si>
  <si>
    <t>午前８時～午後６時（日中）</t>
  </si>
  <si>
    <t>○４０－６４歳の利用者が１８９と最も多く次いで１８－３９歳が多くなっている。
○０歳児についても、７２の事業所で利用が可能である。</t>
  </si>
  <si>
    <t>問７　医療的ケアが必要な障がい児（者）の方を初めて受けれてからの経過年数（平均）</t>
  </si>
  <si>
    <t>○看護師の確保が困難というのが最も多く、次いで医療的ケアの介護経験がないことが利用できない理由となっている。</t>
  </si>
  <si>
    <t>問１６　医療的ケアが必要な障がい児（者）の方々が地域で安心して生活を送れるようにするために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</si>
</sst>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Red]\-#,##0"/>
  </numFmts>
  <fonts count="21">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style="thin"/>
    </border>
    <border>
      <left/>
      <right/>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style="thin"/>
      <right style="thin"/>
      <top style="dotted"/>
      <bottom style="dotted"/>
    </border>
    <border>
      <left style="thin"/>
      <right>
        <color indexed="63"/>
      </right>
      <top style="dotted"/>
      <bottom style="thin"/>
    </border>
    <border>
      <left>
        <color indexed="63"/>
      </left>
      <right>
        <color indexed="63"/>
      </right>
      <top style="dotted"/>
      <bottom style="thin"/>
    </border>
    <border>
      <left/>
      <right/>
      <top style="thin"/>
      <bottom style="thin"/>
    </border>
    <border>
      <left style="double">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tted"/>
      <bottom style="dotted"/>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273">
    <xf numFmtId="0" fontId="0" fillId="0" borderId="0" xfId="0" applyAlignment="1">
      <alignment vertical="center"/>
    </xf>
    <xf numFmtId="0" fontId="0" fillId="0" borderId="10" xfId="0" applyBorder="1" applyAlignment="1">
      <alignment/>
    </xf>
    <xf numFmtId="0" fontId="0" fillId="0" borderId="10" xfId="0" applyBorder="1" applyAlignment="1">
      <alignment vertical="center"/>
    </xf>
    <xf numFmtId="0" fontId="0" fillId="0" borderId="10" xfId="0" applyFill="1" applyBorder="1" applyAlignment="1">
      <alignment/>
    </xf>
    <xf numFmtId="0" fontId="0" fillId="0" borderId="10" xfId="0" applyFill="1" applyBorder="1" applyAlignment="1">
      <alignment vertical="center"/>
    </xf>
    <xf numFmtId="0" fontId="2" fillId="0" borderId="10" xfId="0" applyFont="1" applyBorder="1" applyAlignment="1">
      <alignment horizontal="center"/>
    </xf>
    <xf numFmtId="0" fontId="2" fillId="0" borderId="10" xfId="0" applyFont="1" applyFill="1" applyBorder="1" applyAlignment="1">
      <alignment horizontal="center"/>
    </xf>
    <xf numFmtId="0" fontId="19" fillId="0" borderId="0" xfId="0" applyFont="1" applyAlignment="1">
      <alignment vertical="center"/>
    </xf>
    <xf numFmtId="38" fontId="0" fillId="0" borderId="10" xfId="48" applyFont="1" applyBorder="1" applyAlignment="1">
      <alignment vertical="center"/>
    </xf>
    <xf numFmtId="0" fontId="0" fillId="0" borderId="10" xfId="0" applyBorder="1" applyAlignment="1">
      <alignment horizontal="left"/>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horizontal="right" vertical="center"/>
    </xf>
    <xf numFmtId="0" fontId="0" fillId="0" borderId="17" xfId="0" applyBorder="1" applyAlignment="1">
      <alignment horizontal="right" vertical="center"/>
    </xf>
    <xf numFmtId="0" fontId="0" fillId="0" borderId="10" xfId="60" applyFont="1" applyFill="1" applyBorder="1" applyAlignment="1">
      <alignment wrapText="1"/>
      <protection/>
    </xf>
    <xf numFmtId="38" fontId="0" fillId="0" borderId="0" xfId="48" applyFont="1" applyBorder="1" applyAlignment="1">
      <alignment vertical="center"/>
    </xf>
    <xf numFmtId="0" fontId="0" fillId="0" borderId="0" xfId="0" applyBorder="1" applyAlignment="1">
      <alignmen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38" fontId="0" fillId="0" borderId="14" xfId="48" applyNumberFormat="1" applyFont="1" applyFill="1" applyBorder="1" applyAlignment="1">
      <alignment vertical="center"/>
    </xf>
    <xf numFmtId="40" fontId="0" fillId="0" borderId="10" xfId="48" applyNumberFormat="1" applyFont="1" applyFill="1" applyBorder="1" applyAlignment="1">
      <alignment vertical="center"/>
    </xf>
    <xf numFmtId="38" fontId="0" fillId="0" borderId="0" xfId="48" applyNumberFormat="1" applyFont="1" applyFill="1" applyBorder="1" applyAlignment="1">
      <alignment vertical="center"/>
    </xf>
    <xf numFmtId="40" fontId="0" fillId="0" borderId="0" xfId="48" applyNumberFormat="1" applyFont="1" applyFill="1" applyBorder="1" applyAlignment="1">
      <alignment vertical="center"/>
    </xf>
    <xf numFmtId="0" fontId="0" fillId="0" borderId="0" xfId="0" applyFill="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0" xfId="0" applyFill="1"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23" xfId="0" applyFont="1" applyBorder="1" applyAlignment="1">
      <alignment horizontal="center"/>
    </xf>
    <xf numFmtId="0" fontId="0" fillId="0" borderId="15" xfId="0" applyBorder="1" applyAlignment="1">
      <alignment vertical="center"/>
    </xf>
    <xf numFmtId="38" fontId="0" fillId="0" borderId="10" xfId="48" applyBorder="1" applyAlignment="1">
      <alignment vertical="center"/>
    </xf>
    <xf numFmtId="0" fontId="0" fillId="0" borderId="0" xfId="0" applyBorder="1" applyAlignment="1">
      <alignment vertical="center" wrapText="1"/>
    </xf>
    <xf numFmtId="0" fontId="0" fillId="0" borderId="24" xfId="0" applyBorder="1" applyAlignment="1">
      <alignment horizontal="left" vertical="center"/>
    </xf>
    <xf numFmtId="0" fontId="0" fillId="0" borderId="10" xfId="0" applyBorder="1" applyAlignment="1">
      <alignment horizontal="center" vertical="center"/>
    </xf>
    <xf numFmtId="38" fontId="0" fillId="0" borderId="15" xfId="48" applyBorder="1" applyAlignment="1">
      <alignment vertical="center"/>
    </xf>
    <xf numFmtId="38" fontId="0" fillId="0" borderId="0" xfId="48" applyBorder="1" applyAlignment="1">
      <alignment vertical="center"/>
    </xf>
    <xf numFmtId="38" fontId="0" fillId="0" borderId="25" xfId="48" applyFont="1" applyBorder="1" applyAlignment="1">
      <alignment vertical="center"/>
    </xf>
    <xf numFmtId="177" fontId="0" fillId="0" borderId="10" xfId="42" applyNumberFormat="1" applyBorder="1" applyAlignment="1">
      <alignment vertical="center"/>
    </xf>
    <xf numFmtId="38" fontId="0" fillId="0" borderId="10" xfId="48" applyBorder="1" applyAlignment="1">
      <alignment vertical="center"/>
    </xf>
    <xf numFmtId="0" fontId="0" fillId="0" borderId="21" xfId="0" applyBorder="1" applyAlignment="1">
      <alignment vertical="center"/>
    </xf>
    <xf numFmtId="0" fontId="0" fillId="0" borderId="22" xfId="0" applyBorder="1" applyAlignment="1">
      <alignment horizontal="left"/>
    </xf>
    <xf numFmtId="0" fontId="0" fillId="0" borderId="22" xfId="0" applyBorder="1" applyAlignment="1">
      <alignment/>
    </xf>
    <xf numFmtId="0" fontId="0" fillId="0" borderId="22" xfId="0" applyFill="1" applyBorder="1" applyAlignment="1">
      <alignment/>
    </xf>
    <xf numFmtId="0" fontId="0" fillId="0" borderId="26" xfId="0" applyBorder="1" applyAlignment="1">
      <alignment horizontal="left"/>
    </xf>
    <xf numFmtId="0" fontId="0" fillId="0" borderId="26" xfId="0" applyBorder="1" applyAlignment="1">
      <alignment vertical="center"/>
    </xf>
    <xf numFmtId="0" fontId="0" fillId="0" borderId="21" xfId="0" applyBorder="1" applyAlignment="1">
      <alignment horizontal="center"/>
    </xf>
    <xf numFmtId="0" fontId="0" fillId="0" borderId="10" xfId="0" applyBorder="1" applyAlignment="1">
      <alignment horizontal="center"/>
    </xf>
    <xf numFmtId="177" fontId="0" fillId="0" borderId="21" xfId="42" applyNumberFormat="1" applyBorder="1" applyAlignment="1">
      <alignment vertical="center"/>
    </xf>
    <xf numFmtId="38" fontId="0" fillId="0" borderId="10" xfId="0" applyNumberFormat="1" applyBorder="1" applyAlignment="1">
      <alignment vertical="center"/>
    </xf>
    <xf numFmtId="38" fontId="0" fillId="0" borderId="10" xfId="48" applyBorder="1" applyAlignment="1">
      <alignment vertical="center"/>
    </xf>
    <xf numFmtId="177" fontId="0" fillId="0" borderId="10" xfId="42" applyNumberFormat="1" applyBorder="1" applyAlignment="1">
      <alignment vertical="center"/>
    </xf>
    <xf numFmtId="38" fontId="0" fillId="0" borderId="21" xfId="48" applyBorder="1" applyAlignment="1">
      <alignment vertical="center"/>
    </xf>
    <xf numFmtId="0" fontId="0" fillId="0" borderId="10" xfId="0" applyBorder="1" applyAlignment="1">
      <alignment vertical="center" shrinkToFit="1"/>
    </xf>
    <xf numFmtId="0" fontId="0" fillId="0" borderId="23" xfId="0" applyBorder="1" applyAlignment="1">
      <alignment/>
    </xf>
    <xf numFmtId="0" fontId="0" fillId="0" borderId="0" xfId="0" applyBorder="1" applyAlignment="1">
      <alignment horizontal="center"/>
    </xf>
    <xf numFmtId="0" fontId="0" fillId="0" borderId="27" xfId="0" applyBorder="1" applyAlignment="1">
      <alignment vertical="center"/>
    </xf>
    <xf numFmtId="177" fontId="0" fillId="0" borderId="23" xfId="42" applyNumberFormat="1" applyBorder="1" applyAlignment="1">
      <alignment vertical="center"/>
    </xf>
    <xf numFmtId="38" fontId="0" fillId="0" borderId="0" xfId="0" applyNumberFormat="1" applyBorder="1" applyAlignment="1">
      <alignment vertical="center"/>
    </xf>
    <xf numFmtId="0" fontId="0" fillId="0" borderId="0" xfId="0" applyFont="1" applyAlignment="1">
      <alignment vertical="center"/>
    </xf>
    <xf numFmtId="0" fontId="0" fillId="0" borderId="28" xfId="0" applyFont="1" applyBorder="1" applyAlignment="1">
      <alignment horizontal="center" vertical="center"/>
    </xf>
    <xf numFmtId="0" fontId="0" fillId="0" borderId="10" xfId="0" applyFont="1" applyBorder="1" applyAlignment="1">
      <alignment/>
    </xf>
    <xf numFmtId="0" fontId="0" fillId="0" borderId="29" xfId="0" applyFont="1" applyBorder="1" applyAlignment="1">
      <alignment vertical="center"/>
    </xf>
    <xf numFmtId="0" fontId="0" fillId="0" borderId="28" xfId="0" applyNumberFormat="1" applyFont="1" applyBorder="1" applyAlignment="1">
      <alignment vertical="center"/>
    </xf>
    <xf numFmtId="177" fontId="0" fillId="0" borderId="28" xfId="42" applyNumberFormat="1" applyFont="1" applyBorder="1" applyAlignment="1">
      <alignment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10" xfId="0" applyFont="1" applyFill="1" applyBorder="1" applyAlignment="1">
      <alignment vertical="center"/>
    </xf>
    <xf numFmtId="0" fontId="0" fillId="0" borderId="23" xfId="0" applyFont="1" applyBorder="1" applyAlignment="1">
      <alignment vertical="center"/>
    </xf>
    <xf numFmtId="177" fontId="0" fillId="0" borderId="10" xfId="0" applyNumberFormat="1" applyFont="1" applyBorder="1" applyAlignment="1">
      <alignment vertical="center"/>
    </xf>
    <xf numFmtId="0" fontId="0" fillId="0" borderId="0" xfId="0" applyFont="1" applyAlignment="1">
      <alignment vertical="center"/>
    </xf>
    <xf numFmtId="0" fontId="0" fillId="0" borderId="10" xfId="0" applyFont="1" applyBorder="1" applyAlignment="1">
      <alignment/>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xf>
    <xf numFmtId="0" fontId="0" fillId="0" borderId="29" xfId="0" applyFont="1" applyBorder="1" applyAlignment="1">
      <alignment vertical="center"/>
    </xf>
    <xf numFmtId="0" fontId="0" fillId="0" borderId="28" xfId="0" applyNumberFormat="1" applyFont="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25" xfId="0" applyFont="1" applyBorder="1" applyAlignment="1">
      <alignment vertical="center"/>
    </xf>
    <xf numFmtId="0" fontId="0" fillId="0" borderId="30" xfId="0" applyFont="1" applyBorder="1" applyAlignment="1">
      <alignment horizontal="center" vertical="center"/>
    </xf>
    <xf numFmtId="0" fontId="0" fillId="0" borderId="0" xfId="0" applyFont="1" applyBorder="1" applyAlignment="1">
      <alignment vertical="center" wrapText="1"/>
    </xf>
    <xf numFmtId="0" fontId="0" fillId="0" borderId="10" xfId="0" applyFont="1" applyFill="1" applyBorder="1" applyAlignment="1">
      <alignment horizontal="left" vertical="center"/>
    </xf>
    <xf numFmtId="0" fontId="0" fillId="0" borderId="10" xfId="0" applyFont="1" applyBorder="1" applyAlignment="1">
      <alignment vertical="top" wrapText="1"/>
    </xf>
    <xf numFmtId="0" fontId="0" fillId="0" borderId="1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1"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Fill="1" applyBorder="1" applyAlignment="1">
      <alignment vertical="center"/>
    </xf>
    <xf numFmtId="0" fontId="0" fillId="0" borderId="15" xfId="0" applyFont="1" applyBorder="1" applyAlignment="1">
      <alignment vertical="center"/>
    </xf>
    <xf numFmtId="0" fontId="0" fillId="0" borderId="15" xfId="0" applyFont="1" applyBorder="1" applyAlignment="1">
      <alignment horizontal="left" vertical="center"/>
    </xf>
    <xf numFmtId="38" fontId="0" fillId="0" borderId="10" xfId="48" applyFont="1" applyBorder="1" applyAlignment="1">
      <alignmen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17"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60" applyFont="1" applyFill="1" applyBorder="1" applyAlignment="1">
      <alignment wrapText="1"/>
      <protection/>
    </xf>
    <xf numFmtId="0" fontId="0" fillId="0" borderId="25" xfId="0"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40" xfId="0" applyBorder="1" applyAlignment="1">
      <alignment vertical="center"/>
    </xf>
    <xf numFmtId="0" fontId="0" fillId="0" borderId="0" xfId="0" applyFont="1" applyAlignment="1">
      <alignment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38" fontId="0" fillId="0" borderId="10" xfId="48" applyFont="1" applyBorder="1" applyAlignment="1">
      <alignment horizontal="center" vertical="center"/>
    </xf>
    <xf numFmtId="177" fontId="0" fillId="0" borderId="10" xfId="42" applyNumberFormat="1" applyFont="1" applyBorder="1" applyAlignment="1">
      <alignment horizontal="center" vertical="center"/>
    </xf>
    <xf numFmtId="38" fontId="0" fillId="0" borderId="10" xfId="48" applyFont="1" applyBorder="1" applyAlignment="1">
      <alignment horizontal="center" vertical="center"/>
    </xf>
    <xf numFmtId="0" fontId="0" fillId="0" borderId="0" xfId="0" applyBorder="1" applyAlignment="1">
      <alignment horizontal="center" vertical="center"/>
    </xf>
    <xf numFmtId="177" fontId="0" fillId="0" borderId="0" xfId="42" applyNumberFormat="1" applyBorder="1" applyAlignment="1">
      <alignment vertical="center"/>
    </xf>
    <xf numFmtId="177" fontId="0" fillId="0" borderId="10" xfId="0" applyNumberFormat="1" applyFont="1" applyBorder="1" applyAlignment="1">
      <alignment horizontal="right" vertical="center"/>
    </xf>
    <xf numFmtId="177" fontId="0" fillId="0" borderId="29" xfId="0" applyNumberFormat="1" applyFont="1" applyBorder="1" applyAlignment="1">
      <alignment vertical="center"/>
    </xf>
    <xf numFmtId="0" fontId="0" fillId="0" borderId="41" xfId="0" applyFont="1" applyBorder="1" applyAlignment="1">
      <alignment horizontal="center" vertical="center"/>
    </xf>
    <xf numFmtId="38" fontId="0" fillId="0" borderId="41" xfId="48" applyFont="1" applyBorder="1" applyAlignment="1">
      <alignment vertical="center"/>
    </xf>
    <xf numFmtId="0" fontId="0" fillId="0" borderId="41" xfId="0" applyFont="1" applyBorder="1" applyAlignment="1">
      <alignment vertical="center"/>
    </xf>
    <xf numFmtId="38" fontId="0" fillId="0" borderId="41" xfId="0" applyNumberFormat="1" applyFont="1" applyBorder="1" applyAlignment="1">
      <alignment vertical="center"/>
    </xf>
    <xf numFmtId="177" fontId="0" fillId="0" borderId="23" xfId="42" applyNumberFormat="1" applyFont="1" applyBorder="1" applyAlignment="1">
      <alignment vertical="center"/>
    </xf>
    <xf numFmtId="0" fontId="0" fillId="0" borderId="42" xfId="0" applyFont="1" applyBorder="1" applyAlignment="1">
      <alignment horizontal="center" vertical="center"/>
    </xf>
    <xf numFmtId="177" fontId="0" fillId="0" borderId="21" xfId="0" applyNumberFormat="1" applyFont="1" applyBorder="1" applyAlignment="1">
      <alignment vertical="center"/>
    </xf>
    <xf numFmtId="9" fontId="0" fillId="0" borderId="10" xfId="0" applyNumberFormat="1" applyFont="1" applyBorder="1" applyAlignment="1">
      <alignment vertical="center"/>
    </xf>
    <xf numFmtId="9" fontId="0" fillId="0" borderId="21" xfId="0" applyNumberFormat="1" applyFont="1" applyBorder="1" applyAlignment="1">
      <alignment vertical="center"/>
    </xf>
    <xf numFmtId="38" fontId="0" fillId="0" borderId="22" xfId="48" applyFont="1" applyBorder="1" applyAlignment="1">
      <alignment vertical="center"/>
    </xf>
    <xf numFmtId="0" fontId="0" fillId="0" borderId="10" xfId="0" applyFont="1" applyBorder="1" applyAlignment="1">
      <alignment horizontal="center" vertical="center"/>
    </xf>
    <xf numFmtId="177" fontId="0" fillId="0" borderId="10" xfId="42" applyNumberFormat="1" applyFont="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177" fontId="0" fillId="0" borderId="10" xfId="0" applyNumberFormat="1" applyFont="1" applyFill="1" applyBorder="1" applyAlignment="1">
      <alignment vertical="center"/>
    </xf>
    <xf numFmtId="0" fontId="0" fillId="0" borderId="0" xfId="0" applyFont="1" applyBorder="1" applyAlignment="1">
      <alignment horizontal="left" vertical="center"/>
    </xf>
    <xf numFmtId="0" fontId="0" fillId="0" borderId="25" xfId="0" applyFont="1" applyBorder="1" applyAlignment="1">
      <alignment horizontal="center" vertical="center"/>
    </xf>
    <xf numFmtId="9" fontId="0" fillId="0" borderId="29" xfId="0" applyNumberFormat="1" applyFont="1" applyBorder="1" applyAlignment="1">
      <alignment vertical="center"/>
    </xf>
    <xf numFmtId="177" fontId="0" fillId="0" borderId="37" xfId="42" applyNumberFormat="1" applyFont="1" applyBorder="1" applyAlignment="1">
      <alignment vertical="center"/>
    </xf>
    <xf numFmtId="177" fontId="0" fillId="0" borderId="34" xfId="42" applyNumberFormat="1" applyFont="1" applyBorder="1" applyAlignment="1">
      <alignment horizontal="left" vertical="center"/>
    </xf>
    <xf numFmtId="177" fontId="0" fillId="0" borderId="17" xfId="42" applyNumberFormat="1" applyFont="1" applyBorder="1" applyAlignment="1">
      <alignment vertical="center"/>
    </xf>
    <xf numFmtId="0" fontId="0" fillId="0" borderId="0" xfId="0" applyFont="1" applyBorder="1" applyAlignment="1">
      <alignment vertical="center"/>
    </xf>
    <xf numFmtId="178" fontId="0" fillId="0" borderId="10" xfId="48" applyNumberFormat="1" applyFont="1" applyBorder="1" applyAlignment="1">
      <alignment vertical="center"/>
    </xf>
    <xf numFmtId="0" fontId="0" fillId="0" borderId="10"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177" fontId="0" fillId="0" borderId="10" xfId="0" applyNumberFormat="1" applyFont="1" applyBorder="1" applyAlignment="1">
      <alignment horizontal="right" vertical="center"/>
    </xf>
    <xf numFmtId="0" fontId="0" fillId="0" borderId="21" xfId="0" applyFont="1" applyBorder="1" applyAlignment="1">
      <alignment horizontal="left" vertical="center"/>
    </xf>
    <xf numFmtId="177" fontId="0" fillId="0" borderId="25" xfId="0" applyNumberFormat="1" applyFont="1" applyBorder="1" applyAlignment="1">
      <alignment horizontal="right" vertical="center"/>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0" fillId="0" borderId="47" xfId="0" applyFont="1" applyBorder="1" applyAlignment="1">
      <alignment vertical="top" wrapText="1"/>
    </xf>
    <xf numFmtId="177" fontId="0" fillId="0" borderId="10" xfId="42" applyNumberFormat="1" applyFont="1" applyBorder="1" applyAlignment="1">
      <alignment horizontal="right" vertical="center"/>
    </xf>
    <xf numFmtId="0" fontId="0" fillId="0" borderId="48" xfId="0" applyFont="1" applyBorder="1" applyAlignment="1">
      <alignment vertical="center" wrapText="1"/>
    </xf>
    <xf numFmtId="0" fontId="0" fillId="0" borderId="49" xfId="0" applyBorder="1" applyAlignment="1">
      <alignment vertical="center" wrapText="1"/>
    </xf>
    <xf numFmtId="0" fontId="0" fillId="0" borderId="43" xfId="0" applyBorder="1" applyAlignment="1">
      <alignment vertical="center" wrapText="1"/>
    </xf>
    <xf numFmtId="0" fontId="0" fillId="0" borderId="46"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3" xfId="0" applyBorder="1" applyAlignment="1">
      <alignment vertical="center" wrapText="1"/>
    </xf>
    <xf numFmtId="0" fontId="0" fillId="0" borderId="51" xfId="0" applyFont="1" applyBorder="1" applyAlignment="1">
      <alignment vertical="top" wrapText="1"/>
    </xf>
    <xf numFmtId="0" fontId="0" fillId="0" borderId="53" xfId="0" applyFont="1" applyBorder="1" applyAlignment="1">
      <alignment vertical="top" wrapText="1"/>
    </xf>
    <xf numFmtId="0" fontId="0"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20" fillId="0" borderId="51" xfId="0" applyFont="1" applyBorder="1" applyAlignment="1">
      <alignment vertical="top" wrapText="1"/>
    </xf>
    <xf numFmtId="0" fontId="20" fillId="0" borderId="53" xfId="0" applyFont="1" applyBorder="1" applyAlignment="1">
      <alignment vertical="top" wrapText="1"/>
    </xf>
    <xf numFmtId="0" fontId="0" fillId="0" borderId="48" xfId="0" applyFont="1" applyBorder="1" applyAlignment="1">
      <alignment vertical="top" wrapText="1"/>
    </xf>
    <xf numFmtId="177" fontId="0" fillId="0" borderId="26" xfId="0" applyNumberFormat="1" applyFont="1" applyBorder="1" applyAlignment="1">
      <alignment horizontal="right" vertical="center"/>
    </xf>
    <xf numFmtId="177" fontId="0" fillId="0" borderId="23" xfId="0" applyNumberFormat="1" applyFont="1" applyBorder="1" applyAlignment="1">
      <alignment horizontal="right" vertical="center"/>
    </xf>
    <xf numFmtId="0" fontId="0" fillId="0" borderId="44" xfId="0"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10" xfId="0" applyFont="1" applyBorder="1" applyAlignment="1">
      <alignment horizontal="right" vertical="center"/>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3" xfId="0" applyFont="1" applyBorder="1" applyAlignment="1">
      <alignment vertical="center" wrapText="1"/>
    </xf>
    <xf numFmtId="0" fontId="0" fillId="0" borderId="46" xfId="0" applyFont="1" applyBorder="1" applyAlignment="1">
      <alignment vertical="center" wrapText="1"/>
    </xf>
    <xf numFmtId="0" fontId="0" fillId="0" borderId="50" xfId="0" applyFont="1" applyBorder="1" applyAlignment="1">
      <alignment vertical="center" wrapText="1"/>
    </xf>
    <xf numFmtId="0" fontId="0" fillId="0" borderId="47" xfId="0" applyFont="1" applyBorder="1" applyAlignment="1">
      <alignment vertical="center" wrapText="1"/>
    </xf>
    <xf numFmtId="0" fontId="0" fillId="0" borderId="49" xfId="0" applyFont="1" applyBorder="1" applyAlignment="1">
      <alignment vertical="center" wrapText="1"/>
    </xf>
    <xf numFmtId="0" fontId="0" fillId="0" borderId="43" xfId="0" applyFont="1" applyBorder="1" applyAlignment="1">
      <alignment vertical="center" wrapText="1"/>
    </xf>
    <xf numFmtId="0" fontId="0" fillId="0" borderId="46" xfId="0" applyFont="1" applyBorder="1" applyAlignment="1">
      <alignment vertical="center" wrapText="1"/>
    </xf>
    <xf numFmtId="0" fontId="0" fillId="0" borderId="50" xfId="0" applyFont="1" applyBorder="1" applyAlignment="1">
      <alignment vertical="center" wrapText="1"/>
    </xf>
    <xf numFmtId="0" fontId="0" fillId="0" borderId="47"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center" wrapText="1"/>
    </xf>
    <xf numFmtId="0" fontId="0" fillId="0" borderId="45"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48" xfId="0" applyBorder="1" applyAlignment="1">
      <alignment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right" vertical="center"/>
    </xf>
    <xf numFmtId="0" fontId="0" fillId="0" borderId="17" xfId="0" applyBorder="1" applyAlignment="1">
      <alignment horizontal="right" vertical="center"/>
    </xf>
    <xf numFmtId="0" fontId="0" fillId="0" borderId="10" xfId="0" applyBorder="1" applyAlignment="1">
      <alignment horizontal="righ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0" fillId="0" borderId="56" xfId="0" applyBorder="1" applyAlignment="1">
      <alignment vertical="center" wrapText="1"/>
    </xf>
    <xf numFmtId="0" fontId="0" fillId="0" borderId="13" xfId="0" applyBorder="1" applyAlignment="1">
      <alignment vertical="center" wrapText="1"/>
    </xf>
    <xf numFmtId="38" fontId="0" fillId="0" borderId="25" xfId="48" applyFont="1" applyBorder="1" applyAlignment="1">
      <alignment horizontal="right" vertical="center"/>
    </xf>
    <xf numFmtId="38" fontId="0" fillId="0" borderId="17" xfId="48" applyFont="1" applyBorder="1" applyAlignment="1">
      <alignment horizontal="right" vertical="center"/>
    </xf>
    <xf numFmtId="0" fontId="0" fillId="0" borderId="25" xfId="0" applyBorder="1" applyAlignment="1">
      <alignment horizontal="left"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48"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0" xfId="0" applyFill="1" applyBorder="1" applyAlignment="1">
      <alignment horizontal="right" vertical="center"/>
    </xf>
    <xf numFmtId="38" fontId="0" fillId="0" borderId="10" xfId="48" applyBorder="1" applyAlignment="1">
      <alignment horizontal="right" vertical="center"/>
    </xf>
    <xf numFmtId="0" fontId="0" fillId="0" borderId="10" xfId="0" applyBorder="1" applyAlignment="1">
      <alignment horizontal="center" vertical="center"/>
    </xf>
    <xf numFmtId="0" fontId="0" fillId="0" borderId="21"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51" xfId="0" applyBorder="1" applyAlignment="1">
      <alignment horizontal="left" vertical="center" wrapText="1"/>
    </xf>
    <xf numFmtId="0" fontId="0" fillId="0" borderId="21" xfId="0" applyBorder="1" applyAlignment="1">
      <alignment vertical="center" shrinkToFit="1"/>
    </xf>
    <xf numFmtId="0" fontId="0" fillId="0" borderId="15" xfId="0" applyBorder="1" applyAlignment="1">
      <alignment vertical="center" shrinkToFit="1"/>
    </xf>
    <xf numFmtId="0" fontId="0" fillId="0" borderId="22" xfId="0" applyBorder="1" applyAlignment="1">
      <alignment vertical="center" shrinkToFit="1"/>
    </xf>
    <xf numFmtId="0" fontId="0" fillId="0" borderId="48" xfId="0" applyBorder="1" applyAlignment="1">
      <alignment vertical="center" wrapText="1" shrinkToFit="1"/>
    </xf>
    <xf numFmtId="0" fontId="0" fillId="0" borderId="49" xfId="0" applyBorder="1" applyAlignment="1">
      <alignment vertical="center" wrapText="1" shrinkToFit="1"/>
    </xf>
    <xf numFmtId="0" fontId="0" fillId="0" borderId="21"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51"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0" borderId="21" xfId="0" applyBorder="1" applyAlignment="1">
      <alignment horizontal="right" vertical="center"/>
    </xf>
    <xf numFmtId="0" fontId="0" fillId="0" borderId="22"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141</xdr:row>
      <xdr:rowOff>9525</xdr:rowOff>
    </xdr:from>
    <xdr:to>
      <xdr:col>4</xdr:col>
      <xdr:colOff>9525</xdr:colOff>
      <xdr:row>145</xdr:row>
      <xdr:rowOff>9525</xdr:rowOff>
    </xdr:to>
    <xdr:sp>
      <xdr:nvSpPr>
        <xdr:cNvPr id="1" name="直線コネクタ 2"/>
        <xdr:cNvSpPr>
          <a:spLocks/>
        </xdr:cNvSpPr>
      </xdr:nvSpPr>
      <xdr:spPr>
        <a:xfrm flipV="1">
          <a:off x="1381125" y="24669750"/>
          <a:ext cx="147637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34</xdr:row>
      <xdr:rowOff>19050</xdr:rowOff>
    </xdr:from>
    <xdr:to>
      <xdr:col>9</xdr:col>
      <xdr:colOff>0</xdr:colOff>
      <xdr:row>44</xdr:row>
      <xdr:rowOff>19050</xdr:rowOff>
    </xdr:to>
    <xdr:sp>
      <xdr:nvSpPr>
        <xdr:cNvPr id="2" name="TextBox 14"/>
        <xdr:cNvSpPr txBox="1">
          <a:spLocks noChangeArrowheads="1"/>
        </xdr:cNvSpPr>
      </xdr:nvSpPr>
      <xdr:spPr>
        <a:xfrm>
          <a:off x="5410200" y="6105525"/>
          <a:ext cx="1362075" cy="1714500"/>
        </a:xfrm>
        <a:prstGeom prst="rect">
          <a:avLst/>
        </a:prstGeom>
        <a:solidFill>
          <a:srgbClr val="FFFFFF"/>
        </a:solidFill>
        <a:ln w="254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事業所の所在地としては、
大阪市　　640（36%）
堺市　　 　151（8.5%）
東大阪市 130(7.3%)
と政令市等で5割を超えている。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143</xdr:row>
      <xdr:rowOff>0</xdr:rowOff>
    </xdr:from>
    <xdr:to>
      <xdr:col>4</xdr:col>
      <xdr:colOff>9525</xdr:colOff>
      <xdr:row>147</xdr:row>
      <xdr:rowOff>9525</xdr:rowOff>
    </xdr:to>
    <xdr:sp>
      <xdr:nvSpPr>
        <xdr:cNvPr id="1" name="直線コネクタ 1"/>
        <xdr:cNvSpPr>
          <a:spLocks/>
        </xdr:cNvSpPr>
      </xdr:nvSpPr>
      <xdr:spPr>
        <a:xfrm flipV="1">
          <a:off x="1381125" y="24926925"/>
          <a:ext cx="15049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143</xdr:row>
      <xdr:rowOff>9525</xdr:rowOff>
    </xdr:from>
    <xdr:to>
      <xdr:col>4</xdr:col>
      <xdr:colOff>9525</xdr:colOff>
      <xdr:row>147</xdr:row>
      <xdr:rowOff>9525</xdr:rowOff>
    </xdr:to>
    <xdr:sp>
      <xdr:nvSpPr>
        <xdr:cNvPr id="2" name="直線コネクタ 2"/>
        <xdr:cNvSpPr>
          <a:spLocks/>
        </xdr:cNvSpPr>
      </xdr:nvSpPr>
      <xdr:spPr>
        <a:xfrm flipV="1">
          <a:off x="1381125" y="24936450"/>
          <a:ext cx="150495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20</xdr:row>
      <xdr:rowOff>9525</xdr:rowOff>
    </xdr:from>
    <xdr:to>
      <xdr:col>8</xdr:col>
      <xdr:colOff>666750</xdr:colOff>
      <xdr:row>30</xdr:row>
      <xdr:rowOff>9525</xdr:rowOff>
    </xdr:to>
    <xdr:sp>
      <xdr:nvSpPr>
        <xdr:cNvPr id="3" name="TextBox 7"/>
        <xdr:cNvSpPr txBox="1">
          <a:spLocks noChangeArrowheads="1"/>
        </xdr:cNvSpPr>
      </xdr:nvSpPr>
      <xdr:spPr>
        <a:xfrm>
          <a:off x="5305425" y="3657600"/>
          <a:ext cx="1447800" cy="1714500"/>
        </a:xfrm>
        <a:prstGeom prst="rect">
          <a:avLst/>
        </a:prstGeom>
        <a:solidFill>
          <a:srgbClr val="FFFFFF"/>
        </a:solidFill>
        <a:ln w="254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事業所の所在地としては、
大阪市　　85（31.3%）
堺市　　 　22（8.1%）
東大阪市 16( 5.9%)
と政令市等に多く所在。</a:t>
          </a:r>
        </a:p>
      </xdr:txBody>
    </xdr:sp>
    <xdr:clientData/>
  </xdr:twoCellAnchor>
  <xdr:twoCellAnchor>
    <xdr:from>
      <xdr:col>7</xdr:col>
      <xdr:colOff>142875</xdr:colOff>
      <xdr:row>47</xdr:row>
      <xdr:rowOff>19050</xdr:rowOff>
    </xdr:from>
    <xdr:to>
      <xdr:col>8</xdr:col>
      <xdr:colOff>552450</xdr:colOff>
      <xdr:row>51</xdr:row>
      <xdr:rowOff>95250</xdr:rowOff>
    </xdr:to>
    <xdr:sp>
      <xdr:nvSpPr>
        <xdr:cNvPr id="4" name="TextBox 8"/>
        <xdr:cNvSpPr txBox="1">
          <a:spLocks noChangeArrowheads="1"/>
        </xdr:cNvSpPr>
      </xdr:nvSpPr>
      <xdr:spPr>
        <a:xfrm>
          <a:off x="5305425" y="8296275"/>
          <a:ext cx="1333500" cy="762000"/>
        </a:xfrm>
        <a:prstGeom prst="rect">
          <a:avLst/>
        </a:prstGeom>
        <a:solidFill>
          <a:srgbClr val="FFFFFF"/>
        </a:solidFill>
        <a:ln w="254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１ステーションあたり、常勤換算率で平均４．６人の職員配置となっている。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0</xdr:colOff>
      <xdr:row>24</xdr:row>
      <xdr:rowOff>0</xdr:rowOff>
    </xdr:to>
    <xdr:sp>
      <xdr:nvSpPr>
        <xdr:cNvPr id="1" name="直線コネクタ 2"/>
        <xdr:cNvSpPr>
          <a:spLocks/>
        </xdr:cNvSpPr>
      </xdr:nvSpPr>
      <xdr:spPr>
        <a:xfrm flipV="1">
          <a:off x="3790950" y="4162425"/>
          <a:ext cx="68580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232"/>
  <sheetViews>
    <sheetView tabSelected="1" zoomScale="90" zoomScaleNormal="90" zoomScalePageLayoutView="0" workbookViewId="0" topLeftCell="A1">
      <selection activeCell="B4" sqref="B4"/>
    </sheetView>
  </sheetViews>
  <sheetFormatPr defaultColWidth="9.00390625" defaultRowHeight="13.5"/>
  <cols>
    <col min="1" max="1" width="10.75390625" style="86" customWidth="1"/>
    <col min="2" max="2" width="11.125" style="86" customWidth="1"/>
    <col min="3" max="3" width="9.75390625" style="86" customWidth="1"/>
    <col min="4" max="4" width="9.00390625" style="86" customWidth="1"/>
    <col min="5" max="5" width="0.6171875" style="86" customWidth="1"/>
    <col min="6" max="6" width="14.375" style="86" customWidth="1"/>
    <col min="7" max="7" width="11.875" style="86" customWidth="1"/>
    <col min="8" max="8" width="10.375" style="86" customWidth="1"/>
    <col min="9" max="9" width="11.375" style="86" customWidth="1"/>
    <col min="10" max="16384" width="9.00390625" style="86" customWidth="1"/>
  </cols>
  <sheetData>
    <row r="2" spans="1:10" s="75" customFormat="1" ht="27.75" customHeight="1">
      <c r="A2" s="7" t="s">
        <v>220</v>
      </c>
      <c r="J2" s="132" t="s">
        <v>472</v>
      </c>
    </row>
    <row r="5" s="75" customFormat="1" ht="13.5">
      <c r="A5" s="75" t="s">
        <v>118</v>
      </c>
    </row>
    <row r="6" s="75" customFormat="1" ht="13.5">
      <c r="I6" s="75" t="s">
        <v>439</v>
      </c>
    </row>
    <row r="7" spans="1:10" s="75" customFormat="1" ht="13.5">
      <c r="A7" s="201" t="s">
        <v>73</v>
      </c>
      <c r="B7" s="202"/>
      <c r="F7" s="199" t="s">
        <v>418</v>
      </c>
      <c r="G7" s="200"/>
      <c r="H7" s="131" t="s">
        <v>434</v>
      </c>
      <c r="I7" s="140" t="s">
        <v>438</v>
      </c>
      <c r="J7" s="76" t="s">
        <v>440</v>
      </c>
    </row>
    <row r="8" spans="1:10" s="75" customFormat="1" ht="13.5">
      <c r="A8" s="77" t="s">
        <v>4</v>
      </c>
      <c r="B8" s="22">
        <v>23</v>
      </c>
      <c r="F8" s="78" t="s">
        <v>331</v>
      </c>
      <c r="G8" s="79">
        <v>165</v>
      </c>
      <c r="H8" s="139">
        <f>G8/$G$17</f>
        <v>0.18374164810690424</v>
      </c>
      <c r="I8" s="141">
        <v>2661</v>
      </c>
      <c r="J8" s="80">
        <f>I8/$I$17</f>
        <v>0.30112028969107163</v>
      </c>
    </row>
    <row r="9" spans="1:10" s="75" customFormat="1" ht="13.5">
      <c r="A9" s="77" t="s">
        <v>5</v>
      </c>
      <c r="B9" s="22">
        <v>2</v>
      </c>
      <c r="F9" s="78" t="s">
        <v>410</v>
      </c>
      <c r="G9" s="79">
        <v>94</v>
      </c>
      <c r="H9" s="139">
        <f aca="true" t="shared" si="0" ref="H9:H16">G9/$G$17</f>
        <v>0.10467706013363029</v>
      </c>
      <c r="I9" s="141">
        <v>837</v>
      </c>
      <c r="J9" s="80">
        <f aca="true" t="shared" si="1" ref="J9:J15">I9/$I$17</f>
        <v>0.09471540115423786</v>
      </c>
    </row>
    <row r="10" spans="1:10" s="75" customFormat="1" ht="13.5">
      <c r="A10" s="77" t="s">
        <v>6</v>
      </c>
      <c r="B10" s="22">
        <v>1</v>
      </c>
      <c r="F10" s="78" t="s">
        <v>411</v>
      </c>
      <c r="G10" s="79">
        <v>102</v>
      </c>
      <c r="H10" s="139">
        <f t="shared" si="0"/>
        <v>0.11358574610244988</v>
      </c>
      <c r="I10" s="141">
        <v>656</v>
      </c>
      <c r="J10" s="80">
        <f t="shared" si="1"/>
        <v>0.0742333371053525</v>
      </c>
    </row>
    <row r="11" spans="1:10" s="75" customFormat="1" ht="13.5">
      <c r="A11" s="77" t="s">
        <v>117</v>
      </c>
      <c r="B11" s="22">
        <v>18</v>
      </c>
      <c r="F11" s="78" t="s">
        <v>412</v>
      </c>
      <c r="G11" s="79">
        <v>79</v>
      </c>
      <c r="H11" s="139">
        <f t="shared" si="0"/>
        <v>0.08797327394209355</v>
      </c>
      <c r="I11" s="141">
        <v>1095</v>
      </c>
      <c r="J11" s="80">
        <f t="shared" si="1"/>
        <v>0.12391082946701369</v>
      </c>
    </row>
    <row r="12" spans="1:10" s="75" customFormat="1" ht="13.5">
      <c r="A12" s="77" t="s">
        <v>7</v>
      </c>
      <c r="B12" s="22">
        <v>29</v>
      </c>
      <c r="F12" s="78" t="s">
        <v>413</v>
      </c>
      <c r="G12" s="79">
        <v>134</v>
      </c>
      <c r="H12" s="139">
        <f t="shared" si="0"/>
        <v>0.1492204899777283</v>
      </c>
      <c r="I12" s="141">
        <v>1181</v>
      </c>
      <c r="J12" s="80">
        <f t="shared" si="1"/>
        <v>0.13364263890460565</v>
      </c>
    </row>
    <row r="13" spans="1:10" s="75" customFormat="1" ht="13.5">
      <c r="A13" s="77" t="s">
        <v>8</v>
      </c>
      <c r="B13" s="22">
        <v>29</v>
      </c>
      <c r="F13" s="78" t="s">
        <v>414</v>
      </c>
      <c r="G13" s="79">
        <v>125</v>
      </c>
      <c r="H13" s="139">
        <f t="shared" si="0"/>
        <v>0.13919821826280623</v>
      </c>
      <c r="I13" s="141">
        <v>851</v>
      </c>
      <c r="J13" s="80">
        <f t="shared" si="1"/>
        <v>0.09629964920221795</v>
      </c>
    </row>
    <row r="14" spans="1:10" s="75" customFormat="1" ht="13.5">
      <c r="A14" s="77" t="s">
        <v>9</v>
      </c>
      <c r="B14" s="22">
        <v>24</v>
      </c>
      <c r="F14" s="78" t="s">
        <v>415</v>
      </c>
      <c r="G14" s="79">
        <v>40</v>
      </c>
      <c r="H14" s="139">
        <f t="shared" si="0"/>
        <v>0.044543429844097995</v>
      </c>
      <c r="I14" s="141">
        <v>637</v>
      </c>
      <c r="J14" s="80">
        <f t="shared" si="1"/>
        <v>0.07208328618309381</v>
      </c>
    </row>
    <row r="15" spans="1:10" s="75" customFormat="1" ht="13.5">
      <c r="A15" s="77" t="s">
        <v>10</v>
      </c>
      <c r="B15" s="22">
        <v>0</v>
      </c>
      <c r="F15" s="78" t="s">
        <v>416</v>
      </c>
      <c r="G15" s="79">
        <v>148</v>
      </c>
      <c r="H15" s="139">
        <f t="shared" si="0"/>
        <v>0.16481069042316257</v>
      </c>
      <c r="I15" s="141">
        <v>919</v>
      </c>
      <c r="J15" s="80">
        <f t="shared" si="1"/>
        <v>0.10399456829240693</v>
      </c>
    </row>
    <row r="16" spans="1:10" s="75" customFormat="1" ht="13.5">
      <c r="A16" s="77" t="s">
        <v>11</v>
      </c>
      <c r="B16" s="22">
        <v>52</v>
      </c>
      <c r="F16" s="78" t="s">
        <v>419</v>
      </c>
      <c r="G16" s="79">
        <v>11</v>
      </c>
      <c r="H16" s="139">
        <f t="shared" si="0"/>
        <v>0.012249443207126948</v>
      </c>
      <c r="I16" s="142"/>
      <c r="J16" s="80"/>
    </row>
    <row r="17" spans="1:10" s="75" customFormat="1" ht="13.5">
      <c r="A17" s="77" t="s">
        <v>12</v>
      </c>
      <c r="B17" s="22">
        <v>3</v>
      </c>
      <c r="F17" s="78" t="s">
        <v>417</v>
      </c>
      <c r="G17" s="79">
        <v>898</v>
      </c>
      <c r="H17" s="157">
        <v>1</v>
      </c>
      <c r="I17" s="143">
        <f>SUM(I8:I16)</f>
        <v>8837</v>
      </c>
      <c r="J17" s="80"/>
    </row>
    <row r="18" spans="1:2" s="75" customFormat="1" ht="14.25" thickBot="1">
      <c r="A18" s="77" t="s">
        <v>13</v>
      </c>
      <c r="B18" s="22">
        <v>9</v>
      </c>
    </row>
    <row r="19" spans="1:10" s="75" customFormat="1" ht="14.25" thickTop="1">
      <c r="A19" s="77" t="s">
        <v>14</v>
      </c>
      <c r="B19" s="22">
        <v>13</v>
      </c>
      <c r="F19" s="203" t="s">
        <v>486</v>
      </c>
      <c r="G19" s="204"/>
      <c r="H19" s="204"/>
      <c r="I19" s="204"/>
      <c r="J19" s="205"/>
    </row>
    <row r="20" spans="1:10" s="75" customFormat="1" ht="14.25" thickBot="1">
      <c r="A20" s="77" t="s">
        <v>15</v>
      </c>
      <c r="B20" s="22">
        <v>12</v>
      </c>
      <c r="F20" s="206"/>
      <c r="G20" s="207"/>
      <c r="H20" s="207"/>
      <c r="I20" s="207"/>
      <c r="J20" s="208"/>
    </row>
    <row r="21" spans="1:2" s="75" customFormat="1" ht="14.25" thickTop="1">
      <c r="A21" s="77" t="s">
        <v>16</v>
      </c>
      <c r="B21" s="22">
        <v>25</v>
      </c>
    </row>
    <row r="22" spans="1:6" s="75" customFormat="1" ht="13.5">
      <c r="A22" s="77" t="s">
        <v>17</v>
      </c>
      <c r="B22" s="22">
        <v>24</v>
      </c>
      <c r="F22" s="75" t="s">
        <v>119</v>
      </c>
    </row>
    <row r="23" spans="1:8" s="75" customFormat="1" ht="13.5">
      <c r="A23" s="77" t="s">
        <v>18</v>
      </c>
      <c r="B23" s="22">
        <v>5</v>
      </c>
      <c r="F23" s="81"/>
      <c r="G23" s="81"/>
      <c r="H23" s="132" t="s">
        <v>434</v>
      </c>
    </row>
    <row r="24" spans="1:8" s="75" customFormat="1" ht="13.5">
      <c r="A24" s="77" t="s">
        <v>19</v>
      </c>
      <c r="B24" s="22">
        <v>45</v>
      </c>
      <c r="F24" s="82" t="s">
        <v>120</v>
      </c>
      <c r="G24" s="82">
        <v>488</v>
      </c>
      <c r="H24" s="144">
        <f>G24/$G$17</f>
        <v>0.5434298440979956</v>
      </c>
    </row>
    <row r="25" spans="1:8" s="75" customFormat="1" ht="13.5">
      <c r="A25" s="77" t="s">
        <v>20</v>
      </c>
      <c r="B25" s="22">
        <v>29</v>
      </c>
      <c r="F25" s="22" t="s">
        <v>121</v>
      </c>
      <c r="G25" s="22">
        <v>407</v>
      </c>
      <c r="H25" s="144">
        <f>G25/$G$17</f>
        <v>0.4532293986636971</v>
      </c>
    </row>
    <row r="26" spans="1:8" s="75" customFormat="1" ht="13.5">
      <c r="A26" s="77" t="s">
        <v>21</v>
      </c>
      <c r="B26" s="22">
        <v>5</v>
      </c>
      <c r="F26" s="83" t="s">
        <v>122</v>
      </c>
      <c r="G26" s="22">
        <v>3</v>
      </c>
      <c r="H26" s="144">
        <f>G26/$G$17</f>
        <v>0.0033407572383073497</v>
      </c>
    </row>
    <row r="27" spans="1:2" s="75" customFormat="1" ht="14.25" thickBot="1">
      <c r="A27" s="77" t="s">
        <v>22</v>
      </c>
      <c r="B27" s="22">
        <v>91</v>
      </c>
    </row>
    <row r="28" spans="1:10" s="75" customFormat="1" ht="14.25" customHeight="1" thickTop="1">
      <c r="A28" s="77" t="s">
        <v>23</v>
      </c>
      <c r="B28" s="22">
        <v>0</v>
      </c>
      <c r="F28" s="203" t="s">
        <v>441</v>
      </c>
      <c r="G28" s="204"/>
      <c r="H28" s="204"/>
      <c r="I28" s="204"/>
      <c r="J28" s="205"/>
    </row>
    <row r="29" spans="1:10" s="75" customFormat="1" ht="14.25" thickBot="1">
      <c r="A29" s="77" t="s">
        <v>24</v>
      </c>
      <c r="B29" s="22">
        <v>10</v>
      </c>
      <c r="F29" s="206"/>
      <c r="G29" s="207"/>
      <c r="H29" s="207"/>
      <c r="I29" s="207"/>
      <c r="J29" s="208"/>
    </row>
    <row r="30" spans="1:2" s="75" customFormat="1" ht="14.25" thickTop="1">
      <c r="A30" s="77" t="s">
        <v>25</v>
      </c>
      <c r="B30" s="22">
        <v>1</v>
      </c>
    </row>
    <row r="31" spans="1:2" s="75" customFormat="1" ht="13.5">
      <c r="A31" s="77" t="s">
        <v>26</v>
      </c>
      <c r="B31" s="22">
        <v>11</v>
      </c>
    </row>
    <row r="32" spans="1:6" s="75" customFormat="1" ht="13.5">
      <c r="A32" s="77" t="s">
        <v>27</v>
      </c>
      <c r="B32" s="22">
        <v>10</v>
      </c>
      <c r="F32" s="75" t="s">
        <v>123</v>
      </c>
    </row>
    <row r="33" spans="1:9" s="75" customFormat="1" ht="13.5">
      <c r="A33" s="77" t="s">
        <v>28</v>
      </c>
      <c r="B33" s="22">
        <v>0</v>
      </c>
      <c r="F33" s="81"/>
      <c r="G33" s="81"/>
      <c r="H33" s="145" t="s">
        <v>434</v>
      </c>
      <c r="I33" s="132" t="s">
        <v>478</v>
      </c>
    </row>
    <row r="34" spans="1:9" ht="13.5">
      <c r="A34" s="77" t="s">
        <v>29</v>
      </c>
      <c r="B34" s="22">
        <v>0</v>
      </c>
      <c r="C34" s="75"/>
      <c r="D34" s="75"/>
      <c r="E34" s="75"/>
      <c r="F34" s="45" t="s">
        <v>30</v>
      </c>
      <c r="G34" s="84">
        <v>74</v>
      </c>
      <c r="H34" s="146">
        <f aca="true" t="shared" si="2" ref="H34:H46">G34/$G$47</f>
        <v>0.08240534521158129</v>
      </c>
      <c r="I34" s="166">
        <v>0.434</v>
      </c>
    </row>
    <row r="35" spans="1:9" ht="13.5">
      <c r="A35" s="87" t="s">
        <v>31</v>
      </c>
      <c r="B35" s="88">
        <v>7</v>
      </c>
      <c r="F35" s="6" t="s">
        <v>420</v>
      </c>
      <c r="G35" s="88">
        <v>186</v>
      </c>
      <c r="H35" s="146">
        <f t="shared" si="2"/>
        <v>0.2071269487750557</v>
      </c>
      <c r="I35" s="166"/>
    </row>
    <row r="36" spans="1:9" ht="13.5">
      <c r="A36" s="87" t="s">
        <v>32</v>
      </c>
      <c r="B36" s="88">
        <v>1</v>
      </c>
      <c r="F36" s="5" t="s">
        <v>421</v>
      </c>
      <c r="G36" s="88">
        <v>130</v>
      </c>
      <c r="H36" s="146">
        <f t="shared" si="2"/>
        <v>0.1447661469933185</v>
      </c>
      <c r="I36" s="166"/>
    </row>
    <row r="37" spans="1:9" ht="13.5">
      <c r="A37" s="87" t="s">
        <v>33</v>
      </c>
      <c r="B37" s="88">
        <v>94</v>
      </c>
      <c r="F37" s="5" t="s">
        <v>422</v>
      </c>
      <c r="G37" s="88">
        <v>63</v>
      </c>
      <c r="H37" s="146">
        <f t="shared" si="2"/>
        <v>0.07015590200445435</v>
      </c>
      <c r="I37" s="166">
        <v>0.566</v>
      </c>
    </row>
    <row r="38" spans="1:9" ht="13.5">
      <c r="A38" s="87" t="s">
        <v>34</v>
      </c>
      <c r="B38" s="88">
        <v>23</v>
      </c>
      <c r="F38" s="5" t="s">
        <v>423</v>
      </c>
      <c r="G38" s="88">
        <v>116</v>
      </c>
      <c r="H38" s="146">
        <f t="shared" si="2"/>
        <v>0.1291759465478842</v>
      </c>
      <c r="I38" s="166"/>
    </row>
    <row r="39" spans="1:9" ht="13.5">
      <c r="A39" s="87" t="s">
        <v>35</v>
      </c>
      <c r="B39" s="88">
        <v>1</v>
      </c>
      <c r="F39" s="5" t="s">
        <v>424</v>
      </c>
      <c r="G39" s="89">
        <v>75</v>
      </c>
      <c r="H39" s="146">
        <f t="shared" si="2"/>
        <v>0.08351893095768374</v>
      </c>
      <c r="I39" s="166"/>
    </row>
    <row r="40" spans="1:9" ht="13.5">
      <c r="A40" s="87" t="s">
        <v>36</v>
      </c>
      <c r="B40" s="88">
        <v>10</v>
      </c>
      <c r="F40" s="5" t="s">
        <v>425</v>
      </c>
      <c r="G40" s="89">
        <v>70</v>
      </c>
      <c r="H40" s="146">
        <f t="shared" si="2"/>
        <v>0.0779510022271715</v>
      </c>
      <c r="I40" s="166"/>
    </row>
    <row r="41" spans="1:9" ht="13.5">
      <c r="A41" s="87" t="s">
        <v>37</v>
      </c>
      <c r="B41" s="88">
        <v>28</v>
      </c>
      <c r="F41" s="5" t="s">
        <v>426</v>
      </c>
      <c r="G41" s="89">
        <v>77</v>
      </c>
      <c r="H41" s="146">
        <f t="shared" si="2"/>
        <v>0.08574610244988864</v>
      </c>
      <c r="I41" s="166"/>
    </row>
    <row r="42" spans="1:9" ht="13.5">
      <c r="A42" s="87" t="s">
        <v>38</v>
      </c>
      <c r="B42" s="88">
        <v>17</v>
      </c>
      <c r="F42" s="5" t="s">
        <v>427</v>
      </c>
      <c r="G42" s="89">
        <v>51</v>
      </c>
      <c r="H42" s="146">
        <f t="shared" si="2"/>
        <v>0.05679287305122494</v>
      </c>
      <c r="I42" s="166"/>
    </row>
    <row r="43" spans="1:9" ht="13.5">
      <c r="A43" s="87" t="s">
        <v>39</v>
      </c>
      <c r="B43" s="88">
        <v>1</v>
      </c>
      <c r="F43" s="5" t="s">
        <v>428</v>
      </c>
      <c r="G43" s="89">
        <v>22</v>
      </c>
      <c r="H43" s="146">
        <f t="shared" si="2"/>
        <v>0.024498886414253896</v>
      </c>
      <c r="I43" s="166"/>
    </row>
    <row r="44" spans="1:9" ht="13.5">
      <c r="A44" s="87" t="s">
        <v>40</v>
      </c>
      <c r="B44" s="88">
        <v>4</v>
      </c>
      <c r="F44" s="5" t="s">
        <v>429</v>
      </c>
      <c r="G44" s="89">
        <v>22</v>
      </c>
      <c r="H44" s="146">
        <f t="shared" si="2"/>
        <v>0.024498886414253896</v>
      </c>
      <c r="I44" s="166"/>
    </row>
    <row r="45" spans="1:9" ht="13.5">
      <c r="A45" s="87" t="s">
        <v>41</v>
      </c>
      <c r="B45" s="88">
        <v>4</v>
      </c>
      <c r="F45" s="5" t="s">
        <v>430</v>
      </c>
      <c r="G45" s="89">
        <v>11</v>
      </c>
      <c r="H45" s="146">
        <f t="shared" si="2"/>
        <v>0.012249443207126948</v>
      </c>
      <c r="I45" s="166"/>
    </row>
    <row r="46" spans="1:9" ht="13.5">
      <c r="A46" s="87" t="s">
        <v>42</v>
      </c>
      <c r="B46" s="88">
        <v>9</v>
      </c>
      <c r="F46" s="5" t="s">
        <v>431</v>
      </c>
      <c r="G46" s="89">
        <v>1</v>
      </c>
      <c r="H46" s="146">
        <f t="shared" si="2"/>
        <v>0.0011135857461024498</v>
      </c>
      <c r="I46" s="166"/>
    </row>
    <row r="47" spans="1:9" ht="13.5">
      <c r="A47" s="87" t="s">
        <v>43</v>
      </c>
      <c r="B47" s="88">
        <v>26</v>
      </c>
      <c r="F47" s="5" t="s">
        <v>432</v>
      </c>
      <c r="G47" s="89">
        <v>898</v>
      </c>
      <c r="H47" s="148">
        <v>1</v>
      </c>
      <c r="I47" s="147">
        <v>1</v>
      </c>
    </row>
    <row r="48" spans="1:2" ht="14.25" thickBot="1">
      <c r="A48" s="87" t="s">
        <v>44</v>
      </c>
      <c r="B48" s="88">
        <v>19</v>
      </c>
    </row>
    <row r="49" spans="1:10" ht="14.25" thickTop="1">
      <c r="A49" s="87" t="s">
        <v>45</v>
      </c>
      <c r="B49" s="88">
        <v>7</v>
      </c>
      <c r="F49" s="175" t="s">
        <v>442</v>
      </c>
      <c r="G49" s="209"/>
      <c r="H49" s="209"/>
      <c r="I49" s="209"/>
      <c r="J49" s="210"/>
    </row>
    <row r="50" spans="1:10" ht="14.25" thickBot="1">
      <c r="A50" s="87" t="s">
        <v>46</v>
      </c>
      <c r="B50" s="88">
        <v>165</v>
      </c>
      <c r="F50" s="211"/>
      <c r="G50" s="212"/>
      <c r="H50" s="212"/>
      <c r="I50" s="212"/>
      <c r="J50" s="213"/>
    </row>
    <row r="51" spans="1:2" ht="14.25" thickTop="1">
      <c r="A51" s="91" t="s">
        <v>101</v>
      </c>
      <c r="B51" s="88">
        <v>11</v>
      </c>
    </row>
    <row r="52" spans="1:2" ht="13.5">
      <c r="A52" s="92" t="s">
        <v>417</v>
      </c>
      <c r="B52" s="93">
        <v>898</v>
      </c>
    </row>
    <row r="54" ht="13.5">
      <c r="F54" s="86" t="s">
        <v>124</v>
      </c>
    </row>
    <row r="55" spans="6:7" ht="13.5">
      <c r="F55" s="88" t="s">
        <v>47</v>
      </c>
      <c r="G55" s="88">
        <v>785</v>
      </c>
    </row>
    <row r="56" spans="6:7" ht="13.5">
      <c r="F56" s="88" t="s">
        <v>122</v>
      </c>
      <c r="G56" s="88">
        <v>88</v>
      </c>
    </row>
    <row r="57" spans="6:7" ht="13.5">
      <c r="F57" s="88" t="s">
        <v>125</v>
      </c>
      <c r="G57" s="88">
        <v>25</v>
      </c>
    </row>
    <row r="58" spans="6:7" ht="13.5">
      <c r="F58" s="92" t="s">
        <v>417</v>
      </c>
      <c r="G58" s="93">
        <v>898</v>
      </c>
    </row>
    <row r="59" ht="13.5">
      <c r="A59" s="86" t="s">
        <v>126</v>
      </c>
    </row>
    <row r="61" spans="1:3" ht="13.5">
      <c r="A61" s="94" t="s">
        <v>127</v>
      </c>
      <c r="B61" s="95"/>
      <c r="C61" s="88">
        <v>833</v>
      </c>
    </row>
    <row r="62" spans="1:3" ht="13.5">
      <c r="A62" s="94" t="s">
        <v>128</v>
      </c>
      <c r="B62" s="95"/>
      <c r="C62" s="88">
        <v>813</v>
      </c>
    </row>
    <row r="63" spans="1:3" ht="13.5">
      <c r="A63" s="96" t="s">
        <v>129</v>
      </c>
      <c r="B63" s="96"/>
      <c r="C63" s="88">
        <v>9</v>
      </c>
    </row>
    <row r="66" ht="13.5">
      <c r="A66" s="86" t="s">
        <v>70</v>
      </c>
    </row>
    <row r="67" ht="14.25" thickBot="1"/>
    <row r="68" spans="1:10" ht="14.25" thickTop="1">
      <c r="A68" s="97"/>
      <c r="B68" s="97"/>
      <c r="C68" s="98" t="s">
        <v>434</v>
      </c>
      <c r="F68" s="175" t="s">
        <v>484</v>
      </c>
      <c r="G68" s="209"/>
      <c r="H68" s="209"/>
      <c r="I68" s="209"/>
      <c r="J68" s="210"/>
    </row>
    <row r="69" spans="1:10" ht="13.5">
      <c r="A69" s="96">
        <v>1</v>
      </c>
      <c r="B69" s="88">
        <v>42</v>
      </c>
      <c r="C69" s="85">
        <f aca="true" t="shared" si="3" ref="C69:C77">B69/$B$78</f>
        <v>0.0467706013363029</v>
      </c>
      <c r="F69" s="214"/>
      <c r="G69" s="215"/>
      <c r="H69" s="215"/>
      <c r="I69" s="215"/>
      <c r="J69" s="216"/>
    </row>
    <row r="70" spans="1:10" ht="13.5">
      <c r="A70" s="96">
        <v>2</v>
      </c>
      <c r="B70" s="88">
        <v>17</v>
      </c>
      <c r="C70" s="85">
        <f t="shared" si="3"/>
        <v>0.01893095768374165</v>
      </c>
      <c r="F70" s="214"/>
      <c r="G70" s="215"/>
      <c r="H70" s="215"/>
      <c r="I70" s="215"/>
      <c r="J70" s="216"/>
    </row>
    <row r="71" spans="1:10" ht="13.5">
      <c r="A71" s="96">
        <v>3</v>
      </c>
      <c r="B71" s="88">
        <v>42</v>
      </c>
      <c r="C71" s="85">
        <f t="shared" si="3"/>
        <v>0.0467706013363029</v>
      </c>
      <c r="F71" s="214"/>
      <c r="G71" s="215"/>
      <c r="H71" s="215"/>
      <c r="I71" s="215"/>
      <c r="J71" s="216"/>
    </row>
    <row r="72" spans="1:10" ht="13.5">
      <c r="A72" s="96">
        <v>4</v>
      </c>
      <c r="B72" s="88">
        <v>17</v>
      </c>
      <c r="C72" s="85">
        <f t="shared" si="3"/>
        <v>0.01893095768374165</v>
      </c>
      <c r="F72" s="214"/>
      <c r="G72" s="215"/>
      <c r="H72" s="215"/>
      <c r="I72" s="215"/>
      <c r="J72" s="216"/>
    </row>
    <row r="73" spans="1:10" ht="14.25" thickBot="1">
      <c r="A73" s="96">
        <v>5</v>
      </c>
      <c r="B73" s="88">
        <v>38</v>
      </c>
      <c r="C73" s="85">
        <f t="shared" si="3"/>
        <v>0.042316258351893093</v>
      </c>
      <c r="F73" s="211"/>
      <c r="G73" s="212"/>
      <c r="H73" s="212"/>
      <c r="I73" s="212"/>
      <c r="J73" s="213"/>
    </row>
    <row r="74" spans="1:3" ht="14.25" thickTop="1">
      <c r="A74" s="96">
        <v>6</v>
      </c>
      <c r="B74" s="88">
        <v>388</v>
      </c>
      <c r="C74" s="85">
        <f t="shared" si="3"/>
        <v>0.43207126948775054</v>
      </c>
    </row>
    <row r="75" spans="1:3" ht="13.5">
      <c r="A75" s="96" t="s">
        <v>130</v>
      </c>
      <c r="B75" s="88">
        <v>21</v>
      </c>
      <c r="C75" s="85">
        <f t="shared" si="3"/>
        <v>0.02338530066815145</v>
      </c>
    </row>
    <row r="76" spans="1:3" ht="13.5">
      <c r="A76" s="96" t="s">
        <v>131</v>
      </c>
      <c r="B76" s="88">
        <v>157</v>
      </c>
      <c r="C76" s="85">
        <f t="shared" si="3"/>
        <v>0.17483296213808464</v>
      </c>
    </row>
    <row r="77" spans="1:3" ht="13.5">
      <c r="A77" s="90" t="s">
        <v>419</v>
      </c>
      <c r="B77" s="89">
        <v>176</v>
      </c>
      <c r="C77" s="85">
        <f t="shared" si="3"/>
        <v>0.19599109131403117</v>
      </c>
    </row>
    <row r="78" spans="1:3" ht="13.5">
      <c r="A78" s="100" t="s">
        <v>435</v>
      </c>
      <c r="B78" s="89">
        <v>898</v>
      </c>
      <c r="C78" s="147">
        <v>1</v>
      </c>
    </row>
    <row r="79" spans="6:10" ht="13.5">
      <c r="F79" s="99"/>
      <c r="G79" s="99"/>
      <c r="H79" s="99"/>
      <c r="I79" s="99"/>
      <c r="J79" s="99"/>
    </row>
    <row r="80" spans="6:10" ht="13.5">
      <c r="F80" s="99"/>
      <c r="G80" s="99"/>
      <c r="H80" s="99"/>
      <c r="I80" s="99"/>
      <c r="J80" s="99"/>
    </row>
    <row r="81" spans="1:10" ht="13.5">
      <c r="A81" s="86" t="s">
        <v>132</v>
      </c>
      <c r="F81" s="86" t="s">
        <v>433</v>
      </c>
      <c r="J81" s="99"/>
    </row>
    <row r="82" ht="13.5">
      <c r="J82" s="99"/>
    </row>
    <row r="83" spans="1:10" ht="27">
      <c r="A83" s="88" t="s">
        <v>133</v>
      </c>
      <c r="B83" s="88">
        <v>710</v>
      </c>
      <c r="F83" s="88"/>
      <c r="G83" s="88" t="s">
        <v>140</v>
      </c>
      <c r="H83" s="101" t="s">
        <v>141</v>
      </c>
      <c r="I83" s="98" t="s">
        <v>434</v>
      </c>
      <c r="J83" s="99"/>
    </row>
    <row r="84" spans="1:10" ht="13.5">
      <c r="A84" s="88" t="s">
        <v>134</v>
      </c>
      <c r="B84" s="88">
        <v>839</v>
      </c>
      <c r="F84" s="88" t="s">
        <v>133</v>
      </c>
      <c r="G84" s="88">
        <v>489</v>
      </c>
      <c r="H84" s="88">
        <v>43</v>
      </c>
      <c r="I84" s="85">
        <f aca="true" t="shared" si="4" ref="I84:I90">H84/$H$91</f>
        <v>0.04788418708240535</v>
      </c>
      <c r="J84" s="99"/>
    </row>
    <row r="85" spans="1:10" ht="13.5">
      <c r="A85" s="88" t="s">
        <v>135</v>
      </c>
      <c r="B85" s="88">
        <v>500</v>
      </c>
      <c r="F85" s="88" t="s">
        <v>134</v>
      </c>
      <c r="G85" s="88">
        <v>692</v>
      </c>
      <c r="H85" s="88">
        <v>646</v>
      </c>
      <c r="I85" s="85">
        <f t="shared" si="4"/>
        <v>0.7193763919821826</v>
      </c>
      <c r="J85" s="99"/>
    </row>
    <row r="86" spans="1:10" ht="13.5">
      <c r="A86" s="88" t="s">
        <v>136</v>
      </c>
      <c r="B86" s="88">
        <v>40</v>
      </c>
      <c r="F86" s="88" t="s">
        <v>135</v>
      </c>
      <c r="G86" s="88">
        <v>144</v>
      </c>
      <c r="H86" s="88">
        <v>4</v>
      </c>
      <c r="I86" s="85">
        <f t="shared" si="4"/>
        <v>0.004454342984409799</v>
      </c>
      <c r="J86" s="99"/>
    </row>
    <row r="87" spans="1:10" ht="13.5">
      <c r="A87" s="88" t="s">
        <v>137</v>
      </c>
      <c r="B87" s="88">
        <v>78</v>
      </c>
      <c r="F87" s="88" t="s">
        <v>136</v>
      </c>
      <c r="G87" s="88">
        <v>23</v>
      </c>
      <c r="H87" s="88">
        <v>2</v>
      </c>
      <c r="I87" s="85">
        <f t="shared" si="4"/>
        <v>0.0022271714922048997</v>
      </c>
      <c r="J87" s="99"/>
    </row>
    <row r="88" spans="1:10" ht="13.5">
      <c r="A88" s="88" t="s">
        <v>138</v>
      </c>
      <c r="B88" s="88">
        <v>7</v>
      </c>
      <c r="F88" s="88" t="s">
        <v>137</v>
      </c>
      <c r="G88" s="88">
        <v>88</v>
      </c>
      <c r="H88" s="88">
        <v>5</v>
      </c>
      <c r="I88" s="85">
        <f t="shared" si="4"/>
        <v>0.005567928730512249</v>
      </c>
      <c r="J88" s="99"/>
    </row>
    <row r="89" spans="1:10" ht="13.5">
      <c r="A89" s="88" t="s">
        <v>52</v>
      </c>
      <c r="B89" s="88">
        <v>28</v>
      </c>
      <c r="F89" s="102" t="s">
        <v>139</v>
      </c>
      <c r="G89" s="88">
        <v>112</v>
      </c>
      <c r="H89" s="88">
        <v>18</v>
      </c>
      <c r="I89" s="85">
        <f t="shared" si="4"/>
        <v>0.0200445434298441</v>
      </c>
      <c r="J89" s="99"/>
    </row>
    <row r="90" spans="1:10" ht="13.5">
      <c r="A90" s="88" t="s">
        <v>139</v>
      </c>
      <c r="B90" s="88">
        <v>29</v>
      </c>
      <c r="F90" s="90" t="s">
        <v>419</v>
      </c>
      <c r="G90" s="89"/>
      <c r="H90" s="89">
        <v>180</v>
      </c>
      <c r="I90" s="85">
        <f t="shared" si="4"/>
        <v>0.20044543429844097</v>
      </c>
      <c r="J90" s="99"/>
    </row>
    <row r="91" spans="1:9" ht="13.5">
      <c r="A91" s="89" t="s">
        <v>435</v>
      </c>
      <c r="B91" s="149">
        <f>SUM(B83:B90)</f>
        <v>2231</v>
      </c>
      <c r="F91" s="100" t="s">
        <v>435</v>
      </c>
      <c r="G91" s="90"/>
      <c r="H91" s="89">
        <v>898</v>
      </c>
      <c r="I91" s="85">
        <v>1</v>
      </c>
    </row>
    <row r="92" ht="14.25" thickBot="1"/>
    <row r="93" spans="1:10" ht="14.25" thickTop="1">
      <c r="A93" s="175" t="s">
        <v>487</v>
      </c>
      <c r="B93" s="176"/>
      <c r="C93" s="176"/>
      <c r="D93" s="176"/>
      <c r="E93" s="176"/>
      <c r="F93" s="176"/>
      <c r="G93" s="176"/>
      <c r="H93" s="176"/>
      <c r="I93" s="176"/>
      <c r="J93" s="177"/>
    </row>
    <row r="94" spans="1:10" ht="26.25" customHeight="1">
      <c r="A94" s="195"/>
      <c r="B94" s="196"/>
      <c r="C94" s="196"/>
      <c r="D94" s="196"/>
      <c r="E94" s="196"/>
      <c r="F94" s="196"/>
      <c r="G94" s="196"/>
      <c r="H94" s="196"/>
      <c r="I94" s="196"/>
      <c r="J94" s="197"/>
    </row>
    <row r="95" spans="1:10" ht="13.5">
      <c r="A95" s="195"/>
      <c r="B95" s="196"/>
      <c r="C95" s="196"/>
      <c r="D95" s="196"/>
      <c r="E95" s="196"/>
      <c r="F95" s="196"/>
      <c r="G95" s="196"/>
      <c r="H95" s="196"/>
      <c r="I95" s="196"/>
      <c r="J95" s="197"/>
    </row>
    <row r="96" spans="1:10" ht="13.5">
      <c r="A96" s="195"/>
      <c r="B96" s="196"/>
      <c r="C96" s="196"/>
      <c r="D96" s="196"/>
      <c r="E96" s="196"/>
      <c r="F96" s="196"/>
      <c r="G96" s="196"/>
      <c r="H96" s="196"/>
      <c r="I96" s="196"/>
      <c r="J96" s="197"/>
    </row>
    <row r="97" spans="1:10" ht="14.25" thickBot="1">
      <c r="A97" s="178"/>
      <c r="B97" s="179"/>
      <c r="C97" s="179"/>
      <c r="D97" s="179"/>
      <c r="E97" s="179"/>
      <c r="F97" s="179"/>
      <c r="G97" s="179"/>
      <c r="H97" s="179"/>
      <c r="I97" s="179"/>
      <c r="J97" s="180"/>
    </row>
    <row r="98" ht="14.25" thickTop="1"/>
    <row r="99" ht="13.5">
      <c r="A99" s="86" t="s">
        <v>149</v>
      </c>
    </row>
    <row r="101" spans="1:6" ht="13.5">
      <c r="A101" s="103"/>
      <c r="B101" s="104"/>
      <c r="C101" s="90"/>
      <c r="D101" s="198" t="s">
        <v>434</v>
      </c>
      <c r="E101" s="198"/>
      <c r="F101" s="90"/>
    </row>
    <row r="102" spans="1:6" ht="13.5">
      <c r="A102" s="106" t="s">
        <v>142</v>
      </c>
      <c r="B102" s="107"/>
      <c r="C102" s="88">
        <v>10</v>
      </c>
      <c r="D102" s="166">
        <f aca="true" t="shared" si="5" ref="D102:D110">C102/$H$91</f>
        <v>0.011135857461024499</v>
      </c>
      <c r="E102" s="166"/>
      <c r="F102" s="168">
        <v>0.343</v>
      </c>
    </row>
    <row r="103" spans="1:6" ht="13.5">
      <c r="A103" s="106" t="s">
        <v>143</v>
      </c>
      <c r="B103" s="107"/>
      <c r="C103" s="88">
        <v>137</v>
      </c>
      <c r="D103" s="166">
        <f t="shared" si="5"/>
        <v>0.15256124721603564</v>
      </c>
      <c r="E103" s="166"/>
      <c r="F103" s="193"/>
    </row>
    <row r="104" spans="1:6" ht="13.5">
      <c r="A104" s="88" t="s">
        <v>144</v>
      </c>
      <c r="B104" s="88"/>
      <c r="C104" s="88">
        <v>161</v>
      </c>
      <c r="D104" s="166">
        <f t="shared" si="5"/>
        <v>0.17928730512249444</v>
      </c>
      <c r="E104" s="166"/>
      <c r="F104" s="194"/>
    </row>
    <row r="105" spans="1:6" ht="13.5">
      <c r="A105" s="88" t="s">
        <v>145</v>
      </c>
      <c r="B105" s="88"/>
      <c r="C105" s="88">
        <v>108</v>
      </c>
      <c r="D105" s="166">
        <f t="shared" si="5"/>
        <v>0.12026726057906459</v>
      </c>
      <c r="E105" s="166"/>
      <c r="F105" s="168">
        <v>0.312</v>
      </c>
    </row>
    <row r="106" spans="1:6" ht="13.5">
      <c r="A106" s="88" t="s">
        <v>146</v>
      </c>
      <c r="B106" s="88"/>
      <c r="C106" s="88">
        <v>88</v>
      </c>
      <c r="D106" s="166">
        <f t="shared" si="5"/>
        <v>0.09799554565701558</v>
      </c>
      <c r="E106" s="166"/>
      <c r="F106" s="193"/>
    </row>
    <row r="107" spans="1:6" ht="13.5">
      <c r="A107" s="88" t="s">
        <v>147</v>
      </c>
      <c r="B107" s="88"/>
      <c r="C107" s="88">
        <v>84</v>
      </c>
      <c r="D107" s="166">
        <f t="shared" si="5"/>
        <v>0.0935412026726058</v>
      </c>
      <c r="E107" s="166"/>
      <c r="F107" s="194"/>
    </row>
    <row r="108" spans="1:6" ht="13.5">
      <c r="A108" s="106" t="s">
        <v>148</v>
      </c>
      <c r="B108" s="107"/>
      <c r="C108" s="88">
        <v>166</v>
      </c>
      <c r="D108" s="166">
        <f t="shared" si="5"/>
        <v>0.18485523385300667</v>
      </c>
      <c r="E108" s="166"/>
      <c r="F108" s="138">
        <v>0.185</v>
      </c>
    </row>
    <row r="109" spans="1:6" ht="13.5">
      <c r="A109" s="108" t="s">
        <v>419</v>
      </c>
      <c r="B109" s="109"/>
      <c r="C109" s="89">
        <v>144</v>
      </c>
      <c r="D109" s="166">
        <f t="shared" si="5"/>
        <v>0.1603563474387528</v>
      </c>
      <c r="E109" s="166"/>
      <c r="F109" s="151">
        <v>0.16</v>
      </c>
    </row>
    <row r="110" spans="1:6" ht="13.5">
      <c r="A110" s="108" t="s">
        <v>435</v>
      </c>
      <c r="B110" s="109"/>
      <c r="C110" s="89">
        <f>SUM(C102:C109)</f>
        <v>898</v>
      </c>
      <c r="D110" s="166">
        <f t="shared" si="5"/>
        <v>1</v>
      </c>
      <c r="E110" s="166"/>
      <c r="F110" s="151">
        <v>1</v>
      </c>
    </row>
    <row r="111" ht="14.25" thickBot="1"/>
    <row r="112" spans="1:10" ht="14.25" thickTop="1">
      <c r="A112" s="175" t="s">
        <v>501</v>
      </c>
      <c r="B112" s="176"/>
      <c r="C112" s="176"/>
      <c r="D112" s="176"/>
      <c r="E112" s="176"/>
      <c r="F112" s="176"/>
      <c r="G112" s="176"/>
      <c r="H112" s="176"/>
      <c r="I112" s="176"/>
      <c r="J112" s="177"/>
    </row>
    <row r="113" spans="1:10" ht="14.25" thickBot="1">
      <c r="A113" s="178"/>
      <c r="B113" s="179"/>
      <c r="C113" s="179"/>
      <c r="D113" s="179"/>
      <c r="E113" s="179"/>
      <c r="F113" s="179"/>
      <c r="G113" s="179"/>
      <c r="H113" s="179"/>
      <c r="I113" s="179"/>
      <c r="J113" s="180"/>
    </row>
    <row r="114" spans="1:10" ht="14.25" thickTop="1">
      <c r="A114" s="122"/>
      <c r="B114" s="122"/>
      <c r="C114" s="122"/>
      <c r="D114" s="122"/>
      <c r="E114" s="122"/>
      <c r="F114" s="122"/>
      <c r="G114" s="130"/>
      <c r="H114" s="130"/>
      <c r="I114" s="130"/>
      <c r="J114" s="130"/>
    </row>
    <row r="115" spans="1:10" ht="13.5">
      <c r="A115" s="122"/>
      <c r="B115" s="122"/>
      <c r="C115" s="122"/>
      <c r="D115" s="122"/>
      <c r="E115" s="122"/>
      <c r="F115" s="122"/>
      <c r="G115" s="130"/>
      <c r="H115" s="130"/>
      <c r="I115" s="130"/>
      <c r="J115" s="130"/>
    </row>
    <row r="116" spans="1:10" ht="13.5">
      <c r="A116" s="122"/>
      <c r="B116" s="122"/>
      <c r="C116" s="122"/>
      <c r="D116" s="122"/>
      <c r="E116" s="122"/>
      <c r="F116" s="122"/>
      <c r="G116" s="130"/>
      <c r="H116" s="130"/>
      <c r="I116" s="130"/>
      <c r="J116" s="130"/>
    </row>
    <row r="117" ht="13.5">
      <c r="A117" s="86" t="s">
        <v>150</v>
      </c>
    </row>
    <row r="118" ht="13.5">
      <c r="A118" s="86" t="s">
        <v>151</v>
      </c>
    </row>
    <row r="119" spans="1:7" ht="13.5">
      <c r="A119" s="163"/>
      <c r="B119" s="163"/>
      <c r="C119" s="163"/>
      <c r="D119" s="163"/>
      <c r="E119" s="164"/>
      <c r="F119" s="165"/>
      <c r="G119" s="150" t="s">
        <v>434</v>
      </c>
    </row>
    <row r="120" spans="1:7" ht="13.5">
      <c r="A120" s="163" t="s">
        <v>153</v>
      </c>
      <c r="B120" s="163"/>
      <c r="C120" s="163"/>
      <c r="D120" s="163"/>
      <c r="E120" s="164">
        <v>433</v>
      </c>
      <c r="F120" s="165"/>
      <c r="G120" s="151">
        <f>E120/$C$110</f>
        <v>0.4821826280623608</v>
      </c>
    </row>
    <row r="121" spans="1:7" ht="13.5">
      <c r="A121" s="163" t="s">
        <v>152</v>
      </c>
      <c r="B121" s="163"/>
      <c r="C121" s="163"/>
      <c r="D121" s="163"/>
      <c r="E121" s="164">
        <v>135</v>
      </c>
      <c r="F121" s="165"/>
      <c r="G121" s="174">
        <f>(E121+E122)/$C$110</f>
        <v>0.17037861915367483</v>
      </c>
    </row>
    <row r="122" spans="1:7" ht="13.5">
      <c r="A122" s="163" t="s">
        <v>154</v>
      </c>
      <c r="B122" s="163"/>
      <c r="C122" s="163"/>
      <c r="D122" s="163"/>
      <c r="E122" s="164">
        <v>18</v>
      </c>
      <c r="F122" s="165"/>
      <c r="G122" s="174"/>
    </row>
    <row r="123" spans="1:7" ht="13.5">
      <c r="A123" s="163" t="s">
        <v>155</v>
      </c>
      <c r="B123" s="163"/>
      <c r="C123" s="163"/>
      <c r="D123" s="163"/>
      <c r="E123" s="164">
        <v>73</v>
      </c>
      <c r="F123" s="165"/>
      <c r="G123" s="151">
        <f aca="true" t="shared" si="6" ref="G123:G128">E123/$C$110</f>
        <v>0.08129175946547884</v>
      </c>
    </row>
    <row r="124" spans="1:7" ht="13.5">
      <c r="A124" s="163" t="s">
        <v>156</v>
      </c>
      <c r="B124" s="163"/>
      <c r="C124" s="163"/>
      <c r="D124" s="163"/>
      <c r="E124" s="164">
        <v>155</v>
      </c>
      <c r="F124" s="165"/>
      <c r="G124" s="151">
        <f t="shared" si="6"/>
        <v>0.17260579064587972</v>
      </c>
    </row>
    <row r="125" spans="1:7" ht="13.5">
      <c r="A125" s="163" t="s">
        <v>157</v>
      </c>
      <c r="B125" s="163"/>
      <c r="C125" s="163"/>
      <c r="D125" s="163"/>
      <c r="E125" s="164">
        <v>211</v>
      </c>
      <c r="F125" s="165"/>
      <c r="G125" s="151">
        <f t="shared" si="6"/>
        <v>0.23496659242761692</v>
      </c>
    </row>
    <row r="126" spans="1:7" ht="13.5">
      <c r="A126" s="163" t="s">
        <v>158</v>
      </c>
      <c r="B126" s="163"/>
      <c r="C126" s="163"/>
      <c r="D126" s="163"/>
      <c r="E126" s="164">
        <v>12</v>
      </c>
      <c r="F126" s="165"/>
      <c r="G126" s="151">
        <f t="shared" si="6"/>
        <v>0.013363028953229399</v>
      </c>
    </row>
    <row r="127" spans="1:7" ht="13.5">
      <c r="A127" s="163" t="s">
        <v>159</v>
      </c>
      <c r="B127" s="163"/>
      <c r="C127" s="163"/>
      <c r="D127" s="163"/>
      <c r="E127" s="164">
        <v>194</v>
      </c>
      <c r="F127" s="165"/>
      <c r="G127" s="151">
        <f t="shared" si="6"/>
        <v>0.21603563474387527</v>
      </c>
    </row>
    <row r="128" spans="1:7" ht="13.5">
      <c r="A128" s="163" t="s">
        <v>139</v>
      </c>
      <c r="B128" s="163"/>
      <c r="C128" s="163"/>
      <c r="D128" s="163"/>
      <c r="E128" s="164">
        <v>61</v>
      </c>
      <c r="F128" s="165"/>
      <c r="G128" s="151">
        <f t="shared" si="6"/>
        <v>0.06792873051224944</v>
      </c>
    </row>
    <row r="129" spans="1:6" ht="14.25" thickBot="1">
      <c r="A129" s="155"/>
      <c r="B129" s="155"/>
      <c r="C129" s="155"/>
      <c r="D129" s="155"/>
      <c r="E129" s="122"/>
      <c r="F129" s="122"/>
    </row>
    <row r="130" spans="1:10" ht="14.25" thickTop="1">
      <c r="A130" s="175" t="s">
        <v>502</v>
      </c>
      <c r="B130" s="176"/>
      <c r="C130" s="176"/>
      <c r="D130" s="176"/>
      <c r="E130" s="176"/>
      <c r="F130" s="176"/>
      <c r="G130" s="176"/>
      <c r="H130" s="176"/>
      <c r="I130" s="176"/>
      <c r="J130" s="177"/>
    </row>
    <row r="131" spans="1:10" ht="14.25" thickBot="1">
      <c r="A131" s="178"/>
      <c r="B131" s="179"/>
      <c r="C131" s="179"/>
      <c r="D131" s="179"/>
      <c r="E131" s="179"/>
      <c r="F131" s="179"/>
      <c r="G131" s="179"/>
      <c r="H131" s="179"/>
      <c r="I131" s="179"/>
      <c r="J131" s="180"/>
    </row>
    <row r="132" spans="1:10" ht="14.25" thickTop="1">
      <c r="A132" s="24"/>
      <c r="B132" s="24"/>
      <c r="C132" s="24"/>
      <c r="D132" s="24"/>
      <c r="E132" s="24"/>
      <c r="F132" s="24"/>
      <c r="G132" s="24"/>
      <c r="H132" s="24"/>
      <c r="I132" s="24"/>
      <c r="J132" s="24"/>
    </row>
    <row r="133" ht="13.5">
      <c r="A133" s="86" t="s">
        <v>160</v>
      </c>
    </row>
    <row r="135" spans="1:8" ht="13.5">
      <c r="A135" s="103"/>
      <c r="B135" s="109"/>
      <c r="C135" s="109"/>
      <c r="D135" s="109"/>
      <c r="E135" s="109"/>
      <c r="F135" s="109"/>
      <c r="G135" s="90"/>
      <c r="H135" s="105" t="s">
        <v>434</v>
      </c>
    </row>
    <row r="136" spans="1:8" ht="13.5">
      <c r="A136" s="94" t="s">
        <v>161</v>
      </c>
      <c r="B136" s="110"/>
      <c r="C136" s="110"/>
      <c r="D136" s="110"/>
      <c r="E136" s="110"/>
      <c r="F136" s="95"/>
      <c r="G136" s="88">
        <v>114</v>
      </c>
      <c r="H136" s="85">
        <f aca="true" t="shared" si="7" ref="H136:H145">G136/$H$91</f>
        <v>0.12694877505567928</v>
      </c>
    </row>
    <row r="137" spans="1:8" ht="13.5">
      <c r="A137" s="94" t="s">
        <v>162</v>
      </c>
      <c r="B137" s="110"/>
      <c r="C137" s="110"/>
      <c r="D137" s="110"/>
      <c r="E137" s="110"/>
      <c r="F137" s="95"/>
      <c r="G137" s="88">
        <v>2</v>
      </c>
      <c r="H137" s="85">
        <f t="shared" si="7"/>
        <v>0.0022271714922048997</v>
      </c>
    </row>
    <row r="138" spans="1:8" ht="13.5">
      <c r="A138" s="94" t="s">
        <v>163</v>
      </c>
      <c r="B138" s="110"/>
      <c r="C138" s="110"/>
      <c r="D138" s="110"/>
      <c r="E138" s="110"/>
      <c r="F138" s="95"/>
      <c r="G138" s="88">
        <v>37</v>
      </c>
      <c r="H138" s="85">
        <f t="shared" si="7"/>
        <v>0.04120267260579064</v>
      </c>
    </row>
    <row r="139" spans="1:8" ht="13.5">
      <c r="A139" s="94" t="s">
        <v>164</v>
      </c>
      <c r="B139" s="110"/>
      <c r="C139" s="110"/>
      <c r="D139" s="110"/>
      <c r="E139" s="110"/>
      <c r="F139" s="95"/>
      <c r="G139" s="88">
        <v>249</v>
      </c>
      <c r="H139" s="85">
        <f t="shared" si="7"/>
        <v>0.27728285077951004</v>
      </c>
    </row>
    <row r="140" spans="1:8" ht="13.5">
      <c r="A140" s="94" t="s">
        <v>443</v>
      </c>
      <c r="B140" s="110"/>
      <c r="C140" s="110"/>
      <c r="D140" s="110"/>
      <c r="E140" s="110"/>
      <c r="F140" s="95"/>
      <c r="G140" s="88">
        <v>63</v>
      </c>
      <c r="H140" s="85">
        <f t="shared" si="7"/>
        <v>0.07015590200445435</v>
      </c>
    </row>
    <row r="141" spans="1:8" ht="13.5">
      <c r="A141" s="94" t="s">
        <v>165</v>
      </c>
      <c r="B141" s="110"/>
      <c r="C141" s="110"/>
      <c r="D141" s="110"/>
      <c r="E141" s="110"/>
      <c r="F141" s="95"/>
      <c r="G141" s="88">
        <v>56</v>
      </c>
      <c r="H141" s="85">
        <f t="shared" si="7"/>
        <v>0.062360801781737196</v>
      </c>
    </row>
    <row r="142" spans="1:8" ht="13.5">
      <c r="A142" s="94" t="s">
        <v>166</v>
      </c>
      <c r="B142" s="110"/>
      <c r="C142" s="110"/>
      <c r="D142" s="110"/>
      <c r="E142" s="110"/>
      <c r="F142" s="95"/>
      <c r="G142" s="88">
        <v>327</v>
      </c>
      <c r="H142" s="85">
        <f t="shared" si="7"/>
        <v>0.36414253897550114</v>
      </c>
    </row>
    <row r="143" spans="1:8" ht="13.5">
      <c r="A143" s="94" t="s">
        <v>139</v>
      </c>
      <c r="B143" s="110"/>
      <c r="C143" s="110"/>
      <c r="D143" s="110"/>
      <c r="E143" s="110"/>
      <c r="F143" s="95"/>
      <c r="G143" s="88">
        <v>36</v>
      </c>
      <c r="H143" s="85">
        <f t="shared" si="7"/>
        <v>0.0400890868596882</v>
      </c>
    </row>
    <row r="144" spans="1:8" ht="13.5">
      <c r="A144" s="94" t="s">
        <v>101</v>
      </c>
      <c r="B144" s="110"/>
      <c r="C144" s="110"/>
      <c r="D144" s="110"/>
      <c r="E144" s="110"/>
      <c r="F144" s="95"/>
      <c r="G144" s="88">
        <v>14</v>
      </c>
      <c r="H144" s="85">
        <f t="shared" si="7"/>
        <v>0.015590200445434299</v>
      </c>
    </row>
    <row r="145" spans="1:8" ht="13.5">
      <c r="A145" s="153" t="s">
        <v>435</v>
      </c>
      <c r="B145" s="109"/>
      <c r="C145" s="109"/>
      <c r="D145" s="109"/>
      <c r="E145" s="109"/>
      <c r="F145" s="104"/>
      <c r="G145" s="89">
        <v>898</v>
      </c>
      <c r="H145" s="154">
        <f t="shared" si="7"/>
        <v>1</v>
      </c>
    </row>
    <row r="146" ht="14.25" thickBot="1">
      <c r="A146" s="152"/>
    </row>
    <row r="147" spans="1:10" ht="15" thickBot="1" thickTop="1">
      <c r="A147" s="181" t="s">
        <v>488</v>
      </c>
      <c r="B147" s="182"/>
      <c r="C147" s="182"/>
      <c r="D147" s="182"/>
      <c r="E147" s="182"/>
      <c r="F147" s="182"/>
      <c r="G147" s="182"/>
      <c r="H147" s="182"/>
      <c r="I147" s="182"/>
      <c r="J147" s="183"/>
    </row>
    <row r="148" ht="14.25" thickTop="1"/>
    <row r="149" ht="13.5">
      <c r="A149" s="86" t="s">
        <v>449</v>
      </c>
    </row>
    <row r="151" spans="1:7" ht="13.5">
      <c r="A151" s="103"/>
      <c r="B151" s="109"/>
      <c r="C151" s="109"/>
      <c r="D151" s="109"/>
      <c r="E151" s="109"/>
      <c r="F151" s="90"/>
      <c r="G151" s="105" t="s">
        <v>434</v>
      </c>
    </row>
    <row r="152" spans="1:7" ht="13.5">
      <c r="A152" s="163" t="s">
        <v>167</v>
      </c>
      <c r="B152" s="163"/>
      <c r="C152" s="163"/>
      <c r="D152" s="167"/>
      <c r="E152" s="95"/>
      <c r="F152" s="88">
        <v>305</v>
      </c>
      <c r="G152" s="85">
        <f>F152/$F$163</f>
        <v>0.15625</v>
      </c>
    </row>
    <row r="153" spans="1:7" ht="13.5">
      <c r="A153" s="163" t="s">
        <v>168</v>
      </c>
      <c r="B153" s="163"/>
      <c r="C153" s="163"/>
      <c r="D153" s="167"/>
      <c r="E153" s="95"/>
      <c r="F153" s="88">
        <v>158</v>
      </c>
      <c r="G153" s="85">
        <f aca="true" t="shared" si="8" ref="G153:G162">F153/$F$163</f>
        <v>0.08094262295081968</v>
      </c>
    </row>
    <row r="154" spans="1:7" ht="13.5">
      <c r="A154" s="163" t="s">
        <v>169</v>
      </c>
      <c r="B154" s="163"/>
      <c r="C154" s="163"/>
      <c r="D154" s="167"/>
      <c r="E154" s="95"/>
      <c r="F154" s="88">
        <v>304</v>
      </c>
      <c r="G154" s="85">
        <f t="shared" si="8"/>
        <v>0.1557377049180328</v>
      </c>
    </row>
    <row r="155" spans="1:7" ht="13.5">
      <c r="A155" s="163" t="s">
        <v>170</v>
      </c>
      <c r="B155" s="163"/>
      <c r="C155" s="163"/>
      <c r="D155" s="167"/>
      <c r="E155" s="95"/>
      <c r="F155" s="88">
        <v>7</v>
      </c>
      <c r="G155" s="85">
        <f t="shared" si="8"/>
        <v>0.003586065573770492</v>
      </c>
    </row>
    <row r="156" spans="1:7" ht="13.5">
      <c r="A156" s="163" t="s">
        <v>171</v>
      </c>
      <c r="B156" s="163"/>
      <c r="C156" s="163"/>
      <c r="D156" s="167"/>
      <c r="E156" s="95"/>
      <c r="F156" s="88">
        <v>58</v>
      </c>
      <c r="G156" s="85">
        <f t="shared" si="8"/>
        <v>0.02971311475409836</v>
      </c>
    </row>
    <row r="157" spans="1:7" ht="13.5">
      <c r="A157" s="163" t="s">
        <v>172</v>
      </c>
      <c r="B157" s="163"/>
      <c r="C157" s="163"/>
      <c r="D157" s="167"/>
      <c r="E157" s="95"/>
      <c r="F157" s="88">
        <v>119</v>
      </c>
      <c r="G157" s="85">
        <f t="shared" si="8"/>
        <v>0.06096311475409836</v>
      </c>
    </row>
    <row r="158" spans="1:7" ht="13.5">
      <c r="A158" s="163" t="s">
        <v>48</v>
      </c>
      <c r="B158" s="163"/>
      <c r="C158" s="163"/>
      <c r="D158" s="167"/>
      <c r="E158" s="95"/>
      <c r="F158" s="88">
        <v>161</v>
      </c>
      <c r="G158" s="85">
        <f t="shared" si="8"/>
        <v>0.08247950819672131</v>
      </c>
    </row>
    <row r="159" spans="1:7" ht="13.5">
      <c r="A159" s="163" t="s">
        <v>174</v>
      </c>
      <c r="B159" s="163"/>
      <c r="C159" s="163"/>
      <c r="D159" s="167"/>
      <c r="E159" s="95"/>
      <c r="F159" s="88">
        <v>133</v>
      </c>
      <c r="G159" s="85">
        <f t="shared" si="8"/>
        <v>0.06813524590163934</v>
      </c>
    </row>
    <row r="160" spans="1:7" ht="13.5">
      <c r="A160" s="163" t="s">
        <v>175</v>
      </c>
      <c r="B160" s="163"/>
      <c r="C160" s="163"/>
      <c r="D160" s="167"/>
      <c r="E160" s="95"/>
      <c r="F160" s="88">
        <v>64</v>
      </c>
      <c r="G160" s="85">
        <f t="shared" si="8"/>
        <v>0.03278688524590164</v>
      </c>
    </row>
    <row r="161" spans="1:7" ht="13.5">
      <c r="A161" s="163" t="s">
        <v>176</v>
      </c>
      <c r="B161" s="163"/>
      <c r="C161" s="163"/>
      <c r="D161" s="167"/>
      <c r="E161" s="95"/>
      <c r="F161" s="88">
        <v>548</v>
      </c>
      <c r="G161" s="85">
        <f t="shared" si="8"/>
        <v>0.2807377049180328</v>
      </c>
    </row>
    <row r="162" spans="1:7" ht="13.5">
      <c r="A162" s="163" t="s">
        <v>139</v>
      </c>
      <c r="B162" s="163"/>
      <c r="C162" s="163"/>
      <c r="D162" s="167"/>
      <c r="E162" s="95"/>
      <c r="F162" s="88">
        <v>95</v>
      </c>
      <c r="G162" s="85">
        <f t="shared" si="8"/>
        <v>0.048668032786885244</v>
      </c>
    </row>
    <row r="163" spans="1:7" ht="13.5">
      <c r="A163" s="103" t="s">
        <v>436</v>
      </c>
      <c r="B163" s="109"/>
      <c r="C163" s="109"/>
      <c r="D163" s="109"/>
      <c r="E163" s="104"/>
      <c r="F163" s="111">
        <f>SUM(F152:F162)</f>
        <v>1952</v>
      </c>
      <c r="G163" s="85"/>
    </row>
    <row r="164" ht="14.25" thickBot="1"/>
    <row r="165" spans="1:10" ht="15" thickBot="1" thickTop="1">
      <c r="A165" s="181" t="s">
        <v>489</v>
      </c>
      <c r="B165" s="182"/>
      <c r="C165" s="182"/>
      <c r="D165" s="182"/>
      <c r="E165" s="182"/>
      <c r="F165" s="182"/>
      <c r="G165" s="182"/>
      <c r="H165" s="182"/>
      <c r="I165" s="182"/>
      <c r="J165" s="184"/>
    </row>
    <row r="166" spans="1:9" ht="14.25" thickTop="1">
      <c r="A166" s="122"/>
      <c r="B166" s="122"/>
      <c r="C166" s="122"/>
      <c r="D166" s="122"/>
      <c r="E166" s="122"/>
      <c r="F166" s="122"/>
      <c r="G166" s="122"/>
      <c r="H166" s="122"/>
      <c r="I166" s="122"/>
    </row>
    <row r="167" ht="13.5">
      <c r="A167" s="86" t="s">
        <v>177</v>
      </c>
    </row>
    <row r="169" spans="1:3" ht="13.5">
      <c r="A169" s="163" t="s">
        <v>49</v>
      </c>
      <c r="B169" s="163"/>
      <c r="C169" s="88">
        <v>3</v>
      </c>
    </row>
    <row r="170" spans="1:3" ht="13.5">
      <c r="A170" s="163" t="s">
        <v>178</v>
      </c>
      <c r="B170" s="163"/>
      <c r="C170" s="88">
        <v>4</v>
      </c>
    </row>
    <row r="171" spans="1:3" ht="13.5">
      <c r="A171" s="163" t="s">
        <v>139</v>
      </c>
      <c r="B171" s="163"/>
      <c r="C171" s="88">
        <v>0</v>
      </c>
    </row>
    <row r="172" spans="1:3" ht="13.5">
      <c r="A172" s="155"/>
      <c r="B172" s="155"/>
      <c r="C172" s="161"/>
    </row>
    <row r="173" spans="1:3" ht="13.5">
      <c r="A173" s="155"/>
      <c r="B173" s="155"/>
      <c r="C173" s="161"/>
    </row>
    <row r="174" spans="1:3" ht="13.5">
      <c r="A174" s="155"/>
      <c r="B174" s="155"/>
      <c r="C174" s="161"/>
    </row>
    <row r="175" spans="1:3" ht="13.5">
      <c r="A175" s="155"/>
      <c r="B175" s="155"/>
      <c r="C175" s="161"/>
    </row>
    <row r="176" ht="13.5">
      <c r="A176" s="86" t="s">
        <v>437</v>
      </c>
    </row>
    <row r="177" ht="14.25" thickBot="1"/>
    <row r="178" spans="1:10" ht="13.5" customHeight="1" thickBot="1" thickTop="1">
      <c r="A178" s="112" t="s">
        <v>183</v>
      </c>
      <c r="B178" s="113"/>
      <c r="C178" s="113"/>
      <c r="D178" s="113"/>
      <c r="E178" s="113"/>
      <c r="F178" s="114"/>
      <c r="G178" s="156" t="s">
        <v>434</v>
      </c>
      <c r="I178" s="185" t="s">
        <v>490</v>
      </c>
      <c r="J178" s="186"/>
    </row>
    <row r="179" spans="1:10" ht="13.5" customHeight="1" thickBot="1" thickTop="1">
      <c r="A179" s="115" t="s">
        <v>179</v>
      </c>
      <c r="B179" s="116"/>
      <c r="C179" s="116"/>
      <c r="D179" s="116"/>
      <c r="E179" s="116"/>
      <c r="F179" s="117">
        <v>541</v>
      </c>
      <c r="G179" s="158">
        <f>F179/898</f>
        <v>0.6024498886414253</v>
      </c>
      <c r="I179" s="185"/>
      <c r="J179" s="186"/>
    </row>
    <row r="180" spans="1:10" ht="13.5" customHeight="1" thickBot="1" thickTop="1">
      <c r="A180" s="115" t="s">
        <v>180</v>
      </c>
      <c r="B180" s="116"/>
      <c r="C180" s="116"/>
      <c r="D180" s="116"/>
      <c r="E180" s="116"/>
      <c r="F180" s="117">
        <v>365</v>
      </c>
      <c r="G180" s="158">
        <f>F180/898</f>
        <v>0.4064587973273942</v>
      </c>
      <c r="I180" s="185"/>
      <c r="J180" s="186"/>
    </row>
    <row r="181" spans="1:10" ht="13.5" customHeight="1" thickBot="1" thickTop="1">
      <c r="A181" s="115" t="s">
        <v>181</v>
      </c>
      <c r="B181" s="116"/>
      <c r="C181" s="116"/>
      <c r="D181" s="116"/>
      <c r="E181" s="116"/>
      <c r="F181" s="117">
        <v>363</v>
      </c>
      <c r="G181" s="158">
        <f>F181/898</f>
        <v>0.4042316258351893</v>
      </c>
      <c r="I181" s="185"/>
      <c r="J181" s="186"/>
    </row>
    <row r="182" spans="1:10" ht="13.5" customHeight="1" thickBot="1" thickTop="1">
      <c r="A182" s="115" t="s">
        <v>182</v>
      </c>
      <c r="B182" s="116"/>
      <c r="C182" s="116"/>
      <c r="D182" s="116"/>
      <c r="E182" s="116"/>
      <c r="F182" s="117">
        <v>403</v>
      </c>
      <c r="G182" s="158">
        <f>F182/898</f>
        <v>0.4487750556792873</v>
      </c>
      <c r="I182" s="185"/>
      <c r="J182" s="186"/>
    </row>
    <row r="183" spans="1:10" ht="13.5" customHeight="1" thickBot="1" thickTop="1">
      <c r="A183" s="118" t="s">
        <v>139</v>
      </c>
      <c r="B183" s="119"/>
      <c r="C183" s="119"/>
      <c r="D183" s="119"/>
      <c r="E183" s="119"/>
      <c r="F183" s="120">
        <v>68</v>
      </c>
      <c r="G183" s="158"/>
      <c r="I183" s="185"/>
      <c r="J183" s="186"/>
    </row>
    <row r="184" spans="1:10" ht="13.5" customHeight="1" thickBot="1" thickTop="1">
      <c r="A184" s="112" t="s">
        <v>184</v>
      </c>
      <c r="B184" s="113"/>
      <c r="C184" s="113"/>
      <c r="D184" s="113"/>
      <c r="E184" s="113"/>
      <c r="F184" s="114"/>
      <c r="G184" s="159"/>
      <c r="I184" s="185" t="s">
        <v>491</v>
      </c>
      <c r="J184" s="186"/>
    </row>
    <row r="185" spans="1:10" ht="13.5" customHeight="1" thickBot="1" thickTop="1">
      <c r="A185" s="115" t="s">
        <v>185</v>
      </c>
      <c r="B185" s="116"/>
      <c r="C185" s="116"/>
      <c r="D185" s="116"/>
      <c r="E185" s="116"/>
      <c r="F185" s="117">
        <v>238</v>
      </c>
      <c r="G185" s="158">
        <f aca="true" t="shared" si="9" ref="G185:G230">F185/898</f>
        <v>0.2650334075723831</v>
      </c>
      <c r="I185" s="185"/>
      <c r="J185" s="186"/>
    </row>
    <row r="186" spans="1:10" ht="13.5" customHeight="1" thickBot="1" thickTop="1">
      <c r="A186" s="115" t="s">
        <v>186</v>
      </c>
      <c r="B186" s="116"/>
      <c r="C186" s="116"/>
      <c r="D186" s="116"/>
      <c r="E186" s="116"/>
      <c r="F186" s="117">
        <v>221</v>
      </c>
      <c r="G186" s="158">
        <f t="shared" si="9"/>
        <v>0.24610244988864144</v>
      </c>
      <c r="I186" s="185"/>
      <c r="J186" s="186"/>
    </row>
    <row r="187" spans="1:10" ht="13.5" customHeight="1" thickBot="1" thickTop="1">
      <c r="A187" s="115" t="s">
        <v>187</v>
      </c>
      <c r="B187" s="116"/>
      <c r="C187" s="116"/>
      <c r="D187" s="116"/>
      <c r="E187" s="116"/>
      <c r="F187" s="117">
        <v>189</v>
      </c>
      <c r="G187" s="158">
        <f t="shared" si="9"/>
        <v>0.21046770601336304</v>
      </c>
      <c r="I187" s="185"/>
      <c r="J187" s="186"/>
    </row>
    <row r="188" spans="1:10" ht="13.5" customHeight="1" thickBot="1" thickTop="1">
      <c r="A188" s="115" t="s">
        <v>188</v>
      </c>
      <c r="B188" s="116"/>
      <c r="C188" s="116"/>
      <c r="D188" s="116"/>
      <c r="E188" s="116"/>
      <c r="F188" s="117">
        <v>67</v>
      </c>
      <c r="G188" s="158">
        <f t="shared" si="9"/>
        <v>0.07461024498886415</v>
      </c>
      <c r="I188" s="185"/>
      <c r="J188" s="186"/>
    </row>
    <row r="189" spans="1:10" ht="13.5" customHeight="1" thickBot="1" thickTop="1">
      <c r="A189" s="115" t="s">
        <v>189</v>
      </c>
      <c r="B189" s="116"/>
      <c r="C189" s="116"/>
      <c r="D189" s="116"/>
      <c r="E189" s="116"/>
      <c r="F189" s="117">
        <v>220</v>
      </c>
      <c r="G189" s="158">
        <f t="shared" si="9"/>
        <v>0.24498886414253898</v>
      </c>
      <c r="I189" s="185"/>
      <c r="J189" s="186"/>
    </row>
    <row r="190" spans="1:10" ht="13.5" customHeight="1" thickBot="1" thickTop="1">
      <c r="A190" s="118" t="s">
        <v>139</v>
      </c>
      <c r="B190" s="119"/>
      <c r="C190" s="119"/>
      <c r="D190" s="119"/>
      <c r="E190" s="119"/>
      <c r="F190" s="120">
        <v>26</v>
      </c>
      <c r="G190" s="158"/>
      <c r="I190" s="185"/>
      <c r="J190" s="186"/>
    </row>
    <row r="191" spans="1:10" ht="13.5" customHeight="1" thickBot="1" thickTop="1">
      <c r="A191" s="112" t="s">
        <v>50</v>
      </c>
      <c r="B191" s="113"/>
      <c r="C191" s="113"/>
      <c r="D191" s="113"/>
      <c r="E191" s="113"/>
      <c r="F191" s="114"/>
      <c r="G191" s="159"/>
      <c r="I191" s="190" t="s">
        <v>485</v>
      </c>
      <c r="J191" s="191"/>
    </row>
    <row r="192" spans="1:10" ht="13.5" customHeight="1" thickBot="1" thickTop="1">
      <c r="A192" s="115" t="s">
        <v>190</v>
      </c>
      <c r="B192" s="116"/>
      <c r="C192" s="116"/>
      <c r="D192" s="116"/>
      <c r="E192" s="116"/>
      <c r="F192" s="117">
        <v>368</v>
      </c>
      <c r="G192" s="158">
        <f t="shared" si="9"/>
        <v>0.40979955456570155</v>
      </c>
      <c r="I192" s="190"/>
      <c r="J192" s="191"/>
    </row>
    <row r="193" spans="1:10" ht="13.5" customHeight="1" thickBot="1" thickTop="1">
      <c r="A193" s="115" t="s">
        <v>191</v>
      </c>
      <c r="B193" s="116"/>
      <c r="C193" s="116"/>
      <c r="D193" s="116"/>
      <c r="E193" s="116"/>
      <c r="F193" s="117">
        <v>344</v>
      </c>
      <c r="G193" s="158">
        <f t="shared" si="9"/>
        <v>0.3830734966592428</v>
      </c>
      <c r="I193" s="190"/>
      <c r="J193" s="191"/>
    </row>
    <row r="194" spans="1:10" ht="13.5" customHeight="1" thickBot="1" thickTop="1">
      <c r="A194" s="115" t="s">
        <v>192</v>
      </c>
      <c r="B194" s="116"/>
      <c r="C194" s="116"/>
      <c r="D194" s="116"/>
      <c r="E194" s="116"/>
      <c r="F194" s="117">
        <v>288</v>
      </c>
      <c r="G194" s="158">
        <f t="shared" si="9"/>
        <v>0.3207126948775056</v>
      </c>
      <c r="I194" s="190"/>
      <c r="J194" s="191"/>
    </row>
    <row r="195" spans="1:10" ht="13.5" customHeight="1" thickBot="1" thickTop="1">
      <c r="A195" s="115" t="s">
        <v>193</v>
      </c>
      <c r="B195" s="116"/>
      <c r="C195" s="116"/>
      <c r="D195" s="116"/>
      <c r="E195" s="116"/>
      <c r="F195" s="117">
        <v>334</v>
      </c>
      <c r="G195" s="158">
        <f t="shared" si="9"/>
        <v>0.37193763919821826</v>
      </c>
      <c r="I195" s="190"/>
      <c r="J195" s="191"/>
    </row>
    <row r="196" spans="1:10" ht="13.5" customHeight="1" thickBot="1" thickTop="1">
      <c r="A196" s="115" t="s">
        <v>194</v>
      </c>
      <c r="B196" s="116"/>
      <c r="C196" s="116"/>
      <c r="D196" s="116"/>
      <c r="E196" s="116"/>
      <c r="F196" s="117">
        <v>370</v>
      </c>
      <c r="G196" s="158">
        <f t="shared" si="9"/>
        <v>0.41202672605790647</v>
      </c>
      <c r="I196" s="190"/>
      <c r="J196" s="191"/>
    </row>
    <row r="197" spans="1:10" ht="15.75" customHeight="1" thickBot="1" thickTop="1">
      <c r="A197" s="118" t="s">
        <v>139</v>
      </c>
      <c r="B197" s="119"/>
      <c r="C197" s="119"/>
      <c r="D197" s="119"/>
      <c r="E197" s="119"/>
      <c r="F197" s="120">
        <v>25</v>
      </c>
      <c r="G197" s="160"/>
      <c r="I197" s="190"/>
      <c r="J197" s="191"/>
    </row>
    <row r="198" spans="1:10" ht="13.5" customHeight="1" thickBot="1" thickTop="1">
      <c r="A198" s="112" t="s">
        <v>195</v>
      </c>
      <c r="B198" s="113"/>
      <c r="C198" s="113"/>
      <c r="D198" s="113"/>
      <c r="E198" s="113"/>
      <c r="F198" s="114"/>
      <c r="G198" s="159"/>
      <c r="I198" s="185" t="s">
        <v>494</v>
      </c>
      <c r="J198" s="186"/>
    </row>
    <row r="199" spans="1:10" ht="13.5" customHeight="1" thickBot="1" thickTop="1">
      <c r="A199" s="115" t="s">
        <v>196</v>
      </c>
      <c r="B199" s="116"/>
      <c r="C199" s="116"/>
      <c r="D199" s="116"/>
      <c r="E199" s="116"/>
      <c r="F199" s="117">
        <v>295</v>
      </c>
      <c r="G199" s="158">
        <f t="shared" si="9"/>
        <v>0.3285077951002227</v>
      </c>
      <c r="I199" s="185"/>
      <c r="J199" s="186"/>
    </row>
    <row r="200" spans="1:10" ht="13.5" customHeight="1" thickBot="1" thickTop="1">
      <c r="A200" s="115" t="s">
        <v>197</v>
      </c>
      <c r="B200" s="116"/>
      <c r="C200" s="116"/>
      <c r="D200" s="116"/>
      <c r="E200" s="116"/>
      <c r="F200" s="117">
        <v>201</v>
      </c>
      <c r="G200" s="158">
        <f t="shared" si="9"/>
        <v>0.22383073496659242</v>
      </c>
      <c r="I200" s="185"/>
      <c r="J200" s="186"/>
    </row>
    <row r="201" spans="1:10" ht="13.5" customHeight="1" thickBot="1" thickTop="1">
      <c r="A201" s="115" t="s">
        <v>198</v>
      </c>
      <c r="B201" s="116"/>
      <c r="C201" s="116"/>
      <c r="D201" s="116"/>
      <c r="E201" s="116"/>
      <c r="F201" s="117">
        <v>195</v>
      </c>
      <c r="G201" s="158">
        <f t="shared" si="9"/>
        <v>0.21714922048997773</v>
      </c>
      <c r="I201" s="185"/>
      <c r="J201" s="186"/>
    </row>
    <row r="202" spans="1:10" ht="13.5" customHeight="1" thickBot="1" thickTop="1">
      <c r="A202" s="115" t="s">
        <v>199</v>
      </c>
      <c r="B202" s="116"/>
      <c r="C202" s="116"/>
      <c r="D202" s="116"/>
      <c r="E202" s="116"/>
      <c r="F202" s="117">
        <v>303</v>
      </c>
      <c r="G202" s="158">
        <f t="shared" si="9"/>
        <v>0.3374164810690423</v>
      </c>
      <c r="I202" s="185"/>
      <c r="J202" s="186"/>
    </row>
    <row r="203" spans="1:10" ht="13.5" customHeight="1" thickBot="1" thickTop="1">
      <c r="A203" s="115" t="s">
        <v>200</v>
      </c>
      <c r="B203" s="116"/>
      <c r="C203" s="116"/>
      <c r="D203" s="116"/>
      <c r="E203" s="116"/>
      <c r="F203" s="117">
        <v>298</v>
      </c>
      <c r="G203" s="158">
        <f t="shared" si="9"/>
        <v>0.33184855233853006</v>
      </c>
      <c r="I203" s="185"/>
      <c r="J203" s="186"/>
    </row>
    <row r="204" spans="1:10" ht="13.5" customHeight="1" thickBot="1" thickTop="1">
      <c r="A204" s="118" t="s">
        <v>139</v>
      </c>
      <c r="B204" s="119"/>
      <c r="C204" s="119"/>
      <c r="D204" s="119"/>
      <c r="E204" s="119"/>
      <c r="F204" s="120">
        <v>34</v>
      </c>
      <c r="G204" s="160"/>
      <c r="I204" s="185"/>
      <c r="J204" s="186"/>
    </row>
    <row r="205" spans="1:10" ht="13.5" customHeight="1" thickBot="1" thickTop="1">
      <c r="A205" s="112" t="s">
        <v>201</v>
      </c>
      <c r="B205" s="113"/>
      <c r="C205" s="113"/>
      <c r="D205" s="113"/>
      <c r="E205" s="113"/>
      <c r="F205" s="114"/>
      <c r="G205" s="159"/>
      <c r="I205" s="185" t="s">
        <v>493</v>
      </c>
      <c r="J205" s="186"/>
    </row>
    <row r="206" spans="1:10" ht="13.5" customHeight="1" thickBot="1" thickTop="1">
      <c r="A206" s="115" t="s">
        <v>202</v>
      </c>
      <c r="B206" s="116"/>
      <c r="C206" s="116"/>
      <c r="D206" s="116"/>
      <c r="E206" s="116"/>
      <c r="F206" s="117">
        <v>334</v>
      </c>
      <c r="G206" s="158">
        <f t="shared" si="9"/>
        <v>0.37193763919821826</v>
      </c>
      <c r="I206" s="185"/>
      <c r="J206" s="186"/>
    </row>
    <row r="207" spans="1:10" ht="13.5" customHeight="1" thickBot="1" thickTop="1">
      <c r="A207" s="115" t="s">
        <v>180</v>
      </c>
      <c r="B207" s="116"/>
      <c r="C207" s="116"/>
      <c r="D207" s="116"/>
      <c r="E207" s="116"/>
      <c r="F207" s="117">
        <v>340</v>
      </c>
      <c r="G207" s="158">
        <f t="shared" si="9"/>
        <v>0.37861915367483295</v>
      </c>
      <c r="I207" s="185"/>
      <c r="J207" s="186"/>
    </row>
    <row r="208" spans="1:10" ht="13.5" customHeight="1" thickBot="1" thickTop="1">
      <c r="A208" s="115" t="s">
        <v>203</v>
      </c>
      <c r="B208" s="116"/>
      <c r="C208" s="116"/>
      <c r="D208" s="116"/>
      <c r="E208" s="116"/>
      <c r="F208" s="117">
        <v>303</v>
      </c>
      <c r="G208" s="158">
        <f t="shared" si="9"/>
        <v>0.3374164810690423</v>
      </c>
      <c r="I208" s="185"/>
      <c r="J208" s="186"/>
    </row>
    <row r="209" spans="1:10" ht="13.5" customHeight="1" thickBot="1" thickTop="1">
      <c r="A209" s="115" t="s">
        <v>198</v>
      </c>
      <c r="B209" s="116"/>
      <c r="C209" s="116"/>
      <c r="D209" s="116"/>
      <c r="E209" s="116"/>
      <c r="F209" s="117">
        <v>233</v>
      </c>
      <c r="G209" s="158">
        <f t="shared" si="9"/>
        <v>0.2594654788418708</v>
      </c>
      <c r="I209" s="185"/>
      <c r="J209" s="186"/>
    </row>
    <row r="210" spans="1:10" ht="13.5" customHeight="1" thickBot="1" thickTop="1">
      <c r="A210" s="115" t="s">
        <v>199</v>
      </c>
      <c r="B210" s="116"/>
      <c r="C210" s="116"/>
      <c r="D210" s="116"/>
      <c r="E210" s="116"/>
      <c r="F210" s="117">
        <v>299</v>
      </c>
      <c r="G210" s="158">
        <f t="shared" si="9"/>
        <v>0.33296213808463254</v>
      </c>
      <c r="I210" s="185"/>
      <c r="J210" s="186"/>
    </row>
    <row r="211" spans="1:10" ht="13.5" customHeight="1" thickBot="1" thickTop="1">
      <c r="A211" s="118" t="s">
        <v>139</v>
      </c>
      <c r="B211" s="119"/>
      <c r="C211" s="119"/>
      <c r="D211" s="119"/>
      <c r="E211" s="119"/>
      <c r="F211" s="120">
        <v>44</v>
      </c>
      <c r="G211" s="160"/>
      <c r="I211" s="185"/>
      <c r="J211" s="186"/>
    </row>
    <row r="212" spans="1:10" ht="13.5" customHeight="1" thickTop="1">
      <c r="A212" s="112" t="s">
        <v>204</v>
      </c>
      <c r="B212" s="113"/>
      <c r="C212" s="113"/>
      <c r="D212" s="113"/>
      <c r="E212" s="113"/>
      <c r="F212" s="114"/>
      <c r="G212" s="159"/>
      <c r="I212" s="192" t="s">
        <v>492</v>
      </c>
      <c r="J212" s="169"/>
    </row>
    <row r="213" spans="1:10" ht="29.25" customHeight="1">
      <c r="A213" s="187" t="s">
        <v>206</v>
      </c>
      <c r="B213" s="188"/>
      <c r="C213" s="188"/>
      <c r="D213" s="188"/>
      <c r="E213" s="189"/>
      <c r="F213" s="117">
        <v>353</v>
      </c>
      <c r="G213" s="158">
        <f t="shared" si="9"/>
        <v>0.3930957683741648</v>
      </c>
      <c r="I213" s="170"/>
      <c r="J213" s="171"/>
    </row>
    <row r="214" spans="1:10" ht="29.25" customHeight="1">
      <c r="A214" s="187" t="s">
        <v>207</v>
      </c>
      <c r="B214" s="188"/>
      <c r="C214" s="188"/>
      <c r="D214" s="188"/>
      <c r="E214" s="189"/>
      <c r="F214" s="117">
        <v>309</v>
      </c>
      <c r="G214" s="158">
        <f t="shared" si="9"/>
        <v>0.344097995545657</v>
      </c>
      <c r="I214" s="170"/>
      <c r="J214" s="171"/>
    </row>
    <row r="215" spans="1:10" ht="13.5" customHeight="1" thickBot="1">
      <c r="A215" s="118" t="s">
        <v>139</v>
      </c>
      <c r="B215" s="119"/>
      <c r="C215" s="119"/>
      <c r="D215" s="119"/>
      <c r="E215" s="119"/>
      <c r="F215" s="120">
        <v>23</v>
      </c>
      <c r="G215" s="160"/>
      <c r="I215" s="172"/>
      <c r="J215" s="173"/>
    </row>
    <row r="216" spans="1:10" ht="13.5" customHeight="1" thickBot="1" thickTop="1">
      <c r="A216" s="112" t="s">
        <v>205</v>
      </c>
      <c r="B216" s="113"/>
      <c r="C216" s="113"/>
      <c r="D216" s="113"/>
      <c r="E216" s="113"/>
      <c r="F216" s="114"/>
      <c r="G216" s="159"/>
      <c r="I216" s="185" t="s">
        <v>479</v>
      </c>
      <c r="J216" s="186"/>
    </row>
    <row r="217" spans="1:10" ht="13.5" customHeight="1" thickBot="1" thickTop="1">
      <c r="A217" s="115" t="s">
        <v>208</v>
      </c>
      <c r="B217" s="116"/>
      <c r="C217" s="116"/>
      <c r="D217" s="116"/>
      <c r="E217" s="116"/>
      <c r="F217" s="117">
        <v>311</v>
      </c>
      <c r="G217" s="158">
        <f t="shared" si="9"/>
        <v>0.3463251670378619</v>
      </c>
      <c r="I217" s="185"/>
      <c r="J217" s="186"/>
    </row>
    <row r="218" spans="1:10" ht="13.5" customHeight="1" thickBot="1" thickTop="1">
      <c r="A218" s="115" t="s">
        <v>209</v>
      </c>
      <c r="B218" s="116"/>
      <c r="C218" s="116"/>
      <c r="D218" s="116"/>
      <c r="E218" s="116"/>
      <c r="F218" s="117">
        <v>317</v>
      </c>
      <c r="G218" s="158">
        <f t="shared" si="9"/>
        <v>0.3530066815144766</v>
      </c>
      <c r="I218" s="185"/>
      <c r="J218" s="186"/>
    </row>
    <row r="219" spans="1:10" ht="27.75" customHeight="1" thickBot="1" thickTop="1">
      <c r="A219" s="187" t="s">
        <v>210</v>
      </c>
      <c r="B219" s="188"/>
      <c r="C219" s="188"/>
      <c r="D219" s="188"/>
      <c r="E219" s="189"/>
      <c r="F219" s="117">
        <v>472</v>
      </c>
      <c r="G219" s="158">
        <f t="shared" si="9"/>
        <v>0.5256124721603563</v>
      </c>
      <c r="I219" s="185"/>
      <c r="J219" s="186"/>
    </row>
    <row r="220" spans="1:10" ht="13.5" customHeight="1" thickBot="1" thickTop="1">
      <c r="A220" s="115" t="s">
        <v>211</v>
      </c>
      <c r="B220" s="116"/>
      <c r="C220" s="116"/>
      <c r="D220" s="116"/>
      <c r="E220" s="116"/>
      <c r="F220" s="117">
        <v>272</v>
      </c>
      <c r="G220" s="158">
        <f t="shared" si="9"/>
        <v>0.3028953229398664</v>
      </c>
      <c r="I220" s="185"/>
      <c r="J220" s="186"/>
    </row>
    <row r="221" spans="1:10" ht="13.5" customHeight="1" thickBot="1" thickTop="1">
      <c r="A221" s="118" t="s">
        <v>139</v>
      </c>
      <c r="B221" s="119"/>
      <c r="C221" s="119"/>
      <c r="D221" s="119"/>
      <c r="E221" s="119"/>
      <c r="F221" s="120">
        <v>32</v>
      </c>
      <c r="G221" s="160"/>
      <c r="I221" s="185"/>
      <c r="J221" s="186"/>
    </row>
    <row r="222" spans="1:10" ht="13.5" customHeight="1" thickBot="1" thickTop="1">
      <c r="A222" s="112" t="s">
        <v>212</v>
      </c>
      <c r="B222" s="113"/>
      <c r="C222" s="113"/>
      <c r="D222" s="113"/>
      <c r="E222" s="113"/>
      <c r="F222" s="114"/>
      <c r="G222" s="159"/>
      <c r="I222" s="185" t="s">
        <v>480</v>
      </c>
      <c r="J222" s="186"/>
    </row>
    <row r="223" spans="1:10" ht="13.5" customHeight="1" thickBot="1" thickTop="1">
      <c r="A223" s="115" t="s">
        <v>213</v>
      </c>
      <c r="B223" s="116"/>
      <c r="C223" s="116"/>
      <c r="D223" s="116"/>
      <c r="E223" s="116"/>
      <c r="F223" s="117">
        <v>355</v>
      </c>
      <c r="G223" s="158">
        <f t="shared" si="9"/>
        <v>0.39532293986636974</v>
      </c>
      <c r="I223" s="185"/>
      <c r="J223" s="186"/>
    </row>
    <row r="224" spans="1:10" ht="13.5" customHeight="1" thickBot="1" thickTop="1">
      <c r="A224" s="115" t="s">
        <v>214</v>
      </c>
      <c r="B224" s="116"/>
      <c r="C224" s="116"/>
      <c r="D224" s="116"/>
      <c r="E224" s="116"/>
      <c r="F224" s="117">
        <v>259</v>
      </c>
      <c r="G224" s="158">
        <f t="shared" si="9"/>
        <v>0.2884187082405345</v>
      </c>
      <c r="I224" s="185"/>
      <c r="J224" s="186"/>
    </row>
    <row r="225" spans="1:10" ht="13.5" customHeight="1" thickBot="1" thickTop="1">
      <c r="A225" s="115" t="s">
        <v>215</v>
      </c>
      <c r="B225" s="116"/>
      <c r="C225" s="116"/>
      <c r="D225" s="116"/>
      <c r="E225" s="116"/>
      <c r="F225" s="117">
        <v>154</v>
      </c>
      <c r="G225" s="158">
        <f t="shared" si="9"/>
        <v>0.1714922048997773</v>
      </c>
      <c r="I225" s="185"/>
      <c r="J225" s="186"/>
    </row>
    <row r="226" spans="1:10" ht="13.5" customHeight="1" thickBot="1" thickTop="1">
      <c r="A226" s="115" t="s">
        <v>216</v>
      </c>
      <c r="B226" s="116"/>
      <c r="C226" s="116"/>
      <c r="D226" s="116"/>
      <c r="E226" s="116"/>
      <c r="F226" s="117">
        <v>154</v>
      </c>
      <c r="G226" s="158">
        <f t="shared" si="9"/>
        <v>0.1714922048997773</v>
      </c>
      <c r="I226" s="185"/>
      <c r="J226" s="186"/>
    </row>
    <row r="227" spans="1:10" ht="13.5" customHeight="1" thickBot="1" thickTop="1">
      <c r="A227" s="118" t="s">
        <v>139</v>
      </c>
      <c r="B227" s="119"/>
      <c r="C227" s="119"/>
      <c r="D227" s="119"/>
      <c r="E227" s="119"/>
      <c r="F227" s="120">
        <v>24</v>
      </c>
      <c r="G227" s="160"/>
      <c r="I227" s="185"/>
      <c r="J227" s="186"/>
    </row>
    <row r="228" spans="1:7" ht="13.5" customHeight="1" thickTop="1">
      <c r="A228" s="112" t="s">
        <v>51</v>
      </c>
      <c r="B228" s="113"/>
      <c r="C228" s="113"/>
      <c r="D228" s="113"/>
      <c r="E228" s="113"/>
      <c r="F228" s="114"/>
      <c r="G228" s="159"/>
    </row>
    <row r="229" spans="1:7" ht="13.5" customHeight="1">
      <c r="A229" s="115" t="s">
        <v>217</v>
      </c>
      <c r="B229" s="116"/>
      <c r="C229" s="116"/>
      <c r="D229" s="116"/>
      <c r="E229" s="116"/>
      <c r="F229" s="117">
        <v>359</v>
      </c>
      <c r="G229" s="158">
        <f t="shared" si="9"/>
        <v>0.3997772828507795</v>
      </c>
    </row>
    <row r="230" spans="1:7" ht="13.5" customHeight="1">
      <c r="A230" s="115" t="s">
        <v>218</v>
      </c>
      <c r="B230" s="116"/>
      <c r="C230" s="116"/>
      <c r="D230" s="116"/>
      <c r="E230" s="116"/>
      <c r="F230" s="117">
        <v>343</v>
      </c>
      <c r="G230" s="158">
        <f t="shared" si="9"/>
        <v>0.3819599109131403</v>
      </c>
    </row>
    <row r="231" spans="1:7" ht="13.5" customHeight="1">
      <c r="A231" s="118" t="s">
        <v>139</v>
      </c>
      <c r="B231" s="119"/>
      <c r="C231" s="119"/>
      <c r="D231" s="119"/>
      <c r="E231" s="119"/>
      <c r="F231" s="120">
        <v>21</v>
      </c>
      <c r="G231" s="160"/>
    </row>
    <row r="232" spans="1:6" ht="13.5">
      <c r="A232" s="121"/>
      <c r="B232" s="121"/>
      <c r="C232" s="121"/>
      <c r="D232" s="121"/>
      <c r="E232" s="121"/>
      <c r="F232" s="121"/>
    </row>
  </sheetData>
  <sheetProtection/>
  <mergeCells count="71">
    <mergeCell ref="F19:J20"/>
    <mergeCell ref="F28:J29"/>
    <mergeCell ref="F49:J50"/>
    <mergeCell ref="F68:J73"/>
    <mergeCell ref="I34:I36"/>
    <mergeCell ref="I37:I46"/>
    <mergeCell ref="E123:F123"/>
    <mergeCell ref="E124:F124"/>
    <mergeCell ref="A126:D126"/>
    <mergeCell ref="A123:D123"/>
    <mergeCell ref="A124:D124"/>
    <mergeCell ref="A125:D125"/>
    <mergeCell ref="E125:F125"/>
    <mergeCell ref="E126:F126"/>
    <mergeCell ref="F7:G7"/>
    <mergeCell ref="E121:F121"/>
    <mergeCell ref="A7:B7"/>
    <mergeCell ref="E122:F122"/>
    <mergeCell ref="A122:D122"/>
    <mergeCell ref="E120:F120"/>
    <mergeCell ref="A120:D120"/>
    <mergeCell ref="D104:E104"/>
    <mergeCell ref="A121:D121"/>
    <mergeCell ref="D108:E108"/>
    <mergeCell ref="E127:F127"/>
    <mergeCell ref="E128:F128"/>
    <mergeCell ref="A157:D157"/>
    <mergeCell ref="A158:D158"/>
    <mergeCell ref="A127:D127"/>
    <mergeCell ref="A128:D128"/>
    <mergeCell ref="A153:D153"/>
    <mergeCell ref="A154:D154"/>
    <mergeCell ref="A155:D155"/>
    <mergeCell ref="A156:D156"/>
    <mergeCell ref="A93:J97"/>
    <mergeCell ref="D101:E101"/>
    <mergeCell ref="D102:E102"/>
    <mergeCell ref="D103:E103"/>
    <mergeCell ref="F102:F104"/>
    <mergeCell ref="F105:F107"/>
    <mergeCell ref="D105:E105"/>
    <mergeCell ref="D106:E106"/>
    <mergeCell ref="D107:E107"/>
    <mergeCell ref="A169:B169"/>
    <mergeCell ref="A170:B170"/>
    <mergeCell ref="A171:B171"/>
    <mergeCell ref="D109:E109"/>
    <mergeCell ref="D110:E110"/>
    <mergeCell ref="A160:D160"/>
    <mergeCell ref="A161:D161"/>
    <mergeCell ref="A162:D162"/>
    <mergeCell ref="A159:D159"/>
    <mergeCell ref="A152:D152"/>
    <mergeCell ref="A112:J113"/>
    <mergeCell ref="G121:G122"/>
    <mergeCell ref="A119:D119"/>
    <mergeCell ref="E119:F119"/>
    <mergeCell ref="I216:J221"/>
    <mergeCell ref="I212:J215"/>
    <mergeCell ref="A213:E213"/>
    <mergeCell ref="A214:E214"/>
    <mergeCell ref="A130:J131"/>
    <mergeCell ref="A147:J147"/>
    <mergeCell ref="A165:J165"/>
    <mergeCell ref="I222:J227"/>
    <mergeCell ref="A219:E219"/>
    <mergeCell ref="I178:J183"/>
    <mergeCell ref="I184:J190"/>
    <mergeCell ref="I191:J197"/>
    <mergeCell ref="I198:J204"/>
    <mergeCell ref="I205:J211"/>
  </mergeCells>
  <printOptions/>
  <pageMargins left="0.49" right="0.18" top="0.75" bottom="0.63"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229"/>
  <sheetViews>
    <sheetView zoomScalePageLayoutView="0" workbookViewId="0" topLeftCell="A199">
      <selection activeCell="A217" sqref="A217"/>
    </sheetView>
  </sheetViews>
  <sheetFormatPr defaultColWidth="9.00390625" defaultRowHeight="13.5"/>
  <cols>
    <col min="3" max="3" width="10.375" style="0" customWidth="1"/>
    <col min="6" max="7" width="11.125" style="0" customWidth="1"/>
    <col min="8" max="8" width="11.25390625" style="0" customWidth="1"/>
  </cols>
  <sheetData>
    <row r="2" ht="27.75" customHeight="1">
      <c r="A2" s="7" t="s">
        <v>219</v>
      </c>
    </row>
    <row r="4" ht="13.5">
      <c r="A4" t="s">
        <v>221</v>
      </c>
    </row>
    <row r="5" ht="14.25" thickBot="1"/>
    <row r="6" spans="1:9" ht="14.25" thickTop="1">
      <c r="A6" s="218"/>
      <c r="B6" s="218"/>
      <c r="C6" s="218"/>
      <c r="D6" s="133" t="s">
        <v>473</v>
      </c>
      <c r="E6" s="50" t="s">
        <v>474</v>
      </c>
      <c r="F6" s="50" t="s">
        <v>475</v>
      </c>
      <c r="H6" s="242" t="s">
        <v>499</v>
      </c>
      <c r="I6" s="177"/>
    </row>
    <row r="7" spans="1:9" ht="13.5">
      <c r="A7" s="218" t="s">
        <v>222</v>
      </c>
      <c r="B7" s="218"/>
      <c r="C7" s="218"/>
      <c r="D7" s="8">
        <v>1286</v>
      </c>
      <c r="E7" s="47">
        <v>2196</v>
      </c>
      <c r="F7" s="67">
        <f>D7/E7</f>
        <v>0.5856102003642987</v>
      </c>
      <c r="G7" s="24"/>
      <c r="H7" s="195"/>
      <c r="I7" s="197"/>
    </row>
    <row r="8" spans="1:9" ht="13.5">
      <c r="A8" s="218" t="s">
        <v>223</v>
      </c>
      <c r="B8" s="218"/>
      <c r="C8" s="218"/>
      <c r="D8" s="162">
        <v>999</v>
      </c>
      <c r="E8" s="135" t="s">
        <v>476</v>
      </c>
      <c r="F8" s="134" t="s">
        <v>476</v>
      </c>
      <c r="H8" s="195"/>
      <c r="I8" s="197"/>
    </row>
    <row r="9" spans="1:9" ht="13.5">
      <c r="A9" s="218" t="s">
        <v>224</v>
      </c>
      <c r="B9" s="218"/>
      <c r="C9" s="218"/>
      <c r="D9" s="8">
        <v>64</v>
      </c>
      <c r="E9" s="47">
        <v>75</v>
      </c>
      <c r="F9" s="67">
        <f aca="true" t="shared" si="0" ref="F9:F15">D9/E9</f>
        <v>0.8533333333333334</v>
      </c>
      <c r="G9" s="24"/>
      <c r="H9" s="195"/>
      <c r="I9" s="197"/>
    </row>
    <row r="10" spans="1:9" ht="13.5">
      <c r="A10" s="218" t="s">
        <v>225</v>
      </c>
      <c r="B10" s="218"/>
      <c r="C10" s="218"/>
      <c r="D10" s="8">
        <v>133</v>
      </c>
      <c r="E10" s="47">
        <v>204</v>
      </c>
      <c r="F10" s="67">
        <f t="shared" si="0"/>
        <v>0.6519607843137255</v>
      </c>
      <c r="H10" s="195"/>
      <c r="I10" s="197"/>
    </row>
    <row r="11" spans="1:9" ht="13.5">
      <c r="A11" s="218" t="s">
        <v>226</v>
      </c>
      <c r="B11" s="218"/>
      <c r="C11" s="218"/>
      <c r="D11" s="8">
        <v>1</v>
      </c>
      <c r="E11" s="135" t="s">
        <v>477</v>
      </c>
      <c r="F11" s="134" t="s">
        <v>477</v>
      </c>
      <c r="H11" s="195"/>
      <c r="I11" s="197"/>
    </row>
    <row r="12" spans="1:9" ht="13.5">
      <c r="A12" s="218" t="s">
        <v>227</v>
      </c>
      <c r="B12" s="218"/>
      <c r="C12" s="218"/>
      <c r="D12" s="8">
        <v>299</v>
      </c>
      <c r="E12" s="47">
        <v>374</v>
      </c>
      <c r="F12" s="67">
        <f t="shared" si="0"/>
        <v>0.7994652406417112</v>
      </c>
      <c r="H12" s="195"/>
      <c r="I12" s="197"/>
    </row>
    <row r="13" spans="1:9" ht="13.5">
      <c r="A13" s="218" t="s">
        <v>228</v>
      </c>
      <c r="B13" s="218"/>
      <c r="C13" s="218"/>
      <c r="D13" s="8">
        <v>4</v>
      </c>
      <c r="E13" s="47">
        <v>5</v>
      </c>
      <c r="F13" s="67">
        <f t="shared" si="0"/>
        <v>0.8</v>
      </c>
      <c r="H13" s="195"/>
      <c r="I13" s="197"/>
    </row>
    <row r="14" spans="1:9" ht="13.5">
      <c r="A14" s="218" t="s">
        <v>229</v>
      </c>
      <c r="B14" s="218"/>
      <c r="C14" s="218"/>
      <c r="D14" s="8">
        <v>8</v>
      </c>
      <c r="E14" s="47">
        <v>11</v>
      </c>
      <c r="F14" s="67">
        <f t="shared" si="0"/>
        <v>0.7272727272727273</v>
      </c>
      <c r="H14" s="195"/>
      <c r="I14" s="197"/>
    </row>
    <row r="15" spans="1:9" ht="13.5">
      <c r="A15" s="234" t="s">
        <v>230</v>
      </c>
      <c r="B15" s="234"/>
      <c r="C15" s="234"/>
      <c r="D15" s="53">
        <v>2</v>
      </c>
      <c r="E15" s="47">
        <v>5</v>
      </c>
      <c r="F15" s="67">
        <f t="shared" si="0"/>
        <v>0.4</v>
      </c>
      <c r="H15" s="195"/>
      <c r="I15" s="197"/>
    </row>
    <row r="16" spans="1:9" ht="14.25" thickBot="1">
      <c r="A16" s="235" t="s">
        <v>444</v>
      </c>
      <c r="B16" s="236"/>
      <c r="C16" s="237"/>
      <c r="D16" s="65">
        <f>SUM(D7:D15)-D8</f>
        <v>1797</v>
      </c>
      <c r="E16" s="47">
        <f>SUM(E7:E15)</f>
        <v>2870</v>
      </c>
      <c r="F16" s="67">
        <v>0.618</v>
      </c>
      <c r="H16" s="178"/>
      <c r="I16" s="180"/>
    </row>
    <row r="17" spans="1:6" ht="14.25" thickTop="1">
      <c r="A17" s="136"/>
      <c r="B17" s="136"/>
      <c r="C17" s="136"/>
      <c r="D17" s="74"/>
      <c r="E17" s="52"/>
      <c r="F17" s="137"/>
    </row>
    <row r="18" spans="1:4" ht="13.5">
      <c r="A18" s="37"/>
      <c r="B18" s="37"/>
      <c r="C18" s="37"/>
      <c r="D18" s="20"/>
    </row>
    <row r="19" spans="1:9" ht="13.5">
      <c r="A19" t="s">
        <v>231</v>
      </c>
      <c r="F19" s="37"/>
      <c r="G19" s="37"/>
      <c r="H19" s="52"/>
      <c r="I19" s="21"/>
    </row>
    <row r="20" spans="6:9" ht="14.25" thickBot="1">
      <c r="F20" s="37"/>
      <c r="G20" s="37"/>
      <c r="H20" s="52"/>
      <c r="I20" s="21"/>
    </row>
    <row r="21" spans="1:9" ht="14.25" thickTop="1">
      <c r="A21" s="42"/>
      <c r="B21" s="43"/>
      <c r="C21" s="46"/>
      <c r="D21" s="50" t="s">
        <v>434</v>
      </c>
      <c r="F21" s="242" t="s">
        <v>463</v>
      </c>
      <c r="G21" s="176"/>
      <c r="H21" s="176"/>
      <c r="I21" s="177"/>
    </row>
    <row r="22" spans="1:9" ht="13.5">
      <c r="A22" s="238" t="s">
        <v>232</v>
      </c>
      <c r="B22" s="239"/>
      <c r="C22" s="2">
        <v>529</v>
      </c>
      <c r="D22" s="54">
        <f aca="true" t="shared" si="1" ref="D22:D29">C22/$C$30</f>
        <v>0.297525309336333</v>
      </c>
      <c r="F22" s="195"/>
      <c r="G22" s="196"/>
      <c r="H22" s="196"/>
      <c r="I22" s="197"/>
    </row>
    <row r="23" spans="1:9" ht="14.25" thickBot="1">
      <c r="A23" s="38" t="s">
        <v>233</v>
      </c>
      <c r="B23" s="49"/>
      <c r="C23" s="2">
        <v>6</v>
      </c>
      <c r="D23" s="54">
        <f t="shared" si="1"/>
        <v>0.003374578177727784</v>
      </c>
      <c r="F23" s="178"/>
      <c r="G23" s="179"/>
      <c r="H23" s="179"/>
      <c r="I23" s="180"/>
    </row>
    <row r="24" spans="1:9" ht="14.25" thickTop="1">
      <c r="A24" s="240" t="s">
        <v>234</v>
      </c>
      <c r="B24" s="241"/>
      <c r="C24" s="2">
        <v>170</v>
      </c>
      <c r="D24" s="54">
        <f t="shared" si="1"/>
        <v>0.09561304836895389</v>
      </c>
      <c r="F24" s="37"/>
      <c r="G24" s="37"/>
      <c r="H24" s="52"/>
      <c r="I24" s="21"/>
    </row>
    <row r="25" spans="1:9" ht="13.5">
      <c r="A25" s="38" t="s">
        <v>235</v>
      </c>
      <c r="B25" s="49"/>
      <c r="C25" s="2">
        <v>527</v>
      </c>
      <c r="D25" s="54">
        <f t="shared" si="1"/>
        <v>0.296400449943757</v>
      </c>
      <c r="F25" s="37"/>
      <c r="G25" s="37"/>
      <c r="H25" s="52"/>
      <c r="I25" s="21"/>
    </row>
    <row r="26" spans="1:9" ht="13.5">
      <c r="A26" s="38" t="s">
        <v>236</v>
      </c>
      <c r="B26" s="49"/>
      <c r="C26" s="2">
        <v>391</v>
      </c>
      <c r="D26" s="54">
        <f t="shared" si="1"/>
        <v>0.21991001124859394</v>
      </c>
      <c r="F26" s="37"/>
      <c r="G26" s="37"/>
      <c r="H26" s="52"/>
      <c r="I26" s="21"/>
    </row>
    <row r="27" spans="1:9" ht="13.5">
      <c r="A27" s="38" t="s">
        <v>237</v>
      </c>
      <c r="B27" s="49"/>
      <c r="C27" s="2">
        <v>46</v>
      </c>
      <c r="D27" s="54">
        <f t="shared" si="1"/>
        <v>0.025871766029246346</v>
      </c>
      <c r="F27" s="37"/>
      <c r="G27" s="37"/>
      <c r="H27" s="52"/>
      <c r="I27" s="21"/>
    </row>
    <row r="28" spans="1:9" ht="13.5">
      <c r="A28" s="38" t="s">
        <v>238</v>
      </c>
      <c r="B28" s="39"/>
      <c r="C28" s="2">
        <v>100</v>
      </c>
      <c r="D28" s="54">
        <f t="shared" si="1"/>
        <v>0.0562429696287964</v>
      </c>
      <c r="F28" s="37"/>
      <c r="G28" s="37"/>
      <c r="H28" s="52"/>
      <c r="I28" s="21"/>
    </row>
    <row r="29" spans="1:9" ht="13.5">
      <c r="A29" s="38" t="s">
        <v>239</v>
      </c>
      <c r="B29" s="39"/>
      <c r="C29" s="2">
        <v>9</v>
      </c>
      <c r="D29" s="54">
        <f t="shared" si="1"/>
        <v>0.005061867266591676</v>
      </c>
      <c r="F29" s="37"/>
      <c r="G29" s="37"/>
      <c r="H29" s="52"/>
      <c r="I29" s="21"/>
    </row>
    <row r="30" spans="1:9" ht="13.5">
      <c r="A30" s="235" t="s">
        <v>444</v>
      </c>
      <c r="B30" s="237"/>
      <c r="C30" s="51">
        <f>SUM(C22:C29)</f>
        <v>1778</v>
      </c>
      <c r="D30" s="41"/>
      <c r="F30" s="37"/>
      <c r="G30" s="37"/>
      <c r="H30" s="52"/>
      <c r="I30" s="21"/>
    </row>
    <row r="31" spans="1:9" ht="13.5">
      <c r="A31" s="37"/>
      <c r="B31" s="37"/>
      <c r="C31" s="52"/>
      <c r="D31" s="21"/>
      <c r="F31" s="37"/>
      <c r="G31" s="37"/>
      <c r="H31" s="52"/>
      <c r="I31" s="21"/>
    </row>
    <row r="33" ht="13.5">
      <c r="A33" t="s">
        <v>240</v>
      </c>
    </row>
    <row r="35" spans="1:7" ht="13.5">
      <c r="A35" s="9" t="s">
        <v>73</v>
      </c>
      <c r="B35" s="9"/>
      <c r="C35" s="62" t="s">
        <v>434</v>
      </c>
      <c r="D35" s="60"/>
      <c r="E35" s="57" t="s">
        <v>73</v>
      </c>
      <c r="F35" s="2"/>
      <c r="G35" s="63" t="s">
        <v>434</v>
      </c>
    </row>
    <row r="36" spans="1:7" ht="13.5">
      <c r="A36" s="1" t="s">
        <v>116</v>
      </c>
      <c r="B36" s="2">
        <v>55</v>
      </c>
      <c r="C36" s="64">
        <f>B36/$F$58</f>
        <v>0.03093363329583802</v>
      </c>
      <c r="D36" s="61"/>
      <c r="E36" s="58" t="s">
        <v>82</v>
      </c>
      <c r="F36" s="2">
        <v>2</v>
      </c>
      <c r="G36" s="54">
        <f>F36/$F$58</f>
        <v>0.0011248593925759281</v>
      </c>
    </row>
    <row r="37" spans="1:7" ht="13.5">
      <c r="A37" s="1" t="s">
        <v>102</v>
      </c>
      <c r="B37" s="2">
        <v>8</v>
      </c>
      <c r="C37" s="64">
        <f aca="true" t="shared" si="2" ref="C37:C57">B37/$F$58</f>
        <v>0.0044994375703037125</v>
      </c>
      <c r="D37" s="61"/>
      <c r="E37" s="58" t="s">
        <v>83</v>
      </c>
      <c r="F37" s="2">
        <v>22</v>
      </c>
      <c r="G37" s="54">
        <f aca="true" t="shared" si="3" ref="G37:G57">F37/$F$58</f>
        <v>0.012373453318335208</v>
      </c>
    </row>
    <row r="38" spans="1:7" ht="13.5">
      <c r="A38" s="1" t="s">
        <v>103</v>
      </c>
      <c r="B38" s="2">
        <v>2</v>
      </c>
      <c r="C38" s="64">
        <f t="shared" si="2"/>
        <v>0.0011248593925759281</v>
      </c>
      <c r="D38" s="61"/>
      <c r="E38" s="58" t="s">
        <v>84</v>
      </c>
      <c r="F38" s="2">
        <v>17</v>
      </c>
      <c r="G38" s="54">
        <f t="shared" si="3"/>
        <v>0.009561304836895388</v>
      </c>
    </row>
    <row r="39" spans="1:7" ht="13.5">
      <c r="A39" s="1" t="s">
        <v>117</v>
      </c>
      <c r="B39" s="2">
        <v>17</v>
      </c>
      <c r="C39" s="64">
        <f t="shared" si="2"/>
        <v>0.009561304836895388</v>
      </c>
      <c r="D39" s="61"/>
      <c r="E39" s="58" t="s">
        <v>85</v>
      </c>
      <c r="F39" s="2">
        <v>1</v>
      </c>
      <c r="G39" s="54">
        <f t="shared" si="3"/>
        <v>0.0005624296962879641</v>
      </c>
    </row>
    <row r="40" spans="1:7" ht="13.5">
      <c r="A40" s="1" t="s">
        <v>104</v>
      </c>
      <c r="B40" s="2">
        <v>64</v>
      </c>
      <c r="C40" s="64">
        <f t="shared" si="2"/>
        <v>0.0359955005624297</v>
      </c>
      <c r="D40" s="61"/>
      <c r="E40" s="58" t="s">
        <v>86</v>
      </c>
      <c r="F40" s="2">
        <v>0</v>
      </c>
      <c r="G40" s="54">
        <f t="shared" si="3"/>
        <v>0</v>
      </c>
    </row>
    <row r="41" spans="1:7" ht="13.5">
      <c r="A41" s="1" t="s">
        <v>242</v>
      </c>
      <c r="B41" s="2">
        <v>11</v>
      </c>
      <c r="C41" s="64">
        <f t="shared" si="2"/>
        <v>0.006186726659167604</v>
      </c>
      <c r="D41" s="61"/>
      <c r="E41" s="58" t="s">
        <v>87</v>
      </c>
      <c r="F41" s="2">
        <v>14</v>
      </c>
      <c r="G41" s="54">
        <f t="shared" si="3"/>
        <v>0.007874015748031496</v>
      </c>
    </row>
    <row r="42" spans="1:7" ht="13.5">
      <c r="A42" s="1" t="s">
        <v>106</v>
      </c>
      <c r="B42" s="2">
        <v>38</v>
      </c>
      <c r="C42" s="64">
        <f t="shared" si="2"/>
        <v>0.021372328458942633</v>
      </c>
      <c r="D42" s="61"/>
      <c r="E42" s="58" t="s">
        <v>88</v>
      </c>
      <c r="F42" s="2">
        <v>13</v>
      </c>
      <c r="G42" s="54">
        <f t="shared" si="3"/>
        <v>0.007311586051743532</v>
      </c>
    </row>
    <row r="43" spans="1:7" ht="13.5">
      <c r="A43" s="1" t="s">
        <v>107</v>
      </c>
      <c r="B43" s="2">
        <v>4</v>
      </c>
      <c r="C43" s="64">
        <f t="shared" si="2"/>
        <v>0.0022497187851518562</v>
      </c>
      <c r="D43" s="61"/>
      <c r="E43" s="58" t="s">
        <v>89</v>
      </c>
      <c r="F43" s="2">
        <v>151</v>
      </c>
      <c r="G43" s="54">
        <f t="shared" si="3"/>
        <v>0.08492688413948256</v>
      </c>
    </row>
    <row r="44" spans="1:7" ht="13.5">
      <c r="A44" s="1" t="s">
        <v>108</v>
      </c>
      <c r="B44" s="2">
        <v>68</v>
      </c>
      <c r="C44" s="64">
        <f t="shared" si="2"/>
        <v>0.03824521934758155</v>
      </c>
      <c r="D44" s="61"/>
      <c r="E44" s="58" t="s">
        <v>90</v>
      </c>
      <c r="F44" s="2">
        <v>27</v>
      </c>
      <c r="G44" s="54">
        <f t="shared" si="3"/>
        <v>0.015185601799775027</v>
      </c>
    </row>
    <row r="45" spans="1:7" ht="13.5">
      <c r="A45" s="1" t="s">
        <v>109</v>
      </c>
      <c r="B45" s="2">
        <v>16</v>
      </c>
      <c r="C45" s="64">
        <f t="shared" si="2"/>
        <v>0.008998875140607425</v>
      </c>
      <c r="D45" s="61"/>
      <c r="E45" s="58" t="s">
        <v>91</v>
      </c>
      <c r="F45" s="2">
        <v>3</v>
      </c>
      <c r="G45" s="54">
        <f t="shared" si="3"/>
        <v>0.001687289088863892</v>
      </c>
    </row>
    <row r="46" spans="1:7" ht="13.5">
      <c r="A46" s="1" t="s">
        <v>110</v>
      </c>
      <c r="B46" s="2">
        <v>9</v>
      </c>
      <c r="C46" s="64">
        <f t="shared" si="2"/>
        <v>0.005061867266591676</v>
      </c>
      <c r="D46" s="61"/>
      <c r="E46" s="58" t="s">
        <v>92</v>
      </c>
      <c r="F46" s="2">
        <v>14</v>
      </c>
      <c r="G46" s="54">
        <f t="shared" si="3"/>
        <v>0.007874015748031496</v>
      </c>
    </row>
    <row r="47" spans="1:7" ht="13.5">
      <c r="A47" s="1" t="s">
        <v>111</v>
      </c>
      <c r="B47" s="2">
        <v>15</v>
      </c>
      <c r="C47" s="64">
        <f t="shared" si="2"/>
        <v>0.00843644544431946</v>
      </c>
      <c r="D47" s="61"/>
      <c r="E47" s="58" t="s">
        <v>93</v>
      </c>
      <c r="F47" s="2">
        <v>37</v>
      </c>
      <c r="G47" s="54">
        <f t="shared" si="3"/>
        <v>0.02080989876265467</v>
      </c>
    </row>
    <row r="48" spans="1:7" ht="13.5">
      <c r="A48" s="1" t="s">
        <v>74</v>
      </c>
      <c r="B48" s="2">
        <v>23</v>
      </c>
      <c r="C48" s="64">
        <f t="shared" si="2"/>
        <v>0.012935883014623173</v>
      </c>
      <c r="D48" s="61"/>
      <c r="E48" s="58" t="s">
        <v>94</v>
      </c>
      <c r="F48" s="2">
        <v>19</v>
      </c>
      <c r="G48" s="54">
        <f t="shared" si="3"/>
        <v>0.010686164229471317</v>
      </c>
    </row>
    <row r="49" spans="1:7" ht="13.5">
      <c r="A49" s="1" t="s">
        <v>75</v>
      </c>
      <c r="B49" s="2">
        <v>44</v>
      </c>
      <c r="C49" s="64">
        <f t="shared" si="2"/>
        <v>0.024746906636670417</v>
      </c>
      <c r="D49" s="61"/>
      <c r="E49" s="58" t="s">
        <v>95</v>
      </c>
      <c r="F49" s="2">
        <v>1</v>
      </c>
      <c r="G49" s="54">
        <f t="shared" si="3"/>
        <v>0.0005624296962879641</v>
      </c>
    </row>
    <row r="50" spans="1:7" ht="13.5">
      <c r="A50" s="1" t="s">
        <v>112</v>
      </c>
      <c r="B50" s="2">
        <v>20</v>
      </c>
      <c r="C50" s="64">
        <f t="shared" si="2"/>
        <v>0.01124859392575928</v>
      </c>
      <c r="D50" s="61"/>
      <c r="E50" s="58" t="s">
        <v>96</v>
      </c>
      <c r="F50" s="2">
        <v>6</v>
      </c>
      <c r="G50" s="54">
        <f t="shared" si="3"/>
        <v>0.003374578177727784</v>
      </c>
    </row>
    <row r="51" spans="1:7" ht="13.5">
      <c r="A51" s="1" t="s">
        <v>113</v>
      </c>
      <c r="B51" s="2">
        <v>29</v>
      </c>
      <c r="C51" s="64">
        <f t="shared" si="2"/>
        <v>0.016310461192350956</v>
      </c>
      <c r="D51" s="61"/>
      <c r="E51" s="58" t="s">
        <v>97</v>
      </c>
      <c r="F51" s="2">
        <v>7</v>
      </c>
      <c r="G51" s="54">
        <f t="shared" si="3"/>
        <v>0.003937007874015748</v>
      </c>
    </row>
    <row r="52" spans="1:7" ht="13.5">
      <c r="A52" s="1" t="s">
        <v>76</v>
      </c>
      <c r="B52" s="2">
        <v>78</v>
      </c>
      <c r="C52" s="64">
        <f t="shared" si="2"/>
        <v>0.043869516310461196</v>
      </c>
      <c r="D52" s="61"/>
      <c r="E52" s="58" t="s">
        <v>98</v>
      </c>
      <c r="F52" s="2">
        <v>12</v>
      </c>
      <c r="G52" s="54">
        <f t="shared" si="3"/>
        <v>0.006749156355455568</v>
      </c>
    </row>
    <row r="53" spans="1:7" ht="13.5">
      <c r="A53" s="1" t="s">
        <v>77</v>
      </c>
      <c r="B53" s="2">
        <v>53</v>
      </c>
      <c r="C53" s="64">
        <f t="shared" si="2"/>
        <v>0.029808773903262094</v>
      </c>
      <c r="D53" s="61"/>
      <c r="E53" s="58" t="s">
        <v>99</v>
      </c>
      <c r="F53" s="2">
        <v>27</v>
      </c>
      <c r="G53" s="54">
        <f t="shared" si="3"/>
        <v>0.015185601799775027</v>
      </c>
    </row>
    <row r="54" spans="1:7" ht="13.5">
      <c r="A54" s="1" t="s">
        <v>78</v>
      </c>
      <c r="B54" s="2">
        <v>9</v>
      </c>
      <c r="C54" s="64">
        <f t="shared" si="2"/>
        <v>0.005061867266591676</v>
      </c>
      <c r="D54" s="61"/>
      <c r="E54" s="58" t="s">
        <v>114</v>
      </c>
      <c r="F54" s="2">
        <v>12</v>
      </c>
      <c r="G54" s="54">
        <f t="shared" si="3"/>
        <v>0.006749156355455568</v>
      </c>
    </row>
    <row r="55" spans="1:7" ht="13.5">
      <c r="A55" s="1" t="s">
        <v>79</v>
      </c>
      <c r="B55" s="2">
        <v>130</v>
      </c>
      <c r="C55" s="64">
        <f t="shared" si="2"/>
        <v>0.07311586051743532</v>
      </c>
      <c r="D55" s="61"/>
      <c r="E55" s="58" t="s">
        <v>100</v>
      </c>
      <c r="F55" s="2">
        <v>9</v>
      </c>
      <c r="G55" s="54">
        <f t="shared" si="3"/>
        <v>0.005061867266591676</v>
      </c>
    </row>
    <row r="56" spans="1:7" ht="13.5">
      <c r="A56" s="1" t="s">
        <v>80</v>
      </c>
      <c r="B56" s="2">
        <v>5</v>
      </c>
      <c r="C56" s="64">
        <f t="shared" si="2"/>
        <v>0.00281214848143982</v>
      </c>
      <c r="D56" s="61"/>
      <c r="E56" s="58" t="s">
        <v>115</v>
      </c>
      <c r="F56" s="2">
        <v>640</v>
      </c>
      <c r="G56" s="54">
        <f t="shared" si="3"/>
        <v>0.35995500562429694</v>
      </c>
    </row>
    <row r="57" spans="1:7" ht="13.5">
      <c r="A57" s="1" t="s">
        <v>81</v>
      </c>
      <c r="B57" s="2">
        <v>20</v>
      </c>
      <c r="C57" s="64">
        <f t="shared" si="2"/>
        <v>0.01124859392575928</v>
      </c>
      <c r="D57" s="61"/>
      <c r="E57" s="59" t="s">
        <v>101</v>
      </c>
      <c r="F57" s="2">
        <v>26</v>
      </c>
      <c r="G57" s="54">
        <f t="shared" si="3"/>
        <v>0.014623172103487065</v>
      </c>
    </row>
    <row r="58" spans="5:7" ht="13.5">
      <c r="E58" s="3" t="s">
        <v>445</v>
      </c>
      <c r="F58" s="55">
        <f>SUM(B36:B57,F36:F57)</f>
        <v>1778</v>
      </c>
      <c r="G58" s="41"/>
    </row>
    <row r="61" ht="13.5">
      <c r="A61" t="s">
        <v>447</v>
      </c>
    </row>
    <row r="62" ht="14.25" thickBot="1"/>
    <row r="63" spans="1:8" ht="14.25" thickTop="1">
      <c r="A63" s="42"/>
      <c r="B63" s="46"/>
      <c r="C63" s="50" t="s">
        <v>446</v>
      </c>
      <c r="E63" s="242" t="s">
        <v>481</v>
      </c>
      <c r="F63" s="176"/>
      <c r="G63" s="176"/>
      <c r="H63" s="177"/>
    </row>
    <row r="64" spans="1:8" ht="13.5">
      <c r="A64" s="2" t="s">
        <v>244</v>
      </c>
      <c r="B64" s="55">
        <v>7528</v>
      </c>
      <c r="C64" s="2">
        <v>4.2</v>
      </c>
      <c r="E64" s="195"/>
      <c r="F64" s="196"/>
      <c r="G64" s="196"/>
      <c r="H64" s="197"/>
    </row>
    <row r="65" spans="1:8" ht="14.25" thickBot="1">
      <c r="A65" s="2" t="s">
        <v>245</v>
      </c>
      <c r="B65" s="55">
        <v>27523</v>
      </c>
      <c r="C65" s="2">
        <v>15.5</v>
      </c>
      <c r="E65" s="178"/>
      <c r="F65" s="179"/>
      <c r="G65" s="179"/>
      <c r="H65" s="180"/>
    </row>
    <row r="66" spans="1:2" ht="14.25" thickTop="1">
      <c r="A66" s="21"/>
      <c r="B66" s="21"/>
    </row>
    <row r="67" spans="1:2" ht="13.5">
      <c r="A67" s="21"/>
      <c r="B67" s="21"/>
    </row>
    <row r="68" ht="13.5">
      <c r="A68" t="s">
        <v>246</v>
      </c>
    </row>
    <row r="69" ht="14.25" thickBot="1"/>
    <row r="70" spans="1:8" ht="14.25" thickTop="1">
      <c r="A70" s="42"/>
      <c r="B70" s="46"/>
      <c r="C70" s="43"/>
      <c r="D70" s="63" t="s">
        <v>434</v>
      </c>
      <c r="F70" s="219" t="s">
        <v>495</v>
      </c>
      <c r="G70" s="176"/>
      <c r="H70" s="177"/>
    </row>
    <row r="71" spans="1:8" ht="14.25" thickBot="1">
      <c r="A71" s="218" t="s">
        <v>247</v>
      </c>
      <c r="B71" s="218"/>
      <c r="C71" s="2">
        <v>488</v>
      </c>
      <c r="D71" s="67">
        <f>C71/$C$74</f>
        <v>0.2744656917885264</v>
      </c>
      <c r="F71" s="178"/>
      <c r="G71" s="179"/>
      <c r="H71" s="180"/>
    </row>
    <row r="72" spans="1:8" ht="14.25" thickTop="1">
      <c r="A72" s="218" t="s">
        <v>248</v>
      </c>
      <c r="B72" s="218"/>
      <c r="C72" s="8">
        <v>1242</v>
      </c>
      <c r="D72" s="67">
        <f>C72/$C$74</f>
        <v>0.6985376827896513</v>
      </c>
      <c r="F72" s="24"/>
      <c r="G72" s="24"/>
      <c r="H72" s="24"/>
    </row>
    <row r="73" spans="1:4" ht="13.5">
      <c r="A73" s="218" t="s">
        <v>252</v>
      </c>
      <c r="B73" s="218"/>
      <c r="C73" s="2">
        <v>48</v>
      </c>
      <c r="D73" s="67">
        <f>C73/$C$74</f>
        <v>0.02699662542182227</v>
      </c>
    </row>
    <row r="74" spans="1:4" ht="13.5">
      <c r="A74" s="235" t="s">
        <v>444</v>
      </c>
      <c r="B74" s="236"/>
      <c r="C74" s="66">
        <f>SUM(C71:C73)</f>
        <v>1778</v>
      </c>
      <c r="D74" s="65"/>
    </row>
    <row r="76" ht="13.5">
      <c r="A76" t="s">
        <v>387</v>
      </c>
    </row>
    <row r="77" ht="14.25" thickBot="1"/>
    <row r="78" spans="1:8" ht="14.25" thickTop="1">
      <c r="A78" s="218" t="s">
        <v>250</v>
      </c>
      <c r="B78" s="218"/>
      <c r="C78" s="218"/>
      <c r="D78" s="2">
        <v>146</v>
      </c>
      <c r="F78" s="219" t="s">
        <v>448</v>
      </c>
      <c r="G78" s="176"/>
      <c r="H78" s="177"/>
    </row>
    <row r="79" spans="1:8" ht="13.5">
      <c r="A79" s="218" t="s">
        <v>503</v>
      </c>
      <c r="B79" s="218"/>
      <c r="C79" s="218"/>
      <c r="D79" s="2">
        <v>457</v>
      </c>
      <c r="F79" s="195"/>
      <c r="G79" s="196"/>
      <c r="H79" s="197"/>
    </row>
    <row r="80" spans="1:8" ht="14.25" thickBot="1">
      <c r="A80" s="218" t="s">
        <v>249</v>
      </c>
      <c r="B80" s="218"/>
      <c r="C80" s="218"/>
      <c r="D80" s="2">
        <v>192</v>
      </c>
      <c r="F80" s="178"/>
      <c r="G80" s="179"/>
      <c r="H80" s="180"/>
    </row>
    <row r="81" spans="1:4" ht="14.25" thickTop="1">
      <c r="A81" s="218" t="s">
        <v>251</v>
      </c>
      <c r="B81" s="218"/>
      <c r="C81" s="218"/>
      <c r="D81" s="2">
        <v>103</v>
      </c>
    </row>
    <row r="84" ht="13.5">
      <c r="A84" t="s">
        <v>253</v>
      </c>
    </row>
    <row r="86" spans="1:3" ht="13.5">
      <c r="A86" s="218" t="s">
        <v>254</v>
      </c>
      <c r="B86" s="218"/>
      <c r="C86" s="2">
        <v>3.04</v>
      </c>
    </row>
    <row r="88" ht="13.5">
      <c r="A88" t="s">
        <v>255</v>
      </c>
    </row>
    <row r="90" spans="1:6" ht="13.5">
      <c r="A90" s="42"/>
      <c r="B90" s="46"/>
      <c r="C90" s="46"/>
      <c r="D90" s="46"/>
      <c r="E90" s="41"/>
      <c r="F90" s="50" t="s">
        <v>434</v>
      </c>
    </row>
    <row r="91" spans="1:6" ht="13.5">
      <c r="A91" s="218" t="s">
        <v>167</v>
      </c>
      <c r="B91" s="218"/>
      <c r="C91" s="218"/>
      <c r="D91" s="218"/>
      <c r="E91" s="56">
        <v>271</v>
      </c>
      <c r="F91" s="67">
        <f>E91/$E$102</f>
        <v>0.17793827971109652</v>
      </c>
    </row>
    <row r="92" spans="1:6" ht="13.5">
      <c r="A92" s="218" t="s">
        <v>168</v>
      </c>
      <c r="B92" s="218"/>
      <c r="C92" s="218"/>
      <c r="D92" s="218"/>
      <c r="E92" s="56">
        <v>121</v>
      </c>
      <c r="F92" s="67">
        <f aca="true" t="shared" si="4" ref="F92:F101">E92/$E$102</f>
        <v>0.07944845699277742</v>
      </c>
    </row>
    <row r="93" spans="1:6" ht="13.5">
      <c r="A93" s="218" t="s">
        <v>169</v>
      </c>
      <c r="B93" s="218"/>
      <c r="C93" s="218"/>
      <c r="D93" s="218"/>
      <c r="E93" s="56">
        <v>198</v>
      </c>
      <c r="F93" s="67">
        <f t="shared" si="4"/>
        <v>0.13000656598818122</v>
      </c>
    </row>
    <row r="94" spans="1:6" ht="13.5">
      <c r="A94" s="218" t="s">
        <v>170</v>
      </c>
      <c r="B94" s="218"/>
      <c r="C94" s="218"/>
      <c r="D94" s="218"/>
      <c r="E94" s="56">
        <v>22</v>
      </c>
      <c r="F94" s="67">
        <f t="shared" si="4"/>
        <v>0.014445173998686802</v>
      </c>
    </row>
    <row r="95" spans="1:6" ht="13.5">
      <c r="A95" s="218" t="s">
        <v>171</v>
      </c>
      <c r="B95" s="218"/>
      <c r="C95" s="218"/>
      <c r="D95" s="218"/>
      <c r="E95" s="56">
        <v>139</v>
      </c>
      <c r="F95" s="67">
        <f t="shared" si="4"/>
        <v>0.0912672357189757</v>
      </c>
    </row>
    <row r="96" spans="1:6" ht="13.5">
      <c r="A96" s="218" t="s">
        <v>172</v>
      </c>
      <c r="B96" s="218"/>
      <c r="C96" s="218"/>
      <c r="D96" s="218"/>
      <c r="E96" s="56">
        <v>129</v>
      </c>
      <c r="F96" s="67">
        <f t="shared" si="4"/>
        <v>0.08470124753775443</v>
      </c>
    </row>
    <row r="97" spans="1:6" ht="13.5">
      <c r="A97" s="218" t="s">
        <v>173</v>
      </c>
      <c r="B97" s="218"/>
      <c r="C97" s="218"/>
      <c r="D97" s="218"/>
      <c r="E97" s="56">
        <v>131</v>
      </c>
      <c r="F97" s="67">
        <f t="shared" si="4"/>
        <v>0.08601444517399869</v>
      </c>
    </row>
    <row r="98" spans="1:6" ht="13.5">
      <c r="A98" s="218" t="s">
        <v>174</v>
      </c>
      <c r="B98" s="218"/>
      <c r="C98" s="218"/>
      <c r="D98" s="218"/>
      <c r="E98" s="56">
        <v>76</v>
      </c>
      <c r="F98" s="67">
        <f t="shared" si="4"/>
        <v>0.04990151017728168</v>
      </c>
    </row>
    <row r="99" spans="1:6" ht="13.5">
      <c r="A99" s="218" t="s">
        <v>175</v>
      </c>
      <c r="B99" s="218"/>
      <c r="C99" s="218"/>
      <c r="D99" s="218"/>
      <c r="E99" s="56">
        <v>51</v>
      </c>
      <c r="F99" s="67">
        <f t="shared" si="4"/>
        <v>0.0334865397242285</v>
      </c>
    </row>
    <row r="100" spans="1:6" ht="13.5">
      <c r="A100" s="218" t="s">
        <v>176</v>
      </c>
      <c r="B100" s="218"/>
      <c r="C100" s="218"/>
      <c r="D100" s="218"/>
      <c r="E100" s="56">
        <v>333</v>
      </c>
      <c r="F100" s="67">
        <f t="shared" si="4"/>
        <v>0.21864740643466843</v>
      </c>
    </row>
    <row r="101" spans="1:6" ht="13.5">
      <c r="A101" s="218" t="s">
        <v>139</v>
      </c>
      <c r="B101" s="218"/>
      <c r="C101" s="218"/>
      <c r="D101" s="218"/>
      <c r="E101" s="56">
        <v>52</v>
      </c>
      <c r="F101" s="67">
        <f t="shared" si="4"/>
        <v>0.034143138542350626</v>
      </c>
    </row>
    <row r="102" spans="1:6" ht="13.5">
      <c r="A102" s="42" t="s">
        <v>436</v>
      </c>
      <c r="B102" s="46"/>
      <c r="C102" s="46"/>
      <c r="D102" s="43"/>
      <c r="E102" s="68">
        <f>SUM(E91:E101)</f>
        <v>1523</v>
      </c>
      <c r="F102" s="41"/>
    </row>
    <row r="103" ht="14.25" thickBot="1"/>
    <row r="104" spans="1:6" ht="14.25" thickTop="1">
      <c r="A104" s="219" t="s">
        <v>450</v>
      </c>
      <c r="B104" s="176"/>
      <c r="C104" s="176"/>
      <c r="D104" s="176"/>
      <c r="E104" s="176"/>
      <c r="F104" s="177"/>
    </row>
    <row r="105" spans="1:6" ht="13.5">
      <c r="A105" s="195"/>
      <c r="B105" s="196"/>
      <c r="C105" s="196"/>
      <c r="D105" s="196"/>
      <c r="E105" s="196"/>
      <c r="F105" s="197"/>
    </row>
    <row r="106" spans="1:6" ht="14.25" thickBot="1">
      <c r="A106" s="178"/>
      <c r="B106" s="179"/>
      <c r="C106" s="179"/>
      <c r="D106" s="179"/>
      <c r="E106" s="179"/>
      <c r="F106" s="180"/>
    </row>
    <row r="107" ht="14.25" thickTop="1"/>
    <row r="109" ht="13.5">
      <c r="A109" t="s">
        <v>256</v>
      </c>
    </row>
    <row r="110" ht="14.25" thickBot="1">
      <c r="A110" t="s">
        <v>257</v>
      </c>
    </row>
    <row r="111" spans="1:9" ht="14.25" customHeight="1" thickTop="1">
      <c r="A111" s="218" t="s">
        <v>258</v>
      </c>
      <c r="B111" s="218"/>
      <c r="C111" s="55">
        <v>0</v>
      </c>
      <c r="E111" s="219" t="s">
        <v>451</v>
      </c>
      <c r="F111" s="176"/>
      <c r="G111" s="176"/>
      <c r="H111" s="176"/>
      <c r="I111" s="177"/>
    </row>
    <row r="112" spans="1:9" ht="13.5">
      <c r="A112" s="218" t="s">
        <v>259</v>
      </c>
      <c r="B112" s="218"/>
      <c r="C112" s="55">
        <v>43</v>
      </c>
      <c r="E112" s="195"/>
      <c r="F112" s="196"/>
      <c r="G112" s="196"/>
      <c r="H112" s="196"/>
      <c r="I112" s="197"/>
    </row>
    <row r="113" spans="1:9" ht="14.25" thickBot="1">
      <c r="A113" s="218" t="s">
        <v>260</v>
      </c>
      <c r="B113" s="218"/>
      <c r="C113" s="55">
        <v>325</v>
      </c>
      <c r="E113" s="178"/>
      <c r="F113" s="179"/>
      <c r="G113" s="179"/>
      <c r="H113" s="179"/>
      <c r="I113" s="180"/>
    </row>
    <row r="114" spans="1:3" ht="14.25" thickTop="1">
      <c r="A114" s="218" t="s">
        <v>261</v>
      </c>
      <c r="B114" s="218"/>
      <c r="C114" s="55">
        <v>1422</v>
      </c>
    </row>
    <row r="115" spans="1:3" ht="13.5">
      <c r="A115" s="218" t="s">
        <v>262</v>
      </c>
      <c r="B115" s="218"/>
      <c r="C115" s="55">
        <v>1225</v>
      </c>
    </row>
    <row r="116" spans="1:3" ht="13.5">
      <c r="A116" s="42" t="s">
        <v>444</v>
      </c>
      <c r="B116" s="43"/>
      <c r="C116" s="65">
        <f>SUM(C111:C115)</f>
        <v>3015</v>
      </c>
    </row>
    <row r="117" ht="13.5">
      <c r="A117" t="s">
        <v>263</v>
      </c>
    </row>
    <row r="119" spans="1:5" ht="13.5">
      <c r="A119" t="s">
        <v>268</v>
      </c>
      <c r="E119" t="s">
        <v>269</v>
      </c>
    </row>
    <row r="120" spans="1:7" ht="13.5">
      <c r="A120" s="2"/>
      <c r="B120" s="2" t="s">
        <v>71</v>
      </c>
      <c r="C120" s="2" t="s">
        <v>72</v>
      </c>
      <c r="E120" s="2"/>
      <c r="F120" s="2" t="s">
        <v>71</v>
      </c>
      <c r="G120" s="2" t="s">
        <v>72</v>
      </c>
    </row>
    <row r="121" spans="1:7" ht="13.5">
      <c r="A121" s="2" t="s">
        <v>264</v>
      </c>
      <c r="B121" s="2">
        <v>289</v>
      </c>
      <c r="C121" s="8">
        <v>1488</v>
      </c>
      <c r="E121" s="2" t="s">
        <v>271</v>
      </c>
      <c r="F121" s="2">
        <v>373</v>
      </c>
      <c r="G121" s="8">
        <v>1486</v>
      </c>
    </row>
    <row r="122" spans="1:7" ht="13.5">
      <c r="A122" s="2" t="s">
        <v>265</v>
      </c>
      <c r="B122" s="2">
        <v>34</v>
      </c>
      <c r="C122" s="8">
        <v>293</v>
      </c>
      <c r="E122" s="2" t="s">
        <v>273</v>
      </c>
      <c r="F122" s="2">
        <v>13</v>
      </c>
      <c r="G122" s="8">
        <v>65</v>
      </c>
    </row>
    <row r="123" spans="1:7" ht="13.5">
      <c r="A123" s="2" t="s">
        <v>267</v>
      </c>
      <c r="B123" s="2">
        <v>17</v>
      </c>
      <c r="C123" s="8">
        <v>144</v>
      </c>
      <c r="E123" s="2" t="s">
        <v>275</v>
      </c>
      <c r="F123" s="2">
        <v>15</v>
      </c>
      <c r="G123" s="8">
        <v>23</v>
      </c>
    </row>
    <row r="124" spans="1:7" ht="13.5">
      <c r="A124" s="2" t="s">
        <v>252</v>
      </c>
      <c r="B124" s="2">
        <v>15</v>
      </c>
      <c r="C124" s="8">
        <v>65</v>
      </c>
      <c r="E124" s="2" t="s">
        <v>277</v>
      </c>
      <c r="F124" s="2">
        <v>17</v>
      </c>
      <c r="G124" s="8">
        <v>76</v>
      </c>
    </row>
    <row r="125" spans="1:7" ht="13.5">
      <c r="A125" s="40" t="s">
        <v>444</v>
      </c>
      <c r="B125" s="47">
        <f>SUM(B121:B124)</f>
        <v>355</v>
      </c>
      <c r="C125" s="47">
        <f>SUM(C121:C124)</f>
        <v>1990</v>
      </c>
      <c r="E125" s="4" t="s">
        <v>252</v>
      </c>
      <c r="F125" s="2">
        <v>12</v>
      </c>
      <c r="G125" s="8">
        <v>38</v>
      </c>
    </row>
    <row r="126" spans="5:7" ht="13.5">
      <c r="E126" s="40" t="s">
        <v>444</v>
      </c>
      <c r="F126" s="41">
        <f>SUM(F121:F125)</f>
        <v>430</v>
      </c>
      <c r="G126" s="47">
        <f>SUM(G121:G125)</f>
        <v>1688</v>
      </c>
    </row>
    <row r="127" ht="13.5">
      <c r="A127" t="s">
        <v>278</v>
      </c>
    </row>
    <row r="128" spans="1:3" ht="14.25" thickBot="1">
      <c r="A128" s="2"/>
      <c r="B128" s="2" t="s">
        <v>71</v>
      </c>
      <c r="C128" s="2" t="s">
        <v>72</v>
      </c>
    </row>
    <row r="129" spans="1:9" ht="14.25" thickTop="1">
      <c r="A129" s="2" t="s">
        <v>264</v>
      </c>
      <c r="B129" s="2">
        <v>4</v>
      </c>
      <c r="C129" s="2">
        <v>33</v>
      </c>
      <c r="E129" s="219" t="s">
        <v>53</v>
      </c>
      <c r="F129" s="176"/>
      <c r="G129" s="176"/>
      <c r="H129" s="176"/>
      <c r="I129" s="177"/>
    </row>
    <row r="130" spans="1:9" ht="13.5">
      <c r="A130" s="2" t="s">
        <v>265</v>
      </c>
      <c r="B130" s="2">
        <v>1</v>
      </c>
      <c r="C130" s="2">
        <v>58</v>
      </c>
      <c r="E130" s="195"/>
      <c r="F130" s="196"/>
      <c r="G130" s="196"/>
      <c r="H130" s="196"/>
      <c r="I130" s="197"/>
    </row>
    <row r="131" spans="1:9" ht="13.5">
      <c r="A131" s="2" t="s">
        <v>279</v>
      </c>
      <c r="B131" s="2">
        <v>0</v>
      </c>
      <c r="C131" s="2">
        <v>19</v>
      </c>
      <c r="E131" s="195"/>
      <c r="F131" s="196"/>
      <c r="G131" s="196"/>
      <c r="H131" s="196"/>
      <c r="I131" s="197"/>
    </row>
    <row r="132" spans="1:9" ht="13.5">
      <c r="A132" s="2" t="s">
        <v>277</v>
      </c>
      <c r="B132" s="2">
        <v>30</v>
      </c>
      <c r="C132" s="2">
        <v>160</v>
      </c>
      <c r="E132" s="195"/>
      <c r="F132" s="196"/>
      <c r="G132" s="196"/>
      <c r="H132" s="196"/>
      <c r="I132" s="197"/>
    </row>
    <row r="133" spans="1:9" ht="13.5">
      <c r="A133" s="4" t="s">
        <v>252</v>
      </c>
      <c r="B133" s="2">
        <v>1</v>
      </c>
      <c r="C133" s="2">
        <v>14</v>
      </c>
      <c r="E133" s="195"/>
      <c r="F133" s="196"/>
      <c r="G133" s="196"/>
      <c r="H133" s="196"/>
      <c r="I133" s="197"/>
    </row>
    <row r="134" spans="1:9" ht="14.25" thickBot="1">
      <c r="A134" s="40" t="s">
        <v>444</v>
      </c>
      <c r="B134" s="41">
        <f>SUM(B129:B133)</f>
        <v>36</v>
      </c>
      <c r="C134" s="41">
        <f>SUM(C129:C133)</f>
        <v>284</v>
      </c>
      <c r="E134" s="178"/>
      <c r="F134" s="179"/>
      <c r="G134" s="179"/>
      <c r="H134" s="179"/>
      <c r="I134" s="180"/>
    </row>
    <row r="135" ht="14.25" thickTop="1"/>
    <row r="136" ht="13.5">
      <c r="A136" t="s">
        <v>62</v>
      </c>
    </row>
    <row r="137" ht="13.5">
      <c r="A137" t="s">
        <v>280</v>
      </c>
    </row>
    <row r="138" spans="1:6" ht="13.5">
      <c r="A138" s="2" t="s">
        <v>281</v>
      </c>
      <c r="B138" s="2"/>
      <c r="C138" s="2" t="s">
        <v>284</v>
      </c>
      <c r="D138" s="10" t="s">
        <v>434</v>
      </c>
      <c r="E138" s="69" t="s">
        <v>306</v>
      </c>
      <c r="F138" s="10" t="s">
        <v>434</v>
      </c>
    </row>
    <row r="139" spans="1:6" ht="13.5">
      <c r="A139" s="217">
        <v>1</v>
      </c>
      <c r="B139" s="217"/>
      <c r="C139" s="2">
        <v>7</v>
      </c>
      <c r="D139" s="54">
        <f>C139/$C$147</f>
        <v>0.012797074954296161</v>
      </c>
      <c r="E139" s="55">
        <v>61</v>
      </c>
      <c r="F139" s="54">
        <f>E139/$E$147</f>
        <v>0.02161587526576896</v>
      </c>
    </row>
    <row r="140" spans="1:6" ht="13.5">
      <c r="A140" s="217">
        <v>2</v>
      </c>
      <c r="B140" s="217"/>
      <c r="C140" s="2">
        <v>6</v>
      </c>
      <c r="D140" s="54">
        <f>C140/$C$147</f>
        <v>0.010968921389396709</v>
      </c>
      <c r="E140" s="55">
        <v>69</v>
      </c>
      <c r="F140" s="54">
        <f aca="true" t="shared" si="5" ref="F140:F146">E140/$E$147</f>
        <v>0.02445074415308292</v>
      </c>
    </row>
    <row r="141" spans="1:6" ht="13.5">
      <c r="A141" s="217">
        <v>3</v>
      </c>
      <c r="B141" s="217"/>
      <c r="C141" s="2">
        <v>154</v>
      </c>
      <c r="D141" s="54">
        <f>C141/$C$147</f>
        <v>0.28153564899451555</v>
      </c>
      <c r="E141" s="55">
        <v>177</v>
      </c>
      <c r="F141" s="54">
        <f t="shared" si="5"/>
        <v>0.0627214741318214</v>
      </c>
    </row>
    <row r="142" spans="1:6" ht="13.5">
      <c r="A142" s="217">
        <v>4</v>
      </c>
      <c r="B142" s="217"/>
      <c r="C142" s="2"/>
      <c r="D142" s="54"/>
      <c r="E142" s="55">
        <v>285</v>
      </c>
      <c r="F142" s="54">
        <f t="shared" si="5"/>
        <v>0.10099220411055988</v>
      </c>
    </row>
    <row r="143" spans="1:6" ht="13.5">
      <c r="A143" s="217">
        <v>5</v>
      </c>
      <c r="B143" s="217"/>
      <c r="C143" s="2"/>
      <c r="D143" s="54"/>
      <c r="E143" s="55">
        <v>446</v>
      </c>
      <c r="F143" s="54">
        <f t="shared" si="5"/>
        <v>0.15804394046775336</v>
      </c>
    </row>
    <row r="144" spans="1:6" ht="13.5">
      <c r="A144" s="217">
        <v>6</v>
      </c>
      <c r="B144" s="217"/>
      <c r="C144" s="2"/>
      <c r="D144" s="54"/>
      <c r="E144" s="55">
        <v>1634</v>
      </c>
      <c r="F144" s="54">
        <f t="shared" si="5"/>
        <v>0.5790219702338767</v>
      </c>
    </row>
    <row r="145" spans="1:6" ht="13.5">
      <c r="A145" s="218" t="s">
        <v>282</v>
      </c>
      <c r="B145" s="218"/>
      <c r="C145" s="2"/>
      <c r="D145" s="54"/>
      <c r="E145" s="55">
        <v>35</v>
      </c>
      <c r="F145" s="54">
        <f t="shared" si="5"/>
        <v>0.012402551381998583</v>
      </c>
    </row>
    <row r="146" spans="1:6" ht="13.5">
      <c r="A146" s="218" t="s">
        <v>283</v>
      </c>
      <c r="B146" s="218"/>
      <c r="C146" s="2">
        <v>380</v>
      </c>
      <c r="D146" s="54">
        <f>C146/$C$147</f>
        <v>0.6946983546617916</v>
      </c>
      <c r="E146" s="55">
        <v>115</v>
      </c>
      <c r="F146" s="54">
        <f t="shared" si="5"/>
        <v>0.0407512402551382</v>
      </c>
    </row>
    <row r="147" spans="1:6" ht="13.5">
      <c r="A147" s="42" t="s">
        <v>444</v>
      </c>
      <c r="B147" s="43"/>
      <c r="C147" s="41">
        <f>SUM(C139:C146)</f>
        <v>547</v>
      </c>
      <c r="D147" s="41"/>
      <c r="E147" s="47">
        <f>SUM(E139:E146)</f>
        <v>2822</v>
      </c>
      <c r="F147" s="41"/>
    </row>
    <row r="148" ht="14.25" thickBot="1"/>
    <row r="149" spans="1:6" ht="14.25" thickTop="1">
      <c r="A149" s="219" t="s">
        <v>452</v>
      </c>
      <c r="B149" s="176"/>
      <c r="C149" s="176"/>
      <c r="D149" s="176"/>
      <c r="E149" s="176"/>
      <c r="F149" s="177"/>
    </row>
    <row r="150" spans="1:6" ht="13.5">
      <c r="A150" s="195"/>
      <c r="B150" s="196"/>
      <c r="C150" s="196"/>
      <c r="D150" s="196"/>
      <c r="E150" s="196"/>
      <c r="F150" s="197"/>
    </row>
    <row r="151" spans="1:6" ht="14.25" thickBot="1">
      <c r="A151" s="178"/>
      <c r="B151" s="179"/>
      <c r="C151" s="179"/>
      <c r="D151" s="179"/>
      <c r="E151" s="179"/>
      <c r="F151" s="180"/>
    </row>
    <row r="152" ht="12.75" customHeight="1" thickTop="1"/>
    <row r="153" ht="13.5">
      <c r="A153" t="s">
        <v>285</v>
      </c>
    </row>
    <row r="155" spans="1:9" ht="13.5">
      <c r="A155" s="220" t="s">
        <v>286</v>
      </c>
      <c r="B155" s="221"/>
      <c r="C155" s="221"/>
      <c r="D155" s="221"/>
      <c r="E155" s="221"/>
      <c r="F155" s="222"/>
      <c r="G155" s="2" t="s">
        <v>284</v>
      </c>
      <c r="H155" s="2" t="s">
        <v>306</v>
      </c>
      <c r="I155" s="50" t="s">
        <v>444</v>
      </c>
    </row>
    <row r="156" spans="1:9" ht="13.5">
      <c r="A156" s="217" t="s">
        <v>287</v>
      </c>
      <c r="B156" s="217"/>
      <c r="C156" s="217"/>
      <c r="D156" s="217"/>
      <c r="E156" s="218" t="s">
        <v>288</v>
      </c>
      <c r="F156" s="218"/>
      <c r="G156" s="55">
        <v>56</v>
      </c>
      <c r="H156" s="55">
        <v>291</v>
      </c>
      <c r="I156" s="65">
        <f>SUM(G156:H156)</f>
        <v>347</v>
      </c>
    </row>
    <row r="157" spans="1:9" ht="13.5">
      <c r="A157" s="217"/>
      <c r="B157" s="217"/>
      <c r="C157" s="217"/>
      <c r="D157" s="217"/>
      <c r="E157" s="218" t="s">
        <v>289</v>
      </c>
      <c r="F157" s="218"/>
      <c r="G157" s="55">
        <v>49</v>
      </c>
      <c r="H157" s="55">
        <v>193</v>
      </c>
      <c r="I157" s="65">
        <f aca="true" t="shared" si="6" ref="I157:I171">SUM(G157:H157)</f>
        <v>242</v>
      </c>
    </row>
    <row r="158" spans="1:9" ht="13.5">
      <c r="A158" s="220" t="s">
        <v>290</v>
      </c>
      <c r="B158" s="221"/>
      <c r="C158" s="221"/>
      <c r="D158" s="221"/>
      <c r="E158" s="221"/>
      <c r="F158" s="222"/>
      <c r="G158" s="55">
        <v>28</v>
      </c>
      <c r="H158" s="55">
        <v>98</v>
      </c>
      <c r="I158" s="65">
        <f t="shared" si="6"/>
        <v>126</v>
      </c>
    </row>
    <row r="159" spans="1:9" ht="13.5">
      <c r="A159" s="217" t="s">
        <v>291</v>
      </c>
      <c r="B159" s="217"/>
      <c r="C159" s="217"/>
      <c r="D159" s="217"/>
      <c r="E159" s="218" t="s">
        <v>292</v>
      </c>
      <c r="F159" s="218"/>
      <c r="G159" s="55">
        <v>26</v>
      </c>
      <c r="H159" s="55">
        <v>76</v>
      </c>
      <c r="I159" s="65">
        <f t="shared" si="6"/>
        <v>102</v>
      </c>
    </row>
    <row r="160" spans="1:9" ht="13.5">
      <c r="A160" s="217"/>
      <c r="B160" s="217"/>
      <c r="C160" s="217"/>
      <c r="D160" s="217"/>
      <c r="E160" s="218" t="s">
        <v>293</v>
      </c>
      <c r="F160" s="218"/>
      <c r="G160" s="55">
        <v>49</v>
      </c>
      <c r="H160" s="55">
        <v>280</v>
      </c>
      <c r="I160" s="65">
        <f t="shared" si="6"/>
        <v>329</v>
      </c>
    </row>
    <row r="161" spans="1:9" ht="13.5">
      <c r="A161" s="217"/>
      <c r="B161" s="217"/>
      <c r="C161" s="217"/>
      <c r="D161" s="217"/>
      <c r="E161" s="218" t="s">
        <v>294</v>
      </c>
      <c r="F161" s="218"/>
      <c r="G161" s="55">
        <v>1</v>
      </c>
      <c r="H161" s="55">
        <v>14</v>
      </c>
      <c r="I161" s="65">
        <f t="shared" si="6"/>
        <v>15</v>
      </c>
    </row>
    <row r="162" spans="1:9" ht="13.5">
      <c r="A162" s="217" t="s">
        <v>295</v>
      </c>
      <c r="B162" s="217"/>
      <c r="C162" s="217"/>
      <c r="D162" s="217"/>
      <c r="E162" s="218" t="s">
        <v>296</v>
      </c>
      <c r="F162" s="218"/>
      <c r="G162" s="55">
        <v>0</v>
      </c>
      <c r="H162" s="55">
        <v>2</v>
      </c>
      <c r="I162" s="65">
        <f t="shared" si="6"/>
        <v>2</v>
      </c>
    </row>
    <row r="163" spans="1:9" ht="13.5">
      <c r="A163" s="217"/>
      <c r="B163" s="217"/>
      <c r="C163" s="217"/>
      <c r="D163" s="217"/>
      <c r="E163" s="218" t="s">
        <v>297</v>
      </c>
      <c r="F163" s="218"/>
      <c r="G163" s="55">
        <v>0</v>
      </c>
      <c r="H163" s="55">
        <v>3</v>
      </c>
      <c r="I163" s="65">
        <f t="shared" si="6"/>
        <v>3</v>
      </c>
    </row>
    <row r="164" spans="1:9" ht="13.5">
      <c r="A164" s="217" t="s">
        <v>298</v>
      </c>
      <c r="B164" s="217"/>
      <c r="C164" s="217"/>
      <c r="D164" s="217"/>
      <c r="E164" s="218" t="s">
        <v>299</v>
      </c>
      <c r="F164" s="218"/>
      <c r="G164" s="55">
        <v>7</v>
      </c>
      <c r="H164" s="55">
        <v>61</v>
      </c>
      <c r="I164" s="65">
        <f t="shared" si="6"/>
        <v>68</v>
      </c>
    </row>
    <row r="165" spans="1:9" ht="13.5">
      <c r="A165" s="217"/>
      <c r="B165" s="217"/>
      <c r="C165" s="217"/>
      <c r="D165" s="217"/>
      <c r="E165" s="218" t="s">
        <v>300</v>
      </c>
      <c r="F165" s="218"/>
      <c r="G165" s="55">
        <v>3</v>
      </c>
      <c r="H165" s="55">
        <v>73</v>
      </c>
      <c r="I165" s="65">
        <f t="shared" si="6"/>
        <v>76</v>
      </c>
    </row>
    <row r="166" spans="1:9" ht="13.5">
      <c r="A166" s="220" t="s">
        <v>301</v>
      </c>
      <c r="B166" s="221"/>
      <c r="C166" s="221"/>
      <c r="D166" s="221"/>
      <c r="E166" s="221"/>
      <c r="F166" s="222"/>
      <c r="G166" s="55">
        <v>13</v>
      </c>
      <c r="H166" s="55">
        <v>73</v>
      </c>
      <c r="I166" s="65">
        <f t="shared" si="6"/>
        <v>86</v>
      </c>
    </row>
    <row r="167" spans="1:9" ht="13.5">
      <c r="A167" s="220" t="s">
        <v>302</v>
      </c>
      <c r="B167" s="221"/>
      <c r="C167" s="221"/>
      <c r="D167" s="221"/>
      <c r="E167" s="221"/>
      <c r="F167" s="222"/>
      <c r="G167" s="55">
        <v>39</v>
      </c>
      <c r="H167" s="55">
        <v>187</v>
      </c>
      <c r="I167" s="65">
        <f t="shared" si="6"/>
        <v>226</v>
      </c>
    </row>
    <row r="168" spans="1:9" ht="13.5">
      <c r="A168" s="220" t="s">
        <v>303</v>
      </c>
      <c r="B168" s="221"/>
      <c r="C168" s="221"/>
      <c r="D168" s="221"/>
      <c r="E168" s="221"/>
      <c r="F168" s="222"/>
      <c r="G168" s="55">
        <v>27</v>
      </c>
      <c r="H168" s="55">
        <v>119</v>
      </c>
      <c r="I168" s="65">
        <f t="shared" si="6"/>
        <v>146</v>
      </c>
    </row>
    <row r="169" spans="1:9" ht="13.5">
      <c r="A169" s="220" t="s">
        <v>304</v>
      </c>
      <c r="B169" s="221"/>
      <c r="C169" s="221"/>
      <c r="D169" s="221"/>
      <c r="E169" s="221"/>
      <c r="F169" s="222"/>
      <c r="G169" s="55">
        <v>4</v>
      </c>
      <c r="H169" s="55">
        <v>124</v>
      </c>
      <c r="I169" s="65">
        <f t="shared" si="6"/>
        <v>128</v>
      </c>
    </row>
    <row r="170" spans="1:9" ht="13.5">
      <c r="A170" s="220" t="s">
        <v>305</v>
      </c>
      <c r="B170" s="221"/>
      <c r="C170" s="221"/>
      <c r="D170" s="221"/>
      <c r="E170" s="221"/>
      <c r="F170" s="222"/>
      <c r="G170" s="55">
        <v>139</v>
      </c>
      <c r="H170" s="55">
        <v>1633</v>
      </c>
      <c r="I170" s="65">
        <f t="shared" si="6"/>
        <v>1772</v>
      </c>
    </row>
    <row r="171" spans="1:9" ht="13.5">
      <c r="A171" s="220" t="s">
        <v>238</v>
      </c>
      <c r="B171" s="221"/>
      <c r="C171" s="221"/>
      <c r="D171" s="221"/>
      <c r="E171" s="221"/>
      <c r="F171" s="222"/>
      <c r="G171" s="55">
        <v>17</v>
      </c>
      <c r="H171" s="55">
        <v>95</v>
      </c>
      <c r="I171" s="65">
        <f t="shared" si="6"/>
        <v>112</v>
      </c>
    </row>
    <row r="172" ht="14.25" thickBot="1"/>
    <row r="173" spans="1:9" ht="14.25" thickTop="1">
      <c r="A173" s="219" t="s">
        <v>0</v>
      </c>
      <c r="B173" s="176"/>
      <c r="C173" s="176"/>
      <c r="D173" s="176"/>
      <c r="E173" s="176"/>
      <c r="F173" s="176"/>
      <c r="G173" s="176"/>
      <c r="H173" s="176"/>
      <c r="I173" s="177"/>
    </row>
    <row r="174" spans="1:9" ht="13.5">
      <c r="A174" s="195"/>
      <c r="B174" s="196"/>
      <c r="C174" s="196"/>
      <c r="D174" s="196"/>
      <c r="E174" s="196"/>
      <c r="F174" s="196"/>
      <c r="G174" s="196"/>
      <c r="H174" s="196"/>
      <c r="I174" s="197"/>
    </row>
    <row r="175" spans="1:9" ht="14.25" thickBot="1">
      <c r="A175" s="178"/>
      <c r="B175" s="179"/>
      <c r="C175" s="179"/>
      <c r="D175" s="179"/>
      <c r="E175" s="179"/>
      <c r="F175" s="179"/>
      <c r="G175" s="179"/>
      <c r="H175" s="179"/>
      <c r="I175" s="180"/>
    </row>
    <row r="176" ht="14.25" thickTop="1">
      <c r="A176" t="s">
        <v>307</v>
      </c>
    </row>
    <row r="177" ht="13.5">
      <c r="A177" t="s">
        <v>63</v>
      </c>
    </row>
    <row r="179" spans="1:8" ht="13.5">
      <c r="A179" s="226" t="s">
        <v>54</v>
      </c>
      <c r="B179" s="227"/>
      <c r="C179" s="227"/>
      <c r="D179" s="227"/>
      <c r="E179" s="227"/>
      <c r="F179" s="227"/>
      <c r="G179" s="228"/>
      <c r="H179" s="225">
        <v>216</v>
      </c>
    </row>
    <row r="180" spans="1:8" ht="13.5">
      <c r="A180" s="229"/>
      <c r="B180" s="230"/>
      <c r="C180" s="230"/>
      <c r="D180" s="230"/>
      <c r="E180" s="230"/>
      <c r="F180" s="230"/>
      <c r="G180" s="231"/>
      <c r="H180" s="225"/>
    </row>
    <row r="181" spans="1:8" ht="13.5">
      <c r="A181" s="226" t="s">
        <v>55</v>
      </c>
      <c r="B181" s="227"/>
      <c r="C181" s="227"/>
      <c r="D181" s="227"/>
      <c r="E181" s="227"/>
      <c r="F181" s="227"/>
      <c r="G181" s="228"/>
      <c r="H181" s="225">
        <v>179</v>
      </c>
    </row>
    <row r="182" spans="1:8" ht="13.5">
      <c r="A182" s="229"/>
      <c r="B182" s="230"/>
      <c r="C182" s="230"/>
      <c r="D182" s="230"/>
      <c r="E182" s="230"/>
      <c r="F182" s="230"/>
      <c r="G182" s="231"/>
      <c r="H182" s="225"/>
    </row>
    <row r="183" spans="1:8" ht="13.5">
      <c r="A183" s="226" t="s">
        <v>56</v>
      </c>
      <c r="B183" s="227"/>
      <c r="C183" s="227"/>
      <c r="D183" s="227"/>
      <c r="E183" s="227"/>
      <c r="F183" s="227"/>
      <c r="G183" s="228"/>
      <c r="H183" s="225">
        <v>108</v>
      </c>
    </row>
    <row r="184" spans="1:8" ht="13.5">
      <c r="A184" s="229"/>
      <c r="B184" s="230"/>
      <c r="C184" s="230"/>
      <c r="D184" s="230"/>
      <c r="E184" s="230"/>
      <c r="F184" s="230"/>
      <c r="G184" s="231"/>
      <c r="H184" s="225"/>
    </row>
    <row r="185" spans="1:8" ht="13.5">
      <c r="A185" s="226" t="s">
        <v>57</v>
      </c>
      <c r="B185" s="227"/>
      <c r="C185" s="227"/>
      <c r="D185" s="227"/>
      <c r="E185" s="227"/>
      <c r="F185" s="227"/>
      <c r="G185" s="228"/>
      <c r="H185" s="225">
        <v>107</v>
      </c>
    </row>
    <row r="186" spans="1:8" ht="13.5">
      <c r="A186" s="229"/>
      <c r="B186" s="230"/>
      <c r="C186" s="230"/>
      <c r="D186" s="230"/>
      <c r="E186" s="230"/>
      <c r="F186" s="230"/>
      <c r="G186" s="231"/>
      <c r="H186" s="225"/>
    </row>
    <row r="187" spans="1:8" ht="13.5">
      <c r="A187" s="243" t="s">
        <v>58</v>
      </c>
      <c r="B187" s="244"/>
      <c r="C187" s="244"/>
      <c r="D187" s="244"/>
      <c r="E187" s="244"/>
      <c r="F187" s="244"/>
      <c r="G187" s="245"/>
      <c r="H187" s="225">
        <v>102</v>
      </c>
    </row>
    <row r="188" spans="1:8" ht="13.5">
      <c r="A188" s="229"/>
      <c r="B188" s="230"/>
      <c r="C188" s="230"/>
      <c r="D188" s="230"/>
      <c r="E188" s="230"/>
      <c r="F188" s="230"/>
      <c r="G188" s="231"/>
      <c r="H188" s="225"/>
    </row>
    <row r="189" spans="1:8" ht="13.5">
      <c r="A189" s="14" t="s">
        <v>308</v>
      </c>
      <c r="B189" s="15"/>
      <c r="C189" s="15"/>
      <c r="D189" s="15"/>
      <c r="E189" s="15"/>
      <c r="F189" s="15"/>
      <c r="G189" s="16"/>
      <c r="H189" s="17">
        <v>78</v>
      </c>
    </row>
    <row r="190" spans="1:8" ht="13.5">
      <c r="A190" s="226" t="s">
        <v>59</v>
      </c>
      <c r="B190" s="227"/>
      <c r="C190" s="227"/>
      <c r="D190" s="227"/>
      <c r="E190" s="227"/>
      <c r="F190" s="227"/>
      <c r="G190" s="228"/>
      <c r="H190" s="225">
        <v>70</v>
      </c>
    </row>
    <row r="191" spans="1:8" ht="13.5">
      <c r="A191" s="229"/>
      <c r="B191" s="230"/>
      <c r="C191" s="230"/>
      <c r="D191" s="230"/>
      <c r="E191" s="230"/>
      <c r="F191" s="230"/>
      <c r="G191" s="231"/>
      <c r="H191" s="225"/>
    </row>
    <row r="192" spans="1:8" ht="13.5">
      <c r="A192" s="2" t="s">
        <v>310</v>
      </c>
      <c r="B192" s="2"/>
      <c r="C192" s="2"/>
      <c r="D192" s="2"/>
      <c r="E192" s="2"/>
      <c r="F192" s="2"/>
      <c r="G192" s="2"/>
      <c r="H192" s="17">
        <v>64</v>
      </c>
    </row>
    <row r="193" spans="1:8" ht="13.5">
      <c r="A193" s="14" t="s">
        <v>309</v>
      </c>
      <c r="B193" s="15"/>
      <c r="C193" s="15"/>
      <c r="D193" s="15"/>
      <c r="E193" s="15"/>
      <c r="F193" s="15"/>
      <c r="G193" s="16"/>
      <c r="H193" s="17">
        <v>54</v>
      </c>
    </row>
    <row r="194" spans="1:8" ht="13.5">
      <c r="A194" s="11" t="s">
        <v>238</v>
      </c>
      <c r="B194" s="12"/>
      <c r="C194" s="12"/>
      <c r="D194" s="12"/>
      <c r="E194" s="12"/>
      <c r="F194" s="12"/>
      <c r="G194" s="13"/>
      <c r="H194" s="18">
        <v>56</v>
      </c>
    </row>
    <row r="195" ht="14.25" thickBot="1"/>
    <row r="196" spans="1:9" ht="14.25" thickTop="1">
      <c r="A196" s="219" t="s">
        <v>464</v>
      </c>
      <c r="B196" s="176"/>
      <c r="C196" s="176"/>
      <c r="D196" s="176"/>
      <c r="E196" s="176"/>
      <c r="F196" s="176"/>
      <c r="G196" s="176"/>
      <c r="H196" s="176"/>
      <c r="I196" s="177"/>
    </row>
    <row r="197" spans="1:9" ht="13.5">
      <c r="A197" s="195"/>
      <c r="B197" s="196"/>
      <c r="C197" s="196"/>
      <c r="D197" s="196"/>
      <c r="E197" s="196"/>
      <c r="F197" s="196"/>
      <c r="G197" s="196"/>
      <c r="H197" s="196"/>
      <c r="I197" s="197"/>
    </row>
    <row r="198" spans="1:9" ht="14.25" thickBot="1">
      <c r="A198" s="178"/>
      <c r="B198" s="179"/>
      <c r="C198" s="179"/>
      <c r="D198" s="179"/>
      <c r="E198" s="179"/>
      <c r="F198" s="179"/>
      <c r="G198" s="179"/>
      <c r="H198" s="179"/>
      <c r="I198" s="180"/>
    </row>
    <row r="199" ht="14.25" thickTop="1"/>
    <row r="200" ht="13.5">
      <c r="A200" t="s">
        <v>311</v>
      </c>
    </row>
    <row r="202" spans="1:8" ht="13.5">
      <c r="A202" s="14" t="s">
        <v>315</v>
      </c>
      <c r="B202" s="15"/>
      <c r="C202" s="15"/>
      <c r="D202" s="15"/>
      <c r="E202" s="15"/>
      <c r="F202" s="15"/>
      <c r="G202" s="16"/>
      <c r="H202" s="2">
        <v>751</v>
      </c>
    </row>
    <row r="203" spans="1:8" ht="13.5">
      <c r="A203" s="14" t="s">
        <v>312</v>
      </c>
      <c r="B203" s="15"/>
      <c r="C203" s="15"/>
      <c r="D203" s="15"/>
      <c r="E203" s="15"/>
      <c r="F203" s="15"/>
      <c r="G203" s="16"/>
      <c r="H203" s="2">
        <v>688</v>
      </c>
    </row>
    <row r="204" spans="1:8" ht="13.5">
      <c r="A204" s="14" t="s">
        <v>316</v>
      </c>
      <c r="B204" s="15"/>
      <c r="C204" s="15"/>
      <c r="D204" s="15"/>
      <c r="E204" s="15"/>
      <c r="F204" s="15"/>
      <c r="G204" s="16"/>
      <c r="H204" s="2">
        <v>458</v>
      </c>
    </row>
    <row r="205" spans="1:8" ht="13.5">
      <c r="A205" s="14" t="s">
        <v>313</v>
      </c>
      <c r="B205" s="15"/>
      <c r="C205" s="15"/>
      <c r="D205" s="15"/>
      <c r="E205" s="15"/>
      <c r="F205" s="15"/>
      <c r="G205" s="16"/>
      <c r="H205" s="2">
        <v>455</v>
      </c>
    </row>
    <row r="206" spans="1:8" ht="13.5">
      <c r="A206" s="14" t="s">
        <v>317</v>
      </c>
      <c r="B206" s="15"/>
      <c r="C206" s="15"/>
      <c r="D206" s="15"/>
      <c r="E206" s="15"/>
      <c r="F206" s="15"/>
      <c r="G206" s="16"/>
      <c r="H206" s="2">
        <v>401</v>
      </c>
    </row>
    <row r="207" spans="1:8" ht="13.5">
      <c r="A207" s="14" t="s">
        <v>319</v>
      </c>
      <c r="B207" s="15"/>
      <c r="C207" s="15"/>
      <c r="D207" s="15"/>
      <c r="E207" s="15"/>
      <c r="F207" s="15"/>
      <c r="G207" s="16"/>
      <c r="H207" s="2">
        <v>381</v>
      </c>
    </row>
    <row r="208" spans="1:8" ht="13.5">
      <c r="A208" s="14" t="s">
        <v>318</v>
      </c>
      <c r="B208" s="15"/>
      <c r="C208" s="15"/>
      <c r="D208" s="15"/>
      <c r="E208" s="15"/>
      <c r="F208" s="15"/>
      <c r="G208" s="16"/>
      <c r="H208" s="2">
        <v>268</v>
      </c>
    </row>
    <row r="209" spans="1:8" ht="13.5">
      <c r="A209" s="14" t="s">
        <v>314</v>
      </c>
      <c r="B209" s="15"/>
      <c r="C209" s="15"/>
      <c r="D209" s="15"/>
      <c r="E209" s="15"/>
      <c r="F209" s="15"/>
      <c r="G209" s="16"/>
      <c r="H209" s="2">
        <v>143</v>
      </c>
    </row>
    <row r="210" spans="1:8" ht="13.5">
      <c r="A210" s="14" t="s">
        <v>238</v>
      </c>
      <c r="B210" s="15"/>
      <c r="C210" s="15"/>
      <c r="D210" s="15"/>
      <c r="E210" s="15"/>
      <c r="F210" s="15"/>
      <c r="G210" s="16"/>
      <c r="H210" s="2">
        <v>159</v>
      </c>
    </row>
    <row r="211" ht="14.25" thickBot="1"/>
    <row r="212" spans="1:9" ht="14.25" thickTop="1">
      <c r="A212" s="219" t="s">
        <v>506</v>
      </c>
      <c r="B212" s="176"/>
      <c r="C212" s="176"/>
      <c r="D212" s="176"/>
      <c r="E212" s="176"/>
      <c r="F212" s="176"/>
      <c r="G212" s="176"/>
      <c r="H212" s="176"/>
      <c r="I212" s="177"/>
    </row>
    <row r="213" spans="1:9" ht="13.5">
      <c r="A213" s="195"/>
      <c r="B213" s="196"/>
      <c r="C213" s="196"/>
      <c r="D213" s="196"/>
      <c r="E213" s="196"/>
      <c r="F213" s="196"/>
      <c r="G213" s="196"/>
      <c r="H213" s="196"/>
      <c r="I213" s="197"/>
    </row>
    <row r="214" spans="1:9" ht="14.25" thickBot="1">
      <c r="A214" s="178"/>
      <c r="B214" s="179"/>
      <c r="C214" s="179"/>
      <c r="D214" s="179"/>
      <c r="E214" s="179"/>
      <c r="F214" s="179"/>
      <c r="G214" s="179"/>
      <c r="H214" s="179"/>
      <c r="I214" s="180"/>
    </row>
    <row r="215" ht="14.25" thickTop="1"/>
    <row r="216" ht="13.5">
      <c r="A216" t="s">
        <v>320</v>
      </c>
    </row>
    <row r="217" ht="13.5">
      <c r="A217" t="s">
        <v>321</v>
      </c>
    </row>
    <row r="219" spans="1:8" ht="13.5">
      <c r="A219" s="226" t="s">
        <v>61</v>
      </c>
      <c r="B219" s="227"/>
      <c r="C219" s="227"/>
      <c r="D219" s="227"/>
      <c r="E219" s="227"/>
      <c r="F219" s="227"/>
      <c r="G219" s="228"/>
      <c r="H219" s="232">
        <v>1154</v>
      </c>
    </row>
    <row r="220" spans="1:8" ht="13.5">
      <c r="A220" s="229"/>
      <c r="B220" s="230"/>
      <c r="C220" s="230"/>
      <c r="D220" s="230"/>
      <c r="E220" s="230"/>
      <c r="F220" s="230"/>
      <c r="G220" s="231"/>
      <c r="H220" s="233"/>
    </row>
    <row r="221" spans="1:8" ht="13.5">
      <c r="A221" s="14" t="s">
        <v>322</v>
      </c>
      <c r="B221" s="15"/>
      <c r="C221" s="15"/>
      <c r="D221" s="15"/>
      <c r="E221" s="15"/>
      <c r="F221" s="15"/>
      <c r="G221" s="16"/>
      <c r="H221" s="2">
        <v>896</v>
      </c>
    </row>
    <row r="222" spans="1:8" ht="13.5">
      <c r="A222" s="14" t="s">
        <v>323</v>
      </c>
      <c r="B222" s="15"/>
      <c r="C222" s="15"/>
      <c r="D222" s="15"/>
      <c r="E222" s="15"/>
      <c r="F222" s="15"/>
      <c r="G222" s="16"/>
      <c r="H222" s="2">
        <v>876</v>
      </c>
    </row>
    <row r="223" spans="1:8" ht="13.5">
      <c r="A223" s="226" t="s">
        <v>60</v>
      </c>
      <c r="B223" s="227"/>
      <c r="C223" s="227"/>
      <c r="D223" s="227"/>
      <c r="E223" s="227"/>
      <c r="F223" s="227"/>
      <c r="G223" s="228"/>
      <c r="H223" s="223">
        <v>720</v>
      </c>
    </row>
    <row r="224" spans="1:8" ht="13.5">
      <c r="A224" s="229"/>
      <c r="B224" s="230"/>
      <c r="C224" s="230"/>
      <c r="D224" s="230"/>
      <c r="E224" s="230"/>
      <c r="F224" s="230"/>
      <c r="G224" s="231"/>
      <c r="H224" s="224"/>
    </row>
    <row r="225" spans="1:8" ht="13.5">
      <c r="A225" s="14" t="s">
        <v>238</v>
      </c>
      <c r="B225" s="15"/>
      <c r="C225" s="15"/>
      <c r="D225" s="15"/>
      <c r="E225" s="15"/>
      <c r="F225" s="15"/>
      <c r="G225" s="16"/>
      <c r="H225" s="2">
        <v>206</v>
      </c>
    </row>
    <row r="226" ht="14.25" thickBot="1"/>
    <row r="227" spans="1:9" ht="14.25" thickTop="1">
      <c r="A227" s="219" t="s">
        <v>462</v>
      </c>
      <c r="B227" s="176"/>
      <c r="C227" s="176"/>
      <c r="D227" s="176"/>
      <c r="E227" s="176"/>
      <c r="F227" s="176"/>
      <c r="G227" s="176"/>
      <c r="H227" s="176"/>
      <c r="I227" s="177"/>
    </row>
    <row r="228" spans="1:9" ht="13.5">
      <c r="A228" s="195"/>
      <c r="B228" s="196"/>
      <c r="C228" s="196"/>
      <c r="D228" s="196"/>
      <c r="E228" s="196"/>
      <c r="F228" s="196"/>
      <c r="G228" s="196"/>
      <c r="H228" s="196"/>
      <c r="I228" s="197"/>
    </row>
    <row r="229" spans="1:9" ht="14.25" thickBot="1">
      <c r="A229" s="178"/>
      <c r="B229" s="179"/>
      <c r="C229" s="179"/>
      <c r="D229" s="179"/>
      <c r="E229" s="179"/>
      <c r="F229" s="179"/>
      <c r="G229" s="179"/>
      <c r="H229" s="179"/>
      <c r="I229" s="180"/>
    </row>
    <row r="230" ht="14.25" thickTop="1"/>
  </sheetData>
  <sheetProtection/>
  <mergeCells count="97">
    <mergeCell ref="A6:C6"/>
    <mergeCell ref="A227:I229"/>
    <mergeCell ref="A179:G180"/>
    <mergeCell ref="A181:G182"/>
    <mergeCell ref="A183:G184"/>
    <mergeCell ref="A185:G186"/>
    <mergeCell ref="A187:G188"/>
    <mergeCell ref="A190:G191"/>
    <mergeCell ref="A223:G224"/>
    <mergeCell ref="H6:I16"/>
    <mergeCell ref="F21:I23"/>
    <mergeCell ref="A158:F158"/>
    <mergeCell ref="A155:F155"/>
    <mergeCell ref="A74:B74"/>
    <mergeCell ref="E63:H65"/>
    <mergeCell ref="A104:F106"/>
    <mergeCell ref="E111:I113"/>
    <mergeCell ref="F78:H80"/>
    <mergeCell ref="E129:I134"/>
    <mergeCell ref="F70:H71"/>
    <mergeCell ref="A94:D94"/>
    <mergeCell ref="A95:D95"/>
    <mergeCell ref="A141:B141"/>
    <mergeCell ref="A142:B142"/>
    <mergeCell ref="A96:D96"/>
    <mergeCell ref="A97:D97"/>
    <mergeCell ref="A98:D98"/>
    <mergeCell ref="A99:D99"/>
    <mergeCell ref="A100:D100"/>
    <mergeCell ref="A93:D93"/>
    <mergeCell ref="A72:B72"/>
    <mergeCell ref="A7:C7"/>
    <mergeCell ref="A8:C8"/>
    <mergeCell ref="A9:C9"/>
    <mergeCell ref="A10:C10"/>
    <mergeCell ref="A11:C11"/>
    <mergeCell ref="A12:C12"/>
    <mergeCell ref="A91:D91"/>
    <mergeCell ref="A92:D92"/>
    <mergeCell ref="A80:C80"/>
    <mergeCell ref="A81:C81"/>
    <mergeCell ref="A73:B73"/>
    <mergeCell ref="A86:B86"/>
    <mergeCell ref="A78:C78"/>
    <mergeCell ref="A79:C79"/>
    <mergeCell ref="A13:C13"/>
    <mergeCell ref="A14:C14"/>
    <mergeCell ref="A15:C15"/>
    <mergeCell ref="A71:B71"/>
    <mergeCell ref="A16:C16"/>
    <mergeCell ref="A22:B22"/>
    <mergeCell ref="A24:B24"/>
    <mergeCell ref="A30:B30"/>
    <mergeCell ref="A101:D101"/>
    <mergeCell ref="E156:F156"/>
    <mergeCell ref="H219:H220"/>
    <mergeCell ref="A111:B111"/>
    <mergeCell ref="A112:B112"/>
    <mergeCell ref="A113:B113"/>
    <mergeCell ref="A114:B114"/>
    <mergeCell ref="A115:B115"/>
    <mergeCell ref="A145:B145"/>
    <mergeCell ref="A139:B139"/>
    <mergeCell ref="A170:F170"/>
    <mergeCell ref="H181:H182"/>
    <mergeCell ref="A143:B143"/>
    <mergeCell ref="A144:B144"/>
    <mergeCell ref="A146:B146"/>
    <mergeCell ref="A156:D157"/>
    <mergeCell ref="A159:D161"/>
    <mergeCell ref="E164:F164"/>
    <mergeCell ref="A162:D163"/>
    <mergeCell ref="A149:F151"/>
    <mergeCell ref="E162:F162"/>
    <mergeCell ref="E163:F163"/>
    <mergeCell ref="E165:F165"/>
    <mergeCell ref="A140:B140"/>
    <mergeCell ref="H223:H224"/>
    <mergeCell ref="A171:F171"/>
    <mergeCell ref="H187:H188"/>
    <mergeCell ref="H179:H180"/>
    <mergeCell ref="H183:H184"/>
    <mergeCell ref="A219:G220"/>
    <mergeCell ref="A196:I198"/>
    <mergeCell ref="A212:I214"/>
    <mergeCell ref="H190:H191"/>
    <mergeCell ref="H185:H186"/>
    <mergeCell ref="A164:D165"/>
    <mergeCell ref="E157:F157"/>
    <mergeCell ref="E159:F159"/>
    <mergeCell ref="A173:I175"/>
    <mergeCell ref="A166:F166"/>
    <mergeCell ref="A167:F167"/>
    <mergeCell ref="A168:F168"/>
    <mergeCell ref="A169:F169"/>
    <mergeCell ref="E160:F160"/>
    <mergeCell ref="E161:F161"/>
  </mergeCells>
  <printOptions/>
  <pageMargins left="0.7" right="0.63"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235"/>
  <sheetViews>
    <sheetView zoomScalePageLayoutView="0" workbookViewId="0" topLeftCell="A118">
      <selection activeCell="G128" sqref="G128"/>
    </sheetView>
  </sheetViews>
  <sheetFormatPr defaultColWidth="9.00390625" defaultRowHeight="13.5"/>
  <cols>
    <col min="3" max="3" width="10.75390625" style="0" customWidth="1"/>
    <col min="7" max="7" width="12.00390625" style="0" customWidth="1"/>
    <col min="8" max="8" width="12.125" style="0" customWidth="1"/>
  </cols>
  <sheetData>
    <row r="1" ht="27.75" customHeight="1">
      <c r="A1" s="7" t="s">
        <v>368</v>
      </c>
    </row>
    <row r="5" ht="13.5">
      <c r="A5" t="s">
        <v>369</v>
      </c>
    </row>
    <row r="6" ht="14.25" thickBot="1"/>
    <row r="7" spans="1:9" ht="14.25" thickTop="1">
      <c r="A7" s="42"/>
      <c r="B7" s="46"/>
      <c r="C7" s="43"/>
      <c r="D7" s="41"/>
      <c r="E7" s="50" t="s">
        <v>434</v>
      </c>
      <c r="G7" s="219" t="s">
        <v>496</v>
      </c>
      <c r="H7" s="176"/>
      <c r="I7" s="177"/>
    </row>
    <row r="8" spans="1:9" ht="13.5">
      <c r="A8" s="248" t="s">
        <v>232</v>
      </c>
      <c r="B8" s="249"/>
      <c r="C8" s="250"/>
      <c r="D8" s="44">
        <v>23</v>
      </c>
      <c r="E8" s="54">
        <f>D8/$D$16</f>
        <v>0.08455882352941177</v>
      </c>
      <c r="G8" s="195"/>
      <c r="H8" s="196"/>
      <c r="I8" s="197"/>
    </row>
    <row r="9" spans="1:9" ht="14.25" thickBot="1">
      <c r="A9" s="248" t="s">
        <v>233</v>
      </c>
      <c r="B9" s="249"/>
      <c r="C9" s="250"/>
      <c r="D9" s="2">
        <v>11</v>
      </c>
      <c r="E9" s="54">
        <f aca="true" t="shared" si="0" ref="E9:E15">D9/$D$16</f>
        <v>0.04044117647058824</v>
      </c>
      <c r="G9" s="178"/>
      <c r="H9" s="179"/>
      <c r="I9" s="180"/>
    </row>
    <row r="10" spans="1:5" ht="14.25" thickTop="1">
      <c r="A10" s="248" t="s">
        <v>234</v>
      </c>
      <c r="B10" s="249"/>
      <c r="C10" s="250"/>
      <c r="D10" s="2">
        <v>6</v>
      </c>
      <c r="E10" s="54">
        <f t="shared" si="0"/>
        <v>0.022058823529411766</v>
      </c>
    </row>
    <row r="11" spans="1:5" ht="13.5">
      <c r="A11" s="248" t="s">
        <v>235</v>
      </c>
      <c r="B11" s="249"/>
      <c r="C11" s="250"/>
      <c r="D11" s="2">
        <v>61</v>
      </c>
      <c r="E11" s="54">
        <f t="shared" si="0"/>
        <v>0.22426470588235295</v>
      </c>
    </row>
    <row r="12" spans="1:5" ht="13.5">
      <c r="A12" s="248" t="s">
        <v>236</v>
      </c>
      <c r="B12" s="249"/>
      <c r="C12" s="250"/>
      <c r="D12" s="2">
        <v>39</v>
      </c>
      <c r="E12" s="54">
        <f t="shared" si="0"/>
        <v>0.14338235294117646</v>
      </c>
    </row>
    <row r="13" spans="1:5" ht="13.5">
      <c r="A13" s="248" t="s">
        <v>237</v>
      </c>
      <c r="B13" s="249"/>
      <c r="C13" s="250"/>
      <c r="D13" s="2">
        <v>95</v>
      </c>
      <c r="E13" s="54">
        <f t="shared" si="0"/>
        <v>0.3492647058823529</v>
      </c>
    </row>
    <row r="14" spans="1:5" ht="13.5">
      <c r="A14" s="218" t="s">
        <v>238</v>
      </c>
      <c r="B14" s="218"/>
      <c r="C14" s="218"/>
      <c r="D14" s="2">
        <v>34</v>
      </c>
      <c r="E14" s="54">
        <f t="shared" si="0"/>
        <v>0.125</v>
      </c>
    </row>
    <row r="15" spans="1:5" ht="13.5">
      <c r="A15" s="248" t="s">
        <v>239</v>
      </c>
      <c r="B15" s="249"/>
      <c r="C15" s="250"/>
      <c r="D15" s="2">
        <v>3</v>
      </c>
      <c r="E15" s="54">
        <f t="shared" si="0"/>
        <v>0.011029411764705883</v>
      </c>
    </row>
    <row r="16" spans="1:5" ht="13.5">
      <c r="A16" s="235" t="s">
        <v>444</v>
      </c>
      <c r="B16" s="236"/>
      <c r="C16" s="236"/>
      <c r="D16" s="41">
        <f>SUM(D8:D15)</f>
        <v>272</v>
      </c>
      <c r="E16" s="41"/>
    </row>
    <row r="19" ht="13.5">
      <c r="A19" t="s">
        <v>370</v>
      </c>
    </row>
    <row r="21" spans="1:7" ht="13.5">
      <c r="A21" s="1" t="s">
        <v>73</v>
      </c>
      <c r="B21" s="63"/>
      <c r="C21" s="63" t="s">
        <v>453</v>
      </c>
      <c r="D21" s="71"/>
      <c r="E21" s="1" t="s">
        <v>73</v>
      </c>
      <c r="F21" s="63"/>
      <c r="G21" s="63" t="s">
        <v>453</v>
      </c>
    </row>
    <row r="22" spans="1:7" ht="13.5">
      <c r="A22" s="70" t="s">
        <v>116</v>
      </c>
      <c r="B22" s="44">
        <v>15</v>
      </c>
      <c r="C22" s="73">
        <f>B22/$F$44</f>
        <v>0.05514705882352941</v>
      </c>
      <c r="D22" s="61"/>
      <c r="E22" s="70" t="s">
        <v>82</v>
      </c>
      <c r="F22" s="72">
        <v>0</v>
      </c>
      <c r="G22" s="67">
        <f>F22/$F$44</f>
        <v>0</v>
      </c>
    </row>
    <row r="23" spans="1:7" ht="13.5">
      <c r="A23" s="1" t="s">
        <v>102</v>
      </c>
      <c r="B23" s="2">
        <v>0</v>
      </c>
      <c r="C23" s="73">
        <f aca="true" t="shared" si="1" ref="C23:C43">B23/$F$44</f>
        <v>0</v>
      </c>
      <c r="D23" s="61"/>
      <c r="E23" s="1" t="s">
        <v>83</v>
      </c>
      <c r="F23" s="56">
        <v>2</v>
      </c>
      <c r="G23" s="67">
        <f aca="true" t="shared" si="2" ref="G23:G43">F23/$F$44</f>
        <v>0.007352941176470588</v>
      </c>
    </row>
    <row r="24" spans="1:7" ht="13.5">
      <c r="A24" s="1" t="s">
        <v>103</v>
      </c>
      <c r="B24" s="2">
        <v>0</v>
      </c>
      <c r="C24" s="73">
        <f t="shared" si="1"/>
        <v>0</v>
      </c>
      <c r="D24" s="61"/>
      <c r="E24" s="1" t="s">
        <v>84</v>
      </c>
      <c r="F24" s="56">
        <v>4</v>
      </c>
      <c r="G24" s="67">
        <f t="shared" si="2"/>
        <v>0.014705882352941176</v>
      </c>
    </row>
    <row r="25" spans="1:7" ht="13.5">
      <c r="A25" s="1" t="s">
        <v>117</v>
      </c>
      <c r="B25" s="2">
        <v>4</v>
      </c>
      <c r="C25" s="73">
        <f t="shared" si="1"/>
        <v>0.014705882352941176</v>
      </c>
      <c r="D25" s="61"/>
      <c r="E25" s="1" t="s">
        <v>85</v>
      </c>
      <c r="F25" s="56">
        <v>1</v>
      </c>
      <c r="G25" s="67">
        <f t="shared" si="2"/>
        <v>0.003676470588235294</v>
      </c>
    </row>
    <row r="26" spans="1:7" ht="13.5">
      <c r="A26" s="1" t="s">
        <v>104</v>
      </c>
      <c r="B26" s="2">
        <v>12</v>
      </c>
      <c r="C26" s="73">
        <f t="shared" si="1"/>
        <v>0.04411764705882353</v>
      </c>
      <c r="D26" s="61"/>
      <c r="E26" s="1" t="s">
        <v>86</v>
      </c>
      <c r="F26" s="56">
        <v>1</v>
      </c>
      <c r="G26" s="67">
        <f t="shared" si="2"/>
        <v>0.003676470588235294</v>
      </c>
    </row>
    <row r="27" spans="1:7" ht="13.5">
      <c r="A27" s="1" t="s">
        <v>105</v>
      </c>
      <c r="B27" s="2">
        <v>3</v>
      </c>
      <c r="C27" s="73">
        <f t="shared" si="1"/>
        <v>0.011029411764705883</v>
      </c>
      <c r="D27" s="61"/>
      <c r="E27" s="1" t="s">
        <v>87</v>
      </c>
      <c r="F27" s="56">
        <v>2</v>
      </c>
      <c r="G27" s="67">
        <f t="shared" si="2"/>
        <v>0.007352941176470588</v>
      </c>
    </row>
    <row r="28" spans="1:7" ht="13.5">
      <c r="A28" s="1" t="s">
        <v>106</v>
      </c>
      <c r="B28" s="2">
        <v>3</v>
      </c>
      <c r="C28" s="73">
        <f t="shared" si="1"/>
        <v>0.011029411764705883</v>
      </c>
      <c r="D28" s="61"/>
      <c r="E28" s="1" t="s">
        <v>88</v>
      </c>
      <c r="F28" s="56">
        <v>3</v>
      </c>
      <c r="G28" s="67">
        <f t="shared" si="2"/>
        <v>0.011029411764705883</v>
      </c>
    </row>
    <row r="29" spans="1:7" ht="13.5">
      <c r="A29" s="1" t="s">
        <v>107</v>
      </c>
      <c r="B29" s="2">
        <v>1</v>
      </c>
      <c r="C29" s="73">
        <f t="shared" si="1"/>
        <v>0.003676470588235294</v>
      </c>
      <c r="D29" s="61"/>
      <c r="E29" s="1" t="s">
        <v>89</v>
      </c>
      <c r="F29" s="56">
        <v>22</v>
      </c>
      <c r="G29" s="67">
        <f t="shared" si="2"/>
        <v>0.08088235294117647</v>
      </c>
    </row>
    <row r="30" spans="1:7" ht="13.5">
      <c r="A30" s="1" t="s">
        <v>108</v>
      </c>
      <c r="B30" s="2">
        <v>8</v>
      </c>
      <c r="C30" s="73">
        <f t="shared" si="1"/>
        <v>0.029411764705882353</v>
      </c>
      <c r="D30" s="61"/>
      <c r="E30" s="1" t="s">
        <v>90</v>
      </c>
      <c r="F30" s="56">
        <v>1</v>
      </c>
      <c r="G30" s="67">
        <f t="shared" si="2"/>
        <v>0.003676470588235294</v>
      </c>
    </row>
    <row r="31" spans="1:7" ht="13.5">
      <c r="A31" s="1" t="s">
        <v>109</v>
      </c>
      <c r="B31" s="2">
        <v>4</v>
      </c>
      <c r="C31" s="73">
        <f t="shared" si="1"/>
        <v>0.014705882352941176</v>
      </c>
      <c r="D31" s="61"/>
      <c r="E31" s="1" t="s">
        <v>91</v>
      </c>
      <c r="F31" s="56">
        <v>6</v>
      </c>
      <c r="G31" s="67">
        <f t="shared" si="2"/>
        <v>0.022058823529411766</v>
      </c>
    </row>
    <row r="32" spans="1:7" ht="13.5">
      <c r="A32" s="1" t="s">
        <v>110</v>
      </c>
      <c r="B32" s="2">
        <v>1</v>
      </c>
      <c r="C32" s="73">
        <f t="shared" si="1"/>
        <v>0.003676470588235294</v>
      </c>
      <c r="D32" s="61"/>
      <c r="E32" s="1" t="s">
        <v>92</v>
      </c>
      <c r="F32" s="56">
        <v>1</v>
      </c>
      <c r="G32" s="67">
        <f t="shared" si="2"/>
        <v>0.003676470588235294</v>
      </c>
    </row>
    <row r="33" spans="1:7" ht="13.5">
      <c r="A33" s="1" t="s">
        <v>111</v>
      </c>
      <c r="B33" s="2">
        <v>1</v>
      </c>
      <c r="C33" s="73">
        <f t="shared" si="1"/>
        <v>0.003676470588235294</v>
      </c>
      <c r="D33" s="61"/>
      <c r="E33" s="1" t="s">
        <v>93</v>
      </c>
      <c r="F33" s="56">
        <v>5</v>
      </c>
      <c r="G33" s="67">
        <f t="shared" si="2"/>
        <v>0.01838235294117647</v>
      </c>
    </row>
    <row r="34" spans="1:7" ht="13.5">
      <c r="A34" s="1" t="s">
        <v>74</v>
      </c>
      <c r="B34" s="2">
        <v>5</v>
      </c>
      <c r="C34" s="73">
        <f t="shared" si="1"/>
        <v>0.01838235294117647</v>
      </c>
      <c r="D34" s="61"/>
      <c r="E34" s="1" t="s">
        <v>94</v>
      </c>
      <c r="F34" s="56">
        <v>4</v>
      </c>
      <c r="G34" s="67">
        <f t="shared" si="2"/>
        <v>0.014705882352941176</v>
      </c>
    </row>
    <row r="35" spans="1:7" ht="13.5">
      <c r="A35" s="1" t="s">
        <v>75</v>
      </c>
      <c r="B35" s="2">
        <v>10</v>
      </c>
      <c r="C35" s="73">
        <f t="shared" si="1"/>
        <v>0.03676470588235294</v>
      </c>
      <c r="D35" s="61"/>
      <c r="E35" s="1" t="s">
        <v>95</v>
      </c>
      <c r="F35" s="56">
        <v>0</v>
      </c>
      <c r="G35" s="67">
        <f t="shared" si="2"/>
        <v>0</v>
      </c>
    </row>
    <row r="36" spans="1:7" ht="13.5">
      <c r="A36" s="1" t="s">
        <v>112</v>
      </c>
      <c r="B36" s="2">
        <v>5</v>
      </c>
      <c r="C36" s="73">
        <f t="shared" si="1"/>
        <v>0.01838235294117647</v>
      </c>
      <c r="D36" s="61"/>
      <c r="E36" s="1" t="s">
        <v>96</v>
      </c>
      <c r="F36" s="56">
        <v>1</v>
      </c>
      <c r="G36" s="67">
        <f t="shared" si="2"/>
        <v>0.003676470588235294</v>
      </c>
    </row>
    <row r="37" spans="1:7" ht="13.5">
      <c r="A37" s="1" t="s">
        <v>113</v>
      </c>
      <c r="B37" s="2">
        <v>4</v>
      </c>
      <c r="C37" s="73">
        <f t="shared" si="1"/>
        <v>0.014705882352941176</v>
      </c>
      <c r="D37" s="61"/>
      <c r="E37" s="1" t="s">
        <v>97</v>
      </c>
      <c r="F37" s="56">
        <v>3</v>
      </c>
      <c r="G37" s="67">
        <f t="shared" si="2"/>
        <v>0.011029411764705883</v>
      </c>
    </row>
    <row r="38" spans="1:7" ht="13.5">
      <c r="A38" s="1" t="s">
        <v>76</v>
      </c>
      <c r="B38" s="2">
        <v>8</v>
      </c>
      <c r="C38" s="73">
        <f t="shared" si="1"/>
        <v>0.029411764705882353</v>
      </c>
      <c r="D38" s="61"/>
      <c r="E38" s="1" t="s">
        <v>98</v>
      </c>
      <c r="F38" s="56">
        <v>3</v>
      </c>
      <c r="G38" s="67">
        <f t="shared" si="2"/>
        <v>0.011029411764705883</v>
      </c>
    </row>
    <row r="39" spans="1:7" ht="13.5">
      <c r="A39" s="1" t="s">
        <v>77</v>
      </c>
      <c r="B39" s="2">
        <v>8</v>
      </c>
      <c r="C39" s="73">
        <f t="shared" si="1"/>
        <v>0.029411764705882353</v>
      </c>
      <c r="D39" s="61"/>
      <c r="E39" s="1" t="s">
        <v>99</v>
      </c>
      <c r="F39" s="56">
        <v>4</v>
      </c>
      <c r="G39" s="67">
        <f t="shared" si="2"/>
        <v>0.014705882352941176</v>
      </c>
    </row>
    <row r="40" spans="1:7" ht="13.5">
      <c r="A40" s="1" t="s">
        <v>78</v>
      </c>
      <c r="B40" s="2">
        <v>4</v>
      </c>
      <c r="C40" s="73">
        <f t="shared" si="1"/>
        <v>0.014705882352941176</v>
      </c>
      <c r="D40" s="61"/>
      <c r="E40" s="1" t="s">
        <v>114</v>
      </c>
      <c r="F40" s="56">
        <v>2</v>
      </c>
      <c r="G40" s="67">
        <f t="shared" si="2"/>
        <v>0.007352941176470588</v>
      </c>
    </row>
    <row r="41" spans="1:7" ht="13.5">
      <c r="A41" s="1" t="s">
        <v>79</v>
      </c>
      <c r="B41" s="2">
        <v>16</v>
      </c>
      <c r="C41" s="73">
        <f t="shared" si="1"/>
        <v>0.058823529411764705</v>
      </c>
      <c r="D41" s="61"/>
      <c r="E41" s="1" t="s">
        <v>100</v>
      </c>
      <c r="F41" s="56">
        <v>1</v>
      </c>
      <c r="G41" s="67">
        <f t="shared" si="2"/>
        <v>0.003676470588235294</v>
      </c>
    </row>
    <row r="42" spans="1:7" ht="13.5">
      <c r="A42" s="1" t="s">
        <v>80</v>
      </c>
      <c r="B42" s="2">
        <v>5</v>
      </c>
      <c r="C42" s="73">
        <f t="shared" si="1"/>
        <v>0.01838235294117647</v>
      </c>
      <c r="D42" s="61"/>
      <c r="E42" s="1" t="s">
        <v>115</v>
      </c>
      <c r="F42" s="56">
        <v>85</v>
      </c>
      <c r="G42" s="67">
        <f t="shared" si="2"/>
        <v>0.3125</v>
      </c>
    </row>
    <row r="43" spans="1:7" ht="13.5">
      <c r="A43" s="1" t="s">
        <v>81</v>
      </c>
      <c r="B43" s="2">
        <v>3</v>
      </c>
      <c r="C43" s="73">
        <f t="shared" si="1"/>
        <v>0.011029411764705883</v>
      </c>
      <c r="D43" s="61"/>
      <c r="E43" s="3" t="s">
        <v>101</v>
      </c>
      <c r="F43" s="56">
        <v>1</v>
      </c>
      <c r="G43" s="67">
        <f t="shared" si="2"/>
        <v>0.003676470588235294</v>
      </c>
    </row>
    <row r="44" spans="5:7" ht="13.5">
      <c r="E44" s="50" t="s">
        <v>454</v>
      </c>
      <c r="F44" s="41">
        <f>SUM(F22:F43,B22:B43)</f>
        <v>272</v>
      </c>
      <c r="G44" s="41"/>
    </row>
    <row r="46" ht="13.5">
      <c r="A46" t="s">
        <v>371</v>
      </c>
    </row>
    <row r="48" spans="1:11" ht="13.5">
      <c r="A48" s="217" t="s">
        <v>372</v>
      </c>
      <c r="B48" s="217"/>
      <c r="C48" s="217"/>
      <c r="D48" s="23" t="s">
        <v>373</v>
      </c>
      <c r="E48" s="23" t="s">
        <v>374</v>
      </c>
      <c r="F48" s="23" t="s">
        <v>375</v>
      </c>
      <c r="G48" s="25" t="s">
        <v>376</v>
      </c>
      <c r="H48" s="24"/>
      <c r="I48" s="24"/>
      <c r="J48" s="24"/>
      <c r="K48" s="24"/>
    </row>
    <row r="49" spans="1:11" ht="13.5">
      <c r="A49" s="217" t="s">
        <v>377</v>
      </c>
      <c r="B49" s="217"/>
      <c r="C49" s="217"/>
      <c r="D49" s="26">
        <v>231</v>
      </c>
      <c r="E49" s="26">
        <v>17</v>
      </c>
      <c r="F49" s="26">
        <f>SUM(B49:E49)</f>
        <v>248</v>
      </c>
      <c r="G49" s="27">
        <v>161.29999999999998</v>
      </c>
      <c r="H49" s="28"/>
      <c r="I49" s="28"/>
      <c r="J49" s="29"/>
      <c r="K49" s="29"/>
    </row>
    <row r="50" spans="1:11" ht="13.5">
      <c r="A50" s="217" t="s">
        <v>378</v>
      </c>
      <c r="B50" s="217"/>
      <c r="C50" s="10" t="s">
        <v>379</v>
      </c>
      <c r="D50" s="26">
        <v>11</v>
      </c>
      <c r="E50" s="26">
        <v>7</v>
      </c>
      <c r="F50" s="26">
        <f aca="true" t="shared" si="3" ref="F50:F57">SUM(B50:E50)</f>
        <v>18</v>
      </c>
      <c r="G50" s="27">
        <v>12.100000000000001</v>
      </c>
      <c r="H50" s="28"/>
      <c r="I50" s="28"/>
      <c r="J50" s="29"/>
      <c r="K50" s="29"/>
    </row>
    <row r="51" spans="1:11" ht="13.5">
      <c r="A51" s="217"/>
      <c r="B51" s="217"/>
      <c r="C51" s="10" t="s">
        <v>380</v>
      </c>
      <c r="D51" s="26">
        <v>0</v>
      </c>
      <c r="E51" s="26">
        <v>3</v>
      </c>
      <c r="F51" s="26">
        <f t="shared" si="3"/>
        <v>3</v>
      </c>
      <c r="G51" s="27">
        <v>0</v>
      </c>
      <c r="H51" s="28"/>
      <c r="I51" s="28"/>
      <c r="J51" s="29"/>
      <c r="K51" s="29"/>
    </row>
    <row r="52" spans="1:11" ht="13.5">
      <c r="A52" s="217"/>
      <c r="B52" s="217"/>
      <c r="C52" s="10" t="s">
        <v>381</v>
      </c>
      <c r="D52" s="26">
        <v>610</v>
      </c>
      <c r="E52" s="26">
        <v>510</v>
      </c>
      <c r="F52" s="26">
        <f t="shared" si="3"/>
        <v>1120</v>
      </c>
      <c r="G52" s="27">
        <v>724.74</v>
      </c>
      <c r="H52" s="28"/>
      <c r="I52" s="28"/>
      <c r="J52" s="29"/>
      <c r="K52" s="29"/>
    </row>
    <row r="53" spans="1:11" ht="13.5">
      <c r="A53" s="217"/>
      <c r="B53" s="217"/>
      <c r="C53" s="10" t="s">
        <v>382</v>
      </c>
      <c r="D53" s="26">
        <v>105</v>
      </c>
      <c r="E53" s="26">
        <v>87</v>
      </c>
      <c r="F53" s="26">
        <f t="shared" si="3"/>
        <v>192</v>
      </c>
      <c r="G53" s="27">
        <v>116.49000000000001</v>
      </c>
      <c r="H53" s="28"/>
      <c r="I53" s="28"/>
      <c r="J53" s="29"/>
      <c r="K53" s="29"/>
    </row>
    <row r="54" spans="1:11" ht="13.5">
      <c r="A54" s="217"/>
      <c r="B54" s="217"/>
      <c r="C54" s="10" t="s">
        <v>383</v>
      </c>
      <c r="D54" s="26">
        <v>128</v>
      </c>
      <c r="E54" s="26">
        <v>223</v>
      </c>
      <c r="F54" s="26">
        <f t="shared" si="3"/>
        <v>351</v>
      </c>
      <c r="G54" s="27">
        <v>144.22</v>
      </c>
      <c r="H54" s="28"/>
      <c r="I54" s="28"/>
      <c r="J54" s="29"/>
      <c r="K54" s="29"/>
    </row>
    <row r="55" spans="1:11" ht="13.5">
      <c r="A55" s="217"/>
      <c r="B55" s="217"/>
      <c r="C55" s="10" t="s">
        <v>384</v>
      </c>
      <c r="D55" s="26">
        <v>43</v>
      </c>
      <c r="E55" s="26">
        <v>64</v>
      </c>
      <c r="F55" s="26">
        <f t="shared" si="3"/>
        <v>107</v>
      </c>
      <c r="G55" s="27">
        <v>45.87</v>
      </c>
      <c r="H55" s="28"/>
      <c r="I55" s="28"/>
      <c r="J55" s="29"/>
      <c r="K55" s="29"/>
    </row>
    <row r="56" spans="1:11" ht="13.5">
      <c r="A56" s="217"/>
      <c r="B56" s="217"/>
      <c r="C56" s="10" t="s">
        <v>385</v>
      </c>
      <c r="D56" s="26">
        <v>5</v>
      </c>
      <c r="E56" s="26">
        <v>15</v>
      </c>
      <c r="F56" s="26">
        <f t="shared" si="3"/>
        <v>20</v>
      </c>
      <c r="G56" s="27">
        <v>7.09</v>
      </c>
      <c r="H56" s="28"/>
      <c r="I56" s="28"/>
      <c r="J56" s="29"/>
      <c r="K56" s="29"/>
    </row>
    <row r="57" spans="1:11" ht="13.5">
      <c r="A57" s="217"/>
      <c r="B57" s="217"/>
      <c r="C57" s="10" t="s">
        <v>139</v>
      </c>
      <c r="D57" s="26">
        <v>32</v>
      </c>
      <c r="E57" s="26">
        <v>31</v>
      </c>
      <c r="F57" s="26">
        <f t="shared" si="3"/>
        <v>63</v>
      </c>
      <c r="G57" s="27">
        <v>34.75</v>
      </c>
      <c r="H57" s="28"/>
      <c r="I57" s="28"/>
      <c r="J57" s="29"/>
      <c r="K57" s="29"/>
    </row>
    <row r="58" spans="1:11" ht="13.5">
      <c r="A58" s="217" t="s">
        <v>375</v>
      </c>
      <c r="B58" s="217"/>
      <c r="C58" s="217"/>
      <c r="D58" s="26">
        <f>SUM(D49:E57)</f>
        <v>2122</v>
      </c>
      <c r="E58" s="26">
        <f>SUM(E49:F57)</f>
        <v>3079</v>
      </c>
      <c r="F58" s="26">
        <f>SUM(F49:G57)</f>
        <v>3368.56</v>
      </c>
      <c r="G58" s="27">
        <f>SUM(G49:H57)</f>
        <v>1246.5599999999997</v>
      </c>
      <c r="H58" s="28"/>
      <c r="I58" s="28"/>
      <c r="J58" s="29"/>
      <c r="K58" s="29"/>
    </row>
    <row r="60" ht="13.5">
      <c r="A60" t="s">
        <v>386</v>
      </c>
    </row>
    <row r="61" ht="14.25" thickBot="1"/>
    <row r="62" spans="1:8" ht="15" thickBot="1" thickTop="1">
      <c r="A62" s="42"/>
      <c r="B62" s="46"/>
      <c r="C62" s="43"/>
      <c r="D62" s="63" t="s">
        <v>434</v>
      </c>
      <c r="F62" s="246" t="s">
        <v>497</v>
      </c>
      <c r="G62" s="247"/>
      <c r="H62" s="184"/>
    </row>
    <row r="63" spans="1:8" ht="14.25" thickTop="1">
      <c r="A63" s="218" t="s">
        <v>247</v>
      </c>
      <c r="B63" s="218"/>
      <c r="C63" s="2">
        <v>192</v>
      </c>
      <c r="D63" s="67">
        <f>C63/$C$66</f>
        <v>0.7058823529411765</v>
      </c>
      <c r="F63" s="24"/>
      <c r="G63" s="24"/>
      <c r="H63" s="24"/>
    </row>
    <row r="64" spans="1:8" ht="13.5">
      <c r="A64" s="218" t="s">
        <v>248</v>
      </c>
      <c r="B64" s="218"/>
      <c r="C64" s="8">
        <v>68</v>
      </c>
      <c r="D64" s="67">
        <f>C64/$C$66</f>
        <v>0.25</v>
      </c>
      <c r="F64" s="24"/>
      <c r="G64" s="24"/>
      <c r="H64" s="24"/>
    </row>
    <row r="65" spans="1:4" ht="13.5">
      <c r="A65" s="218" t="s">
        <v>252</v>
      </c>
      <c r="B65" s="218"/>
      <c r="C65" s="2">
        <v>12</v>
      </c>
      <c r="D65" s="67">
        <f>C65/$C$66</f>
        <v>0.04411764705882353</v>
      </c>
    </row>
    <row r="66" spans="1:4" ht="13.5">
      <c r="A66" s="235" t="s">
        <v>444</v>
      </c>
      <c r="B66" s="236"/>
      <c r="C66" s="66">
        <f>SUM(C63:C65)</f>
        <v>272</v>
      </c>
      <c r="D66" s="65"/>
    </row>
    <row r="69" ht="13.5">
      <c r="A69" t="s">
        <v>388</v>
      </c>
    </row>
    <row r="70" ht="14.25" thickBot="1"/>
    <row r="71" spans="1:8" ht="14.25" thickTop="1">
      <c r="A71" s="218" t="s">
        <v>250</v>
      </c>
      <c r="B71" s="218"/>
      <c r="C71" s="218"/>
      <c r="D71" s="2">
        <v>15</v>
      </c>
      <c r="F71" s="219" t="s">
        <v>498</v>
      </c>
      <c r="G71" s="176"/>
      <c r="H71" s="177"/>
    </row>
    <row r="72" spans="1:8" ht="13.5">
      <c r="A72" s="218" t="s">
        <v>503</v>
      </c>
      <c r="B72" s="218"/>
      <c r="C72" s="218"/>
      <c r="D72" s="2">
        <v>192</v>
      </c>
      <c r="F72" s="195"/>
      <c r="G72" s="196"/>
      <c r="H72" s="197"/>
    </row>
    <row r="73" spans="1:8" ht="13.5">
      <c r="A73" s="218" t="s">
        <v>249</v>
      </c>
      <c r="B73" s="218"/>
      <c r="C73" s="218"/>
      <c r="D73" s="2">
        <v>17</v>
      </c>
      <c r="F73" s="195"/>
      <c r="G73" s="196"/>
      <c r="H73" s="197"/>
    </row>
    <row r="74" spans="1:8" ht="14.25" thickBot="1">
      <c r="A74" s="218" t="s">
        <v>251</v>
      </c>
      <c r="B74" s="218"/>
      <c r="C74" s="218"/>
      <c r="D74" s="2">
        <v>11</v>
      </c>
      <c r="F74" s="178"/>
      <c r="G74" s="179"/>
      <c r="H74" s="180"/>
    </row>
    <row r="75" ht="14.25" thickTop="1"/>
    <row r="78" ht="13.5">
      <c r="A78" t="s">
        <v>389</v>
      </c>
    </row>
    <row r="79" ht="14.25" thickBot="1"/>
    <row r="80" spans="1:9" ht="14.25" thickTop="1">
      <c r="A80" s="218" t="s">
        <v>258</v>
      </c>
      <c r="B80" s="218"/>
      <c r="C80" s="2">
        <v>72</v>
      </c>
      <c r="E80" s="219" t="s">
        <v>504</v>
      </c>
      <c r="F80" s="176"/>
      <c r="G80" s="176"/>
      <c r="H80" s="176"/>
      <c r="I80" s="177"/>
    </row>
    <row r="81" spans="1:9" ht="13.5">
      <c r="A81" s="218" t="s">
        <v>259</v>
      </c>
      <c r="B81" s="218"/>
      <c r="C81" s="2">
        <v>102</v>
      </c>
      <c r="E81" s="195"/>
      <c r="F81" s="196"/>
      <c r="G81" s="196"/>
      <c r="H81" s="196"/>
      <c r="I81" s="197"/>
    </row>
    <row r="82" spans="1:9" ht="14.25" thickBot="1">
      <c r="A82" s="218" t="s">
        <v>260</v>
      </c>
      <c r="B82" s="218"/>
      <c r="C82" s="2">
        <v>122</v>
      </c>
      <c r="E82" s="178"/>
      <c r="F82" s="179"/>
      <c r="G82" s="179"/>
      <c r="H82" s="179"/>
      <c r="I82" s="180"/>
    </row>
    <row r="83" spans="1:3" ht="14.25" thickTop="1">
      <c r="A83" s="218" t="s">
        <v>261</v>
      </c>
      <c r="B83" s="218"/>
      <c r="C83" s="2">
        <v>172</v>
      </c>
    </row>
    <row r="84" spans="1:3" ht="13.5">
      <c r="A84" s="218" t="s">
        <v>262</v>
      </c>
      <c r="B84" s="218"/>
      <c r="C84" s="2">
        <v>189</v>
      </c>
    </row>
    <row r="85" spans="1:3" ht="13.5">
      <c r="A85" s="42" t="s">
        <v>444</v>
      </c>
      <c r="B85" s="43"/>
      <c r="C85" s="65">
        <f>SUM(C80:C84)</f>
        <v>657</v>
      </c>
    </row>
    <row r="88" ht="13.5">
      <c r="A88" t="s">
        <v>505</v>
      </c>
    </row>
    <row r="90" spans="2:3" ht="13.5">
      <c r="B90" s="2">
        <v>5.5</v>
      </c>
      <c r="C90" s="2" t="s">
        <v>346</v>
      </c>
    </row>
    <row r="94" ht="13.5">
      <c r="A94" t="s">
        <v>390</v>
      </c>
    </row>
    <row r="95" ht="14.25" thickBot="1"/>
    <row r="96" spans="1:9" ht="14.25" thickTop="1">
      <c r="A96" s="218" t="s">
        <v>167</v>
      </c>
      <c r="B96" s="218"/>
      <c r="C96" s="218"/>
      <c r="D96" s="218"/>
      <c r="E96" s="2">
        <v>184</v>
      </c>
      <c r="G96" s="219" t="s">
        <v>455</v>
      </c>
      <c r="H96" s="176"/>
      <c r="I96" s="177"/>
    </row>
    <row r="97" spans="1:9" ht="13.5">
      <c r="A97" s="218" t="s">
        <v>168</v>
      </c>
      <c r="B97" s="218"/>
      <c r="C97" s="218"/>
      <c r="D97" s="218"/>
      <c r="E97" s="2">
        <v>168</v>
      </c>
      <c r="G97" s="195"/>
      <c r="H97" s="196"/>
      <c r="I97" s="197"/>
    </row>
    <row r="98" spans="1:9" ht="14.25" thickBot="1">
      <c r="A98" s="218" t="s">
        <v>169</v>
      </c>
      <c r="B98" s="218"/>
      <c r="C98" s="218"/>
      <c r="D98" s="218"/>
      <c r="E98" s="2">
        <v>179</v>
      </c>
      <c r="G98" s="178"/>
      <c r="H98" s="179"/>
      <c r="I98" s="180"/>
    </row>
    <row r="99" spans="1:5" ht="14.25" thickTop="1">
      <c r="A99" s="218" t="s">
        <v>170</v>
      </c>
      <c r="B99" s="218"/>
      <c r="C99" s="218"/>
      <c r="D99" s="218"/>
      <c r="E99" s="2">
        <v>159</v>
      </c>
    </row>
    <row r="100" spans="1:5" ht="13.5">
      <c r="A100" s="218" t="s">
        <v>171</v>
      </c>
      <c r="B100" s="218"/>
      <c r="C100" s="218"/>
      <c r="D100" s="218"/>
      <c r="E100" s="2">
        <v>177</v>
      </c>
    </row>
    <row r="101" spans="1:5" ht="13.5">
      <c r="A101" s="218" t="s">
        <v>172</v>
      </c>
      <c r="B101" s="218"/>
      <c r="C101" s="218"/>
      <c r="D101" s="218"/>
      <c r="E101" s="2">
        <v>174</v>
      </c>
    </row>
    <row r="102" spans="1:5" ht="13.5">
      <c r="A102" s="218" t="s">
        <v>173</v>
      </c>
      <c r="B102" s="218"/>
      <c r="C102" s="218"/>
      <c r="D102" s="218"/>
      <c r="E102" s="2">
        <v>184</v>
      </c>
    </row>
    <row r="103" spans="1:5" ht="13.5">
      <c r="A103" s="218" t="s">
        <v>174</v>
      </c>
      <c r="B103" s="218"/>
      <c r="C103" s="218"/>
      <c r="D103" s="218"/>
      <c r="E103" s="2">
        <v>172</v>
      </c>
    </row>
    <row r="104" spans="1:5" ht="13.5">
      <c r="A104" s="218" t="s">
        <v>175</v>
      </c>
      <c r="B104" s="218"/>
      <c r="C104" s="218"/>
      <c r="D104" s="218"/>
      <c r="E104" s="2">
        <v>147</v>
      </c>
    </row>
    <row r="105" spans="1:5" ht="13.5">
      <c r="A105" s="218" t="s">
        <v>176</v>
      </c>
      <c r="B105" s="218"/>
      <c r="C105" s="218"/>
      <c r="D105" s="218"/>
      <c r="E105" s="2">
        <v>184</v>
      </c>
    </row>
    <row r="106" spans="1:5" ht="13.5">
      <c r="A106" s="218" t="s">
        <v>139</v>
      </c>
      <c r="B106" s="218"/>
      <c r="C106" s="218"/>
      <c r="D106" s="218"/>
      <c r="E106" s="2">
        <v>32</v>
      </c>
    </row>
    <row r="108" ht="13.5">
      <c r="A108" t="s">
        <v>391</v>
      </c>
    </row>
    <row r="109" ht="14.25" thickBot="1"/>
    <row r="110" spans="1:9" ht="14.25" thickTop="1">
      <c r="A110" s="217" t="s">
        <v>392</v>
      </c>
      <c r="B110" s="217"/>
      <c r="C110" s="217" t="s">
        <v>393</v>
      </c>
      <c r="D110" s="217"/>
      <c r="E110" s="50" t="s">
        <v>453</v>
      </c>
      <c r="G110" s="219" t="s">
        <v>482</v>
      </c>
      <c r="H110" s="176"/>
      <c r="I110" s="177"/>
    </row>
    <row r="111" spans="1:9" ht="14.25" thickBot="1">
      <c r="A111" s="217" t="s">
        <v>394</v>
      </c>
      <c r="B111" s="217"/>
      <c r="C111" s="253">
        <v>17</v>
      </c>
      <c r="D111" s="253"/>
      <c r="E111" s="67">
        <f aca="true" t="shared" si="4" ref="E111:E116">C111/$C$116</f>
        <v>0.013556618819776715</v>
      </c>
      <c r="F111" s="24"/>
      <c r="G111" s="178"/>
      <c r="H111" s="179"/>
      <c r="I111" s="180"/>
    </row>
    <row r="112" spans="1:9" ht="14.25" thickTop="1">
      <c r="A112" s="217" t="s">
        <v>395</v>
      </c>
      <c r="B112" s="217"/>
      <c r="C112" s="253">
        <v>114</v>
      </c>
      <c r="D112" s="253"/>
      <c r="E112" s="67">
        <f t="shared" si="4"/>
        <v>0.09090909090909091</v>
      </c>
      <c r="F112" s="24"/>
      <c r="G112" s="24"/>
      <c r="H112" s="24"/>
      <c r="I112" s="24"/>
    </row>
    <row r="113" spans="1:5" ht="13.5">
      <c r="A113" s="217" t="s">
        <v>396</v>
      </c>
      <c r="B113" s="217"/>
      <c r="C113" s="253">
        <v>91</v>
      </c>
      <c r="D113" s="253"/>
      <c r="E113" s="67">
        <f t="shared" si="4"/>
        <v>0.07256778309409888</v>
      </c>
    </row>
    <row r="114" spans="1:5" ht="13.5">
      <c r="A114" s="217" t="s">
        <v>397</v>
      </c>
      <c r="B114" s="217"/>
      <c r="C114" s="253">
        <v>308</v>
      </c>
      <c r="D114" s="253"/>
      <c r="E114" s="67">
        <f t="shared" si="4"/>
        <v>0.24561403508771928</v>
      </c>
    </row>
    <row r="115" spans="1:5" ht="13.5">
      <c r="A115" s="217" t="s">
        <v>398</v>
      </c>
      <c r="B115" s="217"/>
      <c r="C115" s="253">
        <v>724</v>
      </c>
      <c r="D115" s="253"/>
      <c r="E115" s="67">
        <f t="shared" si="4"/>
        <v>0.5773524720893142</v>
      </c>
    </row>
    <row r="116" spans="1:5" ht="13.5">
      <c r="A116" s="255" t="s">
        <v>454</v>
      </c>
      <c r="B116" s="255"/>
      <c r="C116" s="254">
        <f>SUM(C111:D115)</f>
        <v>1254</v>
      </c>
      <c r="D116" s="254"/>
      <c r="E116" s="67">
        <f t="shared" si="4"/>
        <v>1</v>
      </c>
    </row>
    <row r="118" ht="13.5">
      <c r="A118" t="s">
        <v>359</v>
      </c>
    </row>
    <row r="120" spans="1:5" ht="13.5">
      <c r="A120" t="s">
        <v>268</v>
      </c>
      <c r="E120" t="s">
        <v>269</v>
      </c>
    </row>
    <row r="121" spans="1:7" ht="13.5">
      <c r="A121" s="2"/>
      <c r="B121" s="2" t="s">
        <v>64</v>
      </c>
      <c r="C121" s="2" t="s">
        <v>65</v>
      </c>
      <c r="E121" s="2"/>
      <c r="F121" s="2" t="s">
        <v>66</v>
      </c>
      <c r="G121" s="2" t="s">
        <v>65</v>
      </c>
    </row>
    <row r="122" spans="1:7" ht="13.5">
      <c r="A122" s="2" t="s">
        <v>264</v>
      </c>
      <c r="B122" s="2">
        <v>155</v>
      </c>
      <c r="C122" s="8">
        <v>250</v>
      </c>
      <c r="E122" s="2" t="s">
        <v>271</v>
      </c>
      <c r="F122" s="2">
        <v>72</v>
      </c>
      <c r="G122" s="8">
        <v>31</v>
      </c>
    </row>
    <row r="123" spans="1:7" ht="13.5">
      <c r="A123" s="2" t="s">
        <v>265</v>
      </c>
      <c r="B123" s="2">
        <v>8</v>
      </c>
      <c r="C123" s="8">
        <v>51</v>
      </c>
      <c r="E123" s="2" t="s">
        <v>273</v>
      </c>
      <c r="F123" s="2">
        <v>5</v>
      </c>
      <c r="G123" s="8">
        <v>4</v>
      </c>
    </row>
    <row r="124" spans="1:7" ht="13.5">
      <c r="A124" s="2" t="s">
        <v>267</v>
      </c>
      <c r="B124" s="2">
        <v>4</v>
      </c>
      <c r="C124" s="8">
        <v>11</v>
      </c>
      <c r="E124" s="2" t="s">
        <v>275</v>
      </c>
      <c r="F124" s="2">
        <v>4</v>
      </c>
      <c r="G124" s="8">
        <v>2</v>
      </c>
    </row>
    <row r="125" spans="1:7" ht="13.5">
      <c r="A125" s="2" t="s">
        <v>252</v>
      </c>
      <c r="B125" s="2">
        <v>23</v>
      </c>
      <c r="C125" s="8">
        <v>66</v>
      </c>
      <c r="E125" s="2" t="s">
        <v>277</v>
      </c>
      <c r="F125" s="2">
        <v>13</v>
      </c>
      <c r="G125" s="8">
        <v>13</v>
      </c>
    </row>
    <row r="126" spans="1:7" ht="13.5">
      <c r="A126" s="40" t="s">
        <v>454</v>
      </c>
      <c r="B126" s="41">
        <f>SUM(B122:B125)</f>
        <v>190</v>
      </c>
      <c r="C126" s="41">
        <f>SUM(C122:C125)</f>
        <v>378</v>
      </c>
      <c r="E126" s="4" t="s">
        <v>252</v>
      </c>
      <c r="F126" s="2">
        <v>33</v>
      </c>
      <c r="G126" s="8">
        <v>17</v>
      </c>
    </row>
    <row r="127" spans="5:7" ht="13.5">
      <c r="E127" s="40" t="s">
        <v>454</v>
      </c>
      <c r="F127" s="41">
        <f>SUM(F122:F126)</f>
        <v>127</v>
      </c>
      <c r="G127" s="41">
        <f>SUM(G122:G126)</f>
        <v>67</v>
      </c>
    </row>
    <row r="128" ht="13.5">
      <c r="A128" t="s">
        <v>278</v>
      </c>
    </row>
    <row r="129" spans="1:3" ht="13.5">
      <c r="A129" s="2"/>
      <c r="B129" s="2" t="s">
        <v>66</v>
      </c>
      <c r="C129" s="2" t="s">
        <v>65</v>
      </c>
    </row>
    <row r="130" spans="1:3" ht="13.5">
      <c r="A130" s="2" t="s">
        <v>264</v>
      </c>
      <c r="B130" s="2">
        <v>2</v>
      </c>
      <c r="C130" s="2">
        <v>28</v>
      </c>
    </row>
    <row r="131" spans="1:3" ht="13.5">
      <c r="A131" s="2" t="s">
        <v>265</v>
      </c>
      <c r="B131" s="2">
        <v>0</v>
      </c>
      <c r="C131" s="2">
        <v>104</v>
      </c>
    </row>
    <row r="132" spans="1:3" ht="13.5">
      <c r="A132" s="2" t="s">
        <v>279</v>
      </c>
      <c r="B132" s="2">
        <v>0</v>
      </c>
      <c r="C132" s="2">
        <v>4</v>
      </c>
    </row>
    <row r="133" spans="1:3" ht="13.5">
      <c r="A133" s="2" t="s">
        <v>277</v>
      </c>
      <c r="B133" s="2">
        <v>33</v>
      </c>
      <c r="C133" s="2">
        <v>54</v>
      </c>
    </row>
    <row r="134" spans="1:3" ht="13.5">
      <c r="A134" s="4" t="s">
        <v>252</v>
      </c>
      <c r="B134" s="2">
        <v>13</v>
      </c>
      <c r="C134" s="2">
        <v>205</v>
      </c>
    </row>
    <row r="135" spans="1:3" ht="13.5">
      <c r="A135" s="40" t="s">
        <v>454</v>
      </c>
      <c r="B135" s="41">
        <f>SUM(B130:B134)</f>
        <v>48</v>
      </c>
      <c r="C135" s="41">
        <f>SUM(C130:C134)</f>
        <v>395</v>
      </c>
    </row>
    <row r="138" ht="13.5">
      <c r="A138" t="s">
        <v>67</v>
      </c>
    </row>
    <row r="140" spans="1:6" ht="13.5">
      <c r="A140" s="2" t="s">
        <v>281</v>
      </c>
      <c r="B140" s="2"/>
      <c r="C140" s="2" t="s">
        <v>284</v>
      </c>
      <c r="D140" s="10" t="s">
        <v>453</v>
      </c>
      <c r="E140" s="2" t="s">
        <v>68</v>
      </c>
      <c r="F140" s="10" t="s">
        <v>453</v>
      </c>
    </row>
    <row r="141" spans="1:6" ht="13.5">
      <c r="A141" s="217">
        <v>1</v>
      </c>
      <c r="B141" s="217"/>
      <c r="C141" s="2">
        <v>4</v>
      </c>
      <c r="D141" s="54">
        <f>C141/$C$149</f>
        <v>0.0380952380952381</v>
      </c>
      <c r="E141" s="2">
        <v>25</v>
      </c>
      <c r="F141" s="54">
        <f aca="true" t="shared" si="5" ref="F141:F148">E141/$E$149</f>
        <v>0.04690431519699812</v>
      </c>
    </row>
    <row r="142" spans="1:6" ht="13.5">
      <c r="A142" s="217">
        <v>2</v>
      </c>
      <c r="B142" s="217"/>
      <c r="C142" s="2">
        <v>0</v>
      </c>
      <c r="D142" s="54">
        <f>C142/$C$149</f>
        <v>0</v>
      </c>
      <c r="E142" s="2">
        <v>65</v>
      </c>
      <c r="F142" s="54">
        <f t="shared" si="5"/>
        <v>0.12195121951219512</v>
      </c>
    </row>
    <row r="143" spans="1:6" ht="13.5">
      <c r="A143" s="217">
        <v>3</v>
      </c>
      <c r="B143" s="217"/>
      <c r="C143" s="2">
        <v>11</v>
      </c>
      <c r="D143" s="54">
        <f>C143/$C$149</f>
        <v>0.10476190476190476</v>
      </c>
      <c r="E143" s="2">
        <v>19</v>
      </c>
      <c r="F143" s="54">
        <f t="shared" si="5"/>
        <v>0.03564727954971857</v>
      </c>
    </row>
    <row r="144" spans="1:6" ht="13.5">
      <c r="A144" s="217">
        <v>4</v>
      </c>
      <c r="B144" s="217"/>
      <c r="C144" s="2"/>
      <c r="D144" s="54"/>
      <c r="E144" s="2">
        <v>9</v>
      </c>
      <c r="F144" s="54">
        <f t="shared" si="5"/>
        <v>0.016885553470919325</v>
      </c>
    </row>
    <row r="145" spans="1:6" ht="13.5">
      <c r="A145" s="217">
        <v>5</v>
      </c>
      <c r="B145" s="217"/>
      <c r="C145" s="2"/>
      <c r="D145" s="54"/>
      <c r="E145" s="2">
        <v>17</v>
      </c>
      <c r="F145" s="54">
        <f t="shared" si="5"/>
        <v>0.03189493433395872</v>
      </c>
    </row>
    <row r="146" spans="1:6" ht="13.5">
      <c r="A146" s="217">
        <v>6</v>
      </c>
      <c r="B146" s="217"/>
      <c r="C146" s="2"/>
      <c r="D146" s="54"/>
      <c r="E146" s="2">
        <v>66</v>
      </c>
      <c r="F146" s="54">
        <f t="shared" si="5"/>
        <v>0.12382739212007504</v>
      </c>
    </row>
    <row r="147" spans="1:6" ht="13.5">
      <c r="A147" s="218" t="s">
        <v>282</v>
      </c>
      <c r="B147" s="218"/>
      <c r="C147" s="2"/>
      <c r="D147" s="54"/>
      <c r="E147" s="2">
        <v>7</v>
      </c>
      <c r="F147" s="54">
        <f t="shared" si="5"/>
        <v>0.013133208255159476</v>
      </c>
    </row>
    <row r="148" spans="1:6" ht="13.5">
      <c r="A148" s="218" t="s">
        <v>283</v>
      </c>
      <c r="B148" s="218"/>
      <c r="C148" s="2">
        <v>90</v>
      </c>
      <c r="D148" s="54">
        <f>C148/$C$149</f>
        <v>0.8571428571428571</v>
      </c>
      <c r="E148" s="2">
        <v>325</v>
      </c>
      <c r="F148" s="54">
        <f t="shared" si="5"/>
        <v>0.6097560975609756</v>
      </c>
    </row>
    <row r="149" spans="1:6" ht="13.5">
      <c r="A149" s="42" t="s">
        <v>444</v>
      </c>
      <c r="B149" s="43"/>
      <c r="C149" s="41">
        <f>SUM(C141:C148)</f>
        <v>105</v>
      </c>
      <c r="D149" s="41"/>
      <c r="E149" s="47">
        <f>SUM(E141:E148)</f>
        <v>533</v>
      </c>
      <c r="F149" s="41"/>
    </row>
    <row r="150" ht="14.25" thickBot="1"/>
    <row r="151" spans="1:8" ht="14.25" customHeight="1" thickTop="1">
      <c r="A151" s="219" t="s">
        <v>456</v>
      </c>
      <c r="B151" s="176"/>
      <c r="C151" s="176"/>
      <c r="D151" s="176"/>
      <c r="E151" s="176"/>
      <c r="F151" s="176"/>
      <c r="G151" s="176"/>
      <c r="H151" s="177"/>
    </row>
    <row r="152" spans="1:8" ht="14.25" thickBot="1">
      <c r="A152" s="178"/>
      <c r="B152" s="179"/>
      <c r="C152" s="179"/>
      <c r="D152" s="179"/>
      <c r="E152" s="179"/>
      <c r="F152" s="179"/>
      <c r="G152" s="179"/>
      <c r="H152" s="180"/>
    </row>
    <row r="153" spans="1:8" ht="14.25" thickTop="1">
      <c r="A153" s="48"/>
      <c r="B153" s="48"/>
      <c r="C153" s="48"/>
      <c r="D153" s="48"/>
      <c r="E153" s="48"/>
      <c r="F153" s="48"/>
      <c r="G153" s="48"/>
      <c r="H153" s="48"/>
    </row>
    <row r="176" ht="13.5">
      <c r="A176" t="s">
        <v>399</v>
      </c>
    </row>
    <row r="177" ht="7.5" customHeight="1"/>
    <row r="178" spans="1:9" ht="13.5">
      <c r="A178" s="251" t="s">
        <v>286</v>
      </c>
      <c r="B178" s="221"/>
      <c r="C178" s="221"/>
      <c r="D178" s="221"/>
      <c r="E178" s="221"/>
      <c r="F178" s="252"/>
      <c r="G178" s="2" t="s">
        <v>284</v>
      </c>
      <c r="H178" s="2" t="s">
        <v>306</v>
      </c>
      <c r="I178" s="50" t="s">
        <v>444</v>
      </c>
    </row>
    <row r="179" spans="1:9" ht="13.5">
      <c r="A179" s="217" t="s">
        <v>287</v>
      </c>
      <c r="B179" s="217"/>
      <c r="C179" s="217"/>
      <c r="D179" s="217"/>
      <c r="E179" s="218" t="s">
        <v>288</v>
      </c>
      <c r="F179" s="218"/>
      <c r="G179" s="2">
        <v>120</v>
      </c>
      <c r="H179" s="2">
        <v>112</v>
      </c>
      <c r="I179" s="65">
        <f>SUM(G179:H179)</f>
        <v>232</v>
      </c>
    </row>
    <row r="180" spans="1:9" ht="13.5">
      <c r="A180" s="217"/>
      <c r="B180" s="217"/>
      <c r="C180" s="217"/>
      <c r="D180" s="217"/>
      <c r="E180" s="218" t="s">
        <v>289</v>
      </c>
      <c r="F180" s="218"/>
      <c r="G180" s="2">
        <v>106</v>
      </c>
      <c r="H180" s="2">
        <v>79</v>
      </c>
      <c r="I180" s="65">
        <f aca="true" t="shared" si="6" ref="I180:I198">SUM(G180:H180)</f>
        <v>185</v>
      </c>
    </row>
    <row r="181" spans="1:9" ht="13.5">
      <c r="A181" s="251" t="s">
        <v>290</v>
      </c>
      <c r="B181" s="221"/>
      <c r="C181" s="221"/>
      <c r="D181" s="221"/>
      <c r="E181" s="221"/>
      <c r="F181" s="252"/>
      <c r="G181" s="2">
        <v>35</v>
      </c>
      <c r="H181" s="2">
        <v>26</v>
      </c>
      <c r="I181" s="65">
        <f t="shared" si="6"/>
        <v>61</v>
      </c>
    </row>
    <row r="182" spans="1:9" ht="13.5">
      <c r="A182" s="217" t="s">
        <v>291</v>
      </c>
      <c r="B182" s="217"/>
      <c r="C182" s="217"/>
      <c r="D182" s="217"/>
      <c r="E182" s="218" t="s">
        <v>292</v>
      </c>
      <c r="F182" s="218"/>
      <c r="G182" s="2">
        <v>71</v>
      </c>
      <c r="H182" s="2">
        <v>25</v>
      </c>
      <c r="I182" s="65">
        <f t="shared" si="6"/>
        <v>96</v>
      </c>
    </row>
    <row r="183" spans="1:9" ht="13.5">
      <c r="A183" s="217"/>
      <c r="B183" s="217"/>
      <c r="C183" s="217"/>
      <c r="D183" s="217"/>
      <c r="E183" s="218" t="s">
        <v>293</v>
      </c>
      <c r="F183" s="218"/>
      <c r="G183" s="2">
        <v>71</v>
      </c>
      <c r="H183" s="2">
        <v>107</v>
      </c>
      <c r="I183" s="65">
        <f t="shared" si="6"/>
        <v>178</v>
      </c>
    </row>
    <row r="184" spans="1:9" ht="13.5">
      <c r="A184" s="217"/>
      <c r="B184" s="217"/>
      <c r="C184" s="217"/>
      <c r="D184" s="217"/>
      <c r="E184" s="218" t="s">
        <v>294</v>
      </c>
      <c r="F184" s="218"/>
      <c r="G184" s="2">
        <v>4</v>
      </c>
      <c r="H184" s="2">
        <v>6</v>
      </c>
      <c r="I184" s="65">
        <f t="shared" si="6"/>
        <v>10</v>
      </c>
    </row>
    <row r="185" spans="1:9" ht="13.5">
      <c r="A185" s="217" t="s">
        <v>295</v>
      </c>
      <c r="B185" s="217"/>
      <c r="C185" s="217"/>
      <c r="D185" s="217"/>
      <c r="E185" s="218" t="s">
        <v>296</v>
      </c>
      <c r="F185" s="218"/>
      <c r="G185" s="2">
        <v>3</v>
      </c>
      <c r="H185" s="2">
        <v>1</v>
      </c>
      <c r="I185" s="65">
        <f t="shared" si="6"/>
        <v>4</v>
      </c>
    </row>
    <row r="186" spans="1:9" ht="13.5">
      <c r="A186" s="217"/>
      <c r="B186" s="217"/>
      <c r="C186" s="217"/>
      <c r="D186" s="217"/>
      <c r="E186" s="218" t="s">
        <v>297</v>
      </c>
      <c r="F186" s="218"/>
      <c r="G186" s="2">
        <v>4</v>
      </c>
      <c r="H186" s="2">
        <v>13</v>
      </c>
      <c r="I186" s="65">
        <f t="shared" si="6"/>
        <v>17</v>
      </c>
    </row>
    <row r="187" spans="1:9" ht="13.5">
      <c r="A187" s="217" t="s">
        <v>298</v>
      </c>
      <c r="B187" s="217"/>
      <c r="C187" s="217"/>
      <c r="D187" s="217"/>
      <c r="E187" s="218" t="s">
        <v>299</v>
      </c>
      <c r="F187" s="218"/>
      <c r="G187" s="2">
        <v>8</v>
      </c>
      <c r="H187" s="2">
        <v>40</v>
      </c>
      <c r="I187" s="65">
        <f t="shared" si="6"/>
        <v>48</v>
      </c>
    </row>
    <row r="188" spans="1:9" ht="13.5">
      <c r="A188" s="217"/>
      <c r="B188" s="217"/>
      <c r="C188" s="217"/>
      <c r="D188" s="217"/>
      <c r="E188" s="218" t="s">
        <v>300</v>
      </c>
      <c r="F188" s="218"/>
      <c r="G188" s="2">
        <v>6</v>
      </c>
      <c r="H188" s="2">
        <v>107</v>
      </c>
      <c r="I188" s="65">
        <f t="shared" si="6"/>
        <v>113</v>
      </c>
    </row>
    <row r="189" spans="1:9" ht="13.5">
      <c r="A189" s="217" t="s">
        <v>301</v>
      </c>
      <c r="B189" s="217"/>
      <c r="C189" s="217"/>
      <c r="D189" s="217"/>
      <c r="E189" s="217"/>
      <c r="F189" s="217"/>
      <c r="G189" s="2">
        <v>107</v>
      </c>
      <c r="H189" s="2">
        <v>64</v>
      </c>
      <c r="I189" s="65">
        <f t="shared" si="6"/>
        <v>171</v>
      </c>
    </row>
    <row r="190" spans="1:9" ht="13.5">
      <c r="A190" s="217" t="s">
        <v>302</v>
      </c>
      <c r="B190" s="217"/>
      <c r="C190" s="217"/>
      <c r="D190" s="217"/>
      <c r="E190" s="217"/>
      <c r="F190" s="217"/>
      <c r="G190" s="2">
        <v>169</v>
      </c>
      <c r="H190" s="2">
        <v>247</v>
      </c>
      <c r="I190" s="65">
        <f t="shared" si="6"/>
        <v>416</v>
      </c>
    </row>
    <row r="191" spans="1:9" ht="13.5">
      <c r="A191" s="217" t="s">
        <v>303</v>
      </c>
      <c r="B191" s="217"/>
      <c r="C191" s="217"/>
      <c r="D191" s="217"/>
      <c r="E191" s="217"/>
      <c r="F191" s="217"/>
      <c r="G191" s="2">
        <v>98</v>
      </c>
      <c r="H191" s="2">
        <v>67</v>
      </c>
      <c r="I191" s="65">
        <f t="shared" si="6"/>
        <v>165</v>
      </c>
    </row>
    <row r="192" spans="1:9" ht="13.5">
      <c r="A192" s="217" t="s">
        <v>304</v>
      </c>
      <c r="B192" s="217"/>
      <c r="C192" s="217"/>
      <c r="D192" s="217"/>
      <c r="E192" s="217"/>
      <c r="F192" s="217"/>
      <c r="G192" s="2">
        <v>63</v>
      </c>
      <c r="H192" s="2">
        <v>61</v>
      </c>
      <c r="I192" s="65">
        <f t="shared" si="6"/>
        <v>124</v>
      </c>
    </row>
    <row r="193" spans="1:9" ht="13.5">
      <c r="A193" s="217" t="s">
        <v>305</v>
      </c>
      <c r="B193" s="217"/>
      <c r="C193" s="217"/>
      <c r="D193" s="217"/>
      <c r="E193" s="217"/>
      <c r="F193" s="217"/>
      <c r="G193" s="2">
        <v>38</v>
      </c>
      <c r="H193" s="2">
        <v>616</v>
      </c>
      <c r="I193" s="65">
        <f t="shared" si="6"/>
        <v>654</v>
      </c>
    </row>
    <row r="194" spans="1:9" ht="13.5">
      <c r="A194" s="217" t="s">
        <v>400</v>
      </c>
      <c r="B194" s="217"/>
      <c r="C194" s="217"/>
      <c r="D194" s="217"/>
      <c r="E194" s="217"/>
      <c r="F194" s="217"/>
      <c r="G194" s="2">
        <v>128</v>
      </c>
      <c r="H194" s="2">
        <v>249</v>
      </c>
      <c r="I194" s="65">
        <f t="shared" si="6"/>
        <v>377</v>
      </c>
    </row>
    <row r="195" spans="1:9" ht="13.5">
      <c r="A195" s="217" t="s">
        <v>401</v>
      </c>
      <c r="B195" s="217"/>
      <c r="C195" s="217"/>
      <c r="D195" s="217"/>
      <c r="E195" s="218" t="s">
        <v>402</v>
      </c>
      <c r="F195" s="218"/>
      <c r="G195" s="2">
        <v>90</v>
      </c>
      <c r="H195" s="2">
        <v>107</v>
      </c>
      <c r="I195" s="65">
        <f t="shared" si="6"/>
        <v>197</v>
      </c>
    </row>
    <row r="196" spans="1:9" ht="13.5">
      <c r="A196" s="217"/>
      <c r="B196" s="217"/>
      <c r="C196" s="217"/>
      <c r="D196" s="217"/>
      <c r="E196" s="218" t="s">
        <v>403</v>
      </c>
      <c r="F196" s="218"/>
      <c r="G196" s="2">
        <v>82</v>
      </c>
      <c r="H196" s="2">
        <v>210</v>
      </c>
      <c r="I196" s="65">
        <f t="shared" si="6"/>
        <v>292</v>
      </c>
    </row>
    <row r="197" spans="1:9" ht="13.5">
      <c r="A197" s="217"/>
      <c r="B197" s="217"/>
      <c r="C197" s="217"/>
      <c r="D197" s="217"/>
      <c r="E197" s="218" t="s">
        <v>404</v>
      </c>
      <c r="F197" s="218"/>
      <c r="G197" s="2">
        <v>16</v>
      </c>
      <c r="H197" s="2">
        <v>20</v>
      </c>
      <c r="I197" s="65">
        <f t="shared" si="6"/>
        <v>36</v>
      </c>
    </row>
    <row r="198" spans="1:9" ht="13.5">
      <c r="A198" s="218" t="s">
        <v>405</v>
      </c>
      <c r="B198" s="218"/>
      <c r="C198" s="218"/>
      <c r="D198" s="218"/>
      <c r="E198" s="218"/>
      <c r="F198" s="218"/>
      <c r="G198" s="2">
        <v>24</v>
      </c>
      <c r="H198" s="2">
        <v>46</v>
      </c>
      <c r="I198" s="65">
        <f t="shared" si="6"/>
        <v>70</v>
      </c>
    </row>
    <row r="199" spans="1:9" ht="14.25" thickBot="1">
      <c r="A199" s="37"/>
      <c r="B199" s="37"/>
      <c r="C199" s="37"/>
      <c r="D199" s="37"/>
      <c r="E199" s="37"/>
      <c r="F199" s="37"/>
      <c r="G199" s="21"/>
      <c r="H199" s="21"/>
      <c r="I199" s="74"/>
    </row>
    <row r="200" spans="1:9" ht="14.25" thickTop="1">
      <c r="A200" s="242" t="s">
        <v>1</v>
      </c>
      <c r="B200" s="176"/>
      <c r="C200" s="176"/>
      <c r="D200" s="176"/>
      <c r="E200" s="176"/>
      <c r="F200" s="176"/>
      <c r="G200" s="176"/>
      <c r="H200" s="176"/>
      <c r="I200" s="177"/>
    </row>
    <row r="201" spans="1:9" ht="14.25" thickBot="1">
      <c r="A201" s="178"/>
      <c r="B201" s="179"/>
      <c r="C201" s="179"/>
      <c r="D201" s="179"/>
      <c r="E201" s="179"/>
      <c r="F201" s="179"/>
      <c r="G201" s="179"/>
      <c r="H201" s="179"/>
      <c r="I201" s="180"/>
    </row>
    <row r="202" ht="14.25" thickTop="1"/>
    <row r="203" ht="13.5">
      <c r="A203" t="s">
        <v>69</v>
      </c>
    </row>
    <row r="204" ht="10.5" customHeight="1"/>
    <row r="205" spans="1:11" ht="13.5">
      <c r="A205" s="31" t="s">
        <v>406</v>
      </c>
      <c r="B205" s="32"/>
      <c r="C205" s="32"/>
      <c r="D205" s="32"/>
      <c r="E205" s="32"/>
      <c r="F205" s="32"/>
      <c r="G205" s="32"/>
      <c r="H205" s="33"/>
      <c r="I205" s="2">
        <v>127</v>
      </c>
      <c r="J205" s="30"/>
      <c r="K205" s="30"/>
    </row>
    <row r="206" spans="1:11" ht="13.5">
      <c r="A206" s="34" t="s">
        <v>408</v>
      </c>
      <c r="B206" s="35"/>
      <c r="C206" s="35"/>
      <c r="D206" s="35"/>
      <c r="E206" s="35"/>
      <c r="F206" s="35"/>
      <c r="G206" s="35"/>
      <c r="H206" s="36"/>
      <c r="I206" s="2">
        <v>33</v>
      </c>
      <c r="J206" s="30"/>
      <c r="K206" s="30"/>
    </row>
    <row r="207" spans="1:11" ht="13.5">
      <c r="A207" s="34" t="s">
        <v>407</v>
      </c>
      <c r="B207" s="35"/>
      <c r="C207" s="35"/>
      <c r="D207" s="35"/>
      <c r="E207" s="35"/>
      <c r="F207" s="35"/>
      <c r="G207" s="35"/>
      <c r="H207" s="36"/>
      <c r="I207" s="2">
        <v>29</v>
      </c>
      <c r="J207" s="30"/>
      <c r="K207" s="30"/>
    </row>
    <row r="208" spans="1:11" ht="13.5">
      <c r="A208" s="34" t="s">
        <v>139</v>
      </c>
      <c r="B208" s="35"/>
      <c r="C208" s="35"/>
      <c r="D208" s="35"/>
      <c r="E208" s="35"/>
      <c r="F208" s="35"/>
      <c r="G208" s="35"/>
      <c r="H208" s="36"/>
      <c r="I208" s="2">
        <v>33</v>
      </c>
      <c r="J208" s="30"/>
      <c r="K208" s="30"/>
    </row>
    <row r="209" ht="14.25" thickBot="1"/>
    <row r="210" spans="1:9" ht="14.25" thickTop="1">
      <c r="A210" s="242" t="s">
        <v>2</v>
      </c>
      <c r="B210" s="176"/>
      <c r="C210" s="176"/>
      <c r="D210" s="176"/>
      <c r="E210" s="176"/>
      <c r="F210" s="176"/>
      <c r="G210" s="176"/>
      <c r="H210" s="176"/>
      <c r="I210" s="177"/>
    </row>
    <row r="211" spans="1:9" ht="14.25" thickBot="1">
      <c r="A211" s="178"/>
      <c r="B211" s="179"/>
      <c r="C211" s="179"/>
      <c r="D211" s="179"/>
      <c r="E211" s="179"/>
      <c r="F211" s="179"/>
      <c r="G211" s="179"/>
      <c r="H211" s="179"/>
      <c r="I211" s="180"/>
    </row>
    <row r="212" ht="14.25" thickTop="1"/>
    <row r="213" ht="13.5">
      <c r="A213" t="s">
        <v>409</v>
      </c>
    </row>
    <row r="215" spans="1:8" ht="13.5">
      <c r="A215" s="14" t="s">
        <v>313</v>
      </c>
      <c r="B215" s="15"/>
      <c r="C215" s="15"/>
      <c r="D215" s="15"/>
      <c r="E215" s="15"/>
      <c r="F215" s="15"/>
      <c r="G215" s="16"/>
      <c r="H215" s="2">
        <v>52</v>
      </c>
    </row>
    <row r="216" spans="1:8" ht="13.5">
      <c r="A216" s="14" t="s">
        <v>316</v>
      </c>
      <c r="B216" s="15"/>
      <c r="C216" s="15"/>
      <c r="D216" s="15"/>
      <c r="E216" s="15"/>
      <c r="F216" s="15"/>
      <c r="G216" s="16"/>
      <c r="H216" s="2">
        <v>47</v>
      </c>
    </row>
    <row r="217" spans="1:8" ht="13.5">
      <c r="A217" s="14" t="s">
        <v>312</v>
      </c>
      <c r="B217" s="15"/>
      <c r="C217" s="15"/>
      <c r="D217" s="15"/>
      <c r="E217" s="15"/>
      <c r="F217" s="15"/>
      <c r="G217" s="16"/>
      <c r="H217" s="2">
        <v>16</v>
      </c>
    </row>
    <row r="218" spans="1:8" ht="13.5">
      <c r="A218" s="14" t="s">
        <v>319</v>
      </c>
      <c r="B218" s="15"/>
      <c r="C218" s="15"/>
      <c r="D218" s="15"/>
      <c r="E218" s="15"/>
      <c r="F218" s="15"/>
      <c r="G218" s="16"/>
      <c r="H218" s="2">
        <v>16</v>
      </c>
    </row>
    <row r="219" spans="1:8" ht="13.5">
      <c r="A219" s="14" t="s">
        <v>238</v>
      </c>
      <c r="B219" s="15"/>
      <c r="C219" s="15"/>
      <c r="D219" s="15"/>
      <c r="E219" s="15"/>
      <c r="F219" s="15"/>
      <c r="G219" s="16"/>
      <c r="H219" s="2">
        <v>11</v>
      </c>
    </row>
    <row r="220" ht="11.25" customHeight="1" thickBot="1"/>
    <row r="221" spans="1:9" ht="15" thickBot="1" thickTop="1">
      <c r="A221" s="259" t="s">
        <v>3</v>
      </c>
      <c r="B221" s="247"/>
      <c r="C221" s="247"/>
      <c r="D221" s="247"/>
      <c r="E221" s="247"/>
      <c r="F221" s="247"/>
      <c r="G221" s="247"/>
      <c r="H221" s="247"/>
      <c r="I221" s="184"/>
    </row>
    <row r="222" ht="11.25" customHeight="1" thickTop="1"/>
    <row r="223" ht="13.5">
      <c r="A223" t="s">
        <v>507</v>
      </c>
    </row>
    <row r="224" ht="13.5">
      <c r="A224" t="s">
        <v>321</v>
      </c>
    </row>
    <row r="225" ht="10.5" customHeight="1"/>
    <row r="226" spans="1:8" ht="13.5">
      <c r="A226" s="256" t="s">
        <v>322</v>
      </c>
      <c r="B226" s="257"/>
      <c r="C226" s="257"/>
      <c r="D226" s="257"/>
      <c r="E226" s="257"/>
      <c r="F226" s="257"/>
      <c r="G226" s="258"/>
      <c r="H226" s="2">
        <v>175</v>
      </c>
    </row>
    <row r="227" spans="1:8" ht="13.5">
      <c r="A227" s="14" t="s">
        <v>323</v>
      </c>
      <c r="B227" s="15"/>
      <c r="C227" s="15"/>
      <c r="D227" s="15"/>
      <c r="E227" s="15"/>
      <c r="F227" s="15"/>
      <c r="G227" s="16"/>
      <c r="H227" s="2">
        <v>169</v>
      </c>
    </row>
    <row r="228" spans="1:8" ht="13.5">
      <c r="A228" s="226" t="s">
        <v>60</v>
      </c>
      <c r="B228" s="227"/>
      <c r="C228" s="227"/>
      <c r="D228" s="227"/>
      <c r="E228" s="227"/>
      <c r="F228" s="227"/>
      <c r="G228" s="228"/>
      <c r="H228" s="223">
        <v>167</v>
      </c>
    </row>
    <row r="229" spans="1:8" ht="13.5">
      <c r="A229" s="229"/>
      <c r="B229" s="230"/>
      <c r="C229" s="230"/>
      <c r="D229" s="230"/>
      <c r="E229" s="230"/>
      <c r="F229" s="230"/>
      <c r="G229" s="231"/>
      <c r="H229" s="224"/>
    </row>
    <row r="230" spans="1:8" ht="13.5">
      <c r="A230" s="226" t="s">
        <v>61</v>
      </c>
      <c r="B230" s="227"/>
      <c r="C230" s="227"/>
      <c r="D230" s="227"/>
      <c r="E230" s="227"/>
      <c r="F230" s="227"/>
      <c r="G230" s="228"/>
      <c r="H230" s="232">
        <v>108</v>
      </c>
    </row>
    <row r="231" spans="1:8" ht="13.5">
      <c r="A231" s="229"/>
      <c r="B231" s="230"/>
      <c r="C231" s="230"/>
      <c r="D231" s="230"/>
      <c r="E231" s="230"/>
      <c r="F231" s="230"/>
      <c r="G231" s="231"/>
      <c r="H231" s="233"/>
    </row>
    <row r="232" spans="1:8" ht="13.5">
      <c r="A232" s="14" t="s">
        <v>238</v>
      </c>
      <c r="B232" s="15"/>
      <c r="C232" s="15"/>
      <c r="D232" s="15"/>
      <c r="E232" s="15"/>
      <c r="F232" s="15"/>
      <c r="G232" s="16"/>
      <c r="H232" s="2">
        <v>45</v>
      </c>
    </row>
    <row r="233" ht="14.25" thickBot="1"/>
    <row r="234" spans="1:9" ht="14.25" thickTop="1">
      <c r="A234" s="242" t="s">
        <v>483</v>
      </c>
      <c r="B234" s="176"/>
      <c r="C234" s="176"/>
      <c r="D234" s="176"/>
      <c r="E234" s="176"/>
      <c r="F234" s="176"/>
      <c r="G234" s="176"/>
      <c r="H234" s="176"/>
      <c r="I234" s="177"/>
    </row>
    <row r="235" spans="1:9" ht="14.25" thickBot="1">
      <c r="A235" s="178"/>
      <c r="B235" s="179"/>
      <c r="C235" s="179"/>
      <c r="D235" s="179"/>
      <c r="E235" s="179"/>
      <c r="F235" s="179"/>
      <c r="G235" s="179"/>
      <c r="H235" s="179"/>
      <c r="I235" s="180"/>
    </row>
    <row r="236" ht="14.25" thickTop="1"/>
  </sheetData>
  <sheetProtection/>
  <mergeCells count="101">
    <mergeCell ref="A234:I235"/>
    <mergeCell ref="G7:I9"/>
    <mergeCell ref="A228:G229"/>
    <mergeCell ref="A226:G226"/>
    <mergeCell ref="A230:G231"/>
    <mergeCell ref="A200:I201"/>
    <mergeCell ref="A210:I211"/>
    <mergeCell ref="A221:I221"/>
    <mergeCell ref="E80:I82"/>
    <mergeCell ref="G96:I98"/>
    <mergeCell ref="A66:B66"/>
    <mergeCell ref="A104:D104"/>
    <mergeCell ref="A97:D97"/>
    <mergeCell ref="A98:D98"/>
    <mergeCell ref="A99:D99"/>
    <mergeCell ref="A100:D100"/>
    <mergeCell ref="A101:D101"/>
    <mergeCell ref="A102:D102"/>
    <mergeCell ref="A103:D103"/>
    <mergeCell ref="C116:D116"/>
    <mergeCell ref="A116:B116"/>
    <mergeCell ref="A115:B115"/>
    <mergeCell ref="C115:D115"/>
    <mergeCell ref="A106:D106"/>
    <mergeCell ref="A110:B110"/>
    <mergeCell ref="C110:D110"/>
    <mergeCell ref="A114:B114"/>
    <mergeCell ref="C114:D114"/>
    <mergeCell ref="A111:B111"/>
    <mergeCell ref="C111:D111"/>
    <mergeCell ref="A112:B112"/>
    <mergeCell ref="C112:D112"/>
    <mergeCell ref="A145:B145"/>
    <mergeCell ref="A146:B146"/>
    <mergeCell ref="A64:B64"/>
    <mergeCell ref="A65:B65"/>
    <mergeCell ref="A71:C71"/>
    <mergeCell ref="A72:C72"/>
    <mergeCell ref="A73:C73"/>
    <mergeCell ref="A74:C74"/>
    <mergeCell ref="A80:B80"/>
    <mergeCell ref="A81:B81"/>
    <mergeCell ref="A143:B143"/>
    <mergeCell ref="A144:B144"/>
    <mergeCell ref="A82:B82"/>
    <mergeCell ref="A83:B83"/>
    <mergeCell ref="A141:B141"/>
    <mergeCell ref="A142:B142"/>
    <mergeCell ref="A84:B84"/>
    <mergeCell ref="A96:D96"/>
    <mergeCell ref="A113:B113"/>
    <mergeCell ref="C113:D113"/>
    <mergeCell ref="A185:D186"/>
    <mergeCell ref="E185:F185"/>
    <mergeCell ref="E186:F186"/>
    <mergeCell ref="A147:B147"/>
    <mergeCell ref="A148:B148"/>
    <mergeCell ref="A178:F178"/>
    <mergeCell ref="A179:D180"/>
    <mergeCell ref="E179:F179"/>
    <mergeCell ref="E180:F180"/>
    <mergeCell ref="A151:H152"/>
    <mergeCell ref="A181:F181"/>
    <mergeCell ref="A182:D184"/>
    <mergeCell ref="E182:F182"/>
    <mergeCell ref="E183:F183"/>
    <mergeCell ref="E184:F184"/>
    <mergeCell ref="H230:H231"/>
    <mergeCell ref="H228:H229"/>
    <mergeCell ref="A50:B57"/>
    <mergeCell ref="A192:F192"/>
    <mergeCell ref="A193:F193"/>
    <mergeCell ref="A194:F194"/>
    <mergeCell ref="A187:D188"/>
    <mergeCell ref="E187:F187"/>
    <mergeCell ref="E188:F188"/>
    <mergeCell ref="A189:F189"/>
    <mergeCell ref="A8:C8"/>
    <mergeCell ref="A9:C9"/>
    <mergeCell ref="A10:C10"/>
    <mergeCell ref="A11:C11"/>
    <mergeCell ref="A198:F198"/>
    <mergeCell ref="A14:C14"/>
    <mergeCell ref="A15:C15"/>
    <mergeCell ref="A48:C48"/>
    <mergeCell ref="A190:F190"/>
    <mergeCell ref="A191:F191"/>
    <mergeCell ref="A195:D197"/>
    <mergeCell ref="E195:F195"/>
    <mergeCell ref="E196:F196"/>
    <mergeCell ref="E197:F197"/>
    <mergeCell ref="F62:H62"/>
    <mergeCell ref="F71:H74"/>
    <mergeCell ref="G110:I111"/>
    <mergeCell ref="A12:C12"/>
    <mergeCell ref="A13:C13"/>
    <mergeCell ref="A49:C49"/>
    <mergeCell ref="A58:C58"/>
    <mergeCell ref="A63:B63"/>
    <mergeCell ref="A16:C16"/>
    <mergeCell ref="A105:D10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L176"/>
  <sheetViews>
    <sheetView zoomScalePageLayoutView="0" workbookViewId="0" topLeftCell="A25">
      <selection activeCell="G38" sqref="G38"/>
    </sheetView>
  </sheetViews>
  <sheetFormatPr defaultColWidth="9.00390625" defaultRowHeight="13.5"/>
  <cols>
    <col min="4" max="4" width="11.125" style="0" customWidth="1"/>
    <col min="5" max="5" width="11.625" style="0" customWidth="1"/>
    <col min="7" max="7" width="11.75390625" style="0" customWidth="1"/>
  </cols>
  <sheetData>
    <row r="2" ht="27.75" customHeight="1">
      <c r="A2" s="7" t="s">
        <v>324</v>
      </c>
    </row>
    <row r="5" ht="13.5">
      <c r="A5" t="s">
        <v>257</v>
      </c>
    </row>
    <row r="6" spans="1:7" ht="13.5">
      <c r="A6" t="s">
        <v>325</v>
      </c>
      <c r="G6" t="s">
        <v>326</v>
      </c>
    </row>
    <row r="8" spans="1:8" ht="13.5">
      <c r="A8" s="248" t="s">
        <v>232</v>
      </c>
      <c r="B8" s="249"/>
      <c r="C8" s="250"/>
      <c r="D8" s="2">
        <v>8</v>
      </c>
      <c r="G8" s="2" t="s">
        <v>332</v>
      </c>
      <c r="H8" s="2">
        <v>1</v>
      </c>
    </row>
    <row r="9" spans="1:8" ht="13.5">
      <c r="A9" s="248" t="s">
        <v>233</v>
      </c>
      <c r="B9" s="249"/>
      <c r="C9" s="250"/>
      <c r="D9" s="2">
        <v>0</v>
      </c>
      <c r="G9" s="2" t="s">
        <v>327</v>
      </c>
      <c r="H9" s="2">
        <v>1</v>
      </c>
    </row>
    <row r="10" spans="1:8" ht="13.5">
      <c r="A10" s="248" t="s">
        <v>234</v>
      </c>
      <c r="B10" s="249"/>
      <c r="C10" s="250"/>
      <c r="D10" s="2">
        <v>7</v>
      </c>
      <c r="G10" s="19" t="s">
        <v>241</v>
      </c>
      <c r="H10" s="2">
        <v>1</v>
      </c>
    </row>
    <row r="11" spans="1:8" ht="13.5">
      <c r="A11" s="248" t="s">
        <v>235</v>
      </c>
      <c r="B11" s="249"/>
      <c r="C11" s="250"/>
      <c r="D11" s="2">
        <v>0</v>
      </c>
      <c r="G11" s="19" t="s">
        <v>328</v>
      </c>
      <c r="H11" s="2">
        <v>1</v>
      </c>
    </row>
    <row r="12" spans="1:8" ht="13.5">
      <c r="A12" s="248" t="s">
        <v>236</v>
      </c>
      <c r="B12" s="249"/>
      <c r="C12" s="250"/>
      <c r="D12" s="2">
        <v>0</v>
      </c>
      <c r="G12" s="19" t="s">
        <v>243</v>
      </c>
      <c r="H12" s="2">
        <v>2</v>
      </c>
    </row>
    <row r="13" spans="1:8" ht="13.5">
      <c r="A13" s="248" t="s">
        <v>237</v>
      </c>
      <c r="B13" s="249"/>
      <c r="C13" s="250"/>
      <c r="D13" s="2">
        <v>0</v>
      </c>
      <c r="G13" s="19" t="s">
        <v>329</v>
      </c>
      <c r="H13" s="2">
        <v>1</v>
      </c>
    </row>
    <row r="14" spans="1:8" ht="13.5">
      <c r="A14" s="218" t="s">
        <v>238</v>
      </c>
      <c r="B14" s="218"/>
      <c r="C14" s="218"/>
      <c r="D14" s="2">
        <v>0</v>
      </c>
      <c r="G14" s="19" t="s">
        <v>330</v>
      </c>
      <c r="H14" s="2">
        <v>4</v>
      </c>
    </row>
    <row r="15" spans="1:8" ht="13.5">
      <c r="A15" s="218" t="s">
        <v>444</v>
      </c>
      <c r="B15" s="218"/>
      <c r="C15" s="218"/>
      <c r="D15" s="2">
        <f>SUM(D8:D14)</f>
        <v>15</v>
      </c>
      <c r="G15" s="19" t="s">
        <v>331</v>
      </c>
      <c r="H15" s="2">
        <v>4</v>
      </c>
    </row>
    <row r="16" spans="7:8" ht="14.25" thickBot="1">
      <c r="G16" s="19" t="s">
        <v>444</v>
      </c>
      <c r="H16" s="2">
        <f>SUM(H8:H15)</f>
        <v>15</v>
      </c>
    </row>
    <row r="17" spans="1:8" ht="15" thickBot="1" thickTop="1">
      <c r="A17" s="268" t="s">
        <v>457</v>
      </c>
      <c r="B17" s="269"/>
      <c r="C17" s="269"/>
      <c r="D17" s="269"/>
      <c r="E17" s="270"/>
      <c r="G17" s="123"/>
      <c r="H17" s="21"/>
    </row>
    <row r="18" spans="7:8" ht="14.25" thickTop="1">
      <c r="G18" s="123"/>
      <c r="H18" s="21"/>
    </row>
    <row r="20" ht="13.5">
      <c r="A20" t="s">
        <v>333</v>
      </c>
    </row>
    <row r="22" spans="1:6" ht="13.5">
      <c r="A22" s="217" t="s">
        <v>334</v>
      </c>
      <c r="B22" s="217"/>
      <c r="C22" s="217"/>
      <c r="D22" s="217"/>
      <c r="E22" s="2" t="s">
        <v>340</v>
      </c>
      <c r="F22" s="2" t="s">
        <v>341</v>
      </c>
    </row>
    <row r="23" spans="1:6" ht="13.5">
      <c r="A23" s="217" t="s">
        <v>335</v>
      </c>
      <c r="B23" s="217"/>
      <c r="C23" s="217"/>
      <c r="D23" s="217"/>
      <c r="E23" s="2">
        <v>14</v>
      </c>
      <c r="F23" s="2">
        <v>0</v>
      </c>
    </row>
    <row r="24" spans="1:6" ht="13.5">
      <c r="A24" s="217" t="s">
        <v>336</v>
      </c>
      <c r="B24" s="217"/>
      <c r="C24" s="217"/>
      <c r="D24" s="217"/>
      <c r="E24" s="2">
        <v>21</v>
      </c>
      <c r="F24" s="2"/>
    </row>
    <row r="25" spans="1:6" ht="13.5">
      <c r="A25" s="217" t="s">
        <v>337</v>
      </c>
      <c r="B25" s="217"/>
      <c r="C25" s="217"/>
      <c r="D25" s="2" t="s">
        <v>338</v>
      </c>
      <c r="E25" s="2">
        <v>22</v>
      </c>
      <c r="F25" s="2">
        <v>142</v>
      </c>
    </row>
    <row r="26" spans="1:6" ht="13.5">
      <c r="A26" s="217"/>
      <c r="B26" s="217"/>
      <c r="C26" s="217"/>
      <c r="D26" s="2" t="s">
        <v>339</v>
      </c>
      <c r="E26" s="2">
        <v>15</v>
      </c>
      <c r="F26" s="2">
        <v>146</v>
      </c>
    </row>
    <row r="27" spans="1:6" ht="13.5">
      <c r="A27" s="217"/>
      <c r="B27" s="217"/>
      <c r="C27" s="217"/>
      <c r="D27" s="2" t="s">
        <v>238</v>
      </c>
      <c r="E27" s="2">
        <v>3</v>
      </c>
      <c r="F27" s="2">
        <v>34</v>
      </c>
    </row>
    <row r="31" ht="13.5">
      <c r="A31" t="s">
        <v>342</v>
      </c>
    </row>
    <row r="33" spans="1:6" ht="13.5">
      <c r="A33" s="2" t="s">
        <v>343</v>
      </c>
      <c r="B33" s="2">
        <v>375</v>
      </c>
      <c r="C33" s="260" t="s">
        <v>344</v>
      </c>
      <c r="D33" s="261"/>
      <c r="E33" s="262"/>
      <c r="F33" s="16">
        <v>123</v>
      </c>
    </row>
    <row r="34" ht="14.25" thickBot="1"/>
    <row r="35" spans="1:8" ht="14.25" thickTop="1">
      <c r="A35" s="219" t="s">
        <v>500</v>
      </c>
      <c r="B35" s="176"/>
      <c r="C35" s="176"/>
      <c r="D35" s="176"/>
      <c r="E35" s="176"/>
      <c r="F35" s="176"/>
      <c r="G35" s="176"/>
      <c r="H35" s="177"/>
    </row>
    <row r="36" spans="1:8" ht="13.5">
      <c r="A36" s="195"/>
      <c r="B36" s="196"/>
      <c r="C36" s="196"/>
      <c r="D36" s="196"/>
      <c r="E36" s="196"/>
      <c r="F36" s="196"/>
      <c r="G36" s="196"/>
      <c r="H36" s="197"/>
    </row>
    <row r="37" spans="1:8" ht="14.25" thickBot="1">
      <c r="A37" s="178"/>
      <c r="B37" s="179"/>
      <c r="C37" s="179"/>
      <c r="D37" s="179"/>
      <c r="E37" s="179"/>
      <c r="F37" s="179"/>
      <c r="G37" s="179"/>
      <c r="H37" s="180"/>
    </row>
    <row r="38" spans="1:8" ht="14.25" thickTop="1">
      <c r="A38" s="48"/>
      <c r="B38" s="48"/>
      <c r="C38" s="48"/>
      <c r="D38" s="48"/>
      <c r="E38" s="48"/>
      <c r="F38" s="48"/>
      <c r="G38" s="48"/>
      <c r="H38" s="48"/>
    </row>
    <row r="39" ht="13.5">
      <c r="A39" t="s">
        <v>345</v>
      </c>
    </row>
    <row r="41" spans="2:3" ht="13.5">
      <c r="B41" s="2">
        <v>5.6</v>
      </c>
      <c r="C41" s="2" t="s">
        <v>346</v>
      </c>
    </row>
    <row r="45" ht="13.5">
      <c r="A45" t="s">
        <v>347</v>
      </c>
    </row>
    <row r="46" ht="14.25" thickBot="1"/>
    <row r="47" spans="1:8" ht="15" thickBot="1" thickTop="1">
      <c r="A47" s="14" t="s">
        <v>348</v>
      </c>
      <c r="B47" s="16"/>
      <c r="C47" s="2">
        <v>8</v>
      </c>
      <c r="E47" s="246" t="s">
        <v>458</v>
      </c>
      <c r="F47" s="247"/>
      <c r="G47" s="247"/>
      <c r="H47" s="184"/>
    </row>
    <row r="48" spans="1:3" ht="14.25" thickTop="1">
      <c r="A48" s="14" t="s">
        <v>349</v>
      </c>
      <c r="B48" s="16"/>
      <c r="C48" s="2">
        <v>7</v>
      </c>
    </row>
    <row r="52" ht="13.5">
      <c r="A52" t="s">
        <v>350</v>
      </c>
    </row>
    <row r="53" ht="14.25" thickBot="1"/>
    <row r="54" spans="1:8" ht="15" thickBot="1" thickTop="1">
      <c r="A54" s="2" t="s">
        <v>351</v>
      </c>
      <c r="B54" s="2">
        <v>8</v>
      </c>
      <c r="E54" s="268" t="s">
        <v>459</v>
      </c>
      <c r="F54" s="269"/>
      <c r="G54" s="269"/>
      <c r="H54" s="270"/>
    </row>
    <row r="55" spans="1:2" ht="14.25" thickTop="1">
      <c r="A55" s="2" t="s">
        <v>352</v>
      </c>
      <c r="B55" s="2">
        <v>8</v>
      </c>
    </row>
    <row r="56" spans="1:2" ht="13.5">
      <c r="A56" s="2" t="s">
        <v>353</v>
      </c>
      <c r="B56" s="2">
        <v>8</v>
      </c>
    </row>
    <row r="57" spans="1:2" ht="13.5">
      <c r="A57" s="2" t="s">
        <v>354</v>
      </c>
      <c r="B57" s="2">
        <v>5</v>
      </c>
    </row>
    <row r="61" ht="13.5">
      <c r="A61" t="s">
        <v>355</v>
      </c>
    </row>
    <row r="63" spans="1:5" ht="13.5">
      <c r="A63" s="218" t="s">
        <v>167</v>
      </c>
      <c r="B63" s="218"/>
      <c r="C63" s="218"/>
      <c r="D63" s="218"/>
      <c r="E63" s="2">
        <v>4</v>
      </c>
    </row>
    <row r="64" spans="1:5" ht="13.5">
      <c r="A64" s="218" t="s">
        <v>168</v>
      </c>
      <c r="B64" s="218"/>
      <c r="C64" s="218"/>
      <c r="D64" s="218"/>
      <c r="E64" s="2">
        <v>1</v>
      </c>
    </row>
    <row r="65" spans="1:5" ht="13.5">
      <c r="A65" s="218" t="s">
        <v>169</v>
      </c>
      <c r="B65" s="218"/>
      <c r="C65" s="218"/>
      <c r="D65" s="218"/>
      <c r="E65" s="2">
        <v>3</v>
      </c>
    </row>
    <row r="66" spans="1:5" ht="13.5">
      <c r="A66" s="218" t="s">
        <v>170</v>
      </c>
      <c r="B66" s="218"/>
      <c r="C66" s="218"/>
      <c r="D66" s="218"/>
      <c r="E66" s="2">
        <v>0</v>
      </c>
    </row>
    <row r="67" spans="1:5" ht="13.5">
      <c r="A67" s="218" t="s">
        <v>171</v>
      </c>
      <c r="B67" s="218"/>
      <c r="C67" s="218"/>
      <c r="D67" s="218"/>
      <c r="E67" s="2">
        <v>7</v>
      </c>
    </row>
    <row r="68" spans="1:5" ht="13.5">
      <c r="A68" s="218" t="s">
        <v>172</v>
      </c>
      <c r="B68" s="218"/>
      <c r="C68" s="218"/>
      <c r="D68" s="218"/>
      <c r="E68" s="2">
        <v>1</v>
      </c>
    </row>
    <row r="69" spans="1:5" ht="13.5">
      <c r="A69" s="218" t="s">
        <v>173</v>
      </c>
      <c r="B69" s="218"/>
      <c r="C69" s="218"/>
      <c r="D69" s="218"/>
      <c r="E69" s="2">
        <v>3</v>
      </c>
    </row>
    <row r="70" spans="1:5" ht="13.5">
      <c r="A70" s="218" t="s">
        <v>174</v>
      </c>
      <c r="B70" s="218"/>
      <c r="C70" s="218"/>
      <c r="D70" s="218"/>
      <c r="E70" s="2">
        <v>0</v>
      </c>
    </row>
    <row r="71" spans="1:5" ht="13.5">
      <c r="A71" s="218" t="s">
        <v>175</v>
      </c>
      <c r="B71" s="218"/>
      <c r="C71" s="218"/>
      <c r="D71" s="218"/>
      <c r="E71" s="2">
        <v>0</v>
      </c>
    </row>
    <row r="72" spans="1:5" ht="13.5">
      <c r="A72" s="218" t="s">
        <v>176</v>
      </c>
      <c r="B72" s="218"/>
      <c r="C72" s="218"/>
      <c r="D72" s="218"/>
      <c r="E72" s="2">
        <v>10</v>
      </c>
    </row>
    <row r="73" spans="1:5" ht="13.5">
      <c r="A73" s="218" t="s">
        <v>139</v>
      </c>
      <c r="B73" s="218"/>
      <c r="C73" s="218"/>
      <c r="D73" s="218"/>
      <c r="E73" s="2">
        <v>4</v>
      </c>
    </row>
    <row r="74" ht="14.25" thickBot="1"/>
    <row r="75" spans="1:9" ht="15" thickBot="1" thickTop="1">
      <c r="A75" s="259" t="s">
        <v>460</v>
      </c>
      <c r="B75" s="247"/>
      <c r="C75" s="247"/>
      <c r="D75" s="247"/>
      <c r="E75" s="247"/>
      <c r="F75" s="247"/>
      <c r="G75" s="247"/>
      <c r="H75" s="184"/>
      <c r="I75" s="48"/>
    </row>
    <row r="76" ht="14.25" thickTop="1"/>
    <row r="78" ht="13.5">
      <c r="A78" t="s">
        <v>356</v>
      </c>
    </row>
    <row r="80" spans="1:3" ht="13.5">
      <c r="A80" s="217" t="s">
        <v>357</v>
      </c>
      <c r="B80" s="217"/>
      <c r="C80" s="2" t="s">
        <v>358</v>
      </c>
    </row>
    <row r="81" spans="1:3" ht="13.5">
      <c r="A81" s="218" t="s">
        <v>261</v>
      </c>
      <c r="B81" s="218"/>
      <c r="C81" s="2">
        <v>76</v>
      </c>
    </row>
    <row r="82" spans="1:3" ht="13.5">
      <c r="A82" s="218" t="s">
        <v>262</v>
      </c>
      <c r="B82" s="218"/>
      <c r="C82" s="2">
        <v>45</v>
      </c>
    </row>
    <row r="83" ht="14.25" thickBot="1"/>
    <row r="84" spans="1:8" ht="14.25" thickTop="1">
      <c r="A84" s="263" t="s">
        <v>461</v>
      </c>
      <c r="B84" s="264"/>
      <c r="C84" s="264"/>
      <c r="D84" s="264"/>
      <c r="E84" s="264"/>
      <c r="F84" s="176"/>
      <c r="G84" s="176"/>
      <c r="H84" s="177"/>
    </row>
    <row r="85" spans="1:8" ht="14.25" thickBot="1">
      <c r="A85" s="178"/>
      <c r="B85" s="179"/>
      <c r="C85" s="179"/>
      <c r="D85" s="179"/>
      <c r="E85" s="179"/>
      <c r="F85" s="179"/>
      <c r="G85" s="179"/>
      <c r="H85" s="180"/>
    </row>
    <row r="86" ht="14.25" thickTop="1"/>
    <row r="88" ht="13.5">
      <c r="A88" t="s">
        <v>359</v>
      </c>
    </row>
    <row r="90" spans="1:5" ht="13.5">
      <c r="A90" t="s">
        <v>268</v>
      </c>
      <c r="E90" t="s">
        <v>269</v>
      </c>
    </row>
    <row r="91" spans="1:7" ht="13.5">
      <c r="A91" s="2" t="s">
        <v>264</v>
      </c>
      <c r="B91" s="225">
        <v>25</v>
      </c>
      <c r="C91" s="225"/>
      <c r="E91" s="2" t="s">
        <v>270</v>
      </c>
      <c r="F91" s="2">
        <v>106</v>
      </c>
      <c r="G91" s="20"/>
    </row>
    <row r="92" spans="1:7" ht="13.5">
      <c r="A92" s="2" t="s">
        <v>265</v>
      </c>
      <c r="B92" s="225">
        <v>3</v>
      </c>
      <c r="C92" s="225"/>
      <c r="E92" s="2" t="s">
        <v>272</v>
      </c>
      <c r="F92" s="2">
        <v>9</v>
      </c>
      <c r="G92" s="20"/>
    </row>
    <row r="93" spans="1:7" ht="13.5">
      <c r="A93" s="2" t="s">
        <v>266</v>
      </c>
      <c r="B93" s="225">
        <v>0</v>
      </c>
      <c r="C93" s="225"/>
      <c r="E93" s="2" t="s">
        <v>274</v>
      </c>
      <c r="F93" s="2">
        <v>0</v>
      </c>
      <c r="G93" s="20"/>
    </row>
    <row r="94" spans="1:7" ht="13.5">
      <c r="A94" s="2" t="s">
        <v>252</v>
      </c>
      <c r="B94" s="225">
        <v>0</v>
      </c>
      <c r="C94" s="225"/>
      <c r="E94" s="2" t="s">
        <v>276</v>
      </c>
      <c r="F94" s="2">
        <v>0</v>
      </c>
      <c r="G94" s="20"/>
    </row>
    <row r="95" spans="1:7" ht="13.5">
      <c r="A95" s="127" t="s">
        <v>454</v>
      </c>
      <c r="B95" s="271">
        <f>SUM(B91:B94)</f>
        <v>28</v>
      </c>
      <c r="C95" s="272"/>
      <c r="E95" s="4" t="s">
        <v>252</v>
      </c>
      <c r="F95" s="2">
        <v>0</v>
      </c>
      <c r="G95" s="20"/>
    </row>
    <row r="96" spans="5:6" ht="13.5">
      <c r="E96" s="128" t="s">
        <v>454</v>
      </c>
      <c r="F96" s="126">
        <f>SUM(F91:F95)</f>
        <v>115</v>
      </c>
    </row>
    <row r="97" ht="13.5">
      <c r="A97" t="s">
        <v>278</v>
      </c>
    </row>
    <row r="98" spans="1:3" ht="13.5">
      <c r="A98" s="2" t="s">
        <v>264</v>
      </c>
      <c r="B98" s="2">
        <v>0</v>
      </c>
      <c r="C98" s="21"/>
    </row>
    <row r="99" spans="1:3" ht="13.5">
      <c r="A99" s="2" t="s">
        <v>265</v>
      </c>
      <c r="B99" s="2">
        <v>1</v>
      </c>
      <c r="C99" s="21"/>
    </row>
    <row r="100" spans="1:3" ht="13.5">
      <c r="A100" s="2" t="s">
        <v>279</v>
      </c>
      <c r="B100" s="2">
        <v>0</v>
      </c>
      <c r="C100" s="21"/>
    </row>
    <row r="101" spans="1:3" ht="13.5">
      <c r="A101" s="2" t="s">
        <v>276</v>
      </c>
      <c r="B101" s="2">
        <v>0</v>
      </c>
      <c r="C101" s="21"/>
    </row>
    <row r="102" spans="1:3" ht="13.5">
      <c r="A102" s="4" t="s">
        <v>252</v>
      </c>
      <c r="B102" s="124">
        <v>0</v>
      </c>
      <c r="C102" s="21"/>
    </row>
    <row r="103" spans="1:3" ht="13.5">
      <c r="A103" s="128" t="s">
        <v>454</v>
      </c>
      <c r="B103" s="126">
        <f>SUM(B99:B102)</f>
        <v>1</v>
      </c>
      <c r="C103" s="125"/>
    </row>
    <row r="106" ht="13.5">
      <c r="A106" t="s">
        <v>360</v>
      </c>
    </row>
    <row r="108" spans="1:8" ht="13.5">
      <c r="A108" s="14" t="s">
        <v>281</v>
      </c>
      <c r="B108" s="16"/>
      <c r="C108" s="10">
        <v>2</v>
      </c>
      <c r="D108" s="10">
        <v>3</v>
      </c>
      <c r="E108" s="10">
        <v>4</v>
      </c>
      <c r="F108" s="10">
        <v>5</v>
      </c>
      <c r="G108" s="10">
        <v>6</v>
      </c>
      <c r="H108" s="41" t="s">
        <v>444</v>
      </c>
    </row>
    <row r="109" spans="1:8" ht="13.5">
      <c r="A109" s="14" t="s">
        <v>306</v>
      </c>
      <c r="B109" s="16"/>
      <c r="C109" s="22">
        <v>2</v>
      </c>
      <c r="D109" s="22">
        <v>7</v>
      </c>
      <c r="E109" s="22">
        <v>17</v>
      </c>
      <c r="F109" s="22">
        <v>27</v>
      </c>
      <c r="G109" s="22">
        <v>23</v>
      </c>
      <c r="H109" s="41">
        <f>SUM(C109:G109)</f>
        <v>76</v>
      </c>
    </row>
    <row r="110" ht="14.25" thickBot="1"/>
    <row r="111" spans="1:8" ht="14.25" thickTop="1">
      <c r="A111" s="263" t="s">
        <v>465</v>
      </c>
      <c r="B111" s="264"/>
      <c r="C111" s="264"/>
      <c r="D111" s="264"/>
      <c r="E111" s="264"/>
      <c r="F111" s="176"/>
      <c r="G111" s="176"/>
      <c r="H111" s="177"/>
    </row>
    <row r="112" spans="1:8" ht="14.25" thickBot="1">
      <c r="A112" s="178"/>
      <c r="B112" s="179"/>
      <c r="C112" s="179"/>
      <c r="D112" s="179"/>
      <c r="E112" s="179"/>
      <c r="F112" s="179"/>
      <c r="G112" s="179"/>
      <c r="H112" s="180"/>
    </row>
    <row r="113" ht="14.25" thickTop="1"/>
    <row r="119" ht="13.5">
      <c r="A119" t="s">
        <v>361</v>
      </c>
    </row>
    <row r="121" spans="1:8" ht="13.5">
      <c r="A121" s="251" t="s">
        <v>286</v>
      </c>
      <c r="B121" s="221"/>
      <c r="C121" s="221"/>
      <c r="D121" s="221"/>
      <c r="E121" s="221"/>
      <c r="F121" s="252"/>
      <c r="G121" s="2" t="s">
        <v>362</v>
      </c>
      <c r="H121" s="21"/>
    </row>
    <row r="122" spans="1:8" ht="13.5">
      <c r="A122" s="217" t="s">
        <v>287</v>
      </c>
      <c r="B122" s="217"/>
      <c r="C122" s="217"/>
      <c r="D122" s="217"/>
      <c r="E122" s="218" t="s">
        <v>288</v>
      </c>
      <c r="F122" s="218"/>
      <c r="G122" s="2">
        <v>5</v>
      </c>
      <c r="H122" s="21"/>
    </row>
    <row r="123" spans="1:8" ht="13.5">
      <c r="A123" s="217"/>
      <c r="B123" s="217"/>
      <c r="C123" s="217"/>
      <c r="D123" s="217"/>
      <c r="E123" s="218" t="s">
        <v>289</v>
      </c>
      <c r="F123" s="218"/>
      <c r="G123" s="2">
        <v>0</v>
      </c>
      <c r="H123" s="21"/>
    </row>
    <row r="124" spans="1:8" ht="13.5">
      <c r="A124" s="251" t="s">
        <v>290</v>
      </c>
      <c r="B124" s="221"/>
      <c r="C124" s="221"/>
      <c r="D124" s="221"/>
      <c r="E124" s="221"/>
      <c r="F124" s="252"/>
      <c r="G124" s="2">
        <v>1</v>
      </c>
      <c r="H124" s="21"/>
    </row>
    <row r="125" spans="1:8" ht="13.5">
      <c r="A125" s="217" t="s">
        <v>291</v>
      </c>
      <c r="B125" s="217"/>
      <c r="C125" s="217"/>
      <c r="D125" s="217"/>
      <c r="E125" s="218" t="s">
        <v>292</v>
      </c>
      <c r="F125" s="218"/>
      <c r="G125" s="2">
        <v>0</v>
      </c>
      <c r="H125" s="21"/>
    </row>
    <row r="126" spans="1:8" ht="13.5">
      <c r="A126" s="217"/>
      <c r="B126" s="217"/>
      <c r="C126" s="217"/>
      <c r="D126" s="217"/>
      <c r="E126" s="218" t="s">
        <v>293</v>
      </c>
      <c r="F126" s="218"/>
      <c r="G126" s="2">
        <v>2</v>
      </c>
      <c r="H126" s="21"/>
    </row>
    <row r="127" spans="1:8" ht="13.5">
      <c r="A127" s="217"/>
      <c r="B127" s="217"/>
      <c r="C127" s="217"/>
      <c r="D127" s="217"/>
      <c r="E127" s="218" t="s">
        <v>294</v>
      </c>
      <c r="F127" s="218"/>
      <c r="G127" s="2">
        <v>0</v>
      </c>
      <c r="H127" s="21"/>
    </row>
    <row r="128" spans="1:8" ht="13.5">
      <c r="A128" s="217" t="s">
        <v>295</v>
      </c>
      <c r="B128" s="217"/>
      <c r="C128" s="217"/>
      <c r="D128" s="217"/>
      <c r="E128" s="218" t="s">
        <v>296</v>
      </c>
      <c r="F128" s="218"/>
      <c r="G128" s="2">
        <v>0</v>
      </c>
      <c r="H128" s="21"/>
    </row>
    <row r="129" spans="1:8" ht="13.5">
      <c r="A129" s="217"/>
      <c r="B129" s="217"/>
      <c r="C129" s="217"/>
      <c r="D129" s="217"/>
      <c r="E129" s="218" t="s">
        <v>297</v>
      </c>
      <c r="F129" s="218"/>
      <c r="G129" s="2">
        <v>0</v>
      </c>
      <c r="H129" s="21"/>
    </row>
    <row r="130" spans="1:8" ht="13.5">
      <c r="A130" s="217" t="s">
        <v>298</v>
      </c>
      <c r="B130" s="217"/>
      <c r="C130" s="217"/>
      <c r="D130" s="217"/>
      <c r="E130" s="218" t="s">
        <v>299</v>
      </c>
      <c r="F130" s="218"/>
      <c r="G130" s="2">
        <v>2</v>
      </c>
      <c r="H130" s="21"/>
    </row>
    <row r="131" spans="1:8" ht="13.5">
      <c r="A131" s="217"/>
      <c r="B131" s="217"/>
      <c r="C131" s="217"/>
      <c r="D131" s="217"/>
      <c r="E131" s="218" t="s">
        <v>300</v>
      </c>
      <c r="F131" s="218"/>
      <c r="G131" s="2">
        <v>7</v>
      </c>
      <c r="H131" s="21"/>
    </row>
    <row r="132" spans="1:8" ht="13.5">
      <c r="A132" s="217" t="s">
        <v>301</v>
      </c>
      <c r="B132" s="217"/>
      <c r="C132" s="217"/>
      <c r="D132" s="217"/>
      <c r="E132" s="217"/>
      <c r="F132" s="217"/>
      <c r="G132" s="2">
        <v>2</v>
      </c>
      <c r="H132" s="21"/>
    </row>
    <row r="133" spans="1:8" ht="13.5">
      <c r="A133" s="217" t="s">
        <v>302</v>
      </c>
      <c r="B133" s="217"/>
      <c r="C133" s="217"/>
      <c r="D133" s="217"/>
      <c r="E133" s="217"/>
      <c r="F133" s="217"/>
      <c r="G133" s="2">
        <v>9</v>
      </c>
      <c r="H133" s="21"/>
    </row>
    <row r="134" spans="1:8" ht="13.5">
      <c r="A134" s="217" t="s">
        <v>303</v>
      </c>
      <c r="B134" s="217"/>
      <c r="C134" s="217"/>
      <c r="D134" s="217"/>
      <c r="E134" s="217"/>
      <c r="F134" s="217"/>
      <c r="G134" s="2">
        <v>0</v>
      </c>
      <c r="H134" s="21"/>
    </row>
    <row r="135" spans="1:8" ht="13.5">
      <c r="A135" s="217" t="s">
        <v>304</v>
      </c>
      <c r="B135" s="217"/>
      <c r="C135" s="217"/>
      <c r="D135" s="217"/>
      <c r="E135" s="217"/>
      <c r="F135" s="217"/>
      <c r="G135" s="2">
        <v>0</v>
      </c>
      <c r="H135" s="21"/>
    </row>
    <row r="136" spans="1:8" ht="13.5">
      <c r="A136" s="217" t="s">
        <v>305</v>
      </c>
      <c r="B136" s="217"/>
      <c r="C136" s="217"/>
      <c r="D136" s="217"/>
      <c r="E136" s="217"/>
      <c r="F136" s="217"/>
      <c r="G136" s="2">
        <v>114</v>
      </c>
      <c r="H136" s="21"/>
    </row>
    <row r="137" spans="1:8" ht="13.5">
      <c r="A137" s="217" t="s">
        <v>238</v>
      </c>
      <c r="B137" s="217"/>
      <c r="C137" s="217"/>
      <c r="D137" s="217"/>
      <c r="E137" s="217"/>
      <c r="F137" s="217"/>
      <c r="G137" s="2">
        <v>9</v>
      </c>
      <c r="H137" s="21"/>
    </row>
    <row r="138" ht="14.25" thickBot="1">
      <c r="H138" s="21"/>
    </row>
    <row r="139" spans="1:8" ht="15" thickBot="1" thickTop="1">
      <c r="A139" s="259" t="s">
        <v>466</v>
      </c>
      <c r="B139" s="247"/>
      <c r="C139" s="247"/>
      <c r="D139" s="247"/>
      <c r="E139" s="247"/>
      <c r="F139" s="247"/>
      <c r="G139" s="247"/>
      <c r="H139" s="184"/>
    </row>
    <row r="140" ht="14.25" thickTop="1">
      <c r="H140" s="21"/>
    </row>
    <row r="141" ht="13.5">
      <c r="A141" t="s">
        <v>363</v>
      </c>
    </row>
    <row r="143" spans="1:8" ht="13.5">
      <c r="A143" s="14" t="s">
        <v>366</v>
      </c>
      <c r="B143" s="129"/>
      <c r="C143" s="129"/>
      <c r="D143" s="129"/>
      <c r="E143" s="129"/>
      <c r="F143" s="129"/>
      <c r="G143" s="43"/>
      <c r="H143" s="17">
        <v>9</v>
      </c>
    </row>
    <row r="144" spans="1:8" ht="13.5">
      <c r="A144" s="226" t="s">
        <v>469</v>
      </c>
      <c r="B144" s="227"/>
      <c r="C144" s="227"/>
      <c r="D144" s="227"/>
      <c r="E144" s="227"/>
      <c r="F144" s="227"/>
      <c r="G144" s="228"/>
      <c r="H144" s="225">
        <v>8</v>
      </c>
    </row>
    <row r="145" spans="1:8" ht="13.5">
      <c r="A145" s="229"/>
      <c r="B145" s="230"/>
      <c r="C145" s="230"/>
      <c r="D145" s="230"/>
      <c r="E145" s="230"/>
      <c r="F145" s="230"/>
      <c r="G145" s="231"/>
      <c r="H145" s="225"/>
    </row>
    <row r="146" spans="1:8" ht="13.5">
      <c r="A146" s="11" t="s">
        <v>365</v>
      </c>
      <c r="B146" s="12"/>
      <c r="C146" s="12"/>
      <c r="D146" s="12"/>
      <c r="E146" s="12"/>
      <c r="F146" s="12"/>
      <c r="G146" s="13"/>
      <c r="H146" s="18">
        <v>8</v>
      </c>
    </row>
    <row r="147" spans="1:8" ht="13.5">
      <c r="A147" s="226" t="s">
        <v>468</v>
      </c>
      <c r="B147" s="227"/>
      <c r="C147" s="227"/>
      <c r="D147" s="227"/>
      <c r="E147" s="227"/>
      <c r="F147" s="227"/>
      <c r="G147" s="228"/>
      <c r="H147" s="225">
        <v>7</v>
      </c>
    </row>
    <row r="148" spans="1:8" ht="13.5">
      <c r="A148" s="229"/>
      <c r="B148" s="230"/>
      <c r="C148" s="230"/>
      <c r="D148" s="230"/>
      <c r="E148" s="230"/>
      <c r="F148" s="230"/>
      <c r="G148" s="231"/>
      <c r="H148" s="225"/>
    </row>
    <row r="149" spans="1:8" ht="13.5">
      <c r="A149" s="14" t="s">
        <v>364</v>
      </c>
      <c r="B149" s="15"/>
      <c r="C149" s="15"/>
      <c r="D149" s="15"/>
      <c r="E149" s="15"/>
      <c r="F149" s="15"/>
      <c r="G149" s="16"/>
      <c r="H149" s="17">
        <v>4</v>
      </c>
    </row>
    <row r="150" spans="1:8" ht="13.5">
      <c r="A150" s="226" t="s">
        <v>56</v>
      </c>
      <c r="B150" s="227"/>
      <c r="C150" s="227"/>
      <c r="D150" s="227"/>
      <c r="E150" s="227"/>
      <c r="F150" s="227"/>
      <c r="G150" s="228"/>
      <c r="H150" s="225">
        <v>4</v>
      </c>
    </row>
    <row r="151" spans="1:8" ht="13.5">
      <c r="A151" s="229"/>
      <c r="B151" s="230"/>
      <c r="C151" s="230"/>
      <c r="D151" s="230"/>
      <c r="E151" s="230"/>
      <c r="F151" s="230"/>
      <c r="G151" s="231"/>
      <c r="H151" s="225"/>
    </row>
    <row r="152" spans="1:8" ht="13.5">
      <c r="A152" s="243" t="s">
        <v>467</v>
      </c>
      <c r="B152" s="244"/>
      <c r="C152" s="244"/>
      <c r="D152" s="244"/>
      <c r="E152" s="244"/>
      <c r="F152" s="244"/>
      <c r="G152" s="245"/>
      <c r="H152" s="225">
        <v>3</v>
      </c>
    </row>
    <row r="153" spans="1:8" ht="13.5">
      <c r="A153" s="229"/>
      <c r="B153" s="230"/>
      <c r="C153" s="230"/>
      <c r="D153" s="230"/>
      <c r="E153" s="230"/>
      <c r="F153" s="230"/>
      <c r="G153" s="231"/>
      <c r="H153" s="225"/>
    </row>
    <row r="154" spans="1:8" ht="13.5">
      <c r="A154" s="226" t="s">
        <v>59</v>
      </c>
      <c r="B154" s="227"/>
      <c r="C154" s="227"/>
      <c r="D154" s="227"/>
      <c r="E154" s="227"/>
      <c r="F154" s="227"/>
      <c r="G154" s="228"/>
      <c r="H154" s="225">
        <v>1</v>
      </c>
    </row>
    <row r="155" spans="1:8" ht="13.5">
      <c r="A155" s="229"/>
      <c r="B155" s="230"/>
      <c r="C155" s="230"/>
      <c r="D155" s="230"/>
      <c r="E155" s="230"/>
      <c r="F155" s="230"/>
      <c r="G155" s="231"/>
      <c r="H155" s="225"/>
    </row>
    <row r="156" spans="1:8" ht="13.5">
      <c r="A156" s="14" t="s">
        <v>309</v>
      </c>
      <c r="B156" s="15"/>
      <c r="C156" s="15"/>
      <c r="D156" s="15"/>
      <c r="E156" s="15"/>
      <c r="F156" s="15"/>
      <c r="G156" s="16"/>
      <c r="H156" s="17">
        <v>1</v>
      </c>
    </row>
    <row r="157" spans="1:8" ht="13.5">
      <c r="A157" s="226" t="s">
        <v>55</v>
      </c>
      <c r="B157" s="227"/>
      <c r="C157" s="227"/>
      <c r="D157" s="227"/>
      <c r="E157" s="227"/>
      <c r="F157" s="227"/>
      <c r="G157" s="228"/>
      <c r="H157" s="225">
        <v>1</v>
      </c>
    </row>
    <row r="158" spans="1:8" ht="13.5">
      <c r="A158" s="229"/>
      <c r="B158" s="230"/>
      <c r="C158" s="230"/>
      <c r="D158" s="230"/>
      <c r="E158" s="230"/>
      <c r="F158" s="230"/>
      <c r="G158" s="231"/>
      <c r="H158" s="225"/>
    </row>
    <row r="159" spans="1:8" ht="13.5">
      <c r="A159" s="265" t="s">
        <v>310</v>
      </c>
      <c r="B159" s="266"/>
      <c r="C159" s="266"/>
      <c r="D159" s="266"/>
      <c r="E159" s="266"/>
      <c r="F159" s="266"/>
      <c r="G159" s="267"/>
      <c r="H159" s="17">
        <v>0</v>
      </c>
    </row>
    <row r="160" spans="1:8" ht="13.5">
      <c r="A160" s="11" t="s">
        <v>238</v>
      </c>
      <c r="B160" s="12"/>
      <c r="C160" s="12"/>
      <c r="D160" s="12"/>
      <c r="E160" s="12"/>
      <c r="F160" s="12"/>
      <c r="G160" s="13"/>
      <c r="H160" s="18">
        <v>5</v>
      </c>
    </row>
    <row r="161" ht="14.25" thickBot="1"/>
    <row r="162" spans="1:8" ht="14.25" thickTop="1">
      <c r="A162" s="242" t="s">
        <v>470</v>
      </c>
      <c r="B162" s="176"/>
      <c r="C162" s="176"/>
      <c r="D162" s="176"/>
      <c r="E162" s="176"/>
      <c r="F162" s="176"/>
      <c r="G162" s="176"/>
      <c r="H162" s="177"/>
    </row>
    <row r="163" spans="1:8" ht="14.25" thickBot="1">
      <c r="A163" s="178"/>
      <c r="B163" s="179"/>
      <c r="C163" s="179"/>
      <c r="D163" s="179"/>
      <c r="E163" s="179"/>
      <c r="F163" s="179"/>
      <c r="G163" s="179"/>
      <c r="H163" s="180"/>
    </row>
    <row r="164" spans="1:8" ht="14.25" thickTop="1">
      <c r="A164" s="48"/>
      <c r="B164" s="48"/>
      <c r="C164" s="48"/>
      <c r="D164" s="48"/>
      <c r="E164" s="48"/>
      <c r="F164" s="48"/>
      <c r="G164" s="48"/>
      <c r="H164" s="48"/>
    </row>
    <row r="165" ht="13.5">
      <c r="A165" t="s">
        <v>367</v>
      </c>
    </row>
    <row r="167" spans="1:12" ht="13.5">
      <c r="A167" s="226" t="s">
        <v>61</v>
      </c>
      <c r="B167" s="227"/>
      <c r="C167" s="227"/>
      <c r="D167" s="227"/>
      <c r="E167" s="227"/>
      <c r="F167" s="227"/>
      <c r="G167" s="228"/>
      <c r="H167" s="232">
        <v>11</v>
      </c>
      <c r="L167" s="21"/>
    </row>
    <row r="168" spans="1:8" ht="13.5">
      <c r="A168" s="229"/>
      <c r="B168" s="230"/>
      <c r="C168" s="230"/>
      <c r="D168" s="230"/>
      <c r="E168" s="230"/>
      <c r="F168" s="230"/>
      <c r="G168" s="231"/>
      <c r="H168" s="233"/>
    </row>
    <row r="169" spans="1:8" ht="13.5">
      <c r="A169" s="14" t="s">
        <v>322</v>
      </c>
      <c r="B169" s="15"/>
      <c r="C169" s="15"/>
      <c r="D169" s="15"/>
      <c r="E169" s="15"/>
      <c r="F169" s="15"/>
      <c r="G169" s="16"/>
      <c r="H169" s="2">
        <v>7</v>
      </c>
    </row>
    <row r="170" spans="1:8" ht="13.5">
      <c r="A170" s="14" t="s">
        <v>323</v>
      </c>
      <c r="B170" s="15"/>
      <c r="C170" s="15"/>
      <c r="D170" s="15"/>
      <c r="E170" s="15"/>
      <c r="F170" s="15"/>
      <c r="G170" s="16"/>
      <c r="H170" s="2">
        <v>7</v>
      </c>
    </row>
    <row r="171" spans="1:8" ht="13.5">
      <c r="A171" s="226" t="s">
        <v>60</v>
      </c>
      <c r="B171" s="227"/>
      <c r="C171" s="227"/>
      <c r="D171" s="227"/>
      <c r="E171" s="227"/>
      <c r="F171" s="227"/>
      <c r="G171" s="228"/>
      <c r="H171" s="223">
        <v>5</v>
      </c>
    </row>
    <row r="172" spans="1:8" ht="13.5">
      <c r="A172" s="229"/>
      <c r="B172" s="230"/>
      <c r="C172" s="230"/>
      <c r="D172" s="230"/>
      <c r="E172" s="230"/>
      <c r="F172" s="230"/>
      <c r="G172" s="231"/>
      <c r="H172" s="224"/>
    </row>
    <row r="173" spans="1:8" ht="13.5">
      <c r="A173" s="14" t="s">
        <v>238</v>
      </c>
      <c r="B173" s="15"/>
      <c r="C173" s="15"/>
      <c r="D173" s="15"/>
      <c r="E173" s="15"/>
      <c r="F173" s="15"/>
      <c r="G173" s="16"/>
      <c r="H173" s="2">
        <v>2</v>
      </c>
    </row>
    <row r="174" ht="14.25" thickBot="1"/>
    <row r="175" spans="1:8" ht="14.25" thickTop="1">
      <c r="A175" s="242" t="s">
        <v>471</v>
      </c>
      <c r="B175" s="176"/>
      <c r="C175" s="176"/>
      <c r="D175" s="176"/>
      <c r="E175" s="176"/>
      <c r="F175" s="176"/>
      <c r="G175" s="176"/>
      <c r="H175" s="177"/>
    </row>
    <row r="176" spans="1:8" ht="14.25" thickBot="1">
      <c r="A176" s="178"/>
      <c r="B176" s="179"/>
      <c r="C176" s="179"/>
      <c r="D176" s="179"/>
      <c r="E176" s="179"/>
      <c r="F176" s="179"/>
      <c r="G176" s="179"/>
      <c r="H176" s="180"/>
    </row>
    <row r="177" ht="14.25" thickTop="1"/>
    <row r="178" ht="14.25" customHeight="1"/>
  </sheetData>
  <sheetProtection/>
  <mergeCells count="80">
    <mergeCell ref="A24:D24"/>
    <mergeCell ref="A25:C27"/>
    <mergeCell ref="A8:C8"/>
    <mergeCell ref="A9:C9"/>
    <mergeCell ref="A10:C10"/>
    <mergeCell ref="A11:C11"/>
    <mergeCell ref="A12:C12"/>
    <mergeCell ref="A13:C13"/>
    <mergeCell ref="A14:C14"/>
    <mergeCell ref="A15:C15"/>
    <mergeCell ref="A73:D73"/>
    <mergeCell ref="A81:B81"/>
    <mergeCell ref="A63:D63"/>
    <mergeCell ref="A64:D64"/>
    <mergeCell ref="A65:D65"/>
    <mergeCell ref="A66:D66"/>
    <mergeCell ref="A67:D67"/>
    <mergeCell ref="A68:D68"/>
    <mergeCell ref="B93:C93"/>
    <mergeCell ref="A125:D127"/>
    <mergeCell ref="B94:C94"/>
    <mergeCell ref="A121:F121"/>
    <mergeCell ref="A122:D123"/>
    <mergeCell ref="E122:F122"/>
    <mergeCell ref="E127:F127"/>
    <mergeCell ref="B95:C95"/>
    <mergeCell ref="A82:B82"/>
    <mergeCell ref="A80:B80"/>
    <mergeCell ref="B91:C91"/>
    <mergeCell ref="B92:C92"/>
    <mergeCell ref="A128:D129"/>
    <mergeCell ref="E128:F128"/>
    <mergeCell ref="E129:F129"/>
    <mergeCell ref="E123:F123"/>
    <mergeCell ref="A124:F124"/>
    <mergeCell ref="E125:F125"/>
    <mergeCell ref="E126:F126"/>
    <mergeCell ref="E131:F131"/>
    <mergeCell ref="A132:F132"/>
    <mergeCell ref="A133:F133"/>
    <mergeCell ref="A134:F134"/>
    <mergeCell ref="A17:E17"/>
    <mergeCell ref="E47:H47"/>
    <mergeCell ref="E54:H54"/>
    <mergeCell ref="A75:H75"/>
    <mergeCell ref="A69:D69"/>
    <mergeCell ref="A70:D70"/>
    <mergeCell ref="A71:D71"/>
    <mergeCell ref="A72:D72"/>
    <mergeCell ref="A22:D22"/>
    <mergeCell ref="A23:D23"/>
    <mergeCell ref="A167:G168"/>
    <mergeCell ref="A171:G172"/>
    <mergeCell ref="A175:H176"/>
    <mergeCell ref="H144:H145"/>
    <mergeCell ref="H157:H158"/>
    <mergeCell ref="H167:H168"/>
    <mergeCell ref="H171:H172"/>
    <mergeCell ref="H152:H153"/>
    <mergeCell ref="H147:H148"/>
    <mergeCell ref="H150:H151"/>
    <mergeCell ref="A154:G155"/>
    <mergeCell ref="A157:G158"/>
    <mergeCell ref="A159:G159"/>
    <mergeCell ref="A162:H163"/>
    <mergeCell ref="H154:H155"/>
    <mergeCell ref="A144:G145"/>
    <mergeCell ref="A152:G153"/>
    <mergeCell ref="A147:G148"/>
    <mergeCell ref="A150:G151"/>
    <mergeCell ref="C33:E33"/>
    <mergeCell ref="A35:H37"/>
    <mergeCell ref="A111:H112"/>
    <mergeCell ref="A139:H139"/>
    <mergeCell ref="A84:H85"/>
    <mergeCell ref="A135:F135"/>
    <mergeCell ref="A136:F136"/>
    <mergeCell ref="A137:F137"/>
    <mergeCell ref="A130:D131"/>
    <mergeCell ref="E130:F1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dc:creator>
  <cp:keywords/>
  <dc:description/>
  <cp:lastModifiedBy>大阪府職員端末機１７年度１２月調達</cp:lastModifiedBy>
  <cp:lastPrinted>2010-11-17T01:20:32Z</cp:lastPrinted>
  <dcterms:created xsi:type="dcterms:W3CDTF">2010-11-03T12:51:09Z</dcterms:created>
  <dcterms:modified xsi:type="dcterms:W3CDTF">2010-11-17T01:22:02Z</dcterms:modified>
  <cp:category/>
  <cp:version/>
  <cp:contentType/>
  <cp:contentStatus/>
</cp:coreProperties>
</file>