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0" yWindow="345" windowWidth="14715" windowHeight="7740" activeTab="0"/>
  </bookViews>
  <sheets>
    <sheet name="1-1" sheetId="1" r:id="rId1"/>
    <sheet name="1-2" sheetId="2" r:id="rId2"/>
    <sheet name="1-3" sheetId="3" r:id="rId3"/>
    <sheet name="1-4" sheetId="4" r:id="rId4"/>
    <sheet name="1-5" sheetId="5" r:id="rId5"/>
    <sheet name="1-6" sheetId="6" r:id="rId6"/>
    <sheet name="1-7" sheetId="7" r:id="rId7"/>
    <sheet name="1-8" sheetId="8" r:id="rId8"/>
    <sheet name="1-9" sheetId="9" r:id="rId9"/>
    <sheet name="1-10" sheetId="10" r:id="rId10"/>
    <sheet name="1-11" sheetId="11" r:id="rId11"/>
  </sheets>
  <definedNames>
    <definedName name="_xlnm.Print_Area" localSheetId="0">'1-1'!$A$1:$W$20</definedName>
    <definedName name="_xlnm.Print_Area" localSheetId="9">'1-10'!$A$1:$N$15</definedName>
    <definedName name="_xlnm.Print_Area" localSheetId="10">'1-11'!$A$1:$I$18</definedName>
    <definedName name="_xlnm.Print_Area" localSheetId="2">'1-3'!$A$1:$M$14</definedName>
    <definedName name="_xlnm.Print_Area" localSheetId="5">'1-6'!$A$1:$X$111</definedName>
    <definedName name="_xlnm.Print_Area" localSheetId="6">'1-7'!$A$1:$H$18</definedName>
    <definedName name="_xlnm.Print_Area" localSheetId="7">'1-8'!$A$1:$N$14</definedName>
    <definedName name="_xlnm.Print_Area" localSheetId="8">'1-9'!$A$1:$U$21</definedName>
    <definedName name="_xlnm.Print_Titles" localSheetId="5">'1-6'!$1:$1</definedName>
  </definedNames>
  <calcPr fullCalcOnLoad="1"/>
</workbook>
</file>

<file path=xl/sharedStrings.xml><?xml version="1.0" encoding="utf-8"?>
<sst xmlns="http://schemas.openxmlformats.org/spreadsheetml/2006/main" count="711" uniqueCount="271">
  <si>
    <t>平成13年度</t>
  </si>
  <si>
    <t>大阪市地域</t>
  </si>
  <si>
    <t>北大阪地域</t>
  </si>
  <si>
    <t>東部大阪地域</t>
  </si>
  <si>
    <t>南河内地域</t>
  </si>
  <si>
    <t>泉州地域</t>
  </si>
  <si>
    <t>合　　　計</t>
  </si>
  <si>
    <t>(注１)　地域区分</t>
  </si>
  <si>
    <t>大阪市地域 : 大阪市</t>
  </si>
  <si>
    <t>北大阪地域 : 豊中市、池田市、吹田市、高槻市、茨木市、箕面市、摂津市、島本町、能勢町及び豊能町</t>
  </si>
  <si>
    <t>　　　　　　年度
地域</t>
  </si>
  <si>
    <t>排出量
(t)</t>
  </si>
  <si>
    <t>構成比
(%)</t>
  </si>
  <si>
    <t>南河内地域 : 富田林市、河内長野市、松原市、羽曳野市、藤井寺市、大阪狭山市、太子町、河南町及び千早赤阪村</t>
  </si>
  <si>
    <t>東部大阪地域 : 守口市、枚方市、八尾市、寝屋川市、大東市、柏原市、門真市、東大阪市、四條畷市及び交野市</t>
  </si>
  <si>
    <t>(単位：千トン）</t>
  </si>
  <si>
    <t>平成8年度</t>
  </si>
  <si>
    <t>平成11年度</t>
  </si>
  <si>
    <t>平成12年度</t>
  </si>
  <si>
    <t>平成14年度</t>
  </si>
  <si>
    <t>平成15年度</t>
  </si>
  <si>
    <t>平成16年度</t>
  </si>
  <si>
    <t>平成17年度</t>
  </si>
  <si>
    <t>泉州地域 : 堺市、岸和田市、泉大津市、貝塚市、泉佐野市、和泉市、高石市、泉南市、阪南市、忠岡町、熊取町、田尻町及び岬町</t>
  </si>
  <si>
    <t>平成19年度</t>
  </si>
  <si>
    <t>平成18年度</t>
  </si>
  <si>
    <t>平成20年度</t>
  </si>
  <si>
    <t>(注３)  旧美原町域については、平成15年度までは南河内地域、平成17年度からは泉州地域として集計している。</t>
  </si>
  <si>
    <t>(注２)　大阪市、堺市、高槻市（平成15年度以降）及び東大阪市（平成16年度以降）については各市の調査、平成20年度以降は、環境省調査による。</t>
  </si>
  <si>
    <t>１－１　工場・事業場等からの地域別窒素酸化物排出量の推移</t>
  </si>
  <si>
    <t>　　　　　　　　　　　　　　　　　　　　　　年　度
　　区　分</t>
  </si>
  <si>
    <t>一般環境
大気測定局</t>
  </si>
  <si>
    <t>測定局数</t>
  </si>
  <si>
    <t>超過延べ日数</t>
  </si>
  <si>
    <t>超過延べ時間数</t>
  </si>
  <si>
    <t>自動車排出ガス
測定局</t>
  </si>
  <si>
    <t>※有効測定局（６０００時間以上測定した局）のみ</t>
  </si>
  <si>
    <t>質量濃度</t>
  </si>
  <si>
    <t>イオン成分</t>
  </si>
  <si>
    <t>-</t>
  </si>
  <si>
    <t>１－５　微小粒子状物質常時監視地点</t>
  </si>
  <si>
    <t>１－６　微小粒子状物質質量濃度及び各種成分濃度の分析結果</t>
  </si>
  <si>
    <t>単位：μg/m³</t>
  </si>
  <si>
    <t>所属</t>
  </si>
  <si>
    <t>大阪府</t>
  </si>
  <si>
    <t>大阪市</t>
  </si>
  <si>
    <t>堺市</t>
  </si>
  <si>
    <t>豊中市</t>
  </si>
  <si>
    <t>測定地点名</t>
  </si>
  <si>
    <t>泉大津市役所局</t>
  </si>
  <si>
    <t>聖賢小学校局</t>
  </si>
  <si>
    <t>出来島小学校局</t>
  </si>
  <si>
    <t>豊中市千成局</t>
  </si>
  <si>
    <t>区分</t>
  </si>
  <si>
    <t>一般局</t>
  </si>
  <si>
    <t>自排局</t>
  </si>
  <si>
    <t>最小</t>
  </si>
  <si>
    <t>最大</t>
  </si>
  <si>
    <t>平均</t>
  </si>
  <si>
    <t>Cｌ⁻</t>
  </si>
  <si>
    <t>&lt;0.005</t>
  </si>
  <si>
    <t>&lt;0.009</t>
  </si>
  <si>
    <t>&lt;0.003</t>
  </si>
  <si>
    <t>NO₃⁻</t>
  </si>
  <si>
    <t>&lt;0.04</t>
  </si>
  <si>
    <t>SO₄²⁻</t>
  </si>
  <si>
    <t>Na⁺</t>
  </si>
  <si>
    <t>NH₄⁺</t>
  </si>
  <si>
    <t>K⁺</t>
  </si>
  <si>
    <t>Mg²⁺</t>
  </si>
  <si>
    <t>&lt;0.006</t>
  </si>
  <si>
    <t>Ca²⁺</t>
  </si>
  <si>
    <t>&lt;0.015</t>
  </si>
  <si>
    <t>&lt;0.008</t>
  </si>
  <si>
    <t>&lt;0.014</t>
  </si>
  <si>
    <t>&lt;0.017</t>
  </si>
  <si>
    <t>&lt;0.016</t>
  </si>
  <si>
    <t>無機元素成分
(ｎg/m³)</t>
  </si>
  <si>
    <t>Na</t>
  </si>
  <si>
    <t>&lt;5</t>
  </si>
  <si>
    <t>Al</t>
  </si>
  <si>
    <t>&lt;4</t>
  </si>
  <si>
    <t>&lt;0.4</t>
  </si>
  <si>
    <t>Si</t>
  </si>
  <si>
    <t>*</t>
  </si>
  <si>
    <t>&lt;9</t>
  </si>
  <si>
    <t>K</t>
  </si>
  <si>
    <t>Ca</t>
  </si>
  <si>
    <t>&lt;1.0</t>
  </si>
  <si>
    <t>Sc</t>
  </si>
  <si>
    <t>&lt;0.0010</t>
  </si>
  <si>
    <t>&lt;0.0006</t>
  </si>
  <si>
    <t>&lt;0.012</t>
  </si>
  <si>
    <t>&lt;0.007</t>
  </si>
  <si>
    <t>Ti</t>
  </si>
  <si>
    <t>&lt;0.5</t>
  </si>
  <si>
    <t>&lt;0.16</t>
  </si>
  <si>
    <t>V</t>
  </si>
  <si>
    <t>&lt;0.17</t>
  </si>
  <si>
    <t>Cr</t>
  </si>
  <si>
    <t>Mn</t>
  </si>
  <si>
    <t>Fe</t>
  </si>
  <si>
    <t>Co</t>
  </si>
  <si>
    <t>&lt;0.018</t>
  </si>
  <si>
    <t>&lt;0.023</t>
  </si>
  <si>
    <t>&lt;0.004</t>
  </si>
  <si>
    <t>Ni</t>
  </si>
  <si>
    <t>Cu</t>
  </si>
  <si>
    <t>Zｎ</t>
  </si>
  <si>
    <t>As</t>
  </si>
  <si>
    <t>Se</t>
  </si>
  <si>
    <t>Rb</t>
  </si>
  <si>
    <t>Mo</t>
  </si>
  <si>
    <t>Sb</t>
  </si>
  <si>
    <t>Cs</t>
  </si>
  <si>
    <t>&lt;0.0029</t>
  </si>
  <si>
    <t>&lt;0.0021</t>
  </si>
  <si>
    <t>Ba</t>
  </si>
  <si>
    <t>La</t>
  </si>
  <si>
    <t>&lt;0.029</t>
  </si>
  <si>
    <t>&lt;0.011</t>
  </si>
  <si>
    <t>Ce</t>
  </si>
  <si>
    <t>&lt;0.05</t>
  </si>
  <si>
    <t>&lt;0.010</t>
  </si>
  <si>
    <t>Sm</t>
  </si>
  <si>
    <t>&lt;0.0020</t>
  </si>
  <si>
    <t>Hf</t>
  </si>
  <si>
    <t>&lt;0.0023</t>
  </si>
  <si>
    <t>&lt;0.0011</t>
  </si>
  <si>
    <t>W</t>
  </si>
  <si>
    <t>&lt;0.026</t>
  </si>
  <si>
    <t>Ta</t>
  </si>
  <si>
    <t>Th</t>
  </si>
  <si>
    <t>&lt;0.0012</t>
  </si>
  <si>
    <t>&lt;0.0019</t>
  </si>
  <si>
    <t>&lt;0.0004</t>
  </si>
  <si>
    <t>Pb</t>
  </si>
  <si>
    <r>
      <t>炭素成分</t>
    </r>
    <r>
      <rPr>
        <vertAlign val="superscript"/>
        <sz val="11"/>
        <rFont val="ＭＳ Ｐゴシック"/>
        <family val="3"/>
      </rPr>
      <t>※</t>
    </r>
  </si>
  <si>
    <t>OC</t>
  </si>
  <si>
    <t>EC</t>
  </si>
  <si>
    <t>※OC：有機炭素</t>
  </si>
  <si>
    <t xml:space="preserve"> 　EC：元素状炭素</t>
  </si>
  <si>
    <t>注1）原則56日間（14日間×４季）の調査を行ったが、調査地点によっては諸事情により調査日数の増減がある場合がある。</t>
  </si>
  <si>
    <t>注2）最小値、最大値、平均値は、検出下限値未満の値を検出下限値の1/2として算出した。</t>
  </si>
  <si>
    <t>注4）表中の"-"は分析をしていないことを示す。</t>
  </si>
  <si>
    <t>注5）表中の"*"は「微小粒子状物質（PM2.5）の成分分析ガイドライン（平成23年7月　環境省）」の実施推奨項目を示す。</t>
  </si>
  <si>
    <t>吹田市</t>
  </si>
  <si>
    <t>高槻市</t>
  </si>
  <si>
    <t>八尾市</t>
  </si>
  <si>
    <t>東大阪市</t>
  </si>
  <si>
    <t>寝屋川市</t>
  </si>
  <si>
    <t>吹田市北消防署局</t>
  </si>
  <si>
    <t>吹田簡易裁判所局</t>
  </si>
  <si>
    <t>庄所局</t>
  </si>
  <si>
    <t>高槻市役所局</t>
  </si>
  <si>
    <t>八尾市保健所局</t>
  </si>
  <si>
    <t>東大阪市環境衛生検査センター局</t>
  </si>
  <si>
    <t>&lt;0.0014</t>
  </si>
  <si>
    <t>&lt;0.002</t>
  </si>
  <si>
    <t>&lt;6</t>
  </si>
  <si>
    <t>&lt;0.01</t>
  </si>
  <si>
    <t>&lt;0.3</t>
  </si>
  <si>
    <t>&lt;0.07</t>
  </si>
  <si>
    <t>&lt;0.19</t>
  </si>
  <si>
    <t>&lt;0.013</t>
  </si>
  <si>
    <t>&lt;0.0017</t>
  </si>
  <si>
    <t>&lt;0.06</t>
  </si>
  <si>
    <t>&lt;0.0025</t>
  </si>
  <si>
    <t>１－７　昼間の光化学オキシダント濃度が0.06ppmを超えた日数の推移</t>
  </si>
  <si>
    <t>発令月日</t>
  </si>
  <si>
    <t>発令号数</t>
  </si>
  <si>
    <t>発令時刻</t>
  </si>
  <si>
    <t>解除時刻</t>
  </si>
  <si>
    <t>発令時間</t>
  </si>
  <si>
    <t>発令地域</t>
  </si>
  <si>
    <t>最高濃度</t>
  </si>
  <si>
    <t>予報</t>
  </si>
  <si>
    <t>注意報</t>
  </si>
  <si>
    <t>(ppm)</t>
  </si>
  <si>
    <t>※　地域の区分</t>
  </si>
  <si>
    <t>１の地域： 大阪市中心部の地域</t>
  </si>
  <si>
    <t>５の地域： 北大阪地域</t>
  </si>
  <si>
    <t>２の地域： 大阪市北部及びその周辺地域</t>
  </si>
  <si>
    <t>６の地域： 南河内地域</t>
  </si>
  <si>
    <t>３の地域： 東大阪地域</t>
  </si>
  <si>
    <t>７の地域： 泉南地域</t>
  </si>
  <si>
    <t>４の地域： 堺市及びその周辺地域</t>
  </si>
  <si>
    <t>１－９　工場・事業場等からの地域別二酸化硫黄排出量の推移</t>
  </si>
  <si>
    <t>(注３)  旧美原町域については、平成15年度までは南河内地域、平成16年度からは泉州地域として集計している。</t>
  </si>
  <si>
    <t>　　　　　　　　　　　　　　　　　　　　　　　　年　度
　　区　分</t>
  </si>
  <si>
    <t>長期的
評　価</t>
  </si>
  <si>
    <t>一般環境大気測定局</t>
  </si>
  <si>
    <t>未達成局数</t>
  </si>
  <si>
    <t>自動車排出ガス測定局</t>
  </si>
  <si>
    <t>未達成局数</t>
  </si>
  <si>
    <t>短期的
評　価</t>
  </si>
  <si>
    <t>一般
環境
大気
測定局</t>
  </si>
  <si>
    <t>日平均値が0.04ppm
を超えた測定局</t>
  </si>
  <si>
    <r>
      <t>１時間値が0.1ppm</t>
    </r>
    <r>
      <rPr>
        <vertAlign val="superscript"/>
        <sz val="11"/>
        <rFont val="ＭＳ 明朝"/>
        <family val="1"/>
      </rPr>
      <t xml:space="preserve">
</t>
    </r>
    <r>
      <rPr>
        <sz val="11"/>
        <rFont val="ＭＳ 明朝"/>
        <family val="1"/>
      </rPr>
      <t>を超えた測定局</t>
    </r>
  </si>
  <si>
    <t>自動車
排　出
ガ　ス
測定局</t>
  </si>
  <si>
    <t>１－１１　一酸化窒素濃度の推移</t>
  </si>
  <si>
    <t>6.8(火)</t>
  </si>
  <si>
    <t>6.21(月)</t>
  </si>
  <si>
    <t>7.31(土)</t>
  </si>
  <si>
    <t>三日市公民館局</t>
  </si>
  <si>
    <t>三宝局</t>
  </si>
  <si>
    <t>&lt;0.027</t>
  </si>
  <si>
    <t>&lt;0.019</t>
  </si>
  <si>
    <t>&lt;7</t>
  </si>
  <si>
    <t>&lt;0.9</t>
  </si>
  <si>
    <t>&lt;3</t>
  </si>
  <si>
    <t>&lt;1.3</t>
  </si>
  <si>
    <t>&lt;0.6</t>
  </si>
  <si>
    <t>&lt;0.15</t>
  </si>
  <si>
    <t>&lt;0.10</t>
  </si>
  <si>
    <t>&lt;0.24</t>
  </si>
  <si>
    <t>&lt;0.18</t>
  </si>
  <si>
    <t>&lt;0.12</t>
  </si>
  <si>
    <t>&lt;8</t>
  </si>
  <si>
    <t>&lt;0.03</t>
  </si>
  <si>
    <t>&lt;0.08</t>
  </si>
  <si>
    <t>&lt;0.27</t>
  </si>
  <si>
    <t>&lt;0.26</t>
  </si>
  <si>
    <t>&lt;1.5</t>
  </si>
  <si>
    <t>&lt;2.5</t>
  </si>
  <si>
    <t>&lt;0.020</t>
  </si>
  <si>
    <t>&lt;0.0015</t>
  </si>
  <si>
    <t>&lt;0.0022</t>
  </si>
  <si>
    <t>注3)検出下限値未満の場合は、検出下限値に半角の不等号（"&lt;"）を付けて示す。</t>
  </si>
  <si>
    <t>寝屋川市役所局</t>
  </si>
  <si>
    <t>&lt;2.9</t>
  </si>
  <si>
    <t>&lt;2.1</t>
  </si>
  <si>
    <t>&lt;2.7</t>
  </si>
  <si>
    <t>&lt;0.0027</t>
  </si>
  <si>
    <t>&lt;0.11</t>
  </si>
  <si>
    <t>&lt;2</t>
  </si>
  <si>
    <t>&lt;0.0008</t>
  </si>
  <si>
    <t>１－１０　二酸化硫黄の生活環境保全目標達成状況の推移</t>
  </si>
  <si>
    <t>１－３　浮遊粒子状物質の生活環境保全目標達成状況の推移（短期的評価）</t>
  </si>
  <si>
    <r>
      <t>日平均値が0.10mg/m</t>
    </r>
    <r>
      <rPr>
        <vertAlign val="superscript"/>
        <sz val="11"/>
        <color indexed="8"/>
        <rFont val="ＭＳ 明朝"/>
        <family val="1"/>
      </rPr>
      <t>3</t>
    </r>
    <r>
      <rPr>
        <sz val="11"/>
        <color indexed="8"/>
        <rFont val="ＭＳ 明朝"/>
        <family val="1"/>
      </rPr>
      <t xml:space="preserve">
を超えた測定局</t>
    </r>
  </si>
  <si>
    <r>
      <t>１時間値が0.20mg/m</t>
    </r>
    <r>
      <rPr>
        <vertAlign val="superscript"/>
        <sz val="11"/>
        <color indexed="8"/>
        <rFont val="ＭＳ 明朝"/>
        <family val="1"/>
      </rPr>
      <t xml:space="preserve">3
</t>
    </r>
    <r>
      <rPr>
        <sz val="11"/>
        <color indexed="8"/>
        <rFont val="ＭＳ 明朝"/>
        <family val="1"/>
      </rPr>
      <t>を超えた測定局</t>
    </r>
  </si>
  <si>
    <t>2021(令和３)年度</t>
  </si>
  <si>
    <t>１－８　光化学スモッグ予報・注意報発令状況（2021(令和３)年度）</t>
  </si>
  <si>
    <t>注１）上記データは、地方独立行政法人　大阪府立環境農林水産総合研究所において、ナノサンプラーを用いて、春・夏・秋・冬季に1週間×2回、環境大気中の粒子状物質を粒子径別に採取し、その濃度及び粒子状物質中のイオン成分、炭素成分について分析を行ったものである。
注２）平均値の算出にあたっては、検出下限値未満の場合は検出下限値の1/2とした。
注3）“-”は分析不可な項目のためデータがないことを示す。
　</t>
  </si>
  <si>
    <t>水溶性有機炭素</t>
  </si>
  <si>
    <t>有機炭素</t>
  </si>
  <si>
    <t>元素状炭素</t>
  </si>
  <si>
    <t>全炭素</t>
  </si>
  <si>
    <t>炭素成分</t>
  </si>
  <si>
    <t>カルシウムイオン</t>
  </si>
  <si>
    <t>マグネシウムイオン</t>
  </si>
  <si>
    <t>カリウムイオン</t>
  </si>
  <si>
    <t>アンモニウムイオン</t>
  </si>
  <si>
    <t>ナトリウムイオン</t>
  </si>
  <si>
    <t>シュウ酸イオン</t>
  </si>
  <si>
    <t>硫酸イオン</t>
  </si>
  <si>
    <t>硝酸イオン</t>
  </si>
  <si>
    <t>塩化物イオン</t>
  </si>
  <si>
    <t>最大値</t>
  </si>
  <si>
    <t>平均値</t>
  </si>
  <si>
    <t>粒径2.5～10μm</t>
  </si>
  <si>
    <t>粒径1.0～2.5μm</t>
  </si>
  <si>
    <t>粒径0.5～1.0μm</t>
  </si>
  <si>
    <t>粒径0.1～0.5μm</t>
  </si>
  <si>
    <t>粒径0.1μm未満</t>
  </si>
  <si>
    <t>　　　　　　　　　　　　　　　　　　　　　　　　　　　　　　　採取地点　：　カモドールMBS(高石市）　　　    　　 　　　　　　　　　　　　　単位：μg/m³</t>
  </si>
  <si>
    <t>項目</t>
  </si>
  <si>
    <t>2019(令和元)年度</t>
  </si>
  <si>
    <t>　　　　　　　　　　　　　　　　　　　　　　　　　　　　　　　採取地点　：　泉大津市役所　　　　　　　　　　    　　 　　　　　　　　　　　　　単位：μg/m³</t>
  </si>
  <si>
    <t>１－４　粒子状物質の質量濃度、イオン成分及び炭素成分濃度</t>
  </si>
  <si>
    <t>１－２　二酸化窒素濃度の地域別状況と推移</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</si>
</sst>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Red]\(0.0\)"/>
    <numFmt numFmtId="178" formatCode="#,##0.0"/>
    <numFmt numFmtId="179" formatCode="#,##0_);[Red]\(#,##0\)"/>
    <numFmt numFmtId="180" formatCode="0.0_ "/>
    <numFmt numFmtId="181" formatCode="0_ "/>
    <numFmt numFmtId="182" formatCode="0.00_);[Red]\(0.00\)"/>
    <numFmt numFmtId="183" formatCode="#,##0.0_ "/>
    <numFmt numFmtId="184" formatCode="0.0000"/>
    <numFmt numFmtId="185" formatCode="0.000"/>
    <numFmt numFmtId="186" formatCode="0.0"/>
    <numFmt numFmtId="187" formatCode="0.00000"/>
    <numFmt numFmtId="188" formatCode="&quot;Yes&quot;;&quot;Yes&quot;;&quot;No&quot;"/>
    <numFmt numFmtId="189" formatCode="&quot;True&quot;;&quot;True&quot;;&quot;False&quot;"/>
    <numFmt numFmtId="190" formatCode="&quot;On&quot;;&quot;On&quot;;&quot;Off&quot;"/>
    <numFmt numFmtId="191" formatCode="[$€-2]\ #,##0.00_);[Red]\([$€-2]\ #,##0.00\)"/>
    <numFmt numFmtId="192" formatCode="0.000_);[Red]\(0.000\)"/>
    <numFmt numFmtId="193" formatCode="0.000_ "/>
    <numFmt numFmtId="194" formatCode="0.00_ "/>
    <numFmt numFmtId="195" formatCode="0_);[Red]\(0\)"/>
    <numFmt numFmtId="196" formatCode="0.0000_ "/>
    <numFmt numFmtId="197" formatCode="0;[Red]0"/>
    <numFmt numFmtId="198" formatCode="#,##0.000"/>
    <numFmt numFmtId="199" formatCode="0.0000000"/>
    <numFmt numFmtId="200" formatCode="#,##0.0_ ;[Red]\-#,##0.0\ "/>
    <numFmt numFmtId="201" formatCode="\(0\);\(0\)"/>
    <numFmt numFmtId="202" formatCode="\(0\);\(\-0\)"/>
  </numFmts>
  <fonts count="56">
    <font>
      <sz val="11"/>
      <name val="ＭＳ Ｐゴシック"/>
      <family val="3"/>
    </font>
    <font>
      <sz val="6"/>
      <name val="ＭＳ Ｐゴシック"/>
      <family val="3"/>
    </font>
    <font>
      <sz val="11"/>
      <name val="ＭＳ 明朝"/>
      <family val="1"/>
    </font>
    <font>
      <sz val="11"/>
      <name val="ＭＳ Ｐ明朝"/>
      <family val="1"/>
    </font>
    <font>
      <sz val="14"/>
      <name val="ＭＳ ゴシック"/>
      <family val="3"/>
    </font>
    <font>
      <sz val="12"/>
      <name val="ＭＳ ゴシック"/>
      <family val="3"/>
    </font>
    <font>
      <vertAlign val="superscript"/>
      <sz val="11"/>
      <name val="ＭＳ 明朝"/>
      <family val="1"/>
    </font>
    <font>
      <sz val="12"/>
      <name val="ＭＳ Ｐゴシック"/>
      <family val="3"/>
    </font>
    <font>
      <sz val="10"/>
      <name val="ＭＳ Ｐゴシック"/>
      <family val="3"/>
    </font>
    <font>
      <vertAlign val="superscript"/>
      <sz val="11"/>
      <name val="ＭＳ Ｐゴシック"/>
      <family val="3"/>
    </font>
    <font>
      <sz val="11"/>
      <color indexed="8"/>
      <name val="ＭＳ 明朝"/>
      <family val="1"/>
    </font>
    <font>
      <vertAlign val="superscript"/>
      <sz val="11"/>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2"/>
      <color indexed="8"/>
      <name val="ＭＳ Ｐゴシック"/>
      <family val="3"/>
    </font>
    <font>
      <b/>
      <sz val="14"/>
      <color indexed="8"/>
      <name val="ＭＳ Ｐゴシック"/>
      <family val="3"/>
    </font>
    <font>
      <b/>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theme="1"/>
      <name val="ＭＳ Ｐゴシック"/>
      <family val="3"/>
    </font>
    <font>
      <sz val="11"/>
      <name val="Calibri"/>
      <family val="3"/>
    </font>
    <font>
      <sz val="12"/>
      <color theme="1"/>
      <name val="ＭＳ ゴシック"/>
      <family val="3"/>
    </font>
    <font>
      <sz val="10"/>
      <name val="Calibri"/>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thin"/>
      <right style="thin"/>
      <top style="thin"/>
      <bottom style="double"/>
    </border>
    <border>
      <left style="thin"/>
      <right>
        <color indexed="63"/>
      </right>
      <top style="thin"/>
      <bottom style="double"/>
    </border>
    <border>
      <left>
        <color indexed="63"/>
      </left>
      <right style="thin"/>
      <top style="thin"/>
      <bottom style="double"/>
    </border>
    <border>
      <left style="medium"/>
      <right style="thin"/>
      <top>
        <color indexed="63"/>
      </top>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double"/>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style="thin"/>
      <right>
        <color indexed="63"/>
      </right>
      <top style="thin"/>
      <bottom style="thin"/>
    </border>
    <border>
      <left style="thin"/>
      <right>
        <color indexed="63"/>
      </right>
      <top style="thin"/>
      <bottom style="medium"/>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medium"/>
    </border>
    <border>
      <left>
        <color indexed="63"/>
      </left>
      <right style="medium"/>
      <top style="medium"/>
      <bottom style="thin"/>
    </border>
    <border>
      <left style="thin"/>
      <right style="medium"/>
      <top style="thin"/>
      <bottom style="double"/>
    </border>
    <border>
      <left style="thin"/>
      <right style="medium"/>
      <top style="double"/>
      <bottom style="thin"/>
    </border>
    <border>
      <left style="thin"/>
      <right style="medium"/>
      <top style="thin"/>
      <bottom style="thin"/>
    </border>
    <border>
      <left style="thin"/>
      <right style="medium"/>
      <top style="thin"/>
      <bottom style="medium"/>
    </border>
    <border>
      <left style="thin"/>
      <right/>
      <top style="thin"/>
      <bottom>
        <color indexed="63"/>
      </bottom>
    </border>
    <border>
      <left style="dotted"/>
      <right style="dotted"/>
      <top style="thin"/>
      <bottom>
        <color indexed="63"/>
      </bottom>
    </border>
    <border>
      <left/>
      <right/>
      <top style="thin"/>
      <bottom>
        <color indexed="63"/>
      </bottom>
    </border>
    <border>
      <left/>
      <right style="thin"/>
      <top style="thin"/>
      <bottom>
        <color indexed="63"/>
      </bottom>
    </border>
    <border>
      <left/>
      <right/>
      <top style="thin"/>
      <bottom style="thin"/>
    </border>
    <border>
      <left style="dotted"/>
      <right style="dotted"/>
      <top style="thin"/>
      <bottom style="thin"/>
    </border>
    <border>
      <left style="thin"/>
      <right style="medium"/>
      <top style="medium"/>
      <bottom style="thin"/>
    </border>
    <border>
      <left style="thin"/>
      <right style="thin"/>
      <top>
        <color indexed="63"/>
      </top>
      <bottom style="medium"/>
    </border>
    <border>
      <left>
        <color indexed="63"/>
      </left>
      <right style="thin"/>
      <top>
        <color indexed="63"/>
      </top>
      <bottom style="medium"/>
    </border>
    <border>
      <left style="thin"/>
      <right style="thin"/>
      <top style="thin"/>
      <bottom/>
    </border>
    <border diagonalUp="1">
      <left style="thin"/>
      <right style="thin"/>
      <top style="thin"/>
      <bottom style="thin"/>
      <diagonal style="thin"/>
    </border>
    <border>
      <left style="medium"/>
      <right>
        <color indexed="63"/>
      </right>
      <top style="thin"/>
      <bottom style="medium"/>
    </border>
    <border>
      <left style="thin"/>
      <right style="medium"/>
      <top style="thin"/>
      <bottom>
        <color indexed="63"/>
      </bottom>
    </border>
    <border>
      <left style="medium"/>
      <right style="thin"/>
      <top style="thin"/>
      <bottom>
        <color indexed="63"/>
      </bottom>
    </border>
    <border>
      <left style="medium"/>
      <right>
        <color indexed="63"/>
      </right>
      <top style="thin"/>
      <bottom>
        <color indexed="63"/>
      </bottom>
    </border>
    <border>
      <left style="medium"/>
      <right>
        <color indexed="63"/>
      </right>
      <top style="thin"/>
      <bottom style="thin"/>
    </border>
    <border>
      <left style="thin"/>
      <right style="medium"/>
      <top>
        <color indexed="63"/>
      </top>
      <bottom style="thin"/>
    </border>
    <border>
      <left style="medium"/>
      <right style="thin"/>
      <top style="double"/>
      <bottom style="thin"/>
    </border>
    <border>
      <left style="medium"/>
      <right>
        <color indexed="63"/>
      </right>
      <top style="double"/>
      <bottom style="thin"/>
    </border>
    <border>
      <left style="medium"/>
      <right style="thin"/>
      <top style="thin"/>
      <bottom style="double"/>
    </border>
    <border>
      <left style="medium"/>
      <right>
        <color indexed="63"/>
      </right>
      <top style="thin"/>
      <bottom style="double"/>
    </border>
    <border>
      <left style="medium"/>
      <right style="thin"/>
      <top>
        <color indexed="63"/>
      </top>
      <bottom style="thin"/>
    </border>
    <border>
      <left style="medium"/>
      <right>
        <color indexed="63"/>
      </right>
      <top>
        <color indexed="63"/>
      </top>
      <bottom style="thin"/>
    </border>
    <border>
      <left style="thin"/>
      <right style="medium"/>
      <top style="medium"/>
      <bottom style="double"/>
    </border>
    <border>
      <left style="medium"/>
      <right style="thin"/>
      <top style="medium"/>
      <bottom style="double"/>
    </border>
    <border diagonalDown="1">
      <left style="medium"/>
      <right style="thin"/>
      <top style="medium"/>
      <bottom>
        <color indexed="63"/>
      </bottom>
      <diagonal style="thin"/>
    </border>
    <border diagonalDown="1">
      <left style="medium"/>
      <right style="thin"/>
      <top>
        <color indexed="63"/>
      </top>
      <bottom style="double"/>
      <diagonal style="thin"/>
    </border>
    <border diagonalDown="1">
      <left style="medium"/>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thin"/>
      <top style="medium"/>
      <bottom style="thin"/>
      <diagonal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thin"/>
    </border>
    <border>
      <left style="medium"/>
      <right>
        <color indexed="63"/>
      </right>
      <top style="medium"/>
      <bottom style="double"/>
    </border>
    <border>
      <left>
        <color indexed="63"/>
      </left>
      <right style="medium"/>
      <top style="medium"/>
      <bottom style="double"/>
    </border>
    <border>
      <left style="medium"/>
      <right style="medium"/>
      <top style="double"/>
      <bottom>
        <color indexed="63"/>
      </bottom>
    </border>
    <border>
      <left style="medium"/>
      <right style="medium"/>
      <top>
        <color indexed="63"/>
      </top>
      <bottom>
        <color indexed="63"/>
      </bottom>
    </border>
    <border>
      <left style="medium"/>
      <right style="medium"/>
      <top>
        <color indexed="63"/>
      </top>
      <bottom style="double"/>
    </border>
    <border>
      <left style="medium"/>
      <right style="medium"/>
      <top>
        <color indexed="63"/>
      </top>
      <bottom style="medium"/>
    </border>
    <border>
      <left style="thin"/>
      <right/>
      <top/>
      <bottom style="thin"/>
    </border>
    <border>
      <left/>
      <right/>
      <top/>
      <bottom style="thin"/>
    </border>
    <border>
      <left style="thin"/>
      <right style="thin"/>
      <top/>
      <botto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33" fillId="0" borderId="0">
      <alignment vertical="center"/>
      <protection/>
    </xf>
    <xf numFmtId="0" fontId="0" fillId="0" borderId="0">
      <alignment/>
      <protection/>
    </xf>
    <xf numFmtId="0" fontId="0" fillId="0" borderId="0">
      <alignment vertical="center"/>
      <protection/>
    </xf>
    <xf numFmtId="0" fontId="33" fillId="0" borderId="0">
      <alignment vertical="center"/>
      <protection/>
    </xf>
    <xf numFmtId="0" fontId="0" fillId="0" borderId="0">
      <alignment/>
      <protection/>
    </xf>
    <xf numFmtId="0" fontId="0" fillId="0" borderId="0" applyAlignment="0">
      <protection/>
    </xf>
    <xf numFmtId="0" fontId="0" fillId="0" borderId="0">
      <alignment vertical="center"/>
      <protection/>
    </xf>
    <xf numFmtId="0" fontId="0" fillId="0" borderId="0">
      <alignment/>
      <protection/>
    </xf>
    <xf numFmtId="0" fontId="49" fillId="32" borderId="0" applyNumberFormat="0" applyBorder="0" applyAlignment="0" applyProtection="0"/>
  </cellStyleXfs>
  <cellXfs count="290">
    <xf numFmtId="0" fontId="0" fillId="0" borderId="0" xfId="0" applyAlignment="1">
      <alignment vertical="center"/>
    </xf>
    <xf numFmtId="0" fontId="3" fillId="0" borderId="10" xfId="0" applyFont="1" applyFill="1" applyBorder="1" applyAlignment="1">
      <alignment horizontal="centerContinuous" vertical="center"/>
    </xf>
    <xf numFmtId="0" fontId="3" fillId="0" borderId="11"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3" fillId="0" borderId="13" xfId="0" applyFont="1" applyFill="1" applyBorder="1" applyAlignment="1">
      <alignment horizontal="centerContinuous" vertical="center"/>
    </xf>
    <xf numFmtId="0" fontId="2" fillId="0" borderId="0" xfId="0" applyFont="1" applyFill="1" applyAlignment="1">
      <alignment horizontal="left" vertical="center"/>
    </xf>
    <xf numFmtId="0" fontId="0" fillId="0" borderId="0" xfId="0" applyFont="1" applyFill="1" applyAlignment="1">
      <alignment vertical="center"/>
    </xf>
    <xf numFmtId="0" fontId="3" fillId="0" borderId="0" xfId="0" applyFont="1" applyFill="1" applyAlignment="1">
      <alignment vertical="center"/>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xf>
    <xf numFmtId="177" fontId="3" fillId="0" borderId="18" xfId="0" applyNumberFormat="1" applyFont="1" applyFill="1" applyBorder="1" applyAlignment="1">
      <alignment horizontal="right" vertical="center"/>
    </xf>
    <xf numFmtId="177" fontId="3" fillId="0" borderId="19" xfId="0" applyNumberFormat="1" applyFont="1" applyFill="1" applyBorder="1" applyAlignment="1">
      <alignment horizontal="right" vertical="center"/>
    </xf>
    <xf numFmtId="177" fontId="3" fillId="0" borderId="20" xfId="0" applyNumberFormat="1" applyFont="1" applyFill="1" applyBorder="1" applyAlignment="1">
      <alignment horizontal="right" vertical="center"/>
    </xf>
    <xf numFmtId="177" fontId="3" fillId="0" borderId="21" xfId="0" applyNumberFormat="1" applyFont="1" applyFill="1" applyBorder="1" applyAlignment="1">
      <alignment horizontal="right"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177" fontId="3" fillId="0" borderId="24" xfId="0" applyNumberFormat="1" applyFont="1" applyFill="1" applyBorder="1" applyAlignment="1">
      <alignment horizontal="right" vertical="center"/>
    </xf>
    <xf numFmtId="177" fontId="3" fillId="0" borderId="25" xfId="0" applyNumberFormat="1" applyFont="1" applyFill="1" applyBorder="1" applyAlignment="1">
      <alignment horizontal="right" vertical="center"/>
    </xf>
    <xf numFmtId="0" fontId="2" fillId="0" borderId="0" xfId="0" applyFont="1" applyFill="1" applyAlignment="1">
      <alignment vertical="center"/>
    </xf>
    <xf numFmtId="0" fontId="3"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wrapText="1"/>
    </xf>
    <xf numFmtId="0" fontId="2" fillId="0" borderId="0" xfId="0" applyFont="1" applyFill="1" applyAlignment="1">
      <alignment vertical="center"/>
    </xf>
    <xf numFmtId="178" fontId="3" fillId="0" borderId="26" xfId="0" applyNumberFormat="1" applyFont="1" applyFill="1" applyBorder="1" applyAlignment="1">
      <alignment vertical="center"/>
    </xf>
    <xf numFmtId="178" fontId="3" fillId="0" borderId="21" xfId="0" applyNumberFormat="1" applyFont="1" applyFill="1" applyBorder="1" applyAlignment="1">
      <alignment vertical="center"/>
    </xf>
    <xf numFmtId="178" fontId="3" fillId="0" borderId="18" xfId="0" applyNumberFormat="1" applyFont="1" applyFill="1" applyBorder="1" applyAlignment="1">
      <alignment vertical="center"/>
    </xf>
    <xf numFmtId="178" fontId="3" fillId="0" borderId="27" xfId="0" applyNumberFormat="1" applyFont="1" applyFill="1" applyBorder="1" applyAlignment="1">
      <alignment vertical="center"/>
    </xf>
    <xf numFmtId="178" fontId="3" fillId="0" borderId="24" xfId="0" applyNumberFormat="1" applyFont="1" applyFill="1" applyBorder="1" applyAlignment="1">
      <alignment vertical="center"/>
    </xf>
    <xf numFmtId="0" fontId="0" fillId="0" borderId="0" xfId="0" applyFont="1" applyFill="1" applyAlignment="1">
      <alignment vertical="center"/>
    </xf>
    <xf numFmtId="177" fontId="0" fillId="0" borderId="0" xfId="0" applyNumberFormat="1" applyFont="1" applyFill="1" applyAlignment="1">
      <alignment vertical="center"/>
    </xf>
    <xf numFmtId="178" fontId="3" fillId="0" borderId="28" xfId="0" applyNumberFormat="1" applyFont="1" applyFill="1" applyBorder="1" applyAlignment="1">
      <alignment vertical="center"/>
    </xf>
    <xf numFmtId="183" fontId="0" fillId="0" borderId="0" xfId="0" applyNumberFormat="1" applyFont="1" applyFill="1" applyAlignment="1">
      <alignment vertical="center"/>
    </xf>
    <xf numFmtId="177" fontId="3" fillId="0" borderId="29" xfId="0" applyNumberFormat="1" applyFont="1" applyFill="1" applyBorder="1" applyAlignment="1">
      <alignment horizontal="right" vertical="center"/>
    </xf>
    <xf numFmtId="0" fontId="0" fillId="0" borderId="30" xfId="0" applyFont="1" applyFill="1" applyBorder="1" applyAlignment="1">
      <alignment vertical="center"/>
    </xf>
    <xf numFmtId="0" fontId="0" fillId="0" borderId="0" xfId="0" applyFont="1" applyFill="1" applyBorder="1" applyAlignment="1">
      <alignment vertical="center"/>
    </xf>
    <xf numFmtId="0" fontId="3" fillId="0" borderId="31" xfId="0" applyFont="1" applyFill="1" applyBorder="1" applyAlignment="1">
      <alignment horizontal="centerContinuous" vertical="center"/>
    </xf>
    <xf numFmtId="0" fontId="3" fillId="0" borderId="32" xfId="0" applyFont="1" applyFill="1" applyBorder="1" applyAlignment="1">
      <alignment horizontal="center" vertical="center" wrapText="1"/>
    </xf>
    <xf numFmtId="178" fontId="3" fillId="0" borderId="33" xfId="0" applyNumberFormat="1" applyFont="1" applyFill="1" applyBorder="1" applyAlignment="1">
      <alignment vertical="center"/>
    </xf>
    <xf numFmtId="178" fontId="3" fillId="0" borderId="34" xfId="0" applyNumberFormat="1" applyFont="1" applyFill="1" applyBorder="1" applyAlignment="1">
      <alignment vertical="center"/>
    </xf>
    <xf numFmtId="178" fontId="3" fillId="0" borderId="35" xfId="0" applyNumberFormat="1" applyFont="1" applyFill="1" applyBorder="1" applyAlignment="1">
      <alignment vertical="center"/>
    </xf>
    <xf numFmtId="0" fontId="50" fillId="0" borderId="0" xfId="61" applyFont="1" applyFill="1" applyBorder="1">
      <alignment/>
      <protection/>
    </xf>
    <xf numFmtId="0" fontId="7" fillId="0" borderId="0" xfId="63" applyFont="1" applyFill="1" applyAlignment="1">
      <alignment/>
      <protection/>
    </xf>
    <xf numFmtId="0" fontId="0" fillId="0" borderId="0" xfId="64" applyFont="1" applyFill="1">
      <alignment vertical="center"/>
      <protection/>
    </xf>
    <xf numFmtId="0" fontId="0" fillId="0" borderId="0" xfId="64" applyFont="1" applyFill="1" applyAlignment="1">
      <alignment horizontal="center" vertical="center"/>
      <protection/>
    </xf>
    <xf numFmtId="0" fontId="0" fillId="0" borderId="0" xfId="69" applyFont="1" applyFill="1" applyAlignment="1">
      <alignment horizontal="center"/>
      <protection/>
    </xf>
    <xf numFmtId="0" fontId="51" fillId="0" borderId="0" xfId="69" applyFont="1" applyFill="1">
      <alignment/>
      <protection/>
    </xf>
    <xf numFmtId="0" fontId="51" fillId="0" borderId="0" xfId="69" applyFont="1" applyFill="1" applyAlignment="1">
      <alignment horizontal="center"/>
      <protection/>
    </xf>
    <xf numFmtId="0" fontId="51" fillId="0" borderId="0" xfId="69" applyFont="1" applyFill="1" applyAlignment="1">
      <alignment horizontal="right"/>
      <protection/>
    </xf>
    <xf numFmtId="57" fontId="8" fillId="0" borderId="36" xfId="69" applyNumberFormat="1" applyFont="1" applyFill="1" applyBorder="1" applyAlignment="1">
      <alignment horizontal="center" vertical="center"/>
      <protection/>
    </xf>
    <xf numFmtId="57" fontId="8" fillId="0" borderId="37" xfId="69" applyNumberFormat="1" applyFont="1" applyFill="1" applyBorder="1" applyAlignment="1">
      <alignment horizontal="center" vertical="center"/>
      <protection/>
    </xf>
    <xf numFmtId="57" fontId="8" fillId="0" borderId="38" xfId="69" applyNumberFormat="1" applyFont="1" applyFill="1" applyBorder="1" applyAlignment="1">
      <alignment horizontal="center" vertical="center"/>
      <protection/>
    </xf>
    <xf numFmtId="57" fontId="8" fillId="0" borderId="39" xfId="69" applyNumberFormat="1" applyFont="1" applyFill="1" applyBorder="1" applyAlignment="1">
      <alignment horizontal="center" vertical="center"/>
      <protection/>
    </xf>
    <xf numFmtId="0" fontId="0" fillId="0" borderId="26" xfId="64" applyFont="1" applyFill="1" applyBorder="1" applyAlignment="1">
      <alignment horizontal="center"/>
      <protection/>
    </xf>
    <xf numFmtId="0" fontId="0" fillId="0" borderId="40" xfId="64" applyFont="1" applyFill="1" applyBorder="1" applyAlignment="1">
      <alignment horizontal="center"/>
      <protection/>
    </xf>
    <xf numFmtId="0" fontId="0" fillId="0" borderId="26" xfId="64" applyFont="1" applyFill="1" applyBorder="1" applyAlignment="1">
      <alignment horizontal="center" vertical="center"/>
      <protection/>
    </xf>
    <xf numFmtId="0" fontId="0" fillId="0" borderId="40" xfId="62" applyFont="1" applyFill="1" applyBorder="1" applyAlignment="1">
      <alignment horizontal="center" vertical="center"/>
      <protection/>
    </xf>
    <xf numFmtId="0" fontId="0" fillId="0" borderId="0" xfId="69" applyFont="1" applyFill="1" applyBorder="1" applyAlignment="1">
      <alignment horizontal="left"/>
      <protection/>
    </xf>
    <xf numFmtId="57" fontId="8" fillId="0" borderId="26" xfId="69" applyNumberFormat="1" applyFont="1" applyFill="1" applyBorder="1" applyAlignment="1">
      <alignment horizontal="center" vertical="center"/>
      <protection/>
    </xf>
    <xf numFmtId="57" fontId="8" fillId="0" borderId="41" xfId="69" applyNumberFormat="1" applyFont="1" applyFill="1" applyBorder="1" applyAlignment="1">
      <alignment horizontal="center" vertical="center"/>
      <protection/>
    </xf>
    <xf numFmtId="57" fontId="8" fillId="0" borderId="20" xfId="69" applyNumberFormat="1" applyFont="1" applyFill="1" applyBorder="1" applyAlignment="1">
      <alignment horizontal="center" vertical="center"/>
      <protection/>
    </xf>
    <xf numFmtId="0" fontId="0" fillId="0" borderId="18" xfId="64" applyFont="1" applyFill="1" applyBorder="1" applyAlignment="1">
      <alignment horizontal="center"/>
      <protection/>
    </xf>
    <xf numFmtId="0" fontId="0" fillId="0" borderId="18" xfId="64" applyFont="1" applyFill="1" applyBorder="1" applyAlignment="1">
      <alignment horizontal="center" vertical="center"/>
      <protection/>
    </xf>
    <xf numFmtId="0" fontId="0" fillId="0" borderId="18" xfId="62" applyFont="1" applyFill="1" applyBorder="1" applyAlignment="1">
      <alignment horizontal="center" vertical="center"/>
      <protection/>
    </xf>
    <xf numFmtId="0" fontId="0" fillId="0" borderId="0" xfId="69" applyFont="1" applyFill="1" applyBorder="1" applyAlignment="1">
      <alignment horizontal="center" vertical="center"/>
      <protection/>
    </xf>
    <xf numFmtId="0" fontId="0" fillId="0" borderId="0" xfId="64" applyFont="1" applyFill="1" applyBorder="1" applyAlignment="1">
      <alignment horizontal="center"/>
      <protection/>
    </xf>
    <xf numFmtId="0" fontId="0" fillId="0" borderId="0" xfId="64" applyFont="1" applyFill="1" applyBorder="1" applyAlignment="1">
      <alignment horizontal="center" vertical="center"/>
      <protection/>
    </xf>
    <xf numFmtId="0" fontId="0" fillId="0" borderId="0" xfId="62" applyFont="1" applyFill="1" applyBorder="1" applyAlignment="1">
      <alignment horizontal="center" vertical="center"/>
      <protection/>
    </xf>
    <xf numFmtId="0" fontId="33" fillId="0" borderId="0" xfId="62">
      <alignment vertical="center"/>
      <protection/>
    </xf>
    <xf numFmtId="0" fontId="0" fillId="0" borderId="0" xfId="0" applyFont="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3" fillId="0" borderId="42" xfId="0" applyFont="1" applyFill="1" applyBorder="1" applyAlignment="1">
      <alignment horizontal="centerContinuous" vertical="center"/>
    </xf>
    <xf numFmtId="177" fontId="3" fillId="0" borderId="18" xfId="0" applyNumberFormat="1" applyFont="1" applyFill="1" applyBorder="1" applyAlignment="1">
      <alignment vertical="center"/>
    </xf>
    <xf numFmtId="177" fontId="3" fillId="0" borderId="20" xfId="0" applyNumberFormat="1" applyFont="1" applyFill="1" applyBorder="1" applyAlignment="1">
      <alignment vertical="center"/>
    </xf>
    <xf numFmtId="177" fontId="3" fillId="0" borderId="24" xfId="0" applyNumberFormat="1" applyFont="1" applyFill="1" applyBorder="1" applyAlignment="1">
      <alignment vertical="center"/>
    </xf>
    <xf numFmtId="177" fontId="3" fillId="0" borderId="43" xfId="0" applyNumberFormat="1" applyFont="1" applyFill="1" applyBorder="1" applyAlignment="1">
      <alignment vertical="center"/>
    </xf>
    <xf numFmtId="177" fontId="3" fillId="0" borderId="44" xfId="0" applyNumberFormat="1" applyFont="1" applyFill="1" applyBorder="1" applyAlignment="1">
      <alignment vertical="center"/>
    </xf>
    <xf numFmtId="177" fontId="0" fillId="0" borderId="0" xfId="0" applyNumberFormat="1" applyFont="1" applyFill="1" applyAlignment="1">
      <alignment vertical="center"/>
    </xf>
    <xf numFmtId="0" fontId="2" fillId="0" borderId="0" xfId="66" applyFont="1" applyFill="1">
      <alignment/>
      <protection/>
    </xf>
    <xf numFmtId="0" fontId="2" fillId="0" borderId="11" xfId="66" applyFont="1" applyFill="1" applyBorder="1" applyAlignment="1">
      <alignment horizontal="center" vertical="center"/>
      <protection/>
    </xf>
    <xf numFmtId="0" fontId="2" fillId="0" borderId="18" xfId="66" applyFont="1" applyFill="1" applyBorder="1" applyAlignment="1">
      <alignment horizontal="center" vertical="center"/>
      <protection/>
    </xf>
    <xf numFmtId="0" fontId="2" fillId="0" borderId="18" xfId="66" applyFont="1" applyFill="1" applyBorder="1" applyAlignment="1">
      <alignment horizontal="right" vertical="center"/>
      <protection/>
    </xf>
    <xf numFmtId="0" fontId="2" fillId="0" borderId="18" xfId="66" applyFont="1" applyFill="1" applyBorder="1" applyAlignment="1">
      <alignment vertical="center"/>
      <protection/>
    </xf>
    <xf numFmtId="0" fontId="2" fillId="0" borderId="24" xfId="66" applyFont="1" applyFill="1" applyBorder="1" applyAlignment="1">
      <alignment vertical="center"/>
      <protection/>
    </xf>
    <xf numFmtId="0" fontId="2" fillId="0" borderId="24" xfId="66" applyFont="1" applyFill="1" applyBorder="1" applyAlignment="1">
      <alignment horizontal="center" vertical="center"/>
      <protection/>
    </xf>
    <xf numFmtId="0" fontId="2" fillId="0" borderId="24" xfId="66" applyFont="1" applyFill="1" applyBorder="1" applyAlignment="1">
      <alignment horizontal="right" vertical="center"/>
      <protection/>
    </xf>
    <xf numFmtId="0" fontId="2" fillId="0" borderId="0" xfId="66" applyFont="1" applyFill="1" applyBorder="1">
      <alignment/>
      <protection/>
    </xf>
    <xf numFmtId="0" fontId="0" fillId="0" borderId="0" xfId="0" applyFill="1" applyAlignment="1">
      <alignment vertical="center"/>
    </xf>
    <xf numFmtId="0" fontId="52" fillId="0" borderId="0" xfId="0" applyFont="1" applyFill="1" applyAlignment="1">
      <alignment vertical="center"/>
    </xf>
    <xf numFmtId="0" fontId="0" fillId="0" borderId="26"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186" fontId="0" fillId="0" borderId="20" xfId="0" applyNumberFormat="1" applyFont="1" applyFill="1" applyBorder="1" applyAlignment="1">
      <alignment horizontal="center" vertical="center" wrapText="1"/>
    </xf>
    <xf numFmtId="186" fontId="0" fillId="0" borderId="41" xfId="0" applyNumberFormat="1" applyFont="1" applyFill="1" applyBorder="1" applyAlignment="1">
      <alignment horizontal="center" vertical="center" wrapText="1"/>
    </xf>
    <xf numFmtId="186" fontId="0" fillId="0" borderId="26" xfId="0" applyNumberFormat="1" applyFont="1" applyFill="1" applyBorder="1" applyAlignment="1">
      <alignment horizontal="center" vertical="center" wrapText="1"/>
    </xf>
    <xf numFmtId="0" fontId="0" fillId="0" borderId="26" xfId="0" applyNumberFormat="1" applyFont="1" applyFill="1" applyBorder="1" applyAlignment="1" applyProtection="1">
      <alignment horizontal="center" vertical="center"/>
      <protection locked="0"/>
    </xf>
    <xf numFmtId="0" fontId="0" fillId="0" borderId="41" xfId="0" applyNumberFormat="1" applyFont="1" applyFill="1" applyBorder="1" applyAlignment="1" applyProtection="1">
      <alignment horizontal="center" vertical="center"/>
      <protection locked="0"/>
    </xf>
    <xf numFmtId="0" fontId="0" fillId="0" borderId="20" xfId="0" applyNumberFormat="1" applyFont="1" applyFill="1" applyBorder="1" applyAlignment="1" applyProtection="1">
      <alignment horizontal="center" vertical="center"/>
      <protection locked="0"/>
    </xf>
    <xf numFmtId="2" fontId="0" fillId="0" borderId="41" xfId="0" applyNumberFormat="1" applyFont="1" applyFill="1" applyBorder="1" applyAlignment="1" applyProtection="1">
      <alignment horizontal="center" vertical="center"/>
      <protection locked="0"/>
    </xf>
    <xf numFmtId="2" fontId="0" fillId="0" borderId="20" xfId="0" applyNumberFormat="1" applyFont="1" applyFill="1" applyBorder="1" applyAlignment="1" applyProtection="1">
      <alignment horizontal="center" vertical="center"/>
      <protection locked="0"/>
    </xf>
    <xf numFmtId="185" fontId="0" fillId="0" borderId="41" xfId="0" applyNumberFormat="1" applyFont="1" applyFill="1" applyBorder="1" applyAlignment="1" applyProtection="1">
      <alignment horizontal="center" vertical="center"/>
      <protection locked="0"/>
    </xf>
    <xf numFmtId="185" fontId="0" fillId="0" borderId="20" xfId="0" applyNumberFormat="1" applyFont="1" applyFill="1" applyBorder="1" applyAlignment="1" applyProtection="1">
      <alignment horizontal="center" vertical="center"/>
      <protection locked="0"/>
    </xf>
    <xf numFmtId="184" fontId="0" fillId="0" borderId="26" xfId="0" applyNumberFormat="1" applyFont="1" applyFill="1" applyBorder="1" applyAlignment="1" applyProtection="1">
      <alignment horizontal="center" vertical="center"/>
      <protection locked="0"/>
    </xf>
    <xf numFmtId="185" fontId="0" fillId="0" borderId="26" xfId="0" applyNumberFormat="1" applyFont="1" applyFill="1" applyBorder="1" applyAlignment="1" applyProtection="1">
      <alignment horizontal="center" vertical="center"/>
      <protection locked="0"/>
    </xf>
    <xf numFmtId="186" fontId="0" fillId="0" borderId="26" xfId="0" applyNumberFormat="1" applyFont="1" applyFill="1" applyBorder="1" applyAlignment="1" applyProtection="1">
      <alignment horizontal="center" vertical="center"/>
      <protection locked="0"/>
    </xf>
    <xf numFmtId="186" fontId="0" fillId="0" borderId="20" xfId="0" applyNumberFormat="1" applyFont="1" applyFill="1" applyBorder="1" applyAlignment="1" applyProtection="1">
      <alignment horizontal="center" vertical="center"/>
      <protection locked="0"/>
    </xf>
    <xf numFmtId="186" fontId="0" fillId="0" borderId="41" xfId="0" applyNumberFormat="1" applyFont="1" applyFill="1" applyBorder="1" applyAlignment="1" applyProtection="1">
      <alignment horizontal="center" vertical="center"/>
      <protection locked="0"/>
    </xf>
    <xf numFmtId="2" fontId="0" fillId="0" borderId="26" xfId="0" applyNumberFormat="1" applyFont="1" applyFill="1" applyBorder="1" applyAlignment="1" applyProtection="1">
      <alignment horizontal="center" vertical="center"/>
      <protection locked="0"/>
    </xf>
    <xf numFmtId="185" fontId="0" fillId="0" borderId="20" xfId="0" applyNumberFormat="1" applyFont="1" applyFill="1" applyBorder="1" applyAlignment="1" applyProtection="1">
      <alignment horizontal="center" vertical="center"/>
      <protection locked="0"/>
    </xf>
    <xf numFmtId="184" fontId="0" fillId="0" borderId="20" xfId="0" applyNumberFormat="1" applyFont="1" applyFill="1" applyBorder="1" applyAlignment="1" applyProtection="1">
      <alignment horizontal="center" vertical="center"/>
      <protection locked="0"/>
    </xf>
    <xf numFmtId="0" fontId="0" fillId="0" borderId="20" xfId="64" applyFont="1" applyFill="1" applyBorder="1">
      <alignment vertical="center"/>
      <protection/>
    </xf>
    <xf numFmtId="2" fontId="0" fillId="0" borderId="20" xfId="0" applyNumberFormat="1" applyFont="1" applyFill="1" applyBorder="1" applyAlignment="1">
      <alignment horizontal="center" vertical="center" wrapText="1"/>
    </xf>
    <xf numFmtId="0" fontId="52" fillId="0" borderId="0" xfId="0" applyFont="1" applyFill="1" applyAlignment="1">
      <alignment horizontal="center" vertical="center"/>
    </xf>
    <xf numFmtId="0" fontId="0" fillId="0" borderId="0" xfId="69" applyFont="1" applyFill="1">
      <alignment/>
      <protection/>
    </xf>
    <xf numFmtId="0" fontId="8" fillId="0" borderId="0" xfId="69" applyFont="1" applyFill="1" applyBorder="1" applyAlignment="1">
      <alignment horizontal="left"/>
      <protection/>
    </xf>
    <xf numFmtId="184" fontId="0" fillId="0" borderId="41" xfId="0" applyNumberFormat="1" applyFont="1" applyFill="1" applyBorder="1" applyAlignment="1" applyProtection="1">
      <alignment horizontal="center" vertical="center"/>
      <protection locked="0"/>
    </xf>
    <xf numFmtId="0" fontId="0" fillId="0" borderId="18" xfId="64" applyFont="1" applyFill="1" applyBorder="1">
      <alignment vertical="center"/>
      <protection/>
    </xf>
    <xf numFmtId="0" fontId="0" fillId="0" borderId="0" xfId="69" applyFont="1" applyFill="1" applyBorder="1" applyAlignment="1">
      <alignment horizontal="center"/>
      <protection/>
    </xf>
    <xf numFmtId="0" fontId="52" fillId="0" borderId="0" xfId="0" applyFont="1" applyFill="1" applyBorder="1" applyAlignment="1">
      <alignment horizontal="center"/>
    </xf>
    <xf numFmtId="0" fontId="0" fillId="0" borderId="0" xfId="69" applyFont="1" applyFill="1" applyBorder="1" applyAlignment="1">
      <alignment horizontal="center" vertical="center" wrapText="1"/>
      <protection/>
    </xf>
    <xf numFmtId="0" fontId="0" fillId="0" borderId="0" xfId="62" applyFont="1" applyFill="1" applyBorder="1" applyAlignment="1">
      <alignment horizontal="center"/>
      <protection/>
    </xf>
    <xf numFmtId="0" fontId="0" fillId="0" borderId="0" xfId="64" applyFont="1" applyFill="1" applyBorder="1" applyAlignment="1">
      <alignment vertical="center"/>
      <protection/>
    </xf>
    <xf numFmtId="0" fontId="2" fillId="0" borderId="18"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20" fontId="2" fillId="0" borderId="18" xfId="0" applyNumberFormat="1" applyFont="1" applyBorder="1" applyAlignment="1">
      <alignment horizontal="center" vertical="center"/>
    </xf>
    <xf numFmtId="185" fontId="2" fillId="0" borderId="45" xfId="0" applyNumberFormat="1" applyFont="1" applyBorder="1" applyAlignment="1">
      <alignment horizontal="center" vertical="center"/>
    </xf>
    <xf numFmtId="20" fontId="0" fillId="0" borderId="0" xfId="0" applyNumberFormat="1" applyFont="1" applyAlignment="1">
      <alignment vertical="center"/>
    </xf>
    <xf numFmtId="0" fontId="2" fillId="0" borderId="46" xfId="0" applyFont="1" applyBorder="1" applyAlignment="1">
      <alignment vertical="center"/>
    </xf>
    <xf numFmtId="0" fontId="2" fillId="0" borderId="0" xfId="0" applyFont="1" applyAlignment="1">
      <alignment vertical="center"/>
    </xf>
    <xf numFmtId="0" fontId="8" fillId="0" borderId="0" xfId="0" applyFont="1" applyFill="1" applyBorder="1" applyAlignment="1">
      <alignment vertical="center"/>
    </xf>
    <xf numFmtId="20"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8" fillId="0" borderId="0" xfId="0" applyFont="1" applyFill="1" applyAlignment="1">
      <alignment vertical="center"/>
    </xf>
    <xf numFmtId="0" fontId="2" fillId="0" borderId="42" xfId="66" applyFont="1" applyFill="1" applyBorder="1" applyAlignment="1">
      <alignment horizontal="center" vertical="center"/>
      <protection/>
    </xf>
    <xf numFmtId="0" fontId="2" fillId="0" borderId="34" xfId="66" applyFont="1" applyFill="1" applyBorder="1" applyAlignment="1">
      <alignment vertical="center"/>
      <protection/>
    </xf>
    <xf numFmtId="0" fontId="2" fillId="0" borderId="35" xfId="66" applyFont="1" applyFill="1" applyBorder="1" applyAlignment="1">
      <alignment vertical="center"/>
      <protection/>
    </xf>
    <xf numFmtId="0" fontId="53" fillId="0" borderId="0" xfId="61" applyFont="1" applyFill="1" applyAlignment="1">
      <alignment horizontal="center"/>
      <protection/>
    </xf>
    <xf numFmtId="0" fontId="50" fillId="0" borderId="0" xfId="61" applyFont="1" applyFill="1">
      <alignment/>
      <protection/>
    </xf>
    <xf numFmtId="0" fontId="50" fillId="0" borderId="11" xfId="61" applyFont="1" applyFill="1" applyBorder="1" applyAlignment="1">
      <alignment horizontal="center" vertical="center"/>
      <protection/>
    </xf>
    <xf numFmtId="0" fontId="50" fillId="0" borderId="42" xfId="61" applyFont="1" applyFill="1" applyBorder="1" applyAlignment="1">
      <alignment horizontal="center" vertical="center"/>
      <protection/>
    </xf>
    <xf numFmtId="0" fontId="50" fillId="0" borderId="18" xfId="61" applyFont="1" applyFill="1" applyBorder="1" applyAlignment="1">
      <alignment horizontal="center" vertical="center"/>
      <protection/>
    </xf>
    <xf numFmtId="0" fontId="50" fillId="0" borderId="18" xfId="61" applyFont="1" applyFill="1" applyBorder="1" applyAlignment="1">
      <alignment horizontal="right" vertical="center"/>
      <protection/>
    </xf>
    <xf numFmtId="0" fontId="50" fillId="0" borderId="18" xfId="61" applyFont="1" applyFill="1" applyBorder="1" applyAlignment="1">
      <alignment vertical="center"/>
      <protection/>
    </xf>
    <xf numFmtId="0" fontId="50" fillId="0" borderId="34" xfId="61" applyFont="1" applyFill="1" applyBorder="1" applyAlignment="1">
      <alignment vertical="center"/>
      <protection/>
    </xf>
    <xf numFmtId="0" fontId="50" fillId="0" borderId="24" xfId="61" applyFont="1" applyFill="1" applyBorder="1" applyAlignment="1">
      <alignment horizontal="center" vertical="center"/>
      <protection/>
    </xf>
    <xf numFmtId="0" fontId="50" fillId="0" borderId="24" xfId="61" applyFont="1" applyFill="1" applyBorder="1" applyAlignment="1">
      <alignment horizontal="right" vertical="center"/>
      <protection/>
    </xf>
    <xf numFmtId="0" fontId="50" fillId="0" borderId="24" xfId="61" applyFont="1" applyFill="1" applyBorder="1" applyAlignment="1">
      <alignment vertical="center"/>
      <protection/>
    </xf>
    <xf numFmtId="0" fontId="50" fillId="0" borderId="35" xfId="61" applyFont="1" applyFill="1" applyBorder="1" applyAlignment="1">
      <alignment vertical="center"/>
      <protection/>
    </xf>
    <xf numFmtId="180" fontId="50" fillId="0" borderId="0" xfId="61" applyNumberFormat="1" applyFont="1" applyFill="1">
      <alignment/>
      <protection/>
    </xf>
    <xf numFmtId="0" fontId="0" fillId="0" borderId="0" xfId="63" applyFont="1">
      <alignment/>
      <protection/>
    </xf>
    <xf numFmtId="0" fontId="0" fillId="0" borderId="0" xfId="63" applyFont="1" applyFill="1">
      <alignment/>
      <protection/>
    </xf>
    <xf numFmtId="0" fontId="0" fillId="0" borderId="0" xfId="63" applyFont="1" applyFill="1" applyBorder="1" applyAlignment="1">
      <alignment horizontal="left" vertical="center" wrapText="1"/>
      <protection/>
    </xf>
    <xf numFmtId="0" fontId="0" fillId="0" borderId="35" xfId="63" applyNumberFormat="1" applyFont="1" applyFill="1" applyBorder="1" applyAlignment="1">
      <alignment horizontal="center" vertical="center"/>
      <protection/>
    </xf>
    <xf numFmtId="0" fontId="0" fillId="0" borderId="23" xfId="63" applyNumberFormat="1" applyFont="1" applyFill="1" applyBorder="1" applyAlignment="1">
      <alignment horizontal="center" vertical="center"/>
      <protection/>
    </xf>
    <xf numFmtId="2" fontId="0" fillId="0" borderId="35" xfId="63" applyNumberFormat="1" applyFont="1" applyFill="1" applyBorder="1" applyAlignment="1">
      <alignment horizontal="center" vertical="center"/>
      <protection/>
    </xf>
    <xf numFmtId="2" fontId="0" fillId="0" borderId="23" xfId="63" applyNumberFormat="1" applyFont="1" applyFill="1" applyBorder="1" applyAlignment="1">
      <alignment horizontal="center" vertical="center"/>
      <protection/>
    </xf>
    <xf numFmtId="0" fontId="0" fillId="0" borderId="47" xfId="63" applyFont="1" applyFill="1" applyBorder="1" applyAlignment="1">
      <alignment horizontal="center" vertical="center"/>
      <protection/>
    </xf>
    <xf numFmtId="0" fontId="0" fillId="0" borderId="48" xfId="63" applyNumberFormat="1" applyFont="1" applyFill="1" applyBorder="1" applyAlignment="1">
      <alignment horizontal="center" vertical="center"/>
      <protection/>
    </xf>
    <xf numFmtId="0" fontId="0" fillId="0" borderId="49" xfId="63" applyNumberFormat="1" applyFont="1" applyFill="1" applyBorder="1" applyAlignment="1">
      <alignment horizontal="center" vertical="center"/>
      <protection/>
    </xf>
    <xf numFmtId="2" fontId="0" fillId="0" borderId="49" xfId="63" applyNumberFormat="1" applyFont="1" applyFill="1" applyBorder="1" applyAlignment="1">
      <alignment horizontal="center" vertical="center"/>
      <protection/>
    </xf>
    <xf numFmtId="2" fontId="0" fillId="0" borderId="48" xfId="63" applyNumberFormat="1" applyFont="1" applyFill="1" applyBorder="1" applyAlignment="1">
      <alignment horizontal="center" vertical="center"/>
      <protection/>
    </xf>
    <xf numFmtId="0" fontId="0" fillId="0" borderId="50" xfId="63" applyFont="1" applyFill="1" applyBorder="1" applyAlignment="1">
      <alignment horizontal="center" vertical="center"/>
      <protection/>
    </xf>
    <xf numFmtId="0" fontId="0" fillId="0" borderId="34" xfId="63" applyNumberFormat="1" applyFont="1" applyFill="1" applyBorder="1" applyAlignment="1">
      <alignment horizontal="center" vertical="center"/>
      <protection/>
    </xf>
    <xf numFmtId="0" fontId="0" fillId="0" borderId="22" xfId="63" applyNumberFormat="1" applyFont="1" applyFill="1" applyBorder="1" applyAlignment="1">
      <alignment horizontal="center" vertical="center"/>
      <protection/>
    </xf>
    <xf numFmtId="2" fontId="0" fillId="0" borderId="34" xfId="63" applyNumberFormat="1" applyFont="1" applyFill="1" applyBorder="1" applyAlignment="1">
      <alignment horizontal="center" vertical="center"/>
      <protection/>
    </xf>
    <xf numFmtId="0" fontId="0" fillId="0" borderId="51" xfId="63" applyFont="1" applyFill="1" applyBorder="1" applyAlignment="1">
      <alignment horizontal="center" vertical="center"/>
      <protection/>
    </xf>
    <xf numFmtId="186" fontId="0" fillId="0" borderId="52" xfId="63" applyNumberFormat="1" applyFont="1" applyFill="1" applyBorder="1" applyAlignment="1">
      <alignment horizontal="center" vertical="center"/>
      <protection/>
    </xf>
    <xf numFmtId="0" fontId="0" fillId="0" borderId="53" xfId="63" applyNumberFormat="1" applyFont="1" applyFill="1" applyBorder="1" applyAlignment="1">
      <alignment horizontal="center" vertical="center"/>
      <protection/>
    </xf>
    <xf numFmtId="2" fontId="0" fillId="0" borderId="53" xfId="63" applyNumberFormat="1" applyFont="1" applyFill="1" applyBorder="1" applyAlignment="1">
      <alignment horizontal="center" vertical="center"/>
      <protection/>
    </xf>
    <xf numFmtId="187" fontId="0" fillId="0" borderId="52" xfId="63" applyNumberFormat="1" applyFont="1" applyFill="1" applyBorder="1" applyAlignment="1">
      <alignment horizontal="center" vertical="center"/>
      <protection/>
    </xf>
    <xf numFmtId="187" fontId="0" fillId="0" borderId="53" xfId="63" applyNumberFormat="1" applyFont="1" applyFill="1" applyBorder="1" applyAlignment="1">
      <alignment horizontal="center" vertical="center"/>
      <protection/>
    </xf>
    <xf numFmtId="0" fontId="0" fillId="33" borderId="52" xfId="63" applyNumberFormat="1" applyFont="1" applyFill="1" applyBorder="1" applyAlignment="1">
      <alignment horizontal="center" vertical="center"/>
      <protection/>
    </xf>
    <xf numFmtId="0" fontId="0" fillId="0" borderId="54" xfId="63" applyFont="1" applyFill="1" applyBorder="1" applyAlignment="1">
      <alignment horizontal="center" vertical="center"/>
      <protection/>
    </xf>
    <xf numFmtId="2" fontId="0" fillId="0" borderId="32" xfId="63" applyNumberFormat="1" applyFont="1" applyFill="1" applyBorder="1" applyAlignment="1">
      <alignment horizontal="center" vertical="center" wrapText="1"/>
      <protection/>
    </xf>
    <xf numFmtId="0" fontId="0" fillId="0" borderId="55" xfId="63" applyNumberFormat="1" applyFont="1" applyFill="1" applyBorder="1" applyAlignment="1">
      <alignment horizontal="center" vertical="center"/>
      <protection/>
    </xf>
    <xf numFmtId="0" fontId="0" fillId="0" borderId="32" xfId="63" applyNumberFormat="1" applyFont="1" applyFill="1" applyBorder="1" applyAlignment="1">
      <alignment horizontal="center" vertical="center" wrapText="1"/>
      <protection/>
    </xf>
    <xf numFmtId="185" fontId="0" fillId="0" borderId="32" xfId="63" applyNumberFormat="1" applyFont="1" applyFill="1" applyBorder="1" applyAlignment="1">
      <alignment horizontal="center" vertical="center" wrapText="1"/>
      <protection/>
    </xf>
    <xf numFmtId="184" fontId="0" fillId="0" borderId="55" xfId="63" applyNumberFormat="1" applyFont="1" applyFill="1" applyBorder="1" applyAlignment="1">
      <alignment horizontal="center" vertical="center"/>
      <protection/>
    </xf>
    <xf numFmtId="0" fontId="0" fillId="0" borderId="56" xfId="63" applyFont="1" applyFill="1" applyBorder="1" applyAlignment="1">
      <alignment horizontal="center" vertical="center"/>
      <protection/>
    </xf>
    <xf numFmtId="0" fontId="0" fillId="0" borderId="52" xfId="63" applyNumberFormat="1" applyFont="1" applyFill="1" applyBorder="1" applyAlignment="1">
      <alignment horizontal="center" vertical="center"/>
      <protection/>
    </xf>
    <xf numFmtId="185" fontId="0" fillId="0" borderId="22" xfId="63" applyNumberFormat="1" applyFont="1" applyFill="1" applyBorder="1" applyAlignment="1">
      <alignment horizontal="center" vertical="center"/>
      <protection/>
    </xf>
    <xf numFmtId="187" fontId="0" fillId="0" borderId="22" xfId="63" applyNumberFormat="1" applyFont="1" applyFill="1" applyBorder="1" applyAlignment="1">
      <alignment horizontal="center" vertical="center"/>
      <protection/>
    </xf>
    <xf numFmtId="185" fontId="0" fillId="0" borderId="34" xfId="63" applyNumberFormat="1" applyFont="1" applyFill="1" applyBorder="1" applyAlignment="1">
      <alignment horizontal="center" vertical="center" wrapText="1"/>
      <protection/>
    </xf>
    <xf numFmtId="0" fontId="0" fillId="0" borderId="34" xfId="63" applyNumberFormat="1" applyFont="1" applyFill="1" applyBorder="1" applyAlignment="1">
      <alignment horizontal="center" vertical="center" wrapText="1"/>
      <protection/>
    </xf>
    <xf numFmtId="184" fontId="0" fillId="0" borderId="22" xfId="63" applyNumberFormat="1" applyFont="1" applyFill="1" applyBorder="1" applyAlignment="1">
      <alignment horizontal="center" vertical="center"/>
      <protection/>
    </xf>
    <xf numFmtId="2" fontId="0" fillId="0" borderId="22" xfId="63" applyNumberFormat="1" applyFont="1" applyFill="1" applyBorder="1" applyAlignment="1">
      <alignment horizontal="center" vertical="center"/>
      <protection/>
    </xf>
    <xf numFmtId="186" fontId="0" fillId="0" borderId="22" xfId="63" applyNumberFormat="1" applyFont="1" applyFill="1" applyBorder="1" applyAlignment="1">
      <alignment horizontal="center" vertical="center"/>
      <protection/>
    </xf>
    <xf numFmtId="2" fontId="0" fillId="0" borderId="52" xfId="63" applyNumberFormat="1" applyFont="1" applyFill="1" applyBorder="1" applyAlignment="1">
      <alignment horizontal="center" vertical="center"/>
      <protection/>
    </xf>
    <xf numFmtId="2" fontId="0" fillId="0" borderId="57" xfId="63" applyNumberFormat="1" applyFont="1" applyFill="1" applyBorder="1" applyAlignment="1">
      <alignment horizontal="center" vertical="center"/>
      <protection/>
    </xf>
    <xf numFmtId="0" fontId="0" fillId="0" borderId="57" xfId="63" applyNumberFormat="1" applyFont="1" applyFill="1" applyBorder="1" applyAlignment="1">
      <alignment horizontal="center" vertical="center"/>
      <protection/>
    </xf>
    <xf numFmtId="185" fontId="0" fillId="0" borderId="52" xfId="63" applyNumberFormat="1" applyFont="1" applyFill="1" applyBorder="1" applyAlignment="1">
      <alignment horizontal="center" vertical="center"/>
      <protection/>
    </xf>
    <xf numFmtId="184" fontId="0" fillId="0" borderId="57" xfId="63" applyNumberFormat="1" applyFont="1" applyFill="1" applyBorder="1" applyAlignment="1">
      <alignment horizontal="center" vertical="center"/>
      <protection/>
    </xf>
    <xf numFmtId="0" fontId="0" fillId="0" borderId="58" xfId="63" applyFont="1" applyFill="1" applyBorder="1" applyAlignment="1">
      <alignment horizontal="center" vertical="center"/>
      <protection/>
    </xf>
    <xf numFmtId="177" fontId="0" fillId="0" borderId="59" xfId="69" applyNumberFormat="1" applyFont="1" applyFill="1" applyBorder="1" applyAlignment="1">
      <alignment horizontal="center" vertical="center"/>
      <protection/>
    </xf>
    <xf numFmtId="177" fontId="0" fillId="0" borderId="60" xfId="63" applyNumberFormat="1" applyFont="1" applyFill="1" applyBorder="1" applyAlignment="1">
      <alignment horizontal="center" vertical="center"/>
      <protection/>
    </xf>
    <xf numFmtId="0" fontId="0" fillId="0" borderId="35" xfId="63" applyFont="1" applyFill="1" applyBorder="1" applyAlignment="1">
      <alignment horizontal="center" vertical="center"/>
      <protection/>
    </xf>
    <xf numFmtId="0" fontId="0" fillId="0" borderId="23" xfId="63" applyFont="1" applyFill="1" applyBorder="1" applyAlignment="1">
      <alignment horizontal="center" vertical="center"/>
      <protection/>
    </xf>
    <xf numFmtId="0" fontId="0" fillId="0" borderId="0" xfId="63" applyFont="1" applyAlignment="1">
      <alignment/>
      <protection/>
    </xf>
    <xf numFmtId="0" fontId="0" fillId="0" borderId="0" xfId="63" applyFont="1" applyFill="1" applyAlignment="1">
      <alignment horizontal="right"/>
      <protection/>
    </xf>
    <xf numFmtId="0" fontId="0" fillId="0" borderId="0" xfId="63" applyNumberFormat="1" applyFont="1" applyFill="1" applyBorder="1" applyAlignment="1">
      <alignment horizontal="center" vertical="center"/>
      <protection/>
    </xf>
    <xf numFmtId="2" fontId="0" fillId="0" borderId="0" xfId="63" applyNumberFormat="1" applyFont="1" applyFill="1" applyBorder="1" applyAlignment="1">
      <alignment horizontal="center" vertical="center"/>
      <protection/>
    </xf>
    <xf numFmtId="0" fontId="0" fillId="0" borderId="0" xfId="63" applyFont="1" applyFill="1" applyBorder="1" applyAlignment="1">
      <alignment horizontal="center" vertical="center"/>
      <protection/>
    </xf>
    <xf numFmtId="2" fontId="0" fillId="33" borderId="52" xfId="63" applyNumberFormat="1" applyFont="1" applyFill="1" applyBorder="1" applyAlignment="1">
      <alignment horizontal="center" vertical="center"/>
      <protection/>
    </xf>
    <xf numFmtId="185" fontId="0" fillId="0" borderId="55" xfId="63" applyNumberFormat="1" applyFont="1" applyFill="1" applyBorder="1" applyAlignment="1">
      <alignment horizontal="center" vertical="center"/>
      <protection/>
    </xf>
    <xf numFmtId="184" fontId="0" fillId="0" borderId="32" xfId="63" applyNumberFormat="1" applyFont="1" applyFill="1" applyBorder="1" applyAlignment="1">
      <alignment horizontal="center" vertical="center" wrapText="1"/>
      <protection/>
    </xf>
    <xf numFmtId="185" fontId="0" fillId="0" borderId="48" xfId="63" applyNumberFormat="1" applyFont="1" applyFill="1" applyBorder="1" applyAlignment="1">
      <alignment horizontal="center" vertical="center"/>
      <protection/>
    </xf>
    <xf numFmtId="184" fontId="0" fillId="0" borderId="48" xfId="63" applyNumberFormat="1" applyFont="1" applyFill="1" applyBorder="1" applyAlignment="1">
      <alignment horizontal="center" vertical="center"/>
      <protection/>
    </xf>
    <xf numFmtId="186" fontId="0" fillId="0" borderId="34" xfId="63" applyNumberFormat="1" applyFont="1" applyFill="1" applyBorder="1" applyAlignment="1">
      <alignment horizontal="center" vertical="center"/>
      <protection/>
    </xf>
    <xf numFmtId="184" fontId="0" fillId="0" borderId="52" xfId="63" applyNumberFormat="1" applyFont="1" applyFill="1" applyBorder="1" applyAlignment="1">
      <alignment horizontal="center" vertical="center"/>
      <protection/>
    </xf>
    <xf numFmtId="0" fontId="0" fillId="0" borderId="59" xfId="69" applyNumberFormat="1" applyFont="1" applyFill="1" applyBorder="1" applyAlignment="1">
      <alignment horizontal="center" vertical="center"/>
      <protection/>
    </xf>
    <xf numFmtId="0" fontId="0" fillId="0" borderId="60" xfId="63" applyNumberFormat="1" applyFont="1" applyFill="1" applyBorder="1" applyAlignment="1">
      <alignment horizontal="center" vertical="center"/>
      <protection/>
    </xf>
    <xf numFmtId="0" fontId="7" fillId="0" borderId="0" xfId="63" applyFont="1" applyAlignment="1">
      <alignment/>
      <protection/>
    </xf>
    <xf numFmtId="0" fontId="3" fillId="0" borderId="61" xfId="0" applyFont="1" applyFill="1" applyBorder="1" applyAlignment="1">
      <alignment vertical="center" wrapText="1"/>
    </xf>
    <xf numFmtId="0" fontId="3" fillId="0" borderId="62" xfId="0" applyFont="1" applyFill="1" applyBorder="1" applyAlignment="1">
      <alignment vertical="center"/>
    </xf>
    <xf numFmtId="0" fontId="4" fillId="0" borderId="0" xfId="0" applyFont="1" applyFill="1" applyAlignment="1">
      <alignment horizontal="center" vertical="center"/>
    </xf>
    <xf numFmtId="0" fontId="53" fillId="0" borderId="0" xfId="61" applyFont="1" applyFill="1" applyAlignment="1">
      <alignment horizontal="center"/>
      <protection/>
    </xf>
    <xf numFmtId="0" fontId="50" fillId="0" borderId="63" xfId="61" applyFont="1" applyFill="1" applyBorder="1" applyAlignment="1">
      <alignment vertical="center" wrapText="1"/>
      <protection/>
    </xf>
    <xf numFmtId="0" fontId="51" fillId="0" borderId="64" xfId="61" applyFont="1" applyFill="1" applyBorder="1" applyAlignment="1">
      <alignment vertical="center"/>
      <protection/>
    </xf>
    <xf numFmtId="0" fontId="51" fillId="0" borderId="65" xfId="61" applyFont="1" applyFill="1" applyBorder="1" applyAlignment="1">
      <alignment vertical="center"/>
      <protection/>
    </xf>
    <xf numFmtId="0" fontId="50" fillId="0" borderId="22" xfId="61" applyFont="1" applyFill="1" applyBorder="1" applyAlignment="1">
      <alignment horizontal="distributed" vertical="center" wrapText="1"/>
      <protection/>
    </xf>
    <xf numFmtId="0" fontId="50" fillId="0" borderId="22" xfId="61" applyFont="1" applyFill="1" applyBorder="1" applyAlignment="1">
      <alignment horizontal="distributed" vertical="center"/>
      <protection/>
    </xf>
    <xf numFmtId="0" fontId="50" fillId="0" borderId="18" xfId="61" applyFont="1" applyFill="1" applyBorder="1" applyAlignment="1">
      <alignment vertical="center" wrapText="1"/>
      <protection/>
    </xf>
    <xf numFmtId="0" fontId="50" fillId="0" borderId="18" xfId="61" applyFont="1" applyFill="1" applyBorder="1" applyAlignment="1">
      <alignment vertical="center"/>
      <protection/>
    </xf>
    <xf numFmtId="0" fontId="50" fillId="0" borderId="23" xfId="61" applyFont="1" applyFill="1" applyBorder="1" applyAlignment="1">
      <alignment horizontal="distributed" vertical="center"/>
      <protection/>
    </xf>
    <xf numFmtId="0" fontId="50" fillId="0" borderId="24" xfId="61" applyFont="1" applyFill="1" applyBorder="1" applyAlignment="1">
      <alignment vertical="center"/>
      <protection/>
    </xf>
    <xf numFmtId="0" fontId="0" fillId="0" borderId="66" xfId="63" applyFont="1" applyFill="1" applyBorder="1" applyAlignment="1">
      <alignment horizontal="center" vertical="center"/>
      <protection/>
    </xf>
    <xf numFmtId="0" fontId="0" fillId="0" borderId="67" xfId="63" applyFont="1" applyFill="1" applyBorder="1" applyAlignment="1">
      <alignment horizontal="center" vertical="center"/>
      <protection/>
    </xf>
    <xf numFmtId="0" fontId="0" fillId="0" borderId="68" xfId="63" applyFont="1" applyFill="1" applyBorder="1" applyAlignment="1">
      <alignment horizontal="center" vertical="center"/>
      <protection/>
    </xf>
    <xf numFmtId="0" fontId="0" fillId="0" borderId="69" xfId="63" applyFont="1" applyFill="1" applyBorder="1" applyAlignment="1">
      <alignment horizontal="center" vertical="center"/>
      <protection/>
    </xf>
    <xf numFmtId="0" fontId="0" fillId="0" borderId="70" xfId="63" applyFont="1" applyFill="1" applyBorder="1" applyAlignment="1">
      <alignment horizontal="center" vertical="center"/>
      <protection/>
    </xf>
    <xf numFmtId="0" fontId="0" fillId="0" borderId="71" xfId="63" applyFont="1" applyFill="1" applyBorder="1" applyAlignment="1">
      <alignment horizontal="center" vertical="center"/>
      <protection/>
    </xf>
    <xf numFmtId="0" fontId="0" fillId="0" borderId="72" xfId="63" applyFont="1" applyFill="1" applyBorder="1" applyAlignment="1">
      <alignment horizontal="left" vertical="center" wrapText="1"/>
      <protection/>
    </xf>
    <xf numFmtId="0" fontId="0" fillId="0" borderId="73" xfId="63" applyFont="1" applyFill="1" applyBorder="1" applyAlignment="1">
      <alignment horizontal="left" vertical="center" wrapText="1"/>
      <protection/>
    </xf>
    <xf numFmtId="0" fontId="0" fillId="0" borderId="74" xfId="63" applyFont="1" applyFill="1" applyBorder="1" applyAlignment="1">
      <alignment horizontal="left" vertical="center" wrapText="1"/>
      <protection/>
    </xf>
    <xf numFmtId="0" fontId="0" fillId="0" borderId="58" xfId="63" applyFont="1" applyFill="1" applyBorder="1" applyAlignment="1">
      <alignment horizontal="center" vertical="center"/>
      <protection/>
    </xf>
    <xf numFmtId="0" fontId="0" fillId="0" borderId="75" xfId="63" applyFont="1" applyFill="1" applyBorder="1" applyAlignment="1">
      <alignment horizontal="center" vertical="center"/>
      <protection/>
    </xf>
    <xf numFmtId="0" fontId="0" fillId="0" borderId="76" xfId="63" applyFont="1" applyFill="1" applyBorder="1" applyAlignment="1">
      <alignment horizontal="center" vertical="center"/>
      <protection/>
    </xf>
    <xf numFmtId="0" fontId="0" fillId="0" borderId="77" xfId="63" applyFont="1" applyFill="1" applyBorder="1" applyAlignment="1">
      <alignment horizontal="center" vertical="center"/>
      <protection/>
    </xf>
    <xf numFmtId="0" fontId="0" fillId="0" borderId="78" xfId="63" applyFont="1" applyFill="1" applyBorder="1" applyAlignment="1">
      <alignment horizontal="center" vertical="center"/>
      <protection/>
    </xf>
    <xf numFmtId="0" fontId="0" fillId="0" borderId="79" xfId="63" applyFont="1" applyFill="1" applyBorder="1" applyAlignment="1">
      <alignment horizontal="center" vertical="center"/>
      <protection/>
    </xf>
    <xf numFmtId="0" fontId="0" fillId="0" borderId="80" xfId="63" applyFont="1" applyFill="1" applyBorder="1" applyAlignment="1">
      <alignment horizontal="center" vertical="center"/>
      <protection/>
    </xf>
    <xf numFmtId="0" fontId="0" fillId="0" borderId="81" xfId="63" applyFont="1" applyFill="1" applyBorder="1" applyAlignment="1">
      <alignment horizontal="center" vertical="center"/>
      <protection/>
    </xf>
    <xf numFmtId="0" fontId="0" fillId="0" borderId="0" xfId="63" applyFont="1" applyFill="1" applyBorder="1" applyAlignment="1">
      <alignment vertical="center" wrapText="1"/>
      <protection/>
    </xf>
    <xf numFmtId="0" fontId="0" fillId="0" borderId="0" xfId="63" applyFont="1" applyFill="1" applyAlignment="1">
      <alignment/>
      <protection/>
    </xf>
    <xf numFmtId="0" fontId="0" fillId="0" borderId="18" xfId="69" applyFont="1" applyFill="1" applyBorder="1" applyAlignment="1">
      <alignment horizontal="center" vertical="center"/>
      <protection/>
    </xf>
    <xf numFmtId="0" fontId="0" fillId="0" borderId="18" xfId="64" applyFont="1" applyFill="1" applyBorder="1" applyAlignment="1">
      <alignment horizontal="center" vertical="center"/>
      <protection/>
    </xf>
    <xf numFmtId="0" fontId="0" fillId="0" borderId="18" xfId="69" applyFont="1" applyFill="1" applyBorder="1" applyAlignment="1">
      <alignment horizontal="center" vertical="center" wrapText="1"/>
      <protection/>
    </xf>
    <xf numFmtId="0" fontId="0" fillId="0" borderId="18" xfId="62" applyFont="1" applyFill="1" applyBorder="1" applyAlignment="1">
      <alignment horizontal="center" vertical="center"/>
      <protection/>
    </xf>
    <xf numFmtId="0" fontId="52" fillId="0" borderId="18" xfId="0" applyFont="1" applyFill="1" applyBorder="1" applyAlignment="1">
      <alignment horizontal="center" vertical="center"/>
    </xf>
    <xf numFmtId="0" fontId="54" fillId="0" borderId="18" xfId="0" applyFont="1" applyFill="1" applyBorder="1" applyAlignment="1">
      <alignment horizontal="center" vertical="center" shrinkToFit="1"/>
    </xf>
    <xf numFmtId="0" fontId="0" fillId="0" borderId="18" xfId="69" applyFont="1" applyFill="1" applyBorder="1" applyAlignment="1">
      <alignment horizontal="center"/>
      <protection/>
    </xf>
    <xf numFmtId="0" fontId="0" fillId="0" borderId="82" xfId="69" applyFont="1" applyFill="1" applyBorder="1" applyAlignment="1">
      <alignment horizontal="center" vertical="center"/>
      <protection/>
    </xf>
    <xf numFmtId="0" fontId="0" fillId="0" borderId="83" xfId="69" applyFont="1" applyFill="1" applyBorder="1" applyAlignment="1">
      <alignment horizontal="center" vertical="center"/>
      <protection/>
    </xf>
    <xf numFmtId="0" fontId="0" fillId="0" borderId="26" xfId="69" applyFont="1" applyFill="1" applyBorder="1" applyAlignment="1">
      <alignment horizontal="center" vertical="center"/>
      <protection/>
    </xf>
    <xf numFmtId="0" fontId="0" fillId="0" borderId="40" xfId="69" applyFont="1" applyFill="1" applyBorder="1" applyAlignment="1">
      <alignment horizontal="center" vertical="center"/>
      <protection/>
    </xf>
    <xf numFmtId="0" fontId="0" fillId="0" borderId="45" xfId="64" applyFont="1" applyFill="1" applyBorder="1" applyAlignment="1">
      <alignment horizontal="center" vertical="center"/>
      <protection/>
    </xf>
    <xf numFmtId="0" fontId="0" fillId="0" borderId="84" xfId="64"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45" xfId="69" applyFont="1" applyFill="1" applyBorder="1" applyAlignment="1">
      <alignment horizontal="center" vertical="center" wrapText="1"/>
      <protection/>
    </xf>
    <xf numFmtId="0" fontId="0" fillId="0" borderId="84" xfId="69" applyFont="1" applyFill="1" applyBorder="1" applyAlignment="1">
      <alignment horizontal="center" vertical="center" wrapText="1"/>
      <protection/>
    </xf>
    <xf numFmtId="0" fontId="0" fillId="0" borderId="36" xfId="69" applyFont="1" applyFill="1" applyBorder="1" applyAlignment="1">
      <alignment horizontal="center" vertical="center"/>
      <protection/>
    </xf>
    <xf numFmtId="0" fontId="0" fillId="0" borderId="38" xfId="69" applyFont="1" applyFill="1" applyBorder="1" applyAlignment="1">
      <alignment horizontal="center" vertical="center"/>
      <protection/>
    </xf>
    <xf numFmtId="0" fontId="0" fillId="0" borderId="39" xfId="69" applyFont="1" applyFill="1" applyBorder="1" applyAlignment="1">
      <alignment horizontal="center" vertical="center"/>
      <protection/>
    </xf>
    <xf numFmtId="0" fontId="7" fillId="0" borderId="0" xfId="69" applyFont="1" applyFill="1" applyAlignment="1">
      <alignment horizontal="center"/>
      <protection/>
    </xf>
    <xf numFmtId="0" fontId="0" fillId="0" borderId="26" xfId="69" applyFont="1" applyFill="1" applyBorder="1" applyAlignment="1">
      <alignment horizontal="center"/>
      <protection/>
    </xf>
    <xf numFmtId="0" fontId="0" fillId="0" borderId="40" xfId="69" applyFont="1" applyFill="1" applyBorder="1" applyAlignment="1">
      <alignment horizontal="center"/>
      <protection/>
    </xf>
    <xf numFmtId="0" fontId="0" fillId="0" borderId="20" xfId="69" applyFont="1" applyFill="1" applyBorder="1" applyAlignment="1">
      <alignment horizontal="center"/>
      <protection/>
    </xf>
    <xf numFmtId="0" fontId="55" fillId="0" borderId="0" xfId="61" applyFont="1" applyFill="1" applyAlignment="1">
      <alignment horizontal="center"/>
      <protection/>
    </xf>
    <xf numFmtId="0" fontId="2" fillId="0" borderId="45" xfId="0" applyFont="1" applyBorder="1" applyAlignment="1">
      <alignment horizontal="center" vertical="center"/>
    </xf>
    <xf numFmtId="0" fontId="2" fillId="0" borderId="19" xfId="0" applyFont="1" applyBorder="1" applyAlignment="1">
      <alignment horizontal="center" vertical="center"/>
    </xf>
    <xf numFmtId="0" fontId="2" fillId="0" borderId="83" xfId="0" applyFont="1" applyBorder="1" applyAlignment="1">
      <alignment horizontal="center" vertical="center"/>
    </xf>
    <xf numFmtId="0" fontId="2" fillId="0" borderId="18" xfId="0" applyFont="1" applyBorder="1" applyAlignment="1">
      <alignment horizontal="center" vertical="center"/>
    </xf>
    <xf numFmtId="0" fontId="2" fillId="0" borderId="18" xfId="66" applyFont="1" applyFill="1" applyBorder="1" applyAlignment="1">
      <alignment vertical="center" wrapText="1"/>
      <protection/>
    </xf>
    <xf numFmtId="0" fontId="2" fillId="0" borderId="18" xfId="66" applyFont="1" applyFill="1" applyBorder="1" applyAlignment="1">
      <alignment vertical="center"/>
      <protection/>
    </xf>
    <xf numFmtId="0" fontId="2" fillId="0" borderId="24" xfId="66" applyFont="1" applyFill="1" applyBorder="1" applyAlignment="1">
      <alignment vertical="center"/>
      <protection/>
    </xf>
    <xf numFmtId="0" fontId="5" fillId="0" borderId="0" xfId="66" applyFont="1" applyFill="1" applyAlignment="1">
      <alignment horizontal="center"/>
      <protection/>
    </xf>
    <xf numFmtId="0" fontId="0" fillId="0" borderId="0" xfId="66" applyFont="1" applyAlignment="1">
      <alignment/>
      <protection/>
    </xf>
    <xf numFmtId="0" fontId="2" fillId="0" borderId="63" xfId="66" applyFont="1" applyFill="1" applyBorder="1" applyAlignment="1">
      <alignment vertical="center" wrapText="1"/>
      <protection/>
    </xf>
    <xf numFmtId="0" fontId="0" fillId="0" borderId="64" xfId="66" applyFont="1" applyFill="1" applyBorder="1" applyAlignment="1">
      <alignment vertical="center"/>
      <protection/>
    </xf>
    <xf numFmtId="0" fontId="0" fillId="0" borderId="65" xfId="66" applyFont="1" applyFill="1" applyBorder="1" applyAlignment="1">
      <alignment vertical="center"/>
      <protection/>
    </xf>
    <xf numFmtId="0" fontId="2" fillId="0" borderId="22" xfId="66" applyFont="1" applyFill="1" applyBorder="1" applyAlignment="1">
      <alignment horizontal="distributed" vertical="center" wrapText="1"/>
      <protection/>
    </xf>
    <xf numFmtId="0" fontId="2" fillId="0" borderId="22" xfId="66" applyFont="1" applyFill="1" applyBorder="1" applyAlignment="1">
      <alignment horizontal="distributed" vertical="center"/>
      <protection/>
    </xf>
    <xf numFmtId="0" fontId="2" fillId="0" borderId="18" xfId="66" applyFont="1" applyFill="1" applyBorder="1" applyAlignment="1">
      <alignment horizontal="distributed" vertical="center"/>
      <protection/>
    </xf>
    <xf numFmtId="0" fontId="2" fillId="0" borderId="23" xfId="66" applyFont="1" applyFill="1" applyBorder="1" applyAlignment="1">
      <alignment horizontal="distributed" vertical="center"/>
      <protection/>
    </xf>
    <xf numFmtId="0" fontId="2" fillId="0" borderId="18" xfId="66" applyFont="1" applyFill="1" applyBorder="1" applyAlignment="1">
      <alignment horizontal="distributed" vertical="center" wrapText="1"/>
      <protection/>
    </xf>
    <xf numFmtId="0" fontId="2" fillId="0" borderId="24" xfId="66" applyFont="1" applyFill="1" applyBorder="1" applyAlignment="1">
      <alignment horizontal="distributed" vertical="center"/>
      <protection/>
    </xf>
    <xf numFmtId="0" fontId="7" fillId="0" borderId="0" xfId="61" applyFont="1" applyFill="1" applyAlignment="1">
      <alignment horizont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3 2" xfId="64"/>
    <cellStyle name="標準 4" xfId="65"/>
    <cellStyle name="標準 5" xfId="66"/>
    <cellStyle name="標準 6" xfId="67"/>
    <cellStyle name="標準 9" xfId="68"/>
    <cellStyle name="標準_SPM中のMetals濃度（H18）" xfId="69"/>
    <cellStyle name="良い" xfId="70"/>
  </cellStyles>
  <dxfs count="1">
    <dxf>
      <fill>
        <patternFill>
          <bgColor rgb="FF00B0F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xdr:row>
      <xdr:rowOff>9525</xdr:rowOff>
    </xdr:from>
    <xdr:to>
      <xdr:col>9</xdr:col>
      <xdr:colOff>619125</xdr:colOff>
      <xdr:row>52</xdr:row>
      <xdr:rowOff>123825</xdr:rowOff>
    </xdr:to>
    <xdr:grpSp>
      <xdr:nvGrpSpPr>
        <xdr:cNvPr id="1" name="グループ化 5"/>
        <xdr:cNvGrpSpPr>
          <a:grpSpLocks/>
        </xdr:cNvGrpSpPr>
      </xdr:nvGrpSpPr>
      <xdr:grpSpPr>
        <a:xfrm>
          <a:off x="114300" y="352425"/>
          <a:ext cx="6677025" cy="8686800"/>
          <a:chOff x="117230" y="344365"/>
          <a:chExt cx="6696000" cy="8540816"/>
        </a:xfrm>
        <a:solidFill>
          <a:srgbClr val="FFFFFF"/>
        </a:solidFill>
      </xdr:grpSpPr>
      <xdr:pic>
        <xdr:nvPicPr>
          <xdr:cNvPr id="2" name="図 2"/>
          <xdr:cNvPicPr preferRelativeResize="1">
            <a:picLocks noChangeAspect="1"/>
          </xdr:cNvPicPr>
        </xdr:nvPicPr>
        <xdr:blipFill>
          <a:blip r:embed="rId1"/>
          <a:stretch>
            <a:fillRect/>
          </a:stretch>
        </xdr:blipFill>
        <xdr:spPr>
          <a:xfrm>
            <a:off x="117230" y="344365"/>
            <a:ext cx="6696000" cy="8540816"/>
          </a:xfrm>
          <a:prstGeom prst="rect">
            <a:avLst/>
          </a:prstGeom>
          <a:noFill/>
          <a:ln w="9525" cmpd="sng">
            <a:noFill/>
          </a:ln>
        </xdr:spPr>
      </xdr:pic>
      <xdr:sp>
        <xdr:nvSpPr>
          <xdr:cNvPr id="3" name="テキスト ボックス 3"/>
          <xdr:cNvSpPr txBox="1">
            <a:spLocks noChangeArrowheads="1"/>
          </xdr:cNvSpPr>
        </xdr:nvSpPr>
        <xdr:spPr>
          <a:xfrm>
            <a:off x="2495984" y="8276648"/>
            <a:ext cx="1976994" cy="599992"/>
          </a:xfrm>
          <a:prstGeom prst="rect">
            <a:avLst/>
          </a:prstGeom>
          <a:solidFill>
            <a:srgbClr val="FFFFFF"/>
          </a:solidFill>
          <a:ln w="9525" cmpd="sng">
            <a:noFill/>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Calibri"/>
                <a:ea typeface="Calibri"/>
                <a:cs typeface="Calibri"/>
              </a:rPr>
              <a:t>2021</a:t>
            </a:r>
            <a:r>
              <a:rPr lang="en-US" cap="none" sz="1400" b="1" i="0" u="none" baseline="0">
                <a:solidFill>
                  <a:srgbClr val="000000"/>
                </a:solidFill>
                <a:latin typeface="ＭＳ Ｐゴシック"/>
                <a:ea typeface="ＭＳ Ｐゴシック"/>
                <a:cs typeface="ＭＳ Ｐゴシック"/>
              </a:rPr>
              <a:t>年度）</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二酸化窒素の年平均値</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1</xdr:row>
      <xdr:rowOff>28575</xdr:rowOff>
    </xdr:from>
    <xdr:to>
      <xdr:col>10</xdr:col>
      <xdr:colOff>342900</xdr:colOff>
      <xdr:row>57</xdr:row>
      <xdr:rowOff>161925</xdr:rowOff>
    </xdr:to>
    <xdr:pic>
      <xdr:nvPicPr>
        <xdr:cNvPr id="1" name="図 937"/>
        <xdr:cNvPicPr preferRelativeResize="1">
          <a:picLocks noChangeAspect="1"/>
        </xdr:cNvPicPr>
      </xdr:nvPicPr>
      <xdr:blipFill>
        <a:blip r:embed="rId1"/>
        <a:srcRect t="2331"/>
        <a:stretch>
          <a:fillRect/>
        </a:stretch>
      </xdr:blipFill>
      <xdr:spPr>
        <a:xfrm>
          <a:off x="295275" y="209550"/>
          <a:ext cx="6905625" cy="9734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2</xdr:row>
      <xdr:rowOff>9525</xdr:rowOff>
    </xdr:from>
    <xdr:to>
      <xdr:col>7</xdr:col>
      <xdr:colOff>466725</xdr:colOff>
      <xdr:row>16</xdr:row>
      <xdr:rowOff>47625</xdr:rowOff>
    </xdr:to>
    <xdr:pic>
      <xdr:nvPicPr>
        <xdr:cNvPr id="1" name="図 2"/>
        <xdr:cNvPicPr preferRelativeResize="1">
          <a:picLocks noChangeAspect="1"/>
        </xdr:cNvPicPr>
      </xdr:nvPicPr>
      <xdr:blipFill>
        <a:blip r:embed="rId1"/>
        <a:stretch>
          <a:fillRect/>
        </a:stretch>
      </xdr:blipFill>
      <xdr:spPr>
        <a:xfrm>
          <a:off x="171450" y="361950"/>
          <a:ext cx="5095875" cy="2438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1</xdr:row>
      <xdr:rowOff>38100</xdr:rowOff>
    </xdr:from>
    <xdr:to>
      <xdr:col>8</xdr:col>
      <xdr:colOff>47625</xdr:colOff>
      <xdr:row>16</xdr:row>
      <xdr:rowOff>57150</xdr:rowOff>
    </xdr:to>
    <xdr:pic>
      <xdr:nvPicPr>
        <xdr:cNvPr id="1" name="図 3"/>
        <xdr:cNvPicPr preferRelativeResize="1">
          <a:picLocks noChangeAspect="1"/>
        </xdr:cNvPicPr>
      </xdr:nvPicPr>
      <xdr:blipFill>
        <a:blip r:embed="rId1"/>
        <a:stretch>
          <a:fillRect/>
        </a:stretch>
      </xdr:blipFill>
      <xdr:spPr>
        <a:xfrm>
          <a:off x="76200" y="219075"/>
          <a:ext cx="5457825" cy="2590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X20"/>
  <sheetViews>
    <sheetView tabSelected="1" view="pageBreakPreview" zoomScaleSheetLayoutView="100" zoomScalePageLayoutView="0" workbookViewId="0" topLeftCell="A1">
      <pane xSplit="3" topLeftCell="K1" activePane="topRight" state="frozen"/>
      <selection pane="topLeft" activeCell="AG146" sqref="AG146"/>
      <selection pane="topRight" activeCell="P17" sqref="P17"/>
    </sheetView>
  </sheetViews>
  <sheetFormatPr defaultColWidth="9.00390625" defaultRowHeight="13.5"/>
  <cols>
    <col min="1" max="1" width="13.625" style="6" customWidth="1"/>
    <col min="2" max="3" width="0" style="6" hidden="1" customWidth="1"/>
    <col min="4" max="16384" width="9.00390625" style="6" customWidth="1"/>
  </cols>
  <sheetData>
    <row r="2" spans="1:21" ht="17.25" customHeight="1">
      <c r="A2" s="30"/>
      <c r="B2" s="30"/>
      <c r="C2" s="7"/>
      <c r="D2" s="217" t="s">
        <v>29</v>
      </c>
      <c r="E2" s="217"/>
      <c r="F2" s="217"/>
      <c r="G2" s="217"/>
      <c r="H2" s="217"/>
      <c r="I2" s="217"/>
      <c r="J2" s="217"/>
      <c r="K2" s="217"/>
      <c r="L2" s="217"/>
      <c r="M2" s="217"/>
      <c r="N2" s="217"/>
      <c r="O2" s="217"/>
      <c r="P2" s="217"/>
      <c r="Q2" s="217"/>
      <c r="R2" s="217"/>
      <c r="S2" s="217"/>
      <c r="T2" s="217"/>
      <c r="U2" s="217"/>
    </row>
    <row r="3" spans="1:24" ht="14.25" thickBot="1">
      <c r="A3" s="7"/>
      <c r="B3" s="7"/>
      <c r="C3" s="7"/>
      <c r="D3" s="7"/>
      <c r="E3" s="7"/>
      <c r="F3" s="7"/>
      <c r="G3" s="7"/>
      <c r="S3" s="35"/>
      <c r="T3" s="35"/>
      <c r="U3" s="35"/>
      <c r="V3" s="35" t="s">
        <v>15</v>
      </c>
      <c r="W3" s="35"/>
      <c r="X3" s="36"/>
    </row>
    <row r="4" spans="1:23" ht="15" customHeight="1">
      <c r="A4" s="215" t="s">
        <v>10</v>
      </c>
      <c r="B4" s="3" t="s">
        <v>16</v>
      </c>
      <c r="C4" s="1"/>
      <c r="D4" s="2" t="s">
        <v>17</v>
      </c>
      <c r="E4" s="2"/>
      <c r="F4" s="2" t="s">
        <v>18</v>
      </c>
      <c r="G4" s="2"/>
      <c r="H4" s="1" t="s">
        <v>0</v>
      </c>
      <c r="I4" s="1"/>
      <c r="J4" s="2" t="s">
        <v>19</v>
      </c>
      <c r="K4" s="3"/>
      <c r="L4" s="3" t="s">
        <v>20</v>
      </c>
      <c r="M4" s="4"/>
      <c r="N4" s="3" t="s">
        <v>21</v>
      </c>
      <c r="O4" s="4"/>
      <c r="P4" s="1" t="s">
        <v>22</v>
      </c>
      <c r="Q4" s="4"/>
      <c r="R4" s="3" t="s">
        <v>25</v>
      </c>
      <c r="S4" s="4"/>
      <c r="T4" s="1" t="s">
        <v>24</v>
      </c>
      <c r="U4" s="1"/>
      <c r="V4" s="3" t="s">
        <v>26</v>
      </c>
      <c r="W4" s="37"/>
    </row>
    <row r="5" spans="1:23" ht="27.75" thickBot="1">
      <c r="A5" s="216"/>
      <c r="B5" s="8" t="s">
        <v>11</v>
      </c>
      <c r="C5" s="9" t="s">
        <v>12</v>
      </c>
      <c r="D5" s="8" t="s">
        <v>11</v>
      </c>
      <c r="E5" s="8" t="s">
        <v>12</v>
      </c>
      <c r="F5" s="8" t="s">
        <v>11</v>
      </c>
      <c r="G5" s="8" t="s">
        <v>12</v>
      </c>
      <c r="H5" s="10" t="s">
        <v>11</v>
      </c>
      <c r="I5" s="9" t="s">
        <v>12</v>
      </c>
      <c r="J5" s="8" t="s">
        <v>11</v>
      </c>
      <c r="K5" s="9" t="s">
        <v>12</v>
      </c>
      <c r="L5" s="8" t="s">
        <v>11</v>
      </c>
      <c r="M5" s="8" t="s">
        <v>12</v>
      </c>
      <c r="N5" s="8" t="s">
        <v>11</v>
      </c>
      <c r="O5" s="8" t="s">
        <v>12</v>
      </c>
      <c r="P5" s="10" t="s">
        <v>11</v>
      </c>
      <c r="Q5" s="8" t="s">
        <v>12</v>
      </c>
      <c r="R5" s="8" t="s">
        <v>11</v>
      </c>
      <c r="S5" s="8" t="s">
        <v>12</v>
      </c>
      <c r="T5" s="10" t="s">
        <v>11</v>
      </c>
      <c r="U5" s="9" t="s">
        <v>12</v>
      </c>
      <c r="V5" s="8" t="s">
        <v>11</v>
      </c>
      <c r="W5" s="38" t="s">
        <v>12</v>
      </c>
    </row>
    <row r="6" spans="1:23" ht="15" customHeight="1" thickTop="1">
      <c r="A6" s="11" t="s">
        <v>1</v>
      </c>
      <c r="B6" s="12">
        <v>5.2</v>
      </c>
      <c r="C6" s="32">
        <v>29.2</v>
      </c>
      <c r="D6" s="13">
        <v>4.707</v>
      </c>
      <c r="E6" s="26">
        <f>D6/D11*100</f>
        <v>29.203375108574264</v>
      </c>
      <c r="F6" s="12">
        <v>4.603</v>
      </c>
      <c r="G6" s="26">
        <f>F6/F11*100</f>
        <v>30.40089822336702</v>
      </c>
      <c r="H6" s="14">
        <v>4.389</v>
      </c>
      <c r="I6" s="32">
        <f>H6/H11*100</f>
        <v>31.01766784452297</v>
      </c>
      <c r="J6" s="13">
        <v>3.698</v>
      </c>
      <c r="K6" s="32">
        <f>J6/J11*100</f>
        <v>25.038932899993227</v>
      </c>
      <c r="L6" s="15">
        <v>3.465</v>
      </c>
      <c r="M6" s="26">
        <f>L6/L11*100</f>
        <v>26.37187000532765</v>
      </c>
      <c r="N6" s="15">
        <v>3.362</v>
      </c>
      <c r="O6" s="26">
        <f>N6/N11*100</f>
        <v>23.457996092659783</v>
      </c>
      <c r="P6" s="15">
        <v>3.379</v>
      </c>
      <c r="Q6" s="26">
        <f>P6/P11*100</f>
        <v>24.353153153153155</v>
      </c>
      <c r="R6" s="15">
        <v>3.243</v>
      </c>
      <c r="S6" s="26">
        <f>R6/R11*100</f>
        <v>23.84383501213146</v>
      </c>
      <c r="T6" s="34">
        <v>3.243</v>
      </c>
      <c r="U6" s="32">
        <f>T6/T11*100</f>
        <v>24.052510568864495</v>
      </c>
      <c r="V6" s="15">
        <v>5.4</v>
      </c>
      <c r="W6" s="39">
        <f>V6/V11*100</f>
        <v>38.297872340425535</v>
      </c>
    </row>
    <row r="7" spans="1:23" ht="15" customHeight="1">
      <c r="A7" s="16" t="s">
        <v>2</v>
      </c>
      <c r="B7" s="12">
        <v>1.6</v>
      </c>
      <c r="C7" s="25">
        <v>8.9</v>
      </c>
      <c r="D7" s="12">
        <v>1.717</v>
      </c>
      <c r="E7" s="27">
        <f>D7/D11*100</f>
        <v>10.652686437523268</v>
      </c>
      <c r="F7" s="12">
        <v>1.432</v>
      </c>
      <c r="G7" s="27">
        <f>F7/F11*100</f>
        <v>9.45776368799947</v>
      </c>
      <c r="H7" s="14">
        <v>1.893</v>
      </c>
      <c r="I7" s="25">
        <f>H7/H11*100</f>
        <v>13.37809187279152</v>
      </c>
      <c r="J7" s="12">
        <v>2.308</v>
      </c>
      <c r="K7" s="25">
        <f>J7/J11*100</f>
        <v>15.627327510325681</v>
      </c>
      <c r="L7" s="12">
        <v>1.751</v>
      </c>
      <c r="M7" s="27">
        <f>L7/L11*100</f>
        <v>13.326737194611463</v>
      </c>
      <c r="N7" s="12">
        <v>1.815</v>
      </c>
      <c r="O7" s="27">
        <f>N7/N11*100</f>
        <v>12.663968741278259</v>
      </c>
      <c r="P7" s="12">
        <v>3.054</v>
      </c>
      <c r="Q7" s="27">
        <f>P7/P11*100</f>
        <v>22.01081081081081</v>
      </c>
      <c r="R7" s="12">
        <f>2.591+0.461</f>
        <v>3.052</v>
      </c>
      <c r="S7" s="27">
        <f>R7/R11*100</f>
        <v>22.439526505404015</v>
      </c>
      <c r="T7" s="14">
        <v>3.372</v>
      </c>
      <c r="U7" s="25">
        <f>T7/T11*100</f>
        <v>25.009270933768445</v>
      </c>
      <c r="V7" s="12">
        <v>1.2</v>
      </c>
      <c r="W7" s="40">
        <f>V7/V11*100</f>
        <v>8.510638297872338</v>
      </c>
    </row>
    <row r="8" spans="1:23" ht="15" customHeight="1">
      <c r="A8" s="16" t="s">
        <v>3</v>
      </c>
      <c r="B8" s="12">
        <v>2.1</v>
      </c>
      <c r="C8" s="25">
        <v>11.7</v>
      </c>
      <c r="D8" s="12">
        <v>1.863</v>
      </c>
      <c r="E8" s="27">
        <f>D8/D11*100</f>
        <v>11.558506018116391</v>
      </c>
      <c r="F8" s="12">
        <v>1.8</v>
      </c>
      <c r="G8" s="27">
        <f>F8/F11*100</f>
        <v>11.888250445809392</v>
      </c>
      <c r="H8" s="14">
        <v>1.48</v>
      </c>
      <c r="I8" s="25">
        <f>H8/H11*100</f>
        <v>10.459363957597173</v>
      </c>
      <c r="J8" s="12">
        <v>1.761</v>
      </c>
      <c r="K8" s="25">
        <f>J8/J11*100</f>
        <v>11.923623806621977</v>
      </c>
      <c r="L8" s="12">
        <v>1.473</v>
      </c>
      <c r="M8" s="27">
        <f>L8/L11*100</f>
        <v>11.210898850749677</v>
      </c>
      <c r="N8" s="12">
        <v>1.506</v>
      </c>
      <c r="O8" s="27">
        <f>N8/N11*100</f>
        <v>10.507954228300306</v>
      </c>
      <c r="P8" s="12">
        <v>1.317</v>
      </c>
      <c r="Q8" s="27">
        <f>P8/P11*100</f>
        <v>9.491891891891893</v>
      </c>
      <c r="R8" s="12">
        <f>0.825+0.386</f>
        <v>1.2109999999999999</v>
      </c>
      <c r="S8" s="27">
        <f>R8/R11*100</f>
        <v>8.903757076685537</v>
      </c>
      <c r="T8" s="14">
        <v>1.24</v>
      </c>
      <c r="U8" s="25">
        <f>T8/T11*100</f>
        <v>9.196766298301565</v>
      </c>
      <c r="V8" s="12">
        <v>1.7</v>
      </c>
      <c r="W8" s="40">
        <f>V8/V11*100</f>
        <v>12.05673758865248</v>
      </c>
    </row>
    <row r="9" spans="1:23" ht="15" customHeight="1">
      <c r="A9" s="16" t="s">
        <v>4</v>
      </c>
      <c r="B9" s="12">
        <v>0.3</v>
      </c>
      <c r="C9" s="25">
        <v>1.7</v>
      </c>
      <c r="D9" s="12">
        <v>0.366</v>
      </c>
      <c r="E9" s="27">
        <f>D9/D11*100</f>
        <v>2.270753195185507</v>
      </c>
      <c r="F9" s="12">
        <v>0.408</v>
      </c>
      <c r="G9" s="27">
        <f>F9/F11*100</f>
        <v>2.6946701010501286</v>
      </c>
      <c r="H9" s="14">
        <v>0.299</v>
      </c>
      <c r="I9" s="25">
        <f>H9/H11*100</f>
        <v>2.1130742049469964</v>
      </c>
      <c r="J9" s="12">
        <v>0.473</v>
      </c>
      <c r="K9" s="25">
        <f>J9/J11*100</f>
        <v>3.202654208138669</v>
      </c>
      <c r="L9" s="12">
        <v>0.274</v>
      </c>
      <c r="M9" s="27">
        <f>L9/L11*100</f>
        <v>2.0853946266839185</v>
      </c>
      <c r="N9" s="12">
        <v>0.242</v>
      </c>
      <c r="O9" s="27">
        <f>N9/N11*100</f>
        <v>1.6885291655037677</v>
      </c>
      <c r="P9" s="12">
        <v>0.206</v>
      </c>
      <c r="Q9" s="27">
        <f>P9/P11*100</f>
        <v>1.4846846846846846</v>
      </c>
      <c r="R9" s="12">
        <v>0.272</v>
      </c>
      <c r="S9" s="27">
        <f>R9/R11*100</f>
        <v>1.9998529519888244</v>
      </c>
      <c r="T9" s="14">
        <v>0.225</v>
      </c>
      <c r="U9" s="25">
        <f>T9/T11*100</f>
        <v>1.6687680783208485</v>
      </c>
      <c r="V9" s="12">
        <v>0.3</v>
      </c>
      <c r="W9" s="40">
        <f>V9/V11*100</f>
        <v>2.1276595744680846</v>
      </c>
    </row>
    <row r="10" spans="1:23" ht="15" customHeight="1">
      <c r="A10" s="16" t="s">
        <v>5</v>
      </c>
      <c r="B10" s="12">
        <v>8.7</v>
      </c>
      <c r="C10" s="25">
        <v>48.5</v>
      </c>
      <c r="D10" s="12">
        <v>7.465</v>
      </c>
      <c r="E10" s="27">
        <f>D10/D11*100</f>
        <v>46.314679240600576</v>
      </c>
      <c r="F10" s="12">
        <v>6.898</v>
      </c>
      <c r="G10" s="27">
        <f>F10/F11*100</f>
        <v>45.55841754177399</v>
      </c>
      <c r="H10" s="14">
        <v>6.089</v>
      </c>
      <c r="I10" s="25">
        <f>H10/H11*100</f>
        <v>43.03180212014134</v>
      </c>
      <c r="J10" s="12">
        <v>6.529</v>
      </c>
      <c r="K10" s="25">
        <f>J10/J11*100</f>
        <v>44.207461574920444</v>
      </c>
      <c r="L10" s="12">
        <v>6.176</v>
      </c>
      <c r="M10" s="27">
        <f>L10/L11*100</f>
        <v>47.005099322627295</v>
      </c>
      <c r="N10" s="12">
        <v>7.407</v>
      </c>
      <c r="O10" s="27">
        <f>N10/N11*100</f>
        <v>51.68155177225788</v>
      </c>
      <c r="P10" s="12">
        <v>5.919</v>
      </c>
      <c r="Q10" s="27">
        <f>P10/P11*100</f>
        <v>42.659459459459455</v>
      </c>
      <c r="R10" s="12">
        <f>2.845+2.978</f>
        <v>5.823</v>
      </c>
      <c r="S10" s="27">
        <f>R10/R11*100</f>
        <v>42.81302845379017</v>
      </c>
      <c r="T10" s="14">
        <v>5.403</v>
      </c>
      <c r="U10" s="25">
        <f>T10/T11*100</f>
        <v>40.07268412074464</v>
      </c>
      <c r="V10" s="12">
        <v>5.5</v>
      </c>
      <c r="W10" s="40">
        <f>V10/V11*100</f>
        <v>39.00709219858155</v>
      </c>
    </row>
    <row r="11" spans="1:23" ht="15" customHeight="1" thickBot="1">
      <c r="A11" s="17" t="s">
        <v>6</v>
      </c>
      <c r="B11" s="18">
        <v>17.9</v>
      </c>
      <c r="C11" s="28">
        <f>B11/B11*100</f>
        <v>100</v>
      </c>
      <c r="D11" s="18">
        <v>16.118</v>
      </c>
      <c r="E11" s="29">
        <f>D11/D11*100</f>
        <v>100</v>
      </c>
      <c r="F11" s="18">
        <v>15.141</v>
      </c>
      <c r="G11" s="29">
        <f>F11/F11*100</f>
        <v>100</v>
      </c>
      <c r="H11" s="19">
        <v>14.15</v>
      </c>
      <c r="I11" s="28">
        <f>H11/H11*100</f>
        <v>100</v>
      </c>
      <c r="J11" s="18">
        <v>14.769</v>
      </c>
      <c r="K11" s="28">
        <f>J11/J11*100</f>
        <v>100</v>
      </c>
      <c r="L11" s="18">
        <v>13.139</v>
      </c>
      <c r="M11" s="29">
        <f>L11/L11*100</f>
        <v>100</v>
      </c>
      <c r="N11" s="18">
        <v>14.332</v>
      </c>
      <c r="O11" s="29">
        <f>N11/N11*100</f>
        <v>100</v>
      </c>
      <c r="P11" s="18">
        <v>13.875</v>
      </c>
      <c r="Q11" s="29">
        <f>P11/P11*100</f>
        <v>100</v>
      </c>
      <c r="R11" s="18">
        <f aca="true" t="shared" si="0" ref="R11:W11">SUM(R6:R10)</f>
        <v>13.601</v>
      </c>
      <c r="S11" s="29">
        <f t="shared" si="0"/>
        <v>100</v>
      </c>
      <c r="T11" s="18">
        <f t="shared" si="0"/>
        <v>13.483</v>
      </c>
      <c r="U11" s="28">
        <f t="shared" si="0"/>
        <v>100</v>
      </c>
      <c r="V11" s="18">
        <f t="shared" si="0"/>
        <v>14.100000000000001</v>
      </c>
      <c r="W11" s="41">
        <f t="shared" si="0"/>
        <v>100</v>
      </c>
    </row>
    <row r="12" spans="2:21" ht="13.5">
      <c r="B12" s="31"/>
      <c r="C12" s="33"/>
      <c r="D12" s="31"/>
      <c r="E12" s="33"/>
      <c r="F12" s="31"/>
      <c r="G12" s="33"/>
      <c r="H12" s="31"/>
      <c r="I12" s="33"/>
      <c r="J12" s="31"/>
      <c r="K12" s="33"/>
      <c r="L12" s="31"/>
      <c r="M12" s="33"/>
      <c r="N12" s="31"/>
      <c r="O12" s="33"/>
      <c r="P12" s="31"/>
      <c r="Q12" s="33"/>
      <c r="R12" s="31"/>
      <c r="S12" s="33"/>
      <c r="T12" s="31"/>
      <c r="U12" s="33"/>
    </row>
    <row r="13" spans="1:2" ht="13.5">
      <c r="A13" s="20" t="s">
        <v>7</v>
      </c>
      <c r="B13" s="21"/>
    </row>
    <row r="14" spans="1:7" ht="13.5" customHeight="1">
      <c r="A14" s="20" t="s">
        <v>8</v>
      </c>
      <c r="B14" s="22"/>
      <c r="C14" s="22"/>
      <c r="D14" s="22"/>
      <c r="E14" s="22"/>
      <c r="F14" s="22"/>
      <c r="G14" s="22"/>
    </row>
    <row r="15" spans="1:7" ht="13.5">
      <c r="A15" s="20" t="s">
        <v>9</v>
      </c>
      <c r="B15" s="22"/>
      <c r="C15" s="22"/>
      <c r="D15" s="22"/>
      <c r="E15" s="22"/>
      <c r="F15" s="22"/>
      <c r="G15" s="22"/>
    </row>
    <row r="16" spans="1:7" ht="13.5">
      <c r="A16" s="20" t="s">
        <v>14</v>
      </c>
      <c r="B16" s="22"/>
      <c r="C16" s="22"/>
      <c r="D16" s="22"/>
      <c r="E16" s="22"/>
      <c r="F16" s="22"/>
      <c r="G16" s="22"/>
    </row>
    <row r="17" spans="1:7" ht="13.5">
      <c r="A17" s="20" t="s">
        <v>13</v>
      </c>
      <c r="B17" s="22"/>
      <c r="C17" s="22"/>
      <c r="D17" s="22"/>
      <c r="E17" s="22"/>
      <c r="F17" s="22"/>
      <c r="G17" s="22"/>
    </row>
    <row r="18" spans="1:7" ht="13.5">
      <c r="A18" s="20" t="s">
        <v>23</v>
      </c>
      <c r="B18" s="23"/>
      <c r="C18" s="23"/>
      <c r="D18" s="23"/>
      <c r="E18" s="23"/>
      <c r="F18" s="23"/>
      <c r="G18" s="23"/>
    </row>
    <row r="19" ht="13.5">
      <c r="A19" s="24" t="s">
        <v>28</v>
      </c>
    </row>
    <row r="20" ht="13.5">
      <c r="A20" s="5" t="s">
        <v>27</v>
      </c>
    </row>
  </sheetData>
  <sheetProtection/>
  <mergeCells count="2">
    <mergeCell ref="A4:A5"/>
    <mergeCell ref="D2:U2"/>
  </mergeCells>
  <printOptions/>
  <pageMargins left="0.75" right="0.75" top="1" bottom="1" header="0.512" footer="0.512"/>
  <pageSetup fitToHeight="1" fitToWidth="1" horizontalDpi="600" verticalDpi="600" orientation="landscape" paperSize="9" scale="68" r:id="rId1"/>
  <ignoredErrors>
    <ignoredError sqref="R7:R8 R10" formula="1"/>
  </ignoredErrors>
</worksheet>
</file>

<file path=xl/worksheets/sheet10.xml><?xml version="1.0" encoding="utf-8"?>
<worksheet xmlns="http://schemas.openxmlformats.org/spreadsheetml/2006/main" xmlns:r="http://schemas.openxmlformats.org/officeDocument/2006/relationships">
  <dimension ref="A1:N16"/>
  <sheetViews>
    <sheetView view="pageBreakPreview" zoomScaleSheetLayoutView="100" zoomScalePageLayoutView="0" workbookViewId="0" topLeftCell="A1">
      <selection activeCell="H60" sqref="H60"/>
    </sheetView>
  </sheetViews>
  <sheetFormatPr defaultColWidth="9.00390625" defaultRowHeight="13.5"/>
  <cols>
    <col min="1" max="1" width="9.00390625" style="80" customWidth="1"/>
    <col min="2" max="2" width="10.625" style="80" customWidth="1"/>
    <col min="3" max="3" width="20.625" style="80" customWidth="1"/>
    <col min="4" max="4" width="15.625" style="80" customWidth="1"/>
    <col min="5" max="15" width="5.625" style="80" customWidth="1"/>
    <col min="16" max="16384" width="9.00390625" style="80" customWidth="1"/>
  </cols>
  <sheetData>
    <row r="1" spans="1:14" ht="14.25">
      <c r="A1" s="278" t="s">
        <v>237</v>
      </c>
      <c r="B1" s="278"/>
      <c r="C1" s="278"/>
      <c r="D1" s="278"/>
      <c r="E1" s="278"/>
      <c r="F1" s="278"/>
      <c r="G1" s="278"/>
      <c r="H1" s="278"/>
      <c r="I1" s="278"/>
      <c r="J1" s="278"/>
      <c r="K1" s="278"/>
      <c r="L1" s="278"/>
      <c r="M1" s="278"/>
      <c r="N1" s="279"/>
    </row>
    <row r="2" ht="14.25" thickBot="1"/>
    <row r="3" spans="1:14" ht="30" customHeight="1">
      <c r="A3" s="280" t="s">
        <v>189</v>
      </c>
      <c r="B3" s="281"/>
      <c r="C3" s="281"/>
      <c r="D3" s="282"/>
      <c r="E3" s="81">
        <v>2012</v>
      </c>
      <c r="F3" s="81">
        <v>2013</v>
      </c>
      <c r="G3" s="81">
        <v>2014</v>
      </c>
      <c r="H3" s="81">
        <v>2015</v>
      </c>
      <c r="I3" s="81">
        <v>2016</v>
      </c>
      <c r="J3" s="81">
        <v>2017</v>
      </c>
      <c r="K3" s="81">
        <v>2018</v>
      </c>
      <c r="L3" s="81">
        <v>2019</v>
      </c>
      <c r="M3" s="81">
        <v>2020</v>
      </c>
      <c r="N3" s="136">
        <v>2021</v>
      </c>
    </row>
    <row r="4" spans="1:14" ht="15" customHeight="1">
      <c r="A4" s="283" t="s">
        <v>190</v>
      </c>
      <c r="B4" s="285" t="s">
        <v>191</v>
      </c>
      <c r="C4" s="285"/>
      <c r="D4" s="82" t="s">
        <v>192</v>
      </c>
      <c r="E4" s="83">
        <v>0</v>
      </c>
      <c r="F4" s="84">
        <v>0</v>
      </c>
      <c r="G4" s="84">
        <v>0</v>
      </c>
      <c r="H4" s="84">
        <v>0</v>
      </c>
      <c r="I4" s="84">
        <v>0</v>
      </c>
      <c r="J4" s="84">
        <v>0</v>
      </c>
      <c r="K4" s="84">
        <v>0</v>
      </c>
      <c r="L4" s="83">
        <v>0</v>
      </c>
      <c r="M4" s="84">
        <v>0</v>
      </c>
      <c r="N4" s="137">
        <v>0</v>
      </c>
    </row>
    <row r="5" spans="1:14" ht="15" customHeight="1">
      <c r="A5" s="284"/>
      <c r="B5" s="285"/>
      <c r="C5" s="285"/>
      <c r="D5" s="82" t="s">
        <v>33</v>
      </c>
      <c r="E5" s="83">
        <v>0</v>
      </c>
      <c r="F5" s="84">
        <v>0</v>
      </c>
      <c r="G5" s="84">
        <v>0</v>
      </c>
      <c r="H5" s="84">
        <v>0</v>
      </c>
      <c r="I5" s="84">
        <v>0</v>
      </c>
      <c r="J5" s="84">
        <v>0</v>
      </c>
      <c r="K5" s="84">
        <v>0</v>
      </c>
      <c r="L5" s="83">
        <v>0</v>
      </c>
      <c r="M5" s="84">
        <v>0</v>
      </c>
      <c r="N5" s="137">
        <v>0</v>
      </c>
    </row>
    <row r="6" spans="1:14" ht="15" customHeight="1">
      <c r="A6" s="284"/>
      <c r="B6" s="285" t="s">
        <v>193</v>
      </c>
      <c r="C6" s="285"/>
      <c r="D6" s="82" t="s">
        <v>194</v>
      </c>
      <c r="E6" s="83">
        <v>0</v>
      </c>
      <c r="F6" s="84">
        <v>0</v>
      </c>
      <c r="G6" s="84">
        <v>0</v>
      </c>
      <c r="H6" s="84">
        <v>0</v>
      </c>
      <c r="I6" s="84">
        <v>0</v>
      </c>
      <c r="J6" s="84">
        <v>0</v>
      </c>
      <c r="K6" s="84">
        <v>0</v>
      </c>
      <c r="L6" s="83">
        <v>0</v>
      </c>
      <c r="M6" s="84">
        <v>0</v>
      </c>
      <c r="N6" s="137">
        <v>0</v>
      </c>
    </row>
    <row r="7" spans="1:14" ht="15" customHeight="1">
      <c r="A7" s="284"/>
      <c r="B7" s="285"/>
      <c r="C7" s="285"/>
      <c r="D7" s="82" t="s">
        <v>33</v>
      </c>
      <c r="E7" s="83">
        <v>0</v>
      </c>
      <c r="F7" s="84">
        <v>0</v>
      </c>
      <c r="G7" s="84">
        <v>0</v>
      </c>
      <c r="H7" s="84">
        <v>0</v>
      </c>
      <c r="I7" s="84">
        <v>0</v>
      </c>
      <c r="J7" s="84">
        <v>0</v>
      </c>
      <c r="K7" s="84">
        <v>0</v>
      </c>
      <c r="L7" s="83">
        <v>0</v>
      </c>
      <c r="M7" s="84">
        <v>0</v>
      </c>
      <c r="N7" s="137">
        <v>0</v>
      </c>
    </row>
    <row r="8" spans="1:14" ht="15" customHeight="1">
      <c r="A8" s="283" t="s">
        <v>195</v>
      </c>
      <c r="B8" s="287" t="s">
        <v>196</v>
      </c>
      <c r="C8" s="275" t="s">
        <v>197</v>
      </c>
      <c r="D8" s="82" t="s">
        <v>32</v>
      </c>
      <c r="E8" s="83">
        <v>0</v>
      </c>
      <c r="F8" s="84">
        <v>0</v>
      </c>
      <c r="G8" s="84">
        <v>0</v>
      </c>
      <c r="H8" s="84">
        <v>0</v>
      </c>
      <c r="I8" s="84">
        <v>0</v>
      </c>
      <c r="J8" s="84">
        <v>0</v>
      </c>
      <c r="K8" s="84">
        <v>0</v>
      </c>
      <c r="L8" s="83">
        <v>0</v>
      </c>
      <c r="M8" s="84">
        <v>0</v>
      </c>
      <c r="N8" s="137">
        <v>0</v>
      </c>
    </row>
    <row r="9" spans="1:14" ht="15" customHeight="1">
      <c r="A9" s="284"/>
      <c r="B9" s="285"/>
      <c r="C9" s="276"/>
      <c r="D9" s="82" t="s">
        <v>33</v>
      </c>
      <c r="E9" s="83">
        <v>0</v>
      </c>
      <c r="F9" s="84">
        <v>0</v>
      </c>
      <c r="G9" s="84">
        <v>0</v>
      </c>
      <c r="H9" s="84">
        <v>0</v>
      </c>
      <c r="I9" s="84">
        <v>0</v>
      </c>
      <c r="J9" s="84">
        <v>0</v>
      </c>
      <c r="K9" s="84">
        <v>0</v>
      </c>
      <c r="L9" s="83">
        <v>0</v>
      </c>
      <c r="M9" s="84">
        <v>0</v>
      </c>
      <c r="N9" s="137">
        <v>0</v>
      </c>
    </row>
    <row r="10" spans="1:14" ht="15" customHeight="1">
      <c r="A10" s="284"/>
      <c r="B10" s="285"/>
      <c r="C10" s="275" t="s">
        <v>198</v>
      </c>
      <c r="D10" s="82" t="s">
        <v>32</v>
      </c>
      <c r="E10" s="83">
        <v>1</v>
      </c>
      <c r="F10" s="84">
        <v>0</v>
      </c>
      <c r="G10" s="84">
        <v>0</v>
      </c>
      <c r="H10" s="84">
        <v>1</v>
      </c>
      <c r="I10" s="84">
        <v>0</v>
      </c>
      <c r="J10" s="84">
        <v>1</v>
      </c>
      <c r="K10" s="84">
        <v>0</v>
      </c>
      <c r="L10" s="83">
        <v>1</v>
      </c>
      <c r="M10" s="84">
        <v>1</v>
      </c>
      <c r="N10" s="137">
        <v>0</v>
      </c>
    </row>
    <row r="11" spans="1:14" ht="15" customHeight="1">
      <c r="A11" s="284"/>
      <c r="B11" s="285"/>
      <c r="C11" s="276"/>
      <c r="D11" s="82" t="s">
        <v>34</v>
      </c>
      <c r="E11" s="83">
        <v>1</v>
      </c>
      <c r="F11" s="84">
        <v>0</v>
      </c>
      <c r="G11" s="84">
        <v>0</v>
      </c>
      <c r="H11" s="84">
        <v>5</v>
      </c>
      <c r="I11" s="84">
        <v>0</v>
      </c>
      <c r="J11" s="84">
        <v>1</v>
      </c>
      <c r="K11" s="84">
        <v>0</v>
      </c>
      <c r="L11" s="83">
        <v>1</v>
      </c>
      <c r="M11" s="84">
        <v>2</v>
      </c>
      <c r="N11" s="137">
        <v>0</v>
      </c>
    </row>
    <row r="12" spans="1:14" ht="15" customHeight="1">
      <c r="A12" s="284"/>
      <c r="B12" s="287" t="s">
        <v>199</v>
      </c>
      <c r="C12" s="275" t="s">
        <v>197</v>
      </c>
      <c r="D12" s="82" t="s">
        <v>32</v>
      </c>
      <c r="E12" s="83">
        <v>0</v>
      </c>
      <c r="F12" s="84">
        <v>0</v>
      </c>
      <c r="G12" s="84">
        <v>0</v>
      </c>
      <c r="H12" s="84">
        <v>0</v>
      </c>
      <c r="I12" s="84">
        <v>0</v>
      </c>
      <c r="J12" s="84">
        <v>0</v>
      </c>
      <c r="K12" s="84">
        <v>0</v>
      </c>
      <c r="L12" s="83">
        <v>0</v>
      </c>
      <c r="M12" s="84">
        <v>0</v>
      </c>
      <c r="N12" s="137">
        <v>0</v>
      </c>
    </row>
    <row r="13" spans="1:14" ht="15" customHeight="1">
      <c r="A13" s="284"/>
      <c r="B13" s="285"/>
      <c r="C13" s="276"/>
      <c r="D13" s="82" t="s">
        <v>33</v>
      </c>
      <c r="E13" s="83">
        <v>0</v>
      </c>
      <c r="F13" s="84">
        <v>0</v>
      </c>
      <c r="G13" s="84">
        <v>0</v>
      </c>
      <c r="H13" s="84">
        <v>0</v>
      </c>
      <c r="I13" s="84">
        <v>0</v>
      </c>
      <c r="J13" s="84">
        <v>0</v>
      </c>
      <c r="K13" s="84">
        <v>0</v>
      </c>
      <c r="L13" s="83">
        <v>0</v>
      </c>
      <c r="M13" s="84">
        <v>0</v>
      </c>
      <c r="N13" s="137">
        <v>0</v>
      </c>
    </row>
    <row r="14" spans="1:14" ht="15" customHeight="1">
      <c r="A14" s="284"/>
      <c r="B14" s="285"/>
      <c r="C14" s="275" t="s">
        <v>198</v>
      </c>
      <c r="D14" s="82" t="s">
        <v>32</v>
      </c>
      <c r="E14" s="83">
        <v>0</v>
      </c>
      <c r="F14" s="84">
        <v>0</v>
      </c>
      <c r="G14" s="84">
        <v>0</v>
      </c>
      <c r="H14" s="84">
        <v>0</v>
      </c>
      <c r="I14" s="84">
        <v>0</v>
      </c>
      <c r="J14" s="84">
        <v>0</v>
      </c>
      <c r="K14" s="84">
        <v>0</v>
      </c>
      <c r="L14" s="83">
        <v>0</v>
      </c>
      <c r="M14" s="84">
        <v>0</v>
      </c>
      <c r="N14" s="137">
        <v>0</v>
      </c>
    </row>
    <row r="15" spans="1:14" ht="15" customHeight="1" thickBot="1">
      <c r="A15" s="286"/>
      <c r="B15" s="288"/>
      <c r="C15" s="277"/>
      <c r="D15" s="86" t="s">
        <v>34</v>
      </c>
      <c r="E15" s="87">
        <v>0</v>
      </c>
      <c r="F15" s="85">
        <v>0</v>
      </c>
      <c r="G15" s="85">
        <v>0</v>
      </c>
      <c r="H15" s="85">
        <v>0</v>
      </c>
      <c r="I15" s="85">
        <v>0</v>
      </c>
      <c r="J15" s="85">
        <v>0</v>
      </c>
      <c r="K15" s="85">
        <v>0</v>
      </c>
      <c r="L15" s="87">
        <v>0</v>
      </c>
      <c r="M15" s="85">
        <v>0</v>
      </c>
      <c r="N15" s="138">
        <v>0</v>
      </c>
    </row>
    <row r="16" ht="13.5">
      <c r="N16" s="88"/>
    </row>
  </sheetData>
  <sheetProtection/>
  <mergeCells count="12">
    <mergeCell ref="C10:C11"/>
    <mergeCell ref="B12:B15"/>
    <mergeCell ref="C12:C13"/>
    <mergeCell ref="C14:C15"/>
    <mergeCell ref="A1:N1"/>
    <mergeCell ref="A3:D3"/>
    <mergeCell ref="A4:A7"/>
    <mergeCell ref="B4:C5"/>
    <mergeCell ref="B6:C7"/>
    <mergeCell ref="A8:A15"/>
    <mergeCell ref="B8:B11"/>
    <mergeCell ref="C8:C9"/>
  </mergeCells>
  <printOptions/>
  <pageMargins left="0.75" right="0.75" top="1" bottom="1" header="0.512" footer="0.51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1"/>
  <sheetViews>
    <sheetView view="pageBreakPreview" zoomScaleSheetLayoutView="100" zoomScalePageLayoutView="0" workbookViewId="0" topLeftCell="A1">
      <selection activeCell="P8" sqref="P8"/>
    </sheetView>
  </sheetViews>
  <sheetFormatPr defaultColWidth="9.00390625" defaultRowHeight="13.5"/>
  <cols>
    <col min="1" max="8" width="9.00390625" style="69" customWidth="1"/>
    <col min="9" max="9" width="1.4921875" style="69" customWidth="1"/>
    <col min="10" max="16384" width="9.00390625" style="69" customWidth="1"/>
  </cols>
  <sheetData>
    <row r="1" spans="1:8" ht="14.25">
      <c r="A1" s="289" t="s">
        <v>200</v>
      </c>
      <c r="B1" s="289"/>
      <c r="C1" s="289"/>
      <c r="D1" s="289"/>
      <c r="E1" s="289"/>
      <c r="F1" s="289"/>
      <c r="G1" s="289"/>
      <c r="H1" s="289"/>
    </row>
    <row r="2" ht="13.5"/>
    <row r="3" ht="13.5"/>
    <row r="4" ht="13.5"/>
    <row r="5" ht="13.5"/>
    <row r="6" ht="13.5"/>
    <row r="7" ht="13.5"/>
    <row r="8" ht="13.5"/>
    <row r="9" ht="13.5"/>
    <row r="10" ht="13.5"/>
    <row r="11" ht="13.5"/>
    <row r="12" ht="13.5"/>
    <row r="13" ht="13.5"/>
    <row r="14" ht="13.5"/>
    <row r="15" ht="13.5"/>
    <row r="16" ht="13.5"/>
    <row r="17" ht="13.5"/>
  </sheetData>
  <sheetProtection/>
  <mergeCells count="1">
    <mergeCell ref="A1:H1"/>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view="pageBreakPreview" zoomScale="85" zoomScaleSheetLayoutView="85" zoomScalePageLayoutView="0" workbookViewId="0" topLeftCell="A1">
      <selection activeCell="A1" sqref="A1"/>
    </sheetView>
  </sheetViews>
  <sheetFormatPr defaultColWidth="9.00390625" defaultRowHeight="13.5"/>
  <sheetData>
    <row r="1" ht="13.5">
      <c r="A1" t="s">
        <v>270</v>
      </c>
    </row>
  </sheetData>
  <sheetProtection/>
  <printOptions/>
  <pageMargins left="0.7" right="0.7" top="0.75" bottom="0.75" header="0.3" footer="0.3"/>
  <pageSetup horizontalDpi="600" verticalDpi="600" orientation="portrait" scale="96" r:id="rId2"/>
  <drawing r:id="rId1"/>
</worksheet>
</file>

<file path=xl/worksheets/sheet3.xml><?xml version="1.0" encoding="utf-8"?>
<worksheet xmlns="http://schemas.openxmlformats.org/spreadsheetml/2006/main" xmlns:r="http://schemas.openxmlformats.org/officeDocument/2006/relationships">
  <dimension ref="A1:P19"/>
  <sheetViews>
    <sheetView view="pageBreakPreview" zoomScaleSheetLayoutView="100" zoomScalePageLayoutView="0" workbookViewId="0" topLeftCell="A1">
      <selection activeCell="E15" sqref="E15"/>
    </sheetView>
  </sheetViews>
  <sheetFormatPr defaultColWidth="9.00390625" defaultRowHeight="13.5"/>
  <cols>
    <col min="1" max="1" width="15.875" style="140" customWidth="1"/>
    <col min="2" max="2" width="19.50390625" style="140" customWidth="1"/>
    <col min="3" max="3" width="16.125" style="140" bestFit="1" customWidth="1"/>
    <col min="4" max="14" width="5.625" style="140" customWidth="1"/>
    <col min="15" max="16384" width="9.00390625" style="140" customWidth="1"/>
  </cols>
  <sheetData>
    <row r="1" spans="1:14" ht="14.25">
      <c r="A1" s="218" t="s">
        <v>238</v>
      </c>
      <c r="B1" s="218"/>
      <c r="C1" s="218"/>
      <c r="D1" s="218"/>
      <c r="E1" s="218"/>
      <c r="F1" s="218"/>
      <c r="G1" s="218"/>
      <c r="H1" s="218"/>
      <c r="I1" s="218"/>
      <c r="J1" s="218"/>
      <c r="K1" s="218"/>
      <c r="L1" s="218"/>
      <c r="M1" s="218"/>
      <c r="N1" s="139"/>
    </row>
    <row r="2" ht="14.25" thickBot="1"/>
    <row r="3" spans="1:13" ht="30" customHeight="1">
      <c r="A3" s="219" t="s">
        <v>30</v>
      </c>
      <c r="B3" s="220"/>
      <c r="C3" s="221"/>
      <c r="D3" s="141">
        <v>2012</v>
      </c>
      <c r="E3" s="141">
        <v>2013</v>
      </c>
      <c r="F3" s="141">
        <v>2014</v>
      </c>
      <c r="G3" s="141">
        <v>2015</v>
      </c>
      <c r="H3" s="141">
        <v>2016</v>
      </c>
      <c r="I3" s="141">
        <v>2017</v>
      </c>
      <c r="J3" s="141">
        <v>2018</v>
      </c>
      <c r="K3" s="141">
        <v>2019</v>
      </c>
      <c r="L3" s="141">
        <v>2020</v>
      </c>
      <c r="M3" s="142">
        <v>2021</v>
      </c>
    </row>
    <row r="4" spans="1:13" ht="15" customHeight="1">
      <c r="A4" s="222" t="s">
        <v>31</v>
      </c>
      <c r="B4" s="224" t="s">
        <v>239</v>
      </c>
      <c r="C4" s="143" t="s">
        <v>32</v>
      </c>
      <c r="D4" s="144">
        <v>2</v>
      </c>
      <c r="E4" s="145">
        <v>0</v>
      </c>
      <c r="F4" s="145">
        <v>0</v>
      </c>
      <c r="G4" s="145">
        <v>0</v>
      </c>
      <c r="H4" s="145">
        <v>0</v>
      </c>
      <c r="I4" s="145">
        <v>0</v>
      </c>
      <c r="J4" s="145">
        <v>0</v>
      </c>
      <c r="K4" s="144">
        <v>0</v>
      </c>
      <c r="L4" s="145">
        <v>2</v>
      </c>
      <c r="M4" s="146">
        <v>0</v>
      </c>
    </row>
    <row r="5" spans="1:16" ht="15" customHeight="1">
      <c r="A5" s="223"/>
      <c r="B5" s="225"/>
      <c r="C5" s="143" t="s">
        <v>33</v>
      </c>
      <c r="D5" s="144">
        <v>2</v>
      </c>
      <c r="E5" s="145">
        <v>0</v>
      </c>
      <c r="F5" s="145">
        <v>0</v>
      </c>
      <c r="G5" s="145">
        <v>0</v>
      </c>
      <c r="H5" s="145">
        <v>0</v>
      </c>
      <c r="I5" s="145">
        <v>0</v>
      </c>
      <c r="J5" s="145">
        <v>0</v>
      </c>
      <c r="K5" s="144">
        <v>0</v>
      </c>
      <c r="L5" s="145">
        <v>2</v>
      </c>
      <c r="M5" s="146">
        <v>0</v>
      </c>
      <c r="P5" s="42"/>
    </row>
    <row r="6" spans="1:13" ht="15" customHeight="1">
      <c r="A6" s="223"/>
      <c r="B6" s="224" t="s">
        <v>240</v>
      </c>
      <c r="C6" s="143" t="s">
        <v>32</v>
      </c>
      <c r="D6" s="144">
        <v>4</v>
      </c>
      <c r="E6" s="145">
        <v>1</v>
      </c>
      <c r="F6" s="145">
        <v>3</v>
      </c>
      <c r="G6" s="145">
        <v>0</v>
      </c>
      <c r="H6" s="145">
        <v>0</v>
      </c>
      <c r="I6" s="145">
        <v>3</v>
      </c>
      <c r="J6" s="145">
        <v>0</v>
      </c>
      <c r="K6" s="144">
        <v>4</v>
      </c>
      <c r="L6" s="145">
        <v>1</v>
      </c>
      <c r="M6" s="146">
        <v>1</v>
      </c>
    </row>
    <row r="7" spans="1:13" ht="15" customHeight="1">
      <c r="A7" s="223"/>
      <c r="B7" s="225"/>
      <c r="C7" s="143" t="s">
        <v>34</v>
      </c>
      <c r="D7" s="144">
        <v>4</v>
      </c>
      <c r="E7" s="145">
        <v>1</v>
      </c>
      <c r="F7" s="145">
        <v>6</v>
      </c>
      <c r="G7" s="145">
        <v>0</v>
      </c>
      <c r="H7" s="145">
        <v>0</v>
      </c>
      <c r="I7" s="145">
        <v>3</v>
      </c>
      <c r="J7" s="145">
        <v>0</v>
      </c>
      <c r="K7" s="144">
        <v>6</v>
      </c>
      <c r="L7" s="145">
        <v>1</v>
      </c>
      <c r="M7" s="146">
        <v>1</v>
      </c>
    </row>
    <row r="8" spans="1:13" ht="15" customHeight="1">
      <c r="A8" s="222" t="s">
        <v>35</v>
      </c>
      <c r="B8" s="224" t="s">
        <v>239</v>
      </c>
      <c r="C8" s="143" t="s">
        <v>32</v>
      </c>
      <c r="D8" s="144">
        <v>0</v>
      </c>
      <c r="E8" s="145">
        <v>3</v>
      </c>
      <c r="F8" s="145">
        <v>0</v>
      </c>
      <c r="G8" s="145">
        <v>1</v>
      </c>
      <c r="H8" s="145">
        <v>0</v>
      </c>
      <c r="I8" s="145">
        <v>0</v>
      </c>
      <c r="J8" s="145">
        <v>0</v>
      </c>
      <c r="K8" s="144">
        <v>0</v>
      </c>
      <c r="L8" s="145">
        <v>0</v>
      </c>
      <c r="M8" s="146">
        <v>0</v>
      </c>
    </row>
    <row r="9" spans="1:13" ht="15" customHeight="1">
      <c r="A9" s="223"/>
      <c r="B9" s="225"/>
      <c r="C9" s="143" t="s">
        <v>33</v>
      </c>
      <c r="D9" s="144">
        <v>0</v>
      </c>
      <c r="E9" s="145">
        <v>6</v>
      </c>
      <c r="F9" s="145">
        <v>0</v>
      </c>
      <c r="G9" s="145">
        <v>3</v>
      </c>
      <c r="H9" s="145">
        <v>0</v>
      </c>
      <c r="I9" s="145">
        <v>0</v>
      </c>
      <c r="J9" s="145">
        <v>0</v>
      </c>
      <c r="K9" s="144">
        <v>0</v>
      </c>
      <c r="L9" s="145">
        <v>0</v>
      </c>
      <c r="M9" s="146">
        <v>0</v>
      </c>
    </row>
    <row r="10" spans="1:13" ht="15" customHeight="1">
      <c r="A10" s="223"/>
      <c r="B10" s="224" t="s">
        <v>240</v>
      </c>
      <c r="C10" s="143" t="s">
        <v>32</v>
      </c>
      <c r="D10" s="144">
        <v>1</v>
      </c>
      <c r="E10" s="145">
        <v>4</v>
      </c>
      <c r="F10" s="145">
        <v>0</v>
      </c>
      <c r="G10" s="145">
        <v>2</v>
      </c>
      <c r="H10" s="145">
        <v>2</v>
      </c>
      <c r="I10" s="145">
        <v>2</v>
      </c>
      <c r="J10" s="145">
        <v>0</v>
      </c>
      <c r="K10" s="144">
        <v>0</v>
      </c>
      <c r="L10" s="145">
        <v>1</v>
      </c>
      <c r="M10" s="146">
        <v>0</v>
      </c>
    </row>
    <row r="11" spans="1:13" ht="15" customHeight="1" thickBot="1">
      <c r="A11" s="226"/>
      <c r="B11" s="227"/>
      <c r="C11" s="147" t="s">
        <v>34</v>
      </c>
      <c r="D11" s="148">
        <v>1</v>
      </c>
      <c r="E11" s="149">
        <v>10</v>
      </c>
      <c r="F11" s="149">
        <v>0</v>
      </c>
      <c r="G11" s="149">
        <v>3</v>
      </c>
      <c r="H11" s="149">
        <v>2</v>
      </c>
      <c r="I11" s="149">
        <v>2</v>
      </c>
      <c r="J11" s="149">
        <v>0</v>
      </c>
      <c r="K11" s="148">
        <v>0</v>
      </c>
      <c r="L11" s="149">
        <v>1</v>
      </c>
      <c r="M11" s="150">
        <v>0</v>
      </c>
    </row>
    <row r="12" ht="13.5">
      <c r="M12" s="42"/>
    </row>
    <row r="13" ht="13.5">
      <c r="A13" s="140" t="s">
        <v>36</v>
      </c>
    </row>
    <row r="16" spans="9:14" ht="13.5">
      <c r="I16" s="151"/>
      <c r="J16" s="151"/>
      <c r="K16" s="151"/>
      <c r="L16" s="151"/>
      <c r="M16" s="151"/>
      <c r="N16" s="151"/>
    </row>
    <row r="19" spans="9:14" ht="13.5">
      <c r="I19" s="151"/>
      <c r="J19" s="151"/>
      <c r="K19" s="151"/>
      <c r="L19" s="151"/>
      <c r="M19" s="151"/>
      <c r="N19" s="151"/>
    </row>
  </sheetData>
  <sheetProtection/>
  <mergeCells count="8">
    <mergeCell ref="A1:M1"/>
    <mergeCell ref="A3:C3"/>
    <mergeCell ref="A4:A7"/>
    <mergeCell ref="B4:B5"/>
    <mergeCell ref="B6:B7"/>
    <mergeCell ref="A8:A11"/>
    <mergeCell ref="B8:B9"/>
    <mergeCell ref="B10:B11"/>
  </mergeCells>
  <printOptions/>
  <pageMargins left="0.7480314960629921" right="0.7480314960629921" top="0.984251968503937" bottom="0.984251968503937" header="0.5118110236220472" footer="0.5118110236220472"/>
  <pageSetup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1:N45"/>
  <sheetViews>
    <sheetView view="pageBreakPreview" zoomScale="90" zoomScaleSheetLayoutView="90" zoomScalePageLayoutView="0" workbookViewId="0" topLeftCell="A1">
      <selection activeCell="F12" sqref="F12"/>
    </sheetView>
  </sheetViews>
  <sheetFormatPr defaultColWidth="9.00390625" defaultRowHeight="13.5"/>
  <cols>
    <col min="1" max="1" width="2.00390625" style="152" customWidth="1"/>
    <col min="2" max="3" width="24.625" style="152" customWidth="1"/>
    <col min="4" max="13" width="12.125" style="153" customWidth="1"/>
    <col min="14" max="14" width="12.125" style="152" customWidth="1"/>
    <col min="15" max="16384" width="9.00390625" style="152" customWidth="1"/>
  </cols>
  <sheetData>
    <row r="1" spans="1:14" ht="18" customHeight="1">
      <c r="A1" s="153"/>
      <c r="B1" s="43" t="s">
        <v>269</v>
      </c>
      <c r="C1" s="43"/>
      <c r="D1" s="43"/>
      <c r="E1" s="43"/>
      <c r="F1" s="43"/>
      <c r="G1" s="43"/>
      <c r="H1" s="43"/>
      <c r="I1" s="43"/>
      <c r="J1" s="43"/>
      <c r="K1" s="43"/>
      <c r="L1" s="43"/>
      <c r="M1" s="43"/>
      <c r="N1" s="214"/>
    </row>
    <row r="2" spans="1:3" ht="21.75" customHeight="1">
      <c r="A2" s="153"/>
      <c r="B2" s="153"/>
      <c r="C2" s="153"/>
    </row>
    <row r="3" spans="1:13" ht="14.25" customHeight="1" thickBot="1">
      <c r="A3" s="153"/>
      <c r="B3" s="153"/>
      <c r="C3" s="153"/>
      <c r="M3" s="201" t="s">
        <v>267</v>
      </c>
    </row>
    <row r="4" spans="1:13" ht="40.5" customHeight="1" thickBot="1">
      <c r="A4" s="153"/>
      <c r="B4" s="228" t="s">
        <v>266</v>
      </c>
      <c r="C4" s="229"/>
      <c r="D4" s="234" t="s">
        <v>268</v>
      </c>
      <c r="E4" s="235"/>
      <c r="F4" s="235"/>
      <c r="G4" s="235"/>
      <c r="H4" s="235"/>
      <c r="I4" s="235"/>
      <c r="J4" s="235"/>
      <c r="K4" s="235"/>
      <c r="L4" s="235"/>
      <c r="M4" s="236"/>
    </row>
    <row r="5" spans="1:13" ht="23.25" customHeight="1">
      <c r="A5" s="153"/>
      <c r="B5" s="230"/>
      <c r="C5" s="231"/>
      <c r="D5" s="228" t="s">
        <v>264</v>
      </c>
      <c r="E5" s="229"/>
      <c r="F5" s="228" t="s">
        <v>263</v>
      </c>
      <c r="G5" s="229"/>
      <c r="H5" s="228" t="s">
        <v>262</v>
      </c>
      <c r="I5" s="229"/>
      <c r="J5" s="228" t="s">
        <v>261</v>
      </c>
      <c r="K5" s="229"/>
      <c r="L5" s="228" t="s">
        <v>260</v>
      </c>
      <c r="M5" s="229"/>
    </row>
    <row r="6" spans="1:13" ht="23.25" customHeight="1">
      <c r="A6" s="153"/>
      <c r="B6" s="230"/>
      <c r="C6" s="231"/>
      <c r="D6" s="237"/>
      <c r="E6" s="238"/>
      <c r="F6" s="237"/>
      <c r="G6" s="238"/>
      <c r="H6" s="237"/>
      <c r="I6" s="238"/>
      <c r="J6" s="237"/>
      <c r="K6" s="238"/>
      <c r="L6" s="237"/>
      <c r="M6" s="238"/>
    </row>
    <row r="7" spans="1:13" ht="23.25" customHeight="1" thickBot="1">
      <c r="A7" s="153"/>
      <c r="B7" s="232"/>
      <c r="C7" s="233"/>
      <c r="D7" s="199" t="s">
        <v>259</v>
      </c>
      <c r="E7" s="198" t="s">
        <v>258</v>
      </c>
      <c r="F7" s="199" t="s">
        <v>259</v>
      </c>
      <c r="G7" s="198" t="s">
        <v>258</v>
      </c>
      <c r="H7" s="199" t="s">
        <v>259</v>
      </c>
      <c r="I7" s="198" t="s">
        <v>258</v>
      </c>
      <c r="J7" s="199" t="s">
        <v>259</v>
      </c>
      <c r="K7" s="198" t="s">
        <v>258</v>
      </c>
      <c r="L7" s="199" t="s">
        <v>259</v>
      </c>
      <c r="M7" s="198" t="s">
        <v>258</v>
      </c>
    </row>
    <row r="8" spans="1:13" ht="23.25" customHeight="1" thickBot="1">
      <c r="A8" s="153"/>
      <c r="B8" s="239" t="s">
        <v>37</v>
      </c>
      <c r="C8" s="240"/>
      <c r="D8" s="197">
        <v>1.9</v>
      </c>
      <c r="E8" s="196">
        <v>2.8</v>
      </c>
      <c r="F8" s="197">
        <v>2.2</v>
      </c>
      <c r="G8" s="196">
        <v>3.7</v>
      </c>
      <c r="H8" s="197">
        <v>4.9</v>
      </c>
      <c r="I8" s="196">
        <v>10.6</v>
      </c>
      <c r="J8" s="213">
        <v>5.6</v>
      </c>
      <c r="K8" s="212">
        <v>7.2</v>
      </c>
      <c r="L8" s="213">
        <v>7.3</v>
      </c>
      <c r="M8" s="212">
        <v>10.8</v>
      </c>
    </row>
    <row r="9" spans="1:13" ht="23.25" customHeight="1" thickTop="1">
      <c r="A9" s="153"/>
      <c r="B9" s="241" t="s">
        <v>38</v>
      </c>
      <c r="C9" s="195" t="s">
        <v>257</v>
      </c>
      <c r="D9" s="194">
        <v>0.0019</v>
      </c>
      <c r="E9" s="211">
        <v>0.0035</v>
      </c>
      <c r="F9" s="194">
        <v>0.003</v>
      </c>
      <c r="G9" s="182">
        <v>0.0079</v>
      </c>
      <c r="H9" s="192">
        <v>0.012</v>
      </c>
      <c r="I9" s="193">
        <v>0.041</v>
      </c>
      <c r="J9" s="192">
        <v>0.032</v>
      </c>
      <c r="K9" s="182">
        <v>0.13</v>
      </c>
      <c r="L9" s="192">
        <v>0.42</v>
      </c>
      <c r="M9" s="169">
        <v>1.1</v>
      </c>
    </row>
    <row r="10" spans="1:13" ht="23.25" customHeight="1">
      <c r="A10" s="153"/>
      <c r="B10" s="242"/>
      <c r="C10" s="168" t="s">
        <v>256</v>
      </c>
      <c r="D10" s="166">
        <v>0.029</v>
      </c>
      <c r="E10" s="193">
        <v>0.056</v>
      </c>
      <c r="F10" s="183">
        <v>0.04</v>
      </c>
      <c r="G10" s="182">
        <v>0.11</v>
      </c>
      <c r="H10" s="188">
        <v>0.2</v>
      </c>
      <c r="I10" s="182">
        <v>0.58</v>
      </c>
      <c r="J10" s="166">
        <v>0.37</v>
      </c>
      <c r="K10" s="182">
        <v>1.3</v>
      </c>
      <c r="L10" s="166">
        <v>0.97</v>
      </c>
      <c r="M10" s="182">
        <v>1.4</v>
      </c>
    </row>
    <row r="11" spans="1:13" ht="23.25" customHeight="1">
      <c r="A11" s="153"/>
      <c r="B11" s="242"/>
      <c r="C11" s="168" t="s">
        <v>255</v>
      </c>
      <c r="D11" s="166">
        <v>0.18</v>
      </c>
      <c r="E11" s="165">
        <v>0.51</v>
      </c>
      <c r="F11" s="188">
        <v>0.51</v>
      </c>
      <c r="G11" s="210">
        <v>1.1</v>
      </c>
      <c r="H11" s="166">
        <v>1.1</v>
      </c>
      <c r="I11" s="210">
        <v>2.5</v>
      </c>
      <c r="J11" s="189">
        <v>1</v>
      </c>
      <c r="K11" s="165">
        <v>2.3</v>
      </c>
      <c r="L11" s="166">
        <v>0.31</v>
      </c>
      <c r="M11" s="165">
        <v>0.45</v>
      </c>
    </row>
    <row r="12" spans="1:13" ht="23.25" customHeight="1">
      <c r="A12" s="153"/>
      <c r="B12" s="242"/>
      <c r="C12" s="168" t="s">
        <v>254</v>
      </c>
      <c r="D12" s="183">
        <v>0.013</v>
      </c>
      <c r="E12" s="160">
        <v>0.034</v>
      </c>
      <c r="F12" s="183">
        <v>0.029</v>
      </c>
      <c r="G12" s="208">
        <v>0.059</v>
      </c>
      <c r="H12" s="183">
        <v>0.049</v>
      </c>
      <c r="I12" s="163">
        <v>0.12</v>
      </c>
      <c r="J12" s="166">
        <v>0.057</v>
      </c>
      <c r="K12" s="160">
        <v>0.095</v>
      </c>
      <c r="L12" s="166">
        <v>0.026</v>
      </c>
      <c r="M12" s="208">
        <v>0.046</v>
      </c>
    </row>
    <row r="13" spans="1:13" ht="23.25" customHeight="1">
      <c r="A13" s="153"/>
      <c r="B13" s="242"/>
      <c r="C13" s="168" t="s">
        <v>253</v>
      </c>
      <c r="D13" s="187">
        <v>0.0031</v>
      </c>
      <c r="E13" s="209">
        <v>0.0049</v>
      </c>
      <c r="F13" s="187">
        <v>0.0082</v>
      </c>
      <c r="G13" s="160">
        <v>0.013</v>
      </c>
      <c r="H13" s="183">
        <v>0.023</v>
      </c>
      <c r="I13" s="208">
        <v>0.075</v>
      </c>
      <c r="J13" s="166">
        <v>0.097</v>
      </c>
      <c r="K13" s="160">
        <v>0.22</v>
      </c>
      <c r="L13" s="166">
        <v>0.43</v>
      </c>
      <c r="M13" s="160">
        <v>0.98</v>
      </c>
    </row>
    <row r="14" spans="1:13" ht="23.25" customHeight="1">
      <c r="A14" s="153"/>
      <c r="B14" s="242"/>
      <c r="C14" s="168" t="s">
        <v>252</v>
      </c>
      <c r="D14" s="183">
        <v>0.079</v>
      </c>
      <c r="E14" s="167">
        <v>0.2</v>
      </c>
      <c r="F14" s="166">
        <v>0.14</v>
      </c>
      <c r="G14" s="167">
        <v>0.32</v>
      </c>
      <c r="H14" s="188">
        <v>0.44</v>
      </c>
      <c r="I14" s="165">
        <v>0.82</v>
      </c>
      <c r="J14" s="166">
        <v>0.37</v>
      </c>
      <c r="K14" s="165">
        <v>0.63</v>
      </c>
      <c r="L14" s="183">
        <v>0.04</v>
      </c>
      <c r="M14" s="165">
        <v>0.075</v>
      </c>
    </row>
    <row r="15" spans="1:13" ht="23.25" customHeight="1">
      <c r="A15" s="153"/>
      <c r="B15" s="242"/>
      <c r="C15" s="168" t="s">
        <v>251</v>
      </c>
      <c r="D15" s="187">
        <v>0.006</v>
      </c>
      <c r="E15" s="186">
        <v>0.023</v>
      </c>
      <c r="F15" s="166">
        <v>0.016</v>
      </c>
      <c r="G15" s="186">
        <v>0.028</v>
      </c>
      <c r="H15" s="166">
        <v>0.035</v>
      </c>
      <c r="I15" s="186">
        <v>0.083</v>
      </c>
      <c r="J15" s="166">
        <v>0.035</v>
      </c>
      <c r="K15" s="186">
        <v>0.049</v>
      </c>
      <c r="L15" s="183">
        <v>0.03</v>
      </c>
      <c r="M15" s="186">
        <v>0.049</v>
      </c>
    </row>
    <row r="16" spans="1:13" ht="23.25" customHeight="1">
      <c r="A16" s="153"/>
      <c r="B16" s="242"/>
      <c r="C16" s="168" t="s">
        <v>250</v>
      </c>
      <c r="D16" s="184">
        <v>0.00035</v>
      </c>
      <c r="E16" s="182">
        <v>0.0012</v>
      </c>
      <c r="F16" s="166">
        <v>0.00036</v>
      </c>
      <c r="G16" s="172">
        <v>0.0009</v>
      </c>
      <c r="H16" s="166">
        <v>0.0025</v>
      </c>
      <c r="I16" s="182">
        <v>0.013</v>
      </c>
      <c r="J16" s="166">
        <v>0.012</v>
      </c>
      <c r="K16" s="182">
        <v>0.029</v>
      </c>
      <c r="L16" s="183">
        <v>0.057</v>
      </c>
      <c r="M16" s="182">
        <v>0.13</v>
      </c>
    </row>
    <row r="17" spans="1:13" ht="23.25" customHeight="1" thickBot="1">
      <c r="A17" s="153"/>
      <c r="B17" s="243"/>
      <c r="C17" s="181" t="s">
        <v>249</v>
      </c>
      <c r="D17" s="180">
        <v>0.005</v>
      </c>
      <c r="E17" s="178">
        <v>0.014</v>
      </c>
      <c r="F17" s="180">
        <v>0.0035</v>
      </c>
      <c r="G17" s="207">
        <v>0.0076</v>
      </c>
      <c r="H17" s="206">
        <v>0.01</v>
      </c>
      <c r="I17" s="179">
        <v>0.044</v>
      </c>
      <c r="J17" s="177">
        <v>0.027</v>
      </c>
      <c r="K17" s="178">
        <v>0.057</v>
      </c>
      <c r="L17" s="177">
        <v>0.16</v>
      </c>
      <c r="M17" s="178">
        <v>0.29</v>
      </c>
    </row>
    <row r="18" spans="1:13" ht="23.25" customHeight="1" thickTop="1">
      <c r="A18" s="153"/>
      <c r="B18" s="241" t="s">
        <v>248</v>
      </c>
      <c r="C18" s="175" t="s">
        <v>247</v>
      </c>
      <c r="D18" s="171">
        <v>0.53</v>
      </c>
      <c r="E18" s="205">
        <v>0.8999999999999999</v>
      </c>
      <c r="F18" s="170" t="s">
        <v>39</v>
      </c>
      <c r="G18" s="182" t="s">
        <v>39</v>
      </c>
      <c r="H18" s="171">
        <v>0.94</v>
      </c>
      <c r="I18" s="169">
        <v>1.775</v>
      </c>
      <c r="J18" s="171">
        <v>0.98</v>
      </c>
      <c r="K18" s="169">
        <v>1.29</v>
      </c>
      <c r="L18" s="170">
        <v>0.95</v>
      </c>
      <c r="M18" s="169">
        <v>1.293</v>
      </c>
    </row>
    <row r="19" spans="1:13" ht="23.25" customHeight="1">
      <c r="A19" s="153"/>
      <c r="B19" s="242"/>
      <c r="C19" s="168" t="s">
        <v>246</v>
      </c>
      <c r="D19" s="166">
        <v>0.11</v>
      </c>
      <c r="E19" s="165">
        <v>0.18</v>
      </c>
      <c r="F19" s="166" t="s">
        <v>39</v>
      </c>
      <c r="G19" s="165" t="s">
        <v>39</v>
      </c>
      <c r="H19" s="166">
        <v>0.072</v>
      </c>
      <c r="I19" s="165">
        <v>0.099</v>
      </c>
      <c r="J19" s="166">
        <v>0.12</v>
      </c>
      <c r="K19" s="165">
        <v>0.19</v>
      </c>
      <c r="L19" s="166">
        <v>0.11</v>
      </c>
      <c r="M19" s="165">
        <v>0.17</v>
      </c>
    </row>
    <row r="20" spans="1:13" ht="23.25" customHeight="1">
      <c r="A20" s="153"/>
      <c r="B20" s="242"/>
      <c r="C20" s="164" t="s">
        <v>245</v>
      </c>
      <c r="D20" s="161">
        <v>0.42</v>
      </c>
      <c r="E20" s="160">
        <v>0.72</v>
      </c>
      <c r="F20" s="161" t="s">
        <v>39</v>
      </c>
      <c r="G20" s="160" t="s">
        <v>39</v>
      </c>
      <c r="H20" s="161">
        <v>0.87</v>
      </c>
      <c r="I20" s="160">
        <v>1.7</v>
      </c>
      <c r="J20" s="161">
        <v>0.86</v>
      </c>
      <c r="K20" s="160">
        <v>1.1</v>
      </c>
      <c r="L20" s="161">
        <v>0.84</v>
      </c>
      <c r="M20" s="160">
        <v>1.2</v>
      </c>
    </row>
    <row r="21" spans="1:13" ht="23.25" customHeight="1" thickBot="1">
      <c r="A21" s="153"/>
      <c r="B21" s="244"/>
      <c r="C21" s="159" t="s">
        <v>244</v>
      </c>
      <c r="D21" s="158">
        <v>0.34</v>
      </c>
      <c r="E21" s="157">
        <v>0.57</v>
      </c>
      <c r="F21" s="156">
        <v>0.23</v>
      </c>
      <c r="G21" s="155">
        <v>0.51</v>
      </c>
      <c r="H21" s="158">
        <v>0.45</v>
      </c>
      <c r="I21" s="155">
        <v>0.91</v>
      </c>
      <c r="J21" s="158">
        <v>0.4</v>
      </c>
      <c r="K21" s="155">
        <v>0.64</v>
      </c>
      <c r="L21" s="156">
        <v>0.26</v>
      </c>
      <c r="M21" s="155">
        <v>0.35</v>
      </c>
    </row>
    <row r="22" spans="1:13" ht="23.25" customHeight="1">
      <c r="A22" s="153"/>
      <c r="B22" s="204"/>
      <c r="C22" s="204"/>
      <c r="D22" s="202"/>
      <c r="E22" s="203"/>
      <c r="F22" s="202"/>
      <c r="G22" s="202"/>
      <c r="H22" s="203"/>
      <c r="I22" s="202"/>
      <c r="J22" s="202"/>
      <c r="K22" s="202"/>
      <c r="L22" s="202"/>
      <c r="M22" s="202"/>
    </row>
    <row r="23" spans="1:13" ht="14.25" customHeight="1" thickBot="1">
      <c r="A23" s="153"/>
      <c r="B23" s="153"/>
      <c r="C23" s="153"/>
      <c r="M23" s="201" t="s">
        <v>267</v>
      </c>
    </row>
    <row r="24" spans="1:14" ht="96" customHeight="1" thickBot="1">
      <c r="A24" s="153"/>
      <c r="B24" s="228" t="s">
        <v>266</v>
      </c>
      <c r="C24" s="229"/>
      <c r="D24" s="234" t="s">
        <v>265</v>
      </c>
      <c r="E24" s="235"/>
      <c r="F24" s="235"/>
      <c r="G24" s="235"/>
      <c r="H24" s="235"/>
      <c r="I24" s="235"/>
      <c r="J24" s="235"/>
      <c r="K24" s="235"/>
      <c r="L24" s="235"/>
      <c r="M24" s="236"/>
      <c r="N24" s="200"/>
    </row>
    <row r="25" spans="2:13" ht="23.25" customHeight="1">
      <c r="B25" s="230"/>
      <c r="C25" s="231"/>
      <c r="D25" s="228" t="s">
        <v>264</v>
      </c>
      <c r="E25" s="229"/>
      <c r="F25" s="228" t="s">
        <v>263</v>
      </c>
      <c r="G25" s="229"/>
      <c r="H25" s="228" t="s">
        <v>262</v>
      </c>
      <c r="I25" s="229"/>
      <c r="J25" s="228" t="s">
        <v>261</v>
      </c>
      <c r="K25" s="229"/>
      <c r="L25" s="228" t="s">
        <v>260</v>
      </c>
      <c r="M25" s="229"/>
    </row>
    <row r="26" spans="2:13" ht="23.25" customHeight="1">
      <c r="B26" s="230"/>
      <c r="C26" s="231"/>
      <c r="D26" s="237"/>
      <c r="E26" s="238"/>
      <c r="F26" s="237"/>
      <c r="G26" s="238"/>
      <c r="H26" s="237"/>
      <c r="I26" s="238"/>
      <c r="J26" s="237"/>
      <c r="K26" s="238"/>
      <c r="L26" s="237"/>
      <c r="M26" s="238"/>
    </row>
    <row r="27" spans="2:13" ht="23.25" customHeight="1" thickBot="1">
      <c r="B27" s="232"/>
      <c r="C27" s="233"/>
      <c r="D27" s="199" t="s">
        <v>259</v>
      </c>
      <c r="E27" s="198" t="s">
        <v>258</v>
      </c>
      <c r="F27" s="199" t="s">
        <v>259</v>
      </c>
      <c r="G27" s="198" t="s">
        <v>258</v>
      </c>
      <c r="H27" s="199" t="s">
        <v>259</v>
      </c>
      <c r="I27" s="198" t="s">
        <v>258</v>
      </c>
      <c r="J27" s="199" t="s">
        <v>259</v>
      </c>
      <c r="K27" s="198" t="s">
        <v>258</v>
      </c>
      <c r="L27" s="199" t="s">
        <v>259</v>
      </c>
      <c r="M27" s="198" t="s">
        <v>258</v>
      </c>
    </row>
    <row r="28" spans="2:13" ht="23.25" customHeight="1" thickBot="1">
      <c r="B28" s="239" t="s">
        <v>37</v>
      </c>
      <c r="C28" s="240"/>
      <c r="D28" s="197">
        <v>1.9</v>
      </c>
      <c r="E28" s="196">
        <v>2.4</v>
      </c>
      <c r="F28" s="197">
        <v>1.6</v>
      </c>
      <c r="G28" s="196">
        <v>2.4</v>
      </c>
      <c r="H28" s="197">
        <v>4</v>
      </c>
      <c r="I28" s="196">
        <v>6.4</v>
      </c>
      <c r="J28" s="197">
        <v>5</v>
      </c>
      <c r="K28" s="196">
        <v>6.7</v>
      </c>
      <c r="L28" s="197">
        <v>7.8</v>
      </c>
      <c r="M28" s="196">
        <v>11.1</v>
      </c>
    </row>
    <row r="29" spans="2:13" ht="23.25" customHeight="1" thickTop="1">
      <c r="B29" s="241" t="s">
        <v>38</v>
      </c>
      <c r="C29" s="195" t="s">
        <v>257</v>
      </c>
      <c r="D29" s="194">
        <v>0.0038</v>
      </c>
      <c r="E29" s="193">
        <v>0.01</v>
      </c>
      <c r="F29" s="192">
        <v>0.0039</v>
      </c>
      <c r="G29" s="182">
        <v>0.012</v>
      </c>
      <c r="H29" s="192">
        <v>0.015</v>
      </c>
      <c r="I29" s="182">
        <v>0.052</v>
      </c>
      <c r="J29" s="192">
        <v>0.041</v>
      </c>
      <c r="K29" s="182">
        <v>0.15</v>
      </c>
      <c r="L29" s="191">
        <v>0.39</v>
      </c>
      <c r="M29" s="182">
        <v>0.97</v>
      </c>
    </row>
    <row r="30" spans="2:13" ht="23.25" customHeight="1">
      <c r="B30" s="242"/>
      <c r="C30" s="168" t="s">
        <v>256</v>
      </c>
      <c r="D30" s="166">
        <v>0.049</v>
      </c>
      <c r="E30" s="182">
        <v>0.12</v>
      </c>
      <c r="F30" s="166">
        <v>0.053</v>
      </c>
      <c r="G30" s="190">
        <v>0.17</v>
      </c>
      <c r="H30" s="166">
        <v>0.23</v>
      </c>
      <c r="I30" s="182">
        <v>0.63</v>
      </c>
      <c r="J30" s="188">
        <v>0.42</v>
      </c>
      <c r="K30" s="182">
        <v>1.2</v>
      </c>
      <c r="L30" s="188">
        <v>0.9</v>
      </c>
      <c r="M30" s="182">
        <v>1.2</v>
      </c>
    </row>
    <row r="31" spans="2:13" ht="23.25" customHeight="1">
      <c r="B31" s="242"/>
      <c r="C31" s="168" t="s">
        <v>255</v>
      </c>
      <c r="D31" s="166">
        <v>0.17</v>
      </c>
      <c r="E31" s="165">
        <v>0.43</v>
      </c>
      <c r="F31" s="166">
        <v>0.44</v>
      </c>
      <c r="G31" s="167">
        <v>0.9</v>
      </c>
      <c r="H31" s="189">
        <v>1.1</v>
      </c>
      <c r="I31" s="165">
        <v>2.2</v>
      </c>
      <c r="J31" s="188">
        <v>0.96</v>
      </c>
      <c r="K31" s="165">
        <v>1.8</v>
      </c>
      <c r="L31" s="166">
        <v>0.28</v>
      </c>
      <c r="M31" s="165">
        <v>0.36</v>
      </c>
    </row>
    <row r="32" spans="2:13" ht="23.25" customHeight="1">
      <c r="B32" s="242"/>
      <c r="C32" s="168" t="s">
        <v>254</v>
      </c>
      <c r="D32" s="166">
        <v>0.014</v>
      </c>
      <c r="E32" s="160">
        <v>0.031</v>
      </c>
      <c r="F32" s="183">
        <v>0.026</v>
      </c>
      <c r="G32" s="160">
        <v>0.058</v>
      </c>
      <c r="H32" s="166">
        <v>0.051</v>
      </c>
      <c r="I32" s="160">
        <v>0.12</v>
      </c>
      <c r="J32" s="183">
        <v>0.055</v>
      </c>
      <c r="K32" s="160">
        <v>0.089</v>
      </c>
      <c r="L32" s="166">
        <v>0.023</v>
      </c>
      <c r="M32" s="160">
        <v>0.039</v>
      </c>
    </row>
    <row r="33" spans="2:13" ht="23.25" customHeight="1">
      <c r="B33" s="242"/>
      <c r="C33" s="168" t="s">
        <v>253</v>
      </c>
      <c r="D33" s="187">
        <v>0.0029</v>
      </c>
      <c r="E33" s="160">
        <v>0.0055</v>
      </c>
      <c r="F33" s="166">
        <v>0.0064</v>
      </c>
      <c r="G33" s="160">
        <v>0.011</v>
      </c>
      <c r="H33" s="183">
        <v>0.017</v>
      </c>
      <c r="I33" s="160">
        <v>0.023</v>
      </c>
      <c r="J33" s="188">
        <v>0.1</v>
      </c>
      <c r="K33" s="160">
        <v>0.21</v>
      </c>
      <c r="L33" s="188">
        <v>0.4</v>
      </c>
      <c r="M33" s="160">
        <v>0.87</v>
      </c>
    </row>
    <row r="34" spans="2:13" ht="23.25" customHeight="1">
      <c r="B34" s="242"/>
      <c r="C34" s="168" t="s">
        <v>252</v>
      </c>
      <c r="D34" s="183">
        <v>0.084</v>
      </c>
      <c r="E34" s="165">
        <v>0.17</v>
      </c>
      <c r="F34" s="166">
        <v>0.17</v>
      </c>
      <c r="G34" s="165">
        <v>0.37</v>
      </c>
      <c r="H34" s="166">
        <v>0.49</v>
      </c>
      <c r="I34" s="165">
        <v>0.89</v>
      </c>
      <c r="J34" s="166">
        <v>0.38</v>
      </c>
      <c r="K34" s="165">
        <v>0.66</v>
      </c>
      <c r="L34" s="166">
        <v>0.041</v>
      </c>
      <c r="M34" s="165">
        <v>0.077</v>
      </c>
    </row>
    <row r="35" spans="2:13" ht="23.25" customHeight="1">
      <c r="B35" s="242"/>
      <c r="C35" s="168" t="s">
        <v>251</v>
      </c>
      <c r="D35" s="187">
        <v>0.005</v>
      </c>
      <c r="E35" s="186">
        <v>0.013</v>
      </c>
      <c r="F35" s="166">
        <v>0.015</v>
      </c>
      <c r="G35" s="185">
        <v>0.045</v>
      </c>
      <c r="H35" s="166">
        <v>0.038</v>
      </c>
      <c r="I35" s="186">
        <v>0.091</v>
      </c>
      <c r="J35" s="183">
        <v>0.036</v>
      </c>
      <c r="K35" s="186">
        <v>0.053</v>
      </c>
      <c r="L35" s="183">
        <v>0.031</v>
      </c>
      <c r="M35" s="185">
        <v>0.047</v>
      </c>
    </row>
    <row r="36" spans="2:13" ht="23.25" customHeight="1">
      <c r="B36" s="242"/>
      <c r="C36" s="168" t="s">
        <v>250</v>
      </c>
      <c r="D36" s="184">
        <v>0.00031</v>
      </c>
      <c r="E36" s="172">
        <v>0.00092</v>
      </c>
      <c r="F36" s="166">
        <v>0.00037</v>
      </c>
      <c r="G36" s="182">
        <v>0.00098</v>
      </c>
      <c r="H36" s="166">
        <v>0.00098</v>
      </c>
      <c r="I36" s="182">
        <v>0.0021</v>
      </c>
      <c r="J36" s="183">
        <v>0.013</v>
      </c>
      <c r="K36" s="182">
        <v>0.029</v>
      </c>
      <c r="L36" s="166">
        <v>0.054</v>
      </c>
      <c r="M36" s="182">
        <v>0.11</v>
      </c>
    </row>
    <row r="37" spans="2:13" ht="23.25" customHeight="1" thickBot="1">
      <c r="B37" s="243"/>
      <c r="C37" s="181" t="s">
        <v>249</v>
      </c>
      <c r="D37" s="180">
        <v>0.0049</v>
      </c>
      <c r="E37" s="179">
        <v>0.011</v>
      </c>
      <c r="F37" s="180">
        <v>0.0041</v>
      </c>
      <c r="G37" s="179">
        <v>0.01</v>
      </c>
      <c r="H37" s="177">
        <v>0.0053</v>
      </c>
      <c r="I37" s="178">
        <v>0.0097</v>
      </c>
      <c r="J37" s="177">
        <v>0.032</v>
      </c>
      <c r="K37" s="178">
        <v>0.058</v>
      </c>
      <c r="L37" s="177">
        <v>0.16</v>
      </c>
      <c r="M37" s="176">
        <v>0.26</v>
      </c>
    </row>
    <row r="38" spans="2:13" ht="23.25" customHeight="1" thickTop="1">
      <c r="B38" s="241" t="s">
        <v>248</v>
      </c>
      <c r="C38" s="175" t="s">
        <v>247</v>
      </c>
      <c r="D38" s="170">
        <v>0.54</v>
      </c>
      <c r="E38" s="174">
        <v>0.8800000000000001</v>
      </c>
      <c r="F38" s="173" t="s">
        <v>39</v>
      </c>
      <c r="G38" s="172" t="s">
        <v>39</v>
      </c>
      <c r="H38" s="171">
        <v>0.89</v>
      </c>
      <c r="I38" s="169">
        <v>1.6740000000000002</v>
      </c>
      <c r="J38" s="171">
        <v>0.86</v>
      </c>
      <c r="K38" s="169">
        <v>1.43</v>
      </c>
      <c r="L38" s="170">
        <v>0.86</v>
      </c>
      <c r="M38" s="169">
        <v>1.3800000000000001</v>
      </c>
    </row>
    <row r="39" spans="2:13" ht="23.25" customHeight="1">
      <c r="B39" s="242"/>
      <c r="C39" s="168" t="s">
        <v>246</v>
      </c>
      <c r="D39" s="166">
        <v>0.15</v>
      </c>
      <c r="E39" s="167">
        <v>0.21</v>
      </c>
      <c r="F39" s="166" t="s">
        <v>39</v>
      </c>
      <c r="G39" s="165" t="s">
        <v>39</v>
      </c>
      <c r="H39" s="166">
        <v>0.065</v>
      </c>
      <c r="I39" s="165">
        <v>0.095</v>
      </c>
      <c r="J39" s="166">
        <v>0.11</v>
      </c>
      <c r="K39" s="165">
        <v>0.23</v>
      </c>
      <c r="L39" s="166">
        <v>0.097</v>
      </c>
      <c r="M39" s="165">
        <v>0.15</v>
      </c>
    </row>
    <row r="40" spans="2:13" ht="23.25" customHeight="1">
      <c r="B40" s="242"/>
      <c r="C40" s="164" t="s">
        <v>245</v>
      </c>
      <c r="D40" s="161">
        <v>0.39</v>
      </c>
      <c r="E40" s="163">
        <v>0.68</v>
      </c>
      <c r="F40" s="161" t="s">
        <v>39</v>
      </c>
      <c r="G40" s="160" t="s">
        <v>39</v>
      </c>
      <c r="H40" s="162">
        <v>0.82</v>
      </c>
      <c r="I40" s="160">
        <v>1.6</v>
      </c>
      <c r="J40" s="161">
        <v>0.75</v>
      </c>
      <c r="K40" s="160">
        <v>1.2</v>
      </c>
      <c r="L40" s="161">
        <v>0.76</v>
      </c>
      <c r="M40" s="160">
        <v>1.3</v>
      </c>
    </row>
    <row r="41" spans="2:13" ht="23.25" customHeight="1" thickBot="1">
      <c r="B41" s="244"/>
      <c r="C41" s="159" t="s">
        <v>244</v>
      </c>
      <c r="D41" s="158">
        <v>0.31</v>
      </c>
      <c r="E41" s="155">
        <v>0.52</v>
      </c>
      <c r="F41" s="158">
        <v>0.21</v>
      </c>
      <c r="G41" s="155">
        <v>0.48</v>
      </c>
      <c r="H41" s="158">
        <v>0.5</v>
      </c>
      <c r="I41" s="155">
        <v>0.95</v>
      </c>
      <c r="J41" s="158">
        <v>0.38</v>
      </c>
      <c r="K41" s="157">
        <v>0.61</v>
      </c>
      <c r="L41" s="156">
        <v>0.28</v>
      </c>
      <c r="M41" s="155">
        <v>0.36</v>
      </c>
    </row>
    <row r="42" spans="2:3" ht="13.5">
      <c r="B42" s="153"/>
      <c r="C42" s="153"/>
    </row>
    <row r="43" spans="2:13" ht="94.5" customHeight="1">
      <c r="B43" s="245" t="s">
        <v>243</v>
      </c>
      <c r="C43" s="245"/>
      <c r="D43" s="246"/>
      <c r="E43" s="246"/>
      <c r="F43" s="246"/>
      <c r="G43" s="246"/>
      <c r="H43" s="246"/>
      <c r="I43" s="246"/>
      <c r="J43" s="246"/>
      <c r="K43" s="246"/>
      <c r="L43" s="246"/>
      <c r="M43" s="246"/>
    </row>
    <row r="45" spans="2:13" ht="13.5">
      <c r="B45" s="154"/>
      <c r="C45" s="154"/>
      <c r="D45" s="154"/>
      <c r="L45" s="154"/>
      <c r="M45" s="154"/>
    </row>
  </sheetData>
  <sheetProtection/>
  <mergeCells count="21">
    <mergeCell ref="D24:M24"/>
    <mergeCell ref="B28:C28"/>
    <mergeCell ref="B29:B37"/>
    <mergeCell ref="B38:B41"/>
    <mergeCell ref="B43:M43"/>
    <mergeCell ref="B9:B17"/>
    <mergeCell ref="B18:B21"/>
    <mergeCell ref="B24:C27"/>
    <mergeCell ref="F25:G26"/>
    <mergeCell ref="L5:M6"/>
    <mergeCell ref="J25:K26"/>
    <mergeCell ref="L25:M26"/>
    <mergeCell ref="D25:E26"/>
    <mergeCell ref="J5:K6"/>
    <mergeCell ref="H25:I26"/>
    <mergeCell ref="B4:C7"/>
    <mergeCell ref="D4:M4"/>
    <mergeCell ref="D5:E6"/>
    <mergeCell ref="F5:G6"/>
    <mergeCell ref="H5:I6"/>
    <mergeCell ref="B8:C8"/>
  </mergeCells>
  <printOptions/>
  <pageMargins left="0.7" right="0.7" top="0.75" bottom="0.75" header="0.3" footer="0.3"/>
  <pageSetup fitToHeight="0" fitToWidth="1" horizontalDpi="600" verticalDpi="600" orientation="landscape" paperSize="9" scale="76" r:id="rId1"/>
  <rowBreaks count="1" manualBreakCount="1">
    <brk id="22" max="255" man="1"/>
  </rowBreaks>
</worksheet>
</file>

<file path=xl/worksheets/sheet5.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T18" sqref="T18"/>
    </sheetView>
  </sheetViews>
  <sheetFormatPr defaultColWidth="9.00390625" defaultRowHeight="13.5"/>
  <sheetData>
    <row r="1" ht="14.25">
      <c r="A1" s="43" t="s">
        <v>40</v>
      </c>
    </row>
  </sheetData>
  <sheetProtection/>
  <printOptions/>
  <pageMargins left="0.7" right="0.7" top="0.75" bottom="0.75" header="0.3" footer="0.3"/>
  <pageSetup horizontalDpi="600" verticalDpi="600" orientation="portrait" paperSize="9" scale="7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X172"/>
  <sheetViews>
    <sheetView view="pageBreakPreview" zoomScale="115" zoomScaleNormal="90" zoomScaleSheetLayoutView="115" zoomScalePageLayoutView="0" workbookViewId="0" topLeftCell="H1">
      <selection activeCell="T8" sqref="T8"/>
    </sheetView>
  </sheetViews>
  <sheetFormatPr defaultColWidth="9.00390625" defaultRowHeight="13.5"/>
  <cols>
    <col min="1" max="1" width="13.625" style="89" customWidth="1"/>
    <col min="2" max="2" width="10.125" style="89" bestFit="1" customWidth="1"/>
    <col min="3" max="3" width="3.50390625" style="89" bestFit="1" customWidth="1"/>
    <col min="4" max="4" width="7.875" style="90" bestFit="1" customWidth="1"/>
    <col min="5" max="5" width="7.875" style="90" customWidth="1"/>
    <col min="6" max="6" width="8.50390625" style="90" bestFit="1" customWidth="1"/>
    <col min="7" max="9" width="7.875" style="90" bestFit="1" customWidth="1"/>
    <col min="10" max="12" width="7.875" style="114" bestFit="1" customWidth="1"/>
    <col min="13" max="13" width="7.875" style="114" customWidth="1"/>
    <col min="14" max="14" width="7.50390625" style="114" bestFit="1" customWidth="1"/>
    <col min="15" max="15" width="7.875" style="114" bestFit="1" customWidth="1"/>
    <col min="16" max="16" width="8.625" style="90" customWidth="1"/>
    <col min="17" max="17" width="8.00390625" style="90" customWidth="1"/>
    <col min="18" max="18" width="8.125" style="90" customWidth="1"/>
    <col min="19" max="19" width="8.25390625" style="114" customWidth="1"/>
    <col min="20" max="20" width="7.50390625" style="114" bestFit="1" customWidth="1"/>
    <col min="21" max="21" width="8.25390625" style="114" customWidth="1"/>
    <col min="22" max="22" width="8.25390625" style="89" customWidth="1"/>
    <col min="23" max="23" width="7.50390625" style="89" bestFit="1" customWidth="1"/>
    <col min="24" max="24" width="8.25390625" style="89" customWidth="1"/>
    <col min="25" max="16384" width="9.00390625" style="89" customWidth="1"/>
  </cols>
  <sheetData>
    <row r="1" spans="1:21" ht="14.25">
      <c r="A1" s="266" t="s">
        <v>41</v>
      </c>
      <c r="B1" s="266"/>
      <c r="C1" s="266"/>
      <c r="D1" s="266"/>
      <c r="E1" s="266"/>
      <c r="F1" s="266"/>
      <c r="G1" s="266"/>
      <c r="H1" s="266"/>
      <c r="I1" s="266"/>
      <c r="J1" s="266"/>
      <c r="K1" s="266"/>
      <c r="L1" s="266"/>
      <c r="M1" s="266"/>
      <c r="N1" s="266"/>
      <c r="O1" s="266"/>
      <c r="P1" s="266"/>
      <c r="Q1" s="266"/>
      <c r="R1" s="266"/>
      <c r="S1" s="266"/>
      <c r="T1" s="266"/>
      <c r="U1" s="266"/>
    </row>
    <row r="2" spans="1:22" ht="13.5">
      <c r="A2" s="44"/>
      <c r="B2" s="44"/>
      <c r="C2" s="44"/>
      <c r="D2" s="44"/>
      <c r="E2" s="44"/>
      <c r="F2" s="44"/>
      <c r="G2" s="44"/>
      <c r="H2" s="44"/>
      <c r="I2" s="44"/>
      <c r="J2" s="45"/>
      <c r="K2" s="45"/>
      <c r="L2" s="45"/>
      <c r="M2" s="45"/>
      <c r="N2" s="45"/>
      <c r="O2" s="46"/>
      <c r="Q2" s="47" t="s">
        <v>42</v>
      </c>
      <c r="R2" s="72"/>
      <c r="S2" s="48"/>
      <c r="T2" s="71"/>
      <c r="U2" s="49" t="s">
        <v>241</v>
      </c>
      <c r="V2" s="72"/>
    </row>
    <row r="3" spans="1:21" ht="13.5">
      <c r="A3" s="253" t="s">
        <v>43</v>
      </c>
      <c r="B3" s="253"/>
      <c r="C3" s="253"/>
      <c r="D3" s="267" t="s">
        <v>44</v>
      </c>
      <c r="E3" s="268"/>
      <c r="F3" s="268"/>
      <c r="G3" s="268"/>
      <c r="H3" s="268"/>
      <c r="I3" s="269"/>
      <c r="J3" s="267" t="s">
        <v>45</v>
      </c>
      <c r="K3" s="268"/>
      <c r="L3" s="268"/>
      <c r="M3" s="268"/>
      <c r="N3" s="268"/>
      <c r="O3" s="269"/>
      <c r="P3" s="267" t="s">
        <v>46</v>
      </c>
      <c r="Q3" s="268"/>
      <c r="R3" s="269"/>
      <c r="S3" s="253" t="s">
        <v>47</v>
      </c>
      <c r="T3" s="253"/>
      <c r="U3" s="253"/>
    </row>
    <row r="4" spans="1:21" ht="13.5">
      <c r="A4" s="247" t="s">
        <v>48</v>
      </c>
      <c r="B4" s="247"/>
      <c r="C4" s="247"/>
      <c r="D4" s="247" t="s">
        <v>49</v>
      </c>
      <c r="E4" s="247"/>
      <c r="F4" s="247"/>
      <c r="G4" s="247" t="s">
        <v>204</v>
      </c>
      <c r="H4" s="247"/>
      <c r="I4" s="247"/>
      <c r="J4" s="247" t="s">
        <v>50</v>
      </c>
      <c r="K4" s="247"/>
      <c r="L4" s="247"/>
      <c r="M4" s="247" t="s">
        <v>51</v>
      </c>
      <c r="N4" s="247"/>
      <c r="O4" s="247"/>
      <c r="P4" s="247" t="s">
        <v>205</v>
      </c>
      <c r="Q4" s="247"/>
      <c r="R4" s="247"/>
      <c r="S4" s="247" t="s">
        <v>52</v>
      </c>
      <c r="T4" s="247"/>
      <c r="U4" s="247"/>
    </row>
    <row r="5" spans="1:21" ht="13.5">
      <c r="A5" s="247" t="s">
        <v>53</v>
      </c>
      <c r="B5" s="247"/>
      <c r="C5" s="247"/>
      <c r="D5" s="263" t="s">
        <v>54</v>
      </c>
      <c r="E5" s="264"/>
      <c r="F5" s="265"/>
      <c r="G5" s="263" t="s">
        <v>54</v>
      </c>
      <c r="H5" s="264"/>
      <c r="I5" s="265"/>
      <c r="J5" s="263" t="s">
        <v>54</v>
      </c>
      <c r="K5" s="264"/>
      <c r="L5" s="265"/>
      <c r="M5" s="263" t="s">
        <v>55</v>
      </c>
      <c r="N5" s="264"/>
      <c r="O5" s="265"/>
      <c r="P5" s="263" t="s">
        <v>55</v>
      </c>
      <c r="Q5" s="264"/>
      <c r="R5" s="265"/>
      <c r="S5" s="247" t="s">
        <v>54</v>
      </c>
      <c r="T5" s="247"/>
      <c r="U5" s="247"/>
    </row>
    <row r="6" spans="1:21" ht="13.5">
      <c r="A6" s="254"/>
      <c r="B6" s="255"/>
      <c r="C6" s="255"/>
      <c r="D6" s="50" t="s">
        <v>56</v>
      </c>
      <c r="E6" s="51" t="s">
        <v>57</v>
      </c>
      <c r="F6" s="52" t="s">
        <v>58</v>
      </c>
      <c r="G6" s="50" t="s">
        <v>56</v>
      </c>
      <c r="H6" s="51" t="s">
        <v>57</v>
      </c>
      <c r="I6" s="53" t="s">
        <v>58</v>
      </c>
      <c r="J6" s="50" t="s">
        <v>56</v>
      </c>
      <c r="K6" s="51" t="s">
        <v>57</v>
      </c>
      <c r="L6" s="53" t="s">
        <v>58</v>
      </c>
      <c r="M6" s="52" t="s">
        <v>56</v>
      </c>
      <c r="N6" s="51" t="s">
        <v>57</v>
      </c>
      <c r="O6" s="52" t="s">
        <v>58</v>
      </c>
      <c r="P6" s="50" t="s">
        <v>56</v>
      </c>
      <c r="Q6" s="51" t="s">
        <v>57</v>
      </c>
      <c r="R6" s="53" t="s">
        <v>58</v>
      </c>
      <c r="S6" s="50" t="s">
        <v>56</v>
      </c>
      <c r="T6" s="51" t="s">
        <v>57</v>
      </c>
      <c r="U6" s="53" t="s">
        <v>58</v>
      </c>
    </row>
    <row r="7" spans="1:21" ht="13.5">
      <c r="A7" s="256" t="s">
        <v>37</v>
      </c>
      <c r="B7" s="257"/>
      <c r="C7" s="257"/>
      <c r="D7" s="91">
        <v>2.8</v>
      </c>
      <c r="E7" s="92">
        <v>22.2</v>
      </c>
      <c r="F7" s="93">
        <v>9.9</v>
      </c>
      <c r="G7" s="91">
        <v>2.2</v>
      </c>
      <c r="H7" s="92">
        <v>18.8</v>
      </c>
      <c r="I7" s="94">
        <v>9</v>
      </c>
      <c r="J7" s="91">
        <v>3.1</v>
      </c>
      <c r="K7" s="95">
        <v>23</v>
      </c>
      <c r="L7" s="93">
        <v>9.4</v>
      </c>
      <c r="M7" s="91">
        <v>3.1</v>
      </c>
      <c r="N7" s="92">
        <v>22.6</v>
      </c>
      <c r="O7" s="94">
        <v>9</v>
      </c>
      <c r="P7" s="96">
        <v>2</v>
      </c>
      <c r="Q7" s="92">
        <v>23.2</v>
      </c>
      <c r="R7" s="93">
        <v>9.5</v>
      </c>
      <c r="S7" s="91">
        <v>3.3</v>
      </c>
      <c r="T7" s="92">
        <v>22.7</v>
      </c>
      <c r="U7" s="94">
        <v>9</v>
      </c>
    </row>
    <row r="8" spans="1:21" ht="13.5">
      <c r="A8" s="258" t="s">
        <v>38</v>
      </c>
      <c r="B8" s="54" t="s">
        <v>59</v>
      </c>
      <c r="C8" s="55"/>
      <c r="D8" s="97">
        <v>0.0004</v>
      </c>
      <c r="E8" s="98">
        <v>1.32</v>
      </c>
      <c r="F8" s="99">
        <v>0.0709</v>
      </c>
      <c r="G8" s="97">
        <v>0.00052</v>
      </c>
      <c r="H8" s="98">
        <v>0.488</v>
      </c>
      <c r="I8" s="99">
        <v>0.0357</v>
      </c>
      <c r="J8" s="97" t="s">
        <v>93</v>
      </c>
      <c r="K8" s="100">
        <v>1</v>
      </c>
      <c r="L8" s="99">
        <v>0.106</v>
      </c>
      <c r="M8" s="97" t="s">
        <v>70</v>
      </c>
      <c r="N8" s="98">
        <v>0.432</v>
      </c>
      <c r="O8" s="99">
        <v>0.085</v>
      </c>
      <c r="P8" s="97" t="s">
        <v>60</v>
      </c>
      <c r="Q8" s="98">
        <v>0.612</v>
      </c>
      <c r="R8" s="99">
        <v>0.072</v>
      </c>
      <c r="S8" s="97" t="s">
        <v>105</v>
      </c>
      <c r="T8" s="98">
        <v>0.117</v>
      </c>
      <c r="U8" s="99">
        <v>0.015</v>
      </c>
    </row>
    <row r="9" spans="1:21" ht="13.5">
      <c r="A9" s="259"/>
      <c r="B9" s="54" t="s">
        <v>63</v>
      </c>
      <c r="C9" s="55"/>
      <c r="D9" s="97">
        <v>0.0469</v>
      </c>
      <c r="E9" s="98">
        <v>4.49</v>
      </c>
      <c r="F9" s="99">
        <v>0.784</v>
      </c>
      <c r="G9" s="97">
        <v>0.0138</v>
      </c>
      <c r="H9" s="98">
        <v>3.47</v>
      </c>
      <c r="I9" s="99">
        <v>0.402</v>
      </c>
      <c r="J9" s="97">
        <v>0.042</v>
      </c>
      <c r="K9" s="98">
        <v>5.07</v>
      </c>
      <c r="L9" s="99">
        <v>0.805</v>
      </c>
      <c r="M9" s="97" t="s">
        <v>122</v>
      </c>
      <c r="N9" s="98">
        <v>4.49</v>
      </c>
      <c r="O9" s="99">
        <v>0.79</v>
      </c>
      <c r="P9" s="97" t="s">
        <v>206</v>
      </c>
      <c r="Q9" s="98">
        <v>3.58</v>
      </c>
      <c r="R9" s="101">
        <v>0.6</v>
      </c>
      <c r="S9" s="97" t="s">
        <v>206</v>
      </c>
      <c r="T9" s="98">
        <v>4.06</v>
      </c>
      <c r="U9" s="99">
        <v>0.51</v>
      </c>
    </row>
    <row r="10" spans="1:21" ht="13.5">
      <c r="A10" s="259"/>
      <c r="B10" s="54" t="s">
        <v>65</v>
      </c>
      <c r="C10" s="55"/>
      <c r="D10" s="97">
        <v>0.265</v>
      </c>
      <c r="E10" s="98">
        <v>6.45</v>
      </c>
      <c r="F10" s="99">
        <v>2.25</v>
      </c>
      <c r="G10" s="97">
        <v>0.237</v>
      </c>
      <c r="H10" s="98">
        <v>5.81</v>
      </c>
      <c r="I10" s="99">
        <v>2.06</v>
      </c>
      <c r="J10" s="97">
        <v>0.634</v>
      </c>
      <c r="K10" s="98">
        <v>6.04</v>
      </c>
      <c r="L10" s="99">
        <v>1.97</v>
      </c>
      <c r="M10" s="97">
        <v>0.65</v>
      </c>
      <c r="N10" s="98">
        <v>5.38</v>
      </c>
      <c r="O10" s="99">
        <v>2.01</v>
      </c>
      <c r="P10" s="97">
        <v>0.268</v>
      </c>
      <c r="Q10" s="98">
        <v>6.27</v>
      </c>
      <c r="R10" s="99">
        <v>2.15</v>
      </c>
      <c r="S10" s="97">
        <v>0.433</v>
      </c>
      <c r="T10" s="98">
        <v>6.01</v>
      </c>
      <c r="U10" s="99">
        <v>2.12</v>
      </c>
    </row>
    <row r="11" spans="1:21" ht="13.5">
      <c r="A11" s="259"/>
      <c r="B11" s="54" t="s">
        <v>66</v>
      </c>
      <c r="C11" s="55"/>
      <c r="D11" s="97">
        <v>0.0247</v>
      </c>
      <c r="E11" s="98">
        <v>0.345</v>
      </c>
      <c r="F11" s="99">
        <v>0.119</v>
      </c>
      <c r="G11" s="97">
        <v>0.0165</v>
      </c>
      <c r="H11" s="102">
        <v>0.13</v>
      </c>
      <c r="I11" s="103">
        <v>0.06</v>
      </c>
      <c r="J11" s="97">
        <v>0.017</v>
      </c>
      <c r="K11" s="98">
        <v>0.209</v>
      </c>
      <c r="L11" s="103">
        <v>0.09</v>
      </c>
      <c r="M11" s="97">
        <v>0.017</v>
      </c>
      <c r="N11" s="98">
        <v>0.237</v>
      </c>
      <c r="O11" s="99">
        <v>0.075</v>
      </c>
      <c r="P11" s="97">
        <v>0.013</v>
      </c>
      <c r="Q11" s="98">
        <v>0.225</v>
      </c>
      <c r="R11" s="99">
        <v>0.106</v>
      </c>
      <c r="S11" s="97">
        <v>0.018</v>
      </c>
      <c r="T11" s="98">
        <v>0.262</v>
      </c>
      <c r="U11" s="99">
        <v>0.083</v>
      </c>
    </row>
    <row r="12" spans="1:21" ht="13.5">
      <c r="A12" s="259"/>
      <c r="B12" s="54" t="s">
        <v>67</v>
      </c>
      <c r="C12" s="55"/>
      <c r="D12" s="97">
        <v>0.04</v>
      </c>
      <c r="E12" s="98">
        <v>3.54</v>
      </c>
      <c r="F12" s="99">
        <v>0.99</v>
      </c>
      <c r="G12" s="97">
        <v>0.054</v>
      </c>
      <c r="H12" s="100">
        <v>2.7</v>
      </c>
      <c r="I12" s="99">
        <v>0.807</v>
      </c>
      <c r="J12" s="97">
        <v>0.066</v>
      </c>
      <c r="K12" s="98">
        <v>3.65</v>
      </c>
      <c r="L12" s="99">
        <v>1.01</v>
      </c>
      <c r="M12" s="97">
        <v>0.112</v>
      </c>
      <c r="N12" s="98">
        <v>3.95</v>
      </c>
      <c r="O12" s="99">
        <v>1.02</v>
      </c>
      <c r="P12" s="97">
        <v>0.0744</v>
      </c>
      <c r="Q12" s="98">
        <v>3.13</v>
      </c>
      <c r="R12" s="99">
        <v>0.866</v>
      </c>
      <c r="S12" s="97">
        <v>0.166</v>
      </c>
      <c r="T12" s="98">
        <v>3.68</v>
      </c>
      <c r="U12" s="99">
        <v>0.899</v>
      </c>
    </row>
    <row r="13" spans="1:21" ht="13.5">
      <c r="A13" s="259"/>
      <c r="B13" s="54" t="s">
        <v>68</v>
      </c>
      <c r="C13" s="55"/>
      <c r="D13" s="104">
        <v>0.002</v>
      </c>
      <c r="E13" s="98">
        <v>0.235</v>
      </c>
      <c r="F13" s="99">
        <v>0.058</v>
      </c>
      <c r="G13" s="97" t="s">
        <v>133</v>
      </c>
      <c r="H13" s="98">
        <v>0.233</v>
      </c>
      <c r="I13" s="99">
        <v>0.0358</v>
      </c>
      <c r="J13" s="97">
        <v>0.011</v>
      </c>
      <c r="K13" s="102">
        <v>0.26</v>
      </c>
      <c r="L13" s="99">
        <v>0.055</v>
      </c>
      <c r="M13" s="97">
        <v>0.0148</v>
      </c>
      <c r="N13" s="98">
        <v>0.285</v>
      </c>
      <c r="O13" s="99">
        <v>0.052</v>
      </c>
      <c r="P13" s="105">
        <v>0.02</v>
      </c>
      <c r="Q13" s="98">
        <v>0.327</v>
      </c>
      <c r="R13" s="99">
        <v>0.078</v>
      </c>
      <c r="S13" s="97">
        <v>0.021</v>
      </c>
      <c r="T13" s="98">
        <v>0.271</v>
      </c>
      <c r="U13" s="99">
        <v>0.056</v>
      </c>
    </row>
    <row r="14" spans="1:21" ht="13.5">
      <c r="A14" s="259"/>
      <c r="B14" s="54" t="s">
        <v>69</v>
      </c>
      <c r="C14" s="55"/>
      <c r="D14" s="97">
        <v>0.0025</v>
      </c>
      <c r="E14" s="98">
        <v>0.0282</v>
      </c>
      <c r="F14" s="99">
        <v>0.0122</v>
      </c>
      <c r="G14" s="97">
        <v>0.0026</v>
      </c>
      <c r="H14" s="98">
        <v>0.0313</v>
      </c>
      <c r="I14" s="99">
        <v>0.0088</v>
      </c>
      <c r="J14" s="97">
        <v>0.0062</v>
      </c>
      <c r="K14" s="102">
        <v>0.03</v>
      </c>
      <c r="L14" s="99">
        <v>0.015</v>
      </c>
      <c r="M14" s="97" t="s">
        <v>60</v>
      </c>
      <c r="N14" s="98">
        <v>0.034</v>
      </c>
      <c r="O14" s="99">
        <v>0.017</v>
      </c>
      <c r="P14" s="97">
        <v>0.0036</v>
      </c>
      <c r="Q14" s="98">
        <v>0.052</v>
      </c>
      <c r="R14" s="99">
        <v>0.027</v>
      </c>
      <c r="S14" s="97" t="s">
        <v>105</v>
      </c>
      <c r="T14" s="98">
        <v>0.0682</v>
      </c>
      <c r="U14" s="99">
        <v>0.025</v>
      </c>
    </row>
    <row r="15" spans="1:21" ht="13.5">
      <c r="A15" s="260"/>
      <c r="B15" s="54" t="s">
        <v>71</v>
      </c>
      <c r="C15" s="55"/>
      <c r="D15" s="97">
        <v>0.0019</v>
      </c>
      <c r="E15" s="98">
        <v>0.178</v>
      </c>
      <c r="F15" s="99">
        <v>0.036</v>
      </c>
      <c r="G15" s="97">
        <v>0.0074</v>
      </c>
      <c r="H15" s="98">
        <v>0.198</v>
      </c>
      <c r="I15" s="99">
        <v>0.0398</v>
      </c>
      <c r="J15" s="97">
        <v>0.016</v>
      </c>
      <c r="K15" s="98">
        <v>0.159</v>
      </c>
      <c r="L15" s="99">
        <v>0.047</v>
      </c>
      <c r="M15" s="97" t="s">
        <v>76</v>
      </c>
      <c r="N15" s="98">
        <v>0.177</v>
      </c>
      <c r="O15" s="99">
        <v>0.041</v>
      </c>
      <c r="P15" s="97">
        <v>0.016</v>
      </c>
      <c r="Q15" s="98">
        <v>0.153</v>
      </c>
      <c r="R15" s="99">
        <v>0.06</v>
      </c>
      <c r="S15" s="97" t="s">
        <v>207</v>
      </c>
      <c r="T15" s="98">
        <v>0.152</v>
      </c>
      <c r="U15" s="99">
        <v>0.05</v>
      </c>
    </row>
    <row r="16" spans="1:21" ht="13.5" customHeight="1">
      <c r="A16" s="261" t="s">
        <v>77</v>
      </c>
      <c r="B16" s="56" t="s">
        <v>78</v>
      </c>
      <c r="C16" s="57"/>
      <c r="D16" s="97">
        <v>16.7</v>
      </c>
      <c r="E16" s="98">
        <v>492</v>
      </c>
      <c r="F16" s="99">
        <v>132</v>
      </c>
      <c r="G16" s="97">
        <v>3.1</v>
      </c>
      <c r="H16" s="98">
        <v>161</v>
      </c>
      <c r="I16" s="99">
        <v>63.2</v>
      </c>
      <c r="J16" s="97" t="s">
        <v>81</v>
      </c>
      <c r="K16" s="98">
        <v>179</v>
      </c>
      <c r="L16" s="99">
        <v>79</v>
      </c>
      <c r="M16" s="97" t="s">
        <v>208</v>
      </c>
      <c r="N16" s="98">
        <v>262</v>
      </c>
      <c r="O16" s="99">
        <v>67</v>
      </c>
      <c r="P16" s="97" t="s">
        <v>81</v>
      </c>
      <c r="Q16" s="98">
        <v>206</v>
      </c>
      <c r="R16" s="99">
        <v>87</v>
      </c>
      <c r="S16" s="97">
        <v>11</v>
      </c>
      <c r="T16" s="98">
        <v>175</v>
      </c>
      <c r="U16" s="99">
        <v>64</v>
      </c>
    </row>
    <row r="17" spans="1:21" ht="13.5">
      <c r="A17" s="262"/>
      <c r="B17" s="56" t="s">
        <v>80</v>
      </c>
      <c r="C17" s="57"/>
      <c r="D17" s="97">
        <v>4.1</v>
      </c>
      <c r="E17" s="98">
        <v>504</v>
      </c>
      <c r="F17" s="99">
        <v>35</v>
      </c>
      <c r="G17" s="97" t="s">
        <v>209</v>
      </c>
      <c r="H17" s="98">
        <v>634</v>
      </c>
      <c r="I17" s="99">
        <v>37</v>
      </c>
      <c r="J17" s="106">
        <v>3</v>
      </c>
      <c r="K17" s="98">
        <v>476</v>
      </c>
      <c r="L17" s="99">
        <v>44.6</v>
      </c>
      <c r="M17" s="97" t="s">
        <v>210</v>
      </c>
      <c r="N17" s="98">
        <v>246</v>
      </c>
      <c r="O17" s="99">
        <v>21</v>
      </c>
      <c r="P17" s="97" t="s">
        <v>210</v>
      </c>
      <c r="Q17" s="98">
        <v>334</v>
      </c>
      <c r="R17" s="99">
        <v>36</v>
      </c>
      <c r="S17" s="97" t="s">
        <v>211</v>
      </c>
      <c r="T17" s="98">
        <v>336</v>
      </c>
      <c r="U17" s="99">
        <v>22</v>
      </c>
    </row>
    <row r="18" spans="1:21" ht="13.5">
      <c r="A18" s="262"/>
      <c r="B18" s="56" t="s">
        <v>83</v>
      </c>
      <c r="C18" s="57" t="s">
        <v>84</v>
      </c>
      <c r="D18" s="97" t="s">
        <v>39</v>
      </c>
      <c r="E18" s="98" t="s">
        <v>39</v>
      </c>
      <c r="F18" s="99" t="s">
        <v>39</v>
      </c>
      <c r="G18" s="97" t="s">
        <v>39</v>
      </c>
      <c r="H18" s="98" t="s">
        <v>39</v>
      </c>
      <c r="I18" s="99" t="s">
        <v>39</v>
      </c>
      <c r="J18" s="97">
        <v>34</v>
      </c>
      <c r="K18" s="98">
        <v>1550</v>
      </c>
      <c r="L18" s="99">
        <v>150</v>
      </c>
      <c r="M18" s="97">
        <v>28</v>
      </c>
      <c r="N18" s="98">
        <v>851</v>
      </c>
      <c r="O18" s="99">
        <v>100</v>
      </c>
      <c r="P18" s="97">
        <v>20</v>
      </c>
      <c r="Q18" s="98">
        <v>967</v>
      </c>
      <c r="R18" s="99">
        <v>98</v>
      </c>
      <c r="S18" s="97">
        <v>14</v>
      </c>
      <c r="T18" s="98">
        <v>893</v>
      </c>
      <c r="U18" s="99">
        <v>85</v>
      </c>
    </row>
    <row r="19" spans="1:21" ht="13.5">
      <c r="A19" s="262"/>
      <c r="B19" s="56" t="s">
        <v>86</v>
      </c>
      <c r="C19" s="57"/>
      <c r="D19" s="97">
        <v>17.2</v>
      </c>
      <c r="E19" s="98">
        <v>291</v>
      </c>
      <c r="F19" s="99">
        <v>93</v>
      </c>
      <c r="G19" s="106">
        <v>10</v>
      </c>
      <c r="H19" s="98">
        <v>259</v>
      </c>
      <c r="I19" s="99">
        <v>68.2</v>
      </c>
      <c r="J19" s="97">
        <v>2.9</v>
      </c>
      <c r="K19" s="98">
        <v>250</v>
      </c>
      <c r="L19" s="99">
        <v>54</v>
      </c>
      <c r="M19" s="97" t="s">
        <v>210</v>
      </c>
      <c r="N19" s="98">
        <v>217</v>
      </c>
      <c r="O19" s="99">
        <v>35</v>
      </c>
      <c r="P19" s="97">
        <v>6</v>
      </c>
      <c r="Q19" s="98">
        <v>373</v>
      </c>
      <c r="R19" s="99">
        <v>80</v>
      </c>
      <c r="S19" s="97">
        <v>5</v>
      </c>
      <c r="T19" s="98">
        <v>248</v>
      </c>
      <c r="U19" s="99">
        <v>54</v>
      </c>
    </row>
    <row r="20" spans="1:21" ht="13.5">
      <c r="A20" s="262"/>
      <c r="B20" s="56" t="s">
        <v>87</v>
      </c>
      <c r="C20" s="57"/>
      <c r="D20" s="97" t="s">
        <v>208</v>
      </c>
      <c r="E20" s="98">
        <v>194</v>
      </c>
      <c r="F20" s="99">
        <v>34</v>
      </c>
      <c r="G20" s="97" t="s">
        <v>88</v>
      </c>
      <c r="H20" s="98">
        <v>231</v>
      </c>
      <c r="I20" s="99">
        <v>34</v>
      </c>
      <c r="J20" s="97">
        <v>10</v>
      </c>
      <c r="K20" s="98">
        <v>223</v>
      </c>
      <c r="L20" s="99">
        <v>49</v>
      </c>
      <c r="M20" s="97" t="s">
        <v>159</v>
      </c>
      <c r="N20" s="98">
        <v>122</v>
      </c>
      <c r="O20" s="99">
        <v>29</v>
      </c>
      <c r="P20" s="97" t="s">
        <v>159</v>
      </c>
      <c r="Q20" s="98">
        <v>129</v>
      </c>
      <c r="R20" s="99">
        <v>29</v>
      </c>
      <c r="S20" s="97" t="s">
        <v>210</v>
      </c>
      <c r="T20" s="98">
        <v>306</v>
      </c>
      <c r="U20" s="99">
        <v>33</v>
      </c>
    </row>
    <row r="21" spans="1:21" ht="13.5">
      <c r="A21" s="262"/>
      <c r="B21" s="56" t="s">
        <v>89</v>
      </c>
      <c r="C21" s="57"/>
      <c r="D21" s="97" t="s">
        <v>116</v>
      </c>
      <c r="E21" s="98">
        <v>0.098</v>
      </c>
      <c r="F21" s="99">
        <v>0.011</v>
      </c>
      <c r="G21" s="97" t="s">
        <v>116</v>
      </c>
      <c r="H21" s="98">
        <v>0.122</v>
      </c>
      <c r="I21" s="99">
        <v>0.008</v>
      </c>
      <c r="J21" s="97" t="s">
        <v>61</v>
      </c>
      <c r="K21" s="98">
        <v>0.069</v>
      </c>
      <c r="L21" s="99">
        <v>0.008</v>
      </c>
      <c r="M21" s="97" t="s">
        <v>92</v>
      </c>
      <c r="N21" s="98" t="s">
        <v>104</v>
      </c>
      <c r="O21" s="103">
        <v>0.01</v>
      </c>
      <c r="P21" s="97" t="s">
        <v>93</v>
      </c>
      <c r="Q21" s="98">
        <v>0.062</v>
      </c>
      <c r="R21" s="99">
        <v>0.007</v>
      </c>
      <c r="S21" s="97" t="s">
        <v>93</v>
      </c>
      <c r="T21" s="98">
        <v>0.061</v>
      </c>
      <c r="U21" s="99">
        <v>0.006</v>
      </c>
    </row>
    <row r="22" spans="1:21" ht="13.5">
      <c r="A22" s="262"/>
      <c r="B22" s="56" t="s">
        <v>94</v>
      </c>
      <c r="C22" s="57" t="s">
        <v>84</v>
      </c>
      <c r="D22" s="97" t="s">
        <v>82</v>
      </c>
      <c r="E22" s="98">
        <v>30.7</v>
      </c>
      <c r="F22" s="99">
        <v>3.2</v>
      </c>
      <c r="G22" s="97">
        <v>0.4</v>
      </c>
      <c r="H22" s="98">
        <v>46.2</v>
      </c>
      <c r="I22" s="99">
        <v>3.6</v>
      </c>
      <c r="J22" s="97" t="s">
        <v>82</v>
      </c>
      <c r="K22" s="98">
        <v>27.5</v>
      </c>
      <c r="L22" s="107">
        <v>4</v>
      </c>
      <c r="M22" s="97" t="s">
        <v>95</v>
      </c>
      <c r="N22" s="98">
        <v>17.1</v>
      </c>
      <c r="O22" s="99">
        <v>3.5</v>
      </c>
      <c r="P22" s="97" t="s">
        <v>212</v>
      </c>
      <c r="Q22" s="98">
        <v>18.1</v>
      </c>
      <c r="R22" s="99">
        <v>2.5</v>
      </c>
      <c r="S22" s="97" t="s">
        <v>82</v>
      </c>
      <c r="T22" s="98">
        <v>23.9</v>
      </c>
      <c r="U22" s="107">
        <v>4</v>
      </c>
    </row>
    <row r="23" spans="1:21" ht="13.5">
      <c r="A23" s="262"/>
      <c r="B23" s="56" t="s">
        <v>97</v>
      </c>
      <c r="C23" s="57"/>
      <c r="D23" s="97">
        <v>0.075</v>
      </c>
      <c r="E23" s="98">
        <v>3.58</v>
      </c>
      <c r="F23" s="99">
        <v>0.968</v>
      </c>
      <c r="G23" s="97">
        <v>0.0528</v>
      </c>
      <c r="H23" s="98">
        <v>1.94</v>
      </c>
      <c r="I23" s="99">
        <v>0.488</v>
      </c>
      <c r="J23" s="97">
        <v>0.067</v>
      </c>
      <c r="K23" s="98">
        <v>2.51</v>
      </c>
      <c r="L23" s="99">
        <v>0.66</v>
      </c>
      <c r="M23" s="97" t="s">
        <v>162</v>
      </c>
      <c r="N23" s="98">
        <v>3.97</v>
      </c>
      <c r="O23" s="99">
        <v>0.82</v>
      </c>
      <c r="P23" s="97">
        <v>0.055</v>
      </c>
      <c r="Q23" s="98">
        <v>3.88</v>
      </c>
      <c r="R23" s="99">
        <v>0.977</v>
      </c>
      <c r="S23" s="97">
        <v>0.057</v>
      </c>
      <c r="T23" s="98">
        <v>3.55</v>
      </c>
      <c r="U23" s="99">
        <v>0.705</v>
      </c>
    </row>
    <row r="24" spans="1:21" ht="13.5">
      <c r="A24" s="262"/>
      <c r="B24" s="56" t="s">
        <v>99</v>
      </c>
      <c r="C24" s="57"/>
      <c r="D24" s="97" t="s">
        <v>213</v>
      </c>
      <c r="E24" s="98">
        <v>2.9</v>
      </c>
      <c r="F24" s="99">
        <v>1.1</v>
      </c>
      <c r="G24" s="97" t="s">
        <v>161</v>
      </c>
      <c r="H24" s="98">
        <v>5.9</v>
      </c>
      <c r="I24" s="99">
        <v>1.3</v>
      </c>
      <c r="J24" s="97" t="s">
        <v>214</v>
      </c>
      <c r="K24" s="98">
        <v>3.69</v>
      </c>
      <c r="L24" s="101">
        <v>1.1</v>
      </c>
      <c r="M24" s="97" t="s">
        <v>82</v>
      </c>
      <c r="N24" s="98">
        <v>8.4</v>
      </c>
      <c r="O24" s="99">
        <v>1.6</v>
      </c>
      <c r="P24" s="97" t="s">
        <v>215</v>
      </c>
      <c r="Q24" s="98">
        <v>9.19</v>
      </c>
      <c r="R24" s="99">
        <v>1.3</v>
      </c>
      <c r="S24" s="97" t="s">
        <v>216</v>
      </c>
      <c r="T24" s="98">
        <v>3.76</v>
      </c>
      <c r="U24" s="99">
        <v>1.2</v>
      </c>
    </row>
    <row r="25" spans="1:21" ht="13.5">
      <c r="A25" s="262"/>
      <c r="B25" s="56" t="s">
        <v>100</v>
      </c>
      <c r="C25" s="57" t="s">
        <v>84</v>
      </c>
      <c r="D25" s="97">
        <v>0.62</v>
      </c>
      <c r="E25" s="98">
        <v>16.2</v>
      </c>
      <c r="F25" s="99">
        <v>6.26</v>
      </c>
      <c r="G25" s="97">
        <v>0.558</v>
      </c>
      <c r="H25" s="108">
        <v>22</v>
      </c>
      <c r="I25" s="99">
        <v>5.01</v>
      </c>
      <c r="J25" s="97">
        <v>0.56</v>
      </c>
      <c r="K25" s="98">
        <v>27.7</v>
      </c>
      <c r="L25" s="101">
        <v>7.5</v>
      </c>
      <c r="M25" s="97" t="s">
        <v>217</v>
      </c>
      <c r="N25" s="108">
        <v>81</v>
      </c>
      <c r="O25" s="99">
        <v>14.6</v>
      </c>
      <c r="P25" s="97">
        <v>0.82</v>
      </c>
      <c r="Q25" s="98">
        <v>23.7</v>
      </c>
      <c r="R25" s="99">
        <v>8.31</v>
      </c>
      <c r="S25" s="97">
        <v>0.46</v>
      </c>
      <c r="T25" s="98">
        <v>25.6</v>
      </c>
      <c r="U25" s="101">
        <v>6.5</v>
      </c>
    </row>
    <row r="26" spans="1:21" ht="13.5">
      <c r="A26" s="262"/>
      <c r="B26" s="56" t="s">
        <v>101</v>
      </c>
      <c r="C26" s="57"/>
      <c r="D26" s="97">
        <v>9.1</v>
      </c>
      <c r="E26" s="98">
        <v>386</v>
      </c>
      <c r="F26" s="99">
        <v>94.3</v>
      </c>
      <c r="G26" s="97">
        <v>15.5</v>
      </c>
      <c r="H26" s="98">
        <v>412</v>
      </c>
      <c r="I26" s="99">
        <v>82.6</v>
      </c>
      <c r="J26" s="97">
        <v>9</v>
      </c>
      <c r="K26" s="98">
        <v>419</v>
      </c>
      <c r="L26" s="99">
        <v>118</v>
      </c>
      <c r="M26" s="97" t="s">
        <v>218</v>
      </c>
      <c r="N26" s="98">
        <v>316</v>
      </c>
      <c r="O26" s="99">
        <v>95</v>
      </c>
      <c r="P26" s="97" t="s">
        <v>218</v>
      </c>
      <c r="Q26" s="98">
        <v>308</v>
      </c>
      <c r="R26" s="99">
        <v>115</v>
      </c>
      <c r="S26" s="97" t="s">
        <v>218</v>
      </c>
      <c r="T26" s="98">
        <v>317</v>
      </c>
      <c r="U26" s="99">
        <v>70</v>
      </c>
    </row>
    <row r="27" spans="1:21" ht="13.5">
      <c r="A27" s="262"/>
      <c r="B27" s="56" t="s">
        <v>102</v>
      </c>
      <c r="C27" s="57" t="s">
        <v>84</v>
      </c>
      <c r="D27" s="97">
        <v>0.0059</v>
      </c>
      <c r="E27" s="98">
        <v>0.158</v>
      </c>
      <c r="F27" s="99">
        <v>0.048</v>
      </c>
      <c r="G27" s="97">
        <v>0.0081</v>
      </c>
      <c r="H27" s="98">
        <v>0.187</v>
      </c>
      <c r="I27" s="99">
        <v>0.0445</v>
      </c>
      <c r="J27" s="97" t="s">
        <v>103</v>
      </c>
      <c r="K27" s="98">
        <v>0.414</v>
      </c>
      <c r="L27" s="99">
        <v>0.068</v>
      </c>
      <c r="M27" s="97" t="s">
        <v>219</v>
      </c>
      <c r="N27" s="98">
        <v>0.18</v>
      </c>
      <c r="O27" s="99">
        <v>0.06</v>
      </c>
      <c r="P27" s="97" t="s">
        <v>105</v>
      </c>
      <c r="Q27" s="98">
        <v>0.127</v>
      </c>
      <c r="R27" s="99">
        <v>0.042</v>
      </c>
      <c r="S27" s="97" t="s">
        <v>105</v>
      </c>
      <c r="T27" s="98">
        <v>0.221</v>
      </c>
      <c r="U27" s="99">
        <v>0.041</v>
      </c>
    </row>
    <row r="28" spans="1:21" ht="13.5">
      <c r="A28" s="262"/>
      <c r="B28" s="56" t="s">
        <v>106</v>
      </c>
      <c r="C28" s="57"/>
      <c r="D28" s="97">
        <v>0.089</v>
      </c>
      <c r="E28" s="98">
        <v>8.74</v>
      </c>
      <c r="F28" s="99">
        <v>2.01</v>
      </c>
      <c r="G28" s="97" t="s">
        <v>96</v>
      </c>
      <c r="H28" s="98">
        <v>3.73</v>
      </c>
      <c r="I28" s="99">
        <v>0.89</v>
      </c>
      <c r="J28" s="97" t="s">
        <v>220</v>
      </c>
      <c r="K28" s="98">
        <v>3.05</v>
      </c>
      <c r="L28" s="99">
        <v>1.02</v>
      </c>
      <c r="M28" s="97" t="s">
        <v>98</v>
      </c>
      <c r="N28" s="98">
        <v>8.39</v>
      </c>
      <c r="O28" s="99">
        <v>1.26</v>
      </c>
      <c r="P28" s="97" t="s">
        <v>162</v>
      </c>
      <c r="Q28" s="98">
        <v>11.8</v>
      </c>
      <c r="R28" s="99">
        <v>1.43</v>
      </c>
      <c r="S28" s="97" t="s">
        <v>220</v>
      </c>
      <c r="T28" s="98">
        <v>3.85</v>
      </c>
      <c r="U28" s="99">
        <v>0.9</v>
      </c>
    </row>
    <row r="29" spans="1:21" ht="13.5">
      <c r="A29" s="262"/>
      <c r="B29" s="56" t="s">
        <v>107</v>
      </c>
      <c r="C29" s="57" t="s">
        <v>84</v>
      </c>
      <c r="D29" s="97">
        <v>0.403</v>
      </c>
      <c r="E29" s="98">
        <v>9.51</v>
      </c>
      <c r="F29" s="99">
        <v>3.4</v>
      </c>
      <c r="G29" s="97">
        <v>0.341</v>
      </c>
      <c r="H29" s="98">
        <v>4.59</v>
      </c>
      <c r="I29" s="99">
        <v>1.89</v>
      </c>
      <c r="J29" s="97">
        <v>0.67</v>
      </c>
      <c r="K29" s="98">
        <v>16.8</v>
      </c>
      <c r="L29" s="99">
        <v>4.57</v>
      </c>
      <c r="M29" s="97" t="s">
        <v>221</v>
      </c>
      <c r="N29" s="98">
        <v>22.5</v>
      </c>
      <c r="O29" s="99">
        <v>4.4</v>
      </c>
      <c r="P29" s="97">
        <v>0.52</v>
      </c>
      <c r="Q29" s="98">
        <v>28.6</v>
      </c>
      <c r="R29" s="99">
        <v>7.7</v>
      </c>
      <c r="S29" s="97" t="s">
        <v>222</v>
      </c>
      <c r="T29" s="98">
        <v>20.8</v>
      </c>
      <c r="U29" s="99">
        <v>3.1</v>
      </c>
    </row>
    <row r="30" spans="1:21" ht="13.5">
      <c r="A30" s="262"/>
      <c r="B30" s="56" t="s">
        <v>108</v>
      </c>
      <c r="C30" s="57"/>
      <c r="D30" s="97">
        <v>3.8</v>
      </c>
      <c r="E30" s="98">
        <v>138</v>
      </c>
      <c r="F30" s="107">
        <v>36</v>
      </c>
      <c r="G30" s="97">
        <v>2.8</v>
      </c>
      <c r="H30" s="98">
        <v>92.9</v>
      </c>
      <c r="I30" s="99">
        <v>19.4</v>
      </c>
      <c r="J30" s="97">
        <v>1.2</v>
      </c>
      <c r="K30" s="98">
        <v>81.7</v>
      </c>
      <c r="L30" s="99">
        <v>27.9</v>
      </c>
      <c r="M30" s="97" t="s">
        <v>223</v>
      </c>
      <c r="N30" s="98">
        <v>312</v>
      </c>
      <c r="O30" s="99">
        <v>41.2</v>
      </c>
      <c r="P30" s="97" t="s">
        <v>224</v>
      </c>
      <c r="Q30" s="98">
        <v>576</v>
      </c>
      <c r="R30" s="99">
        <v>71</v>
      </c>
      <c r="S30" s="97" t="s">
        <v>224</v>
      </c>
      <c r="T30" s="98">
        <v>111</v>
      </c>
      <c r="U30" s="99">
        <v>18.2</v>
      </c>
    </row>
    <row r="31" spans="1:21" ht="13.5">
      <c r="A31" s="262"/>
      <c r="B31" s="56" t="s">
        <v>109</v>
      </c>
      <c r="C31" s="57"/>
      <c r="D31" s="97">
        <v>0.0891</v>
      </c>
      <c r="E31" s="98">
        <v>5.46</v>
      </c>
      <c r="F31" s="99">
        <v>1.01</v>
      </c>
      <c r="G31" s="97">
        <v>0.0926</v>
      </c>
      <c r="H31" s="98">
        <v>5.81</v>
      </c>
      <c r="I31" s="99">
        <v>0.984</v>
      </c>
      <c r="J31" s="97">
        <v>0.11</v>
      </c>
      <c r="K31" s="98">
        <v>5.35</v>
      </c>
      <c r="L31" s="99">
        <v>0.91</v>
      </c>
      <c r="M31" s="97" t="s">
        <v>162</v>
      </c>
      <c r="N31" s="98">
        <v>4.36</v>
      </c>
      <c r="O31" s="101">
        <v>0.9</v>
      </c>
      <c r="P31" s="97">
        <v>0.103</v>
      </c>
      <c r="Q31" s="98">
        <v>4.89</v>
      </c>
      <c r="R31" s="99">
        <v>0.888</v>
      </c>
      <c r="S31" s="97">
        <v>0.078</v>
      </c>
      <c r="T31" s="98">
        <v>3.52</v>
      </c>
      <c r="U31" s="99">
        <v>0.801</v>
      </c>
    </row>
    <row r="32" spans="1:21" ht="13.5">
      <c r="A32" s="262"/>
      <c r="B32" s="56" t="s">
        <v>110</v>
      </c>
      <c r="C32" s="57" t="s">
        <v>84</v>
      </c>
      <c r="D32" s="97">
        <v>0.0371</v>
      </c>
      <c r="E32" s="98">
        <v>2.21</v>
      </c>
      <c r="F32" s="99">
        <v>0.724</v>
      </c>
      <c r="G32" s="97">
        <v>0.0309</v>
      </c>
      <c r="H32" s="98">
        <v>1.26</v>
      </c>
      <c r="I32" s="99">
        <v>0.471</v>
      </c>
      <c r="J32" s="97">
        <v>0.14</v>
      </c>
      <c r="K32" s="98">
        <v>2.74</v>
      </c>
      <c r="L32" s="101">
        <v>0.7</v>
      </c>
      <c r="M32" s="97" t="s">
        <v>162</v>
      </c>
      <c r="N32" s="98">
        <v>2.48</v>
      </c>
      <c r="O32" s="101">
        <v>0.7</v>
      </c>
      <c r="P32" s="97">
        <v>0.011</v>
      </c>
      <c r="Q32" s="98">
        <v>1.76</v>
      </c>
      <c r="R32" s="99">
        <v>0.574</v>
      </c>
      <c r="S32" s="97">
        <v>0.063</v>
      </c>
      <c r="T32" s="98">
        <v>2.08</v>
      </c>
      <c r="U32" s="99">
        <v>0.598</v>
      </c>
    </row>
    <row r="33" spans="1:21" ht="13.5">
      <c r="A33" s="262"/>
      <c r="B33" s="56" t="s">
        <v>111</v>
      </c>
      <c r="C33" s="57" t="s">
        <v>84</v>
      </c>
      <c r="D33" s="97">
        <v>0.033</v>
      </c>
      <c r="E33" s="100">
        <v>1</v>
      </c>
      <c r="F33" s="99">
        <v>0.269</v>
      </c>
      <c r="G33" s="97">
        <v>0.027</v>
      </c>
      <c r="H33" s="98">
        <v>1.05</v>
      </c>
      <c r="I33" s="99">
        <v>0.186</v>
      </c>
      <c r="J33" s="97" t="s">
        <v>120</v>
      </c>
      <c r="K33" s="98">
        <v>0.739</v>
      </c>
      <c r="L33" s="103">
        <v>0.19</v>
      </c>
      <c r="M33" s="97" t="s">
        <v>130</v>
      </c>
      <c r="N33" s="98">
        <v>0.489</v>
      </c>
      <c r="O33" s="99">
        <v>0.139</v>
      </c>
      <c r="P33" s="97" t="s">
        <v>70</v>
      </c>
      <c r="Q33" s="98">
        <v>0.585</v>
      </c>
      <c r="R33" s="99">
        <v>0.164</v>
      </c>
      <c r="S33" s="97">
        <v>0.007</v>
      </c>
      <c r="T33" s="98">
        <v>0.635</v>
      </c>
      <c r="U33" s="99">
        <v>0.129</v>
      </c>
    </row>
    <row r="34" spans="1:21" ht="13.5">
      <c r="A34" s="262"/>
      <c r="B34" s="56" t="s">
        <v>112</v>
      </c>
      <c r="C34" s="57" t="s">
        <v>84</v>
      </c>
      <c r="D34" s="97">
        <v>0.075</v>
      </c>
      <c r="E34" s="98">
        <v>4.32</v>
      </c>
      <c r="F34" s="99">
        <v>0.955</v>
      </c>
      <c r="G34" s="97">
        <v>0.053</v>
      </c>
      <c r="H34" s="98">
        <v>2.61</v>
      </c>
      <c r="I34" s="99">
        <v>0.563</v>
      </c>
      <c r="J34" s="97">
        <v>0.141</v>
      </c>
      <c r="K34" s="98">
        <v>2.38</v>
      </c>
      <c r="L34" s="99">
        <v>0.94</v>
      </c>
      <c r="M34" s="97">
        <v>0.079</v>
      </c>
      <c r="N34" s="98">
        <v>5.22</v>
      </c>
      <c r="O34" s="99">
        <v>1.16</v>
      </c>
      <c r="P34" s="97">
        <v>0.143</v>
      </c>
      <c r="Q34" s="98">
        <v>4.89</v>
      </c>
      <c r="R34" s="99">
        <v>1.05</v>
      </c>
      <c r="S34" s="105">
        <v>0.04</v>
      </c>
      <c r="T34" s="98">
        <v>4.47</v>
      </c>
      <c r="U34" s="99">
        <v>1.16</v>
      </c>
    </row>
    <row r="35" spans="1:21" ht="13.5">
      <c r="A35" s="262"/>
      <c r="B35" s="56" t="s">
        <v>113</v>
      </c>
      <c r="C35" s="57"/>
      <c r="D35" s="97">
        <v>0.0983</v>
      </c>
      <c r="E35" s="98">
        <v>3.18</v>
      </c>
      <c r="F35" s="103">
        <v>0.77</v>
      </c>
      <c r="G35" s="97">
        <v>0.096</v>
      </c>
      <c r="H35" s="98">
        <v>2.39</v>
      </c>
      <c r="I35" s="99">
        <v>0.616</v>
      </c>
      <c r="J35" s="97">
        <v>0.28</v>
      </c>
      <c r="K35" s="100">
        <v>4.6</v>
      </c>
      <c r="L35" s="99">
        <v>1.28</v>
      </c>
      <c r="M35" s="109">
        <v>0.2</v>
      </c>
      <c r="N35" s="98">
        <v>2.57</v>
      </c>
      <c r="O35" s="99">
        <v>1.09</v>
      </c>
      <c r="P35" s="97">
        <v>0.127</v>
      </c>
      <c r="Q35" s="98">
        <v>2.33</v>
      </c>
      <c r="R35" s="101">
        <v>0.7</v>
      </c>
      <c r="S35" s="109">
        <v>0.1</v>
      </c>
      <c r="T35" s="98">
        <v>4.44</v>
      </c>
      <c r="U35" s="99">
        <v>1.17</v>
      </c>
    </row>
    <row r="36" spans="1:21" ht="13.5">
      <c r="A36" s="262"/>
      <c r="B36" s="56" t="s">
        <v>114</v>
      </c>
      <c r="C36" s="57" t="s">
        <v>84</v>
      </c>
      <c r="D36" s="104">
        <v>0.002</v>
      </c>
      <c r="E36" s="98">
        <v>0.197</v>
      </c>
      <c r="F36" s="99">
        <v>0.0365</v>
      </c>
      <c r="G36" s="97">
        <v>0.00202</v>
      </c>
      <c r="H36" s="98">
        <v>0.167</v>
      </c>
      <c r="I36" s="99">
        <v>0.0282</v>
      </c>
      <c r="J36" s="97" t="s">
        <v>115</v>
      </c>
      <c r="K36" s="98">
        <v>0.136</v>
      </c>
      <c r="L36" s="99">
        <v>0.033</v>
      </c>
      <c r="M36" s="97" t="s">
        <v>60</v>
      </c>
      <c r="N36" s="98">
        <v>0.145</v>
      </c>
      <c r="O36" s="99">
        <v>0.031</v>
      </c>
      <c r="P36" s="97" t="s">
        <v>116</v>
      </c>
      <c r="Q36" s="98">
        <v>0.143</v>
      </c>
      <c r="R36" s="99">
        <v>0.0183</v>
      </c>
      <c r="S36" s="97" t="s">
        <v>116</v>
      </c>
      <c r="T36" s="98">
        <v>0.125</v>
      </c>
      <c r="U36" s="99">
        <v>0.016</v>
      </c>
    </row>
    <row r="37" spans="1:21" ht="13.5">
      <c r="A37" s="262"/>
      <c r="B37" s="56" t="s">
        <v>117</v>
      </c>
      <c r="C37" s="57" t="s">
        <v>84</v>
      </c>
      <c r="D37" s="97">
        <v>0.31</v>
      </c>
      <c r="E37" s="98">
        <v>11.5</v>
      </c>
      <c r="F37" s="101">
        <v>2.4</v>
      </c>
      <c r="G37" s="97">
        <v>0.27</v>
      </c>
      <c r="H37" s="98">
        <v>11.6</v>
      </c>
      <c r="I37" s="101">
        <v>2</v>
      </c>
      <c r="J37" s="97">
        <v>1.05</v>
      </c>
      <c r="K37" s="98">
        <v>11.7</v>
      </c>
      <c r="L37" s="99">
        <v>3.21</v>
      </c>
      <c r="M37" s="97" t="s">
        <v>163</v>
      </c>
      <c r="N37" s="98">
        <v>10.2</v>
      </c>
      <c r="O37" s="99">
        <v>2.26</v>
      </c>
      <c r="P37" s="97">
        <v>0.25</v>
      </c>
      <c r="Q37" s="98">
        <v>7.33</v>
      </c>
      <c r="R37" s="99">
        <v>1.94</v>
      </c>
      <c r="S37" s="97">
        <v>0.42</v>
      </c>
      <c r="T37" s="98">
        <v>6.45</v>
      </c>
      <c r="U37" s="99">
        <v>1.81</v>
      </c>
    </row>
    <row r="38" spans="1:21" ht="13.5">
      <c r="A38" s="262"/>
      <c r="B38" s="56" t="s">
        <v>118</v>
      </c>
      <c r="C38" s="57" t="s">
        <v>84</v>
      </c>
      <c r="D38" s="97" t="s">
        <v>70</v>
      </c>
      <c r="E38" s="98">
        <v>0.334</v>
      </c>
      <c r="F38" s="103">
        <v>0.09</v>
      </c>
      <c r="G38" s="104">
        <v>0.004</v>
      </c>
      <c r="H38" s="98">
        <v>0.309</v>
      </c>
      <c r="I38" s="99">
        <v>0.053</v>
      </c>
      <c r="J38" s="97">
        <v>0.011</v>
      </c>
      <c r="K38" s="98">
        <v>0.643</v>
      </c>
      <c r="L38" s="99">
        <v>0.129</v>
      </c>
      <c r="M38" s="97" t="s">
        <v>93</v>
      </c>
      <c r="N38" s="98">
        <v>0.753</v>
      </c>
      <c r="O38" s="99">
        <v>0.086</v>
      </c>
      <c r="P38" s="97">
        <v>0.008</v>
      </c>
      <c r="Q38" s="98">
        <v>0.479</v>
      </c>
      <c r="R38" s="99">
        <v>0.099</v>
      </c>
      <c r="S38" s="104">
        <v>0.004</v>
      </c>
      <c r="T38" s="98">
        <v>0.255</v>
      </c>
      <c r="U38" s="99">
        <v>0.064</v>
      </c>
    </row>
    <row r="39" spans="1:21" ht="13.5">
      <c r="A39" s="262"/>
      <c r="B39" s="56" t="s">
        <v>121</v>
      </c>
      <c r="C39" s="57" t="s">
        <v>84</v>
      </c>
      <c r="D39" s="97" t="s">
        <v>120</v>
      </c>
      <c r="E39" s="98">
        <v>0.624</v>
      </c>
      <c r="F39" s="99">
        <v>0.113</v>
      </c>
      <c r="G39" s="97">
        <v>0.00593</v>
      </c>
      <c r="H39" s="102">
        <v>0.63</v>
      </c>
      <c r="I39" s="99">
        <v>0.067</v>
      </c>
      <c r="J39" s="97">
        <v>0.015</v>
      </c>
      <c r="K39" s="98">
        <v>1.37</v>
      </c>
      <c r="L39" s="99">
        <v>0.247</v>
      </c>
      <c r="M39" s="97" t="s">
        <v>76</v>
      </c>
      <c r="N39" s="98">
        <v>1.57</v>
      </c>
      <c r="O39" s="99">
        <v>0.174</v>
      </c>
      <c r="P39" s="97">
        <v>0.005</v>
      </c>
      <c r="Q39" s="98">
        <v>0.694</v>
      </c>
      <c r="R39" s="99">
        <v>0.12</v>
      </c>
      <c r="S39" s="97" t="s">
        <v>165</v>
      </c>
      <c r="T39" s="98">
        <v>0.444</v>
      </c>
      <c r="U39" s="99">
        <v>0.116</v>
      </c>
    </row>
    <row r="40" spans="1:21" ht="13.5">
      <c r="A40" s="262"/>
      <c r="B40" s="56" t="s">
        <v>124</v>
      </c>
      <c r="C40" s="57" t="s">
        <v>84</v>
      </c>
      <c r="D40" s="97">
        <v>0.00035</v>
      </c>
      <c r="E40" s="98">
        <v>0.0411</v>
      </c>
      <c r="F40" s="99">
        <v>0.0033</v>
      </c>
      <c r="G40" s="97">
        <v>0.00026</v>
      </c>
      <c r="H40" s="98">
        <v>0.0455</v>
      </c>
      <c r="I40" s="99">
        <v>0.0034</v>
      </c>
      <c r="J40" s="97" t="s">
        <v>133</v>
      </c>
      <c r="K40" s="98">
        <v>0.0406</v>
      </c>
      <c r="L40" s="99">
        <v>0.0033</v>
      </c>
      <c r="M40" s="97" t="s">
        <v>116</v>
      </c>
      <c r="N40" s="98">
        <v>0.0196</v>
      </c>
      <c r="O40" s="99">
        <v>0.002</v>
      </c>
      <c r="P40" s="97" t="s">
        <v>125</v>
      </c>
      <c r="Q40" s="98">
        <v>0.0196</v>
      </c>
      <c r="R40" s="99">
        <v>0.0018</v>
      </c>
      <c r="S40" s="97" t="s">
        <v>125</v>
      </c>
      <c r="T40" s="98">
        <v>0.0231</v>
      </c>
      <c r="U40" s="99">
        <v>0.0021</v>
      </c>
    </row>
    <row r="41" spans="1:21" ht="13.5">
      <c r="A41" s="262"/>
      <c r="B41" s="56" t="s">
        <v>126</v>
      </c>
      <c r="C41" s="57" t="s">
        <v>84</v>
      </c>
      <c r="D41" s="97" t="s">
        <v>90</v>
      </c>
      <c r="E41" s="98">
        <v>0.0609</v>
      </c>
      <c r="F41" s="99">
        <v>0.01</v>
      </c>
      <c r="G41" s="97" t="s">
        <v>91</v>
      </c>
      <c r="H41" s="98">
        <v>0.0305</v>
      </c>
      <c r="I41" s="99">
        <v>0.008</v>
      </c>
      <c r="J41" s="97">
        <v>0.0019</v>
      </c>
      <c r="K41" s="98">
        <v>0.032</v>
      </c>
      <c r="L41" s="99">
        <v>0.012</v>
      </c>
      <c r="M41" s="97" t="s">
        <v>70</v>
      </c>
      <c r="N41" s="98">
        <v>0.022</v>
      </c>
      <c r="O41" s="103">
        <v>0.01</v>
      </c>
      <c r="P41" s="97" t="s">
        <v>157</v>
      </c>
      <c r="Q41" s="98">
        <v>0.0195</v>
      </c>
      <c r="R41" s="99">
        <v>0.007</v>
      </c>
      <c r="S41" s="97" t="s">
        <v>157</v>
      </c>
      <c r="T41" s="98">
        <v>0.0227</v>
      </c>
      <c r="U41" s="99">
        <v>0.004</v>
      </c>
    </row>
    <row r="42" spans="1:21" ht="13.5">
      <c r="A42" s="262"/>
      <c r="B42" s="56" t="s">
        <v>129</v>
      </c>
      <c r="C42" s="57" t="s">
        <v>84</v>
      </c>
      <c r="D42" s="97" t="s">
        <v>206</v>
      </c>
      <c r="E42" s="98">
        <v>8.71</v>
      </c>
      <c r="F42" s="99">
        <v>0.742</v>
      </c>
      <c r="G42" s="97" t="s">
        <v>123</v>
      </c>
      <c r="H42" s="98">
        <v>3.55</v>
      </c>
      <c r="I42" s="110">
        <v>0.417</v>
      </c>
      <c r="J42" s="97" t="s">
        <v>75</v>
      </c>
      <c r="K42" s="98">
        <v>4.57</v>
      </c>
      <c r="L42" s="99">
        <v>0.607</v>
      </c>
      <c r="M42" s="97" t="s">
        <v>64</v>
      </c>
      <c r="N42" s="98">
        <v>6.78</v>
      </c>
      <c r="O42" s="99">
        <v>0.88</v>
      </c>
      <c r="P42" s="97" t="s">
        <v>225</v>
      </c>
      <c r="Q42" s="98">
        <v>8.99</v>
      </c>
      <c r="R42" s="101">
        <v>1.9</v>
      </c>
      <c r="S42" s="97">
        <v>0.038</v>
      </c>
      <c r="T42" s="108">
        <v>32</v>
      </c>
      <c r="U42" s="99">
        <v>4.51</v>
      </c>
    </row>
    <row r="43" spans="1:21" ht="13.5">
      <c r="A43" s="262"/>
      <c r="B43" s="56" t="s">
        <v>131</v>
      </c>
      <c r="C43" s="57" t="s">
        <v>84</v>
      </c>
      <c r="D43" s="97" t="s">
        <v>60</v>
      </c>
      <c r="E43" s="102">
        <v>0.21</v>
      </c>
      <c r="F43" s="103">
        <v>0.02</v>
      </c>
      <c r="G43" s="97" t="s">
        <v>62</v>
      </c>
      <c r="H43" s="98">
        <v>0.097</v>
      </c>
      <c r="I43" s="99">
        <v>0.009</v>
      </c>
      <c r="J43" s="97" t="s">
        <v>91</v>
      </c>
      <c r="K43" s="98">
        <v>0.0055</v>
      </c>
      <c r="L43" s="99">
        <v>0.001</v>
      </c>
      <c r="M43" s="97" t="s">
        <v>128</v>
      </c>
      <c r="N43" s="98">
        <v>0.116</v>
      </c>
      <c r="O43" s="99">
        <v>0.009</v>
      </c>
      <c r="P43" s="97" t="s">
        <v>226</v>
      </c>
      <c r="Q43" s="98" t="s">
        <v>76</v>
      </c>
      <c r="R43" s="99">
        <v>0.003</v>
      </c>
      <c r="S43" s="97" t="s">
        <v>60</v>
      </c>
      <c r="T43" s="98">
        <v>0.015</v>
      </c>
      <c r="U43" s="99">
        <v>0.006</v>
      </c>
    </row>
    <row r="44" spans="1:21" ht="13.5">
      <c r="A44" s="262"/>
      <c r="B44" s="56" t="s">
        <v>132</v>
      </c>
      <c r="C44" s="57" t="s">
        <v>84</v>
      </c>
      <c r="D44" s="97" t="s">
        <v>227</v>
      </c>
      <c r="E44" s="98">
        <v>0.078</v>
      </c>
      <c r="F44" s="99">
        <v>0.007</v>
      </c>
      <c r="G44" s="97" t="s">
        <v>133</v>
      </c>
      <c r="H44" s="98">
        <v>0.104</v>
      </c>
      <c r="I44" s="111">
        <v>0.007</v>
      </c>
      <c r="J44" s="97">
        <v>0.0013</v>
      </c>
      <c r="K44" s="98">
        <v>0.0838</v>
      </c>
      <c r="L44" s="103">
        <v>0.01</v>
      </c>
      <c r="M44" s="97" t="s">
        <v>60</v>
      </c>
      <c r="N44" s="98">
        <v>0.0446</v>
      </c>
      <c r="O44" s="99">
        <v>0.007</v>
      </c>
      <c r="P44" s="97" t="s">
        <v>135</v>
      </c>
      <c r="Q44" s="98">
        <v>0.0467</v>
      </c>
      <c r="R44" s="99">
        <v>0.003</v>
      </c>
      <c r="S44" s="97" t="s">
        <v>135</v>
      </c>
      <c r="T44" s="98">
        <v>0.0535</v>
      </c>
      <c r="U44" s="99">
        <v>0.004</v>
      </c>
    </row>
    <row r="45" spans="1:21" ht="13.5">
      <c r="A45" s="262"/>
      <c r="B45" s="56" t="s">
        <v>136</v>
      </c>
      <c r="C45" s="57"/>
      <c r="D45" s="97">
        <v>0.43</v>
      </c>
      <c r="E45" s="98">
        <v>12.4</v>
      </c>
      <c r="F45" s="99">
        <v>4.94</v>
      </c>
      <c r="G45" s="97">
        <v>0.332</v>
      </c>
      <c r="H45" s="98">
        <v>12.5</v>
      </c>
      <c r="I45" s="99">
        <v>3.69</v>
      </c>
      <c r="J45" s="97">
        <v>0.63</v>
      </c>
      <c r="K45" s="98">
        <v>29.8</v>
      </c>
      <c r="L45" s="99">
        <v>6.7</v>
      </c>
      <c r="M45" s="97" t="s">
        <v>212</v>
      </c>
      <c r="N45" s="98">
        <v>66.2</v>
      </c>
      <c r="O45" s="99">
        <v>11.7</v>
      </c>
      <c r="P45" s="97">
        <v>0.98</v>
      </c>
      <c r="Q45" s="98">
        <v>24.2</v>
      </c>
      <c r="R45" s="99">
        <v>7.32</v>
      </c>
      <c r="S45" s="97">
        <v>0.342</v>
      </c>
      <c r="T45" s="98">
        <v>19.9</v>
      </c>
      <c r="U45" s="99">
        <v>4.49</v>
      </c>
    </row>
    <row r="46" spans="1:21" ht="13.5" customHeight="1">
      <c r="A46" s="250" t="s">
        <v>137</v>
      </c>
      <c r="B46" s="54" t="s">
        <v>138</v>
      </c>
      <c r="C46" s="112"/>
      <c r="D46" s="97">
        <v>1.41</v>
      </c>
      <c r="E46" s="98">
        <v>6.04</v>
      </c>
      <c r="F46" s="113">
        <v>3.6</v>
      </c>
      <c r="G46" s="97">
        <v>1.41</v>
      </c>
      <c r="H46" s="98">
        <v>6.14</v>
      </c>
      <c r="I46" s="93">
        <v>3.11</v>
      </c>
      <c r="J46" s="97">
        <v>0.843</v>
      </c>
      <c r="K46" s="98">
        <v>4.63</v>
      </c>
      <c r="L46" s="93">
        <v>2.21</v>
      </c>
      <c r="M46" s="97">
        <v>0.907</v>
      </c>
      <c r="N46" s="98">
        <v>4.67</v>
      </c>
      <c r="O46" s="93">
        <v>2.43</v>
      </c>
      <c r="P46" s="97">
        <v>1.12</v>
      </c>
      <c r="Q46" s="98">
        <v>5.36</v>
      </c>
      <c r="R46" s="93">
        <v>2.54</v>
      </c>
      <c r="S46" s="97">
        <v>0.922</v>
      </c>
      <c r="T46" s="98">
        <v>5.12</v>
      </c>
      <c r="U46" s="93">
        <v>2.53</v>
      </c>
    </row>
    <row r="47" spans="1:21" ht="13.5">
      <c r="A47" s="250"/>
      <c r="B47" s="54" t="s">
        <v>139</v>
      </c>
      <c r="C47" s="112"/>
      <c r="D47" s="97">
        <v>0.092</v>
      </c>
      <c r="E47" s="98">
        <v>1.16</v>
      </c>
      <c r="F47" s="93">
        <v>0.525</v>
      </c>
      <c r="G47" s="97">
        <v>0.148</v>
      </c>
      <c r="H47" s="98">
        <v>1.26</v>
      </c>
      <c r="I47" s="93">
        <v>0.518</v>
      </c>
      <c r="J47" s="97">
        <v>0.213</v>
      </c>
      <c r="K47" s="100">
        <v>1.3</v>
      </c>
      <c r="L47" s="93">
        <v>0.658</v>
      </c>
      <c r="M47" s="97">
        <v>0.301</v>
      </c>
      <c r="N47" s="98">
        <v>1.54</v>
      </c>
      <c r="O47" s="93">
        <v>0.788</v>
      </c>
      <c r="P47" s="97">
        <v>0.101</v>
      </c>
      <c r="Q47" s="98">
        <v>1.33</v>
      </c>
      <c r="R47" s="93">
        <v>0.675</v>
      </c>
      <c r="S47" s="97">
        <v>0.168</v>
      </c>
      <c r="T47" s="98">
        <v>1.27</v>
      </c>
      <c r="U47" s="93">
        <v>0.624</v>
      </c>
    </row>
    <row r="48" spans="1:18" ht="13.5">
      <c r="A48" s="58" t="s">
        <v>140</v>
      </c>
      <c r="B48" s="44"/>
      <c r="C48" s="44"/>
      <c r="D48" s="44"/>
      <c r="E48" s="44"/>
      <c r="F48" s="44"/>
      <c r="G48" s="44"/>
      <c r="H48" s="44"/>
      <c r="I48" s="44"/>
      <c r="J48" s="45"/>
      <c r="K48" s="45"/>
      <c r="L48" s="45"/>
      <c r="M48" s="45"/>
      <c r="N48" s="45"/>
      <c r="O48" s="45"/>
      <c r="P48" s="44"/>
      <c r="Q48" s="44"/>
      <c r="R48" s="44"/>
    </row>
    <row r="49" spans="1:18" ht="13.5">
      <c r="A49" s="115" t="s">
        <v>141</v>
      </c>
      <c r="B49" s="44"/>
      <c r="C49" s="44"/>
      <c r="D49" s="44"/>
      <c r="E49" s="44"/>
      <c r="F49" s="44"/>
      <c r="G49" s="44"/>
      <c r="H49" s="44"/>
      <c r="I49" s="44"/>
      <c r="J49" s="45"/>
      <c r="K49" s="45"/>
      <c r="L49" s="45"/>
      <c r="M49" s="45"/>
      <c r="N49" s="45"/>
      <c r="O49" s="45"/>
      <c r="P49" s="44"/>
      <c r="Q49" s="44"/>
      <c r="R49" s="44"/>
    </row>
    <row r="50" spans="1:18" ht="13.5">
      <c r="A50" s="116" t="s">
        <v>142</v>
      </c>
      <c r="B50" s="44"/>
      <c r="C50" s="44"/>
      <c r="D50" s="44"/>
      <c r="E50" s="44"/>
      <c r="F50" s="44"/>
      <c r="G50" s="44"/>
      <c r="H50" s="44"/>
      <c r="I50" s="44"/>
      <c r="J50" s="45"/>
      <c r="K50" s="45"/>
      <c r="L50" s="45"/>
      <c r="M50" s="45"/>
      <c r="N50" s="45"/>
      <c r="O50" s="45"/>
      <c r="P50" s="44"/>
      <c r="Q50" s="44"/>
      <c r="R50" s="44"/>
    </row>
    <row r="51" spans="1:18" ht="13.5">
      <c r="A51" s="58" t="s">
        <v>143</v>
      </c>
      <c r="B51" s="44"/>
      <c r="C51" s="44"/>
      <c r="D51" s="44"/>
      <c r="E51" s="44"/>
      <c r="F51" s="44"/>
      <c r="G51" s="44"/>
      <c r="H51" s="44"/>
      <c r="I51" s="44"/>
      <c r="J51" s="45"/>
      <c r="K51" s="45"/>
      <c r="L51" s="45"/>
      <c r="M51" s="45"/>
      <c r="N51" s="45"/>
      <c r="O51" s="45"/>
      <c r="P51" s="44"/>
      <c r="Q51" s="44"/>
      <c r="R51" s="44"/>
    </row>
    <row r="52" spans="1:18" ht="13.5">
      <c r="A52" s="58" t="s">
        <v>228</v>
      </c>
      <c r="B52" s="44"/>
      <c r="C52" s="44"/>
      <c r="D52" s="44"/>
      <c r="E52" s="44"/>
      <c r="F52" s="44"/>
      <c r="G52" s="44"/>
      <c r="H52" s="44"/>
      <c r="I52" s="44"/>
      <c r="J52" s="45"/>
      <c r="K52" s="45"/>
      <c r="L52" s="45"/>
      <c r="M52" s="45"/>
      <c r="N52" s="45"/>
      <c r="O52" s="45"/>
      <c r="P52" s="44"/>
      <c r="Q52" s="44"/>
      <c r="R52" s="44"/>
    </row>
    <row r="53" spans="1:18" ht="13.5">
      <c r="A53" s="58" t="s">
        <v>144</v>
      </c>
      <c r="B53" s="44"/>
      <c r="C53" s="44"/>
      <c r="D53" s="44"/>
      <c r="E53" s="44"/>
      <c r="F53" s="44"/>
      <c r="G53" s="44"/>
      <c r="H53" s="44"/>
      <c r="I53" s="44"/>
      <c r="J53" s="45"/>
      <c r="K53" s="45"/>
      <c r="L53" s="45"/>
      <c r="M53" s="45"/>
      <c r="N53" s="45"/>
      <c r="O53" s="45"/>
      <c r="P53" s="44"/>
      <c r="Q53" s="44"/>
      <c r="R53" s="44"/>
    </row>
    <row r="54" spans="1:18" ht="13.5">
      <c r="A54" s="58" t="s">
        <v>145</v>
      </c>
      <c r="B54" s="44"/>
      <c r="C54" s="44"/>
      <c r="D54" s="44"/>
      <c r="E54" s="44"/>
      <c r="F54" s="44"/>
      <c r="G54" s="44"/>
      <c r="H54" s="44"/>
      <c r="I54" s="44"/>
      <c r="J54" s="45"/>
      <c r="K54" s="45"/>
      <c r="L54" s="45"/>
      <c r="M54" s="45"/>
      <c r="N54" s="45"/>
      <c r="O54" s="45"/>
      <c r="P54" s="44"/>
      <c r="Q54" s="44"/>
      <c r="R54" s="44"/>
    </row>
    <row r="55" spans="1:18" ht="13.5">
      <c r="A55" s="58"/>
      <c r="B55" s="44"/>
      <c r="C55" s="44"/>
      <c r="D55" s="44"/>
      <c r="E55" s="44"/>
      <c r="F55" s="44"/>
      <c r="G55" s="44"/>
      <c r="H55" s="44"/>
      <c r="I55" s="44"/>
      <c r="J55" s="45"/>
      <c r="K55" s="45"/>
      <c r="L55" s="45"/>
      <c r="M55" s="45"/>
      <c r="N55" s="45"/>
      <c r="O55" s="45"/>
      <c r="P55" s="44"/>
      <c r="Q55" s="44"/>
      <c r="R55" s="44"/>
    </row>
    <row r="56" spans="1:18" ht="13.5">
      <c r="A56" s="58"/>
      <c r="B56" s="44"/>
      <c r="C56" s="44"/>
      <c r="D56" s="44"/>
      <c r="E56" s="44"/>
      <c r="F56" s="44"/>
      <c r="G56" s="44"/>
      <c r="H56" s="44"/>
      <c r="I56" s="44"/>
      <c r="J56" s="45"/>
      <c r="K56" s="45"/>
      <c r="L56" s="45"/>
      <c r="M56" s="45"/>
      <c r="N56" s="45"/>
      <c r="O56" s="45"/>
      <c r="P56" s="44"/>
      <c r="Q56" s="44"/>
      <c r="R56" s="44"/>
    </row>
    <row r="57" spans="1:24" ht="13.5">
      <c r="A57" s="253" t="s">
        <v>43</v>
      </c>
      <c r="B57" s="253"/>
      <c r="C57" s="253"/>
      <c r="D57" s="253" t="s">
        <v>146</v>
      </c>
      <c r="E57" s="253"/>
      <c r="F57" s="253"/>
      <c r="G57" s="253"/>
      <c r="H57" s="253"/>
      <c r="I57" s="253"/>
      <c r="J57" s="253" t="s">
        <v>147</v>
      </c>
      <c r="K57" s="253"/>
      <c r="L57" s="253"/>
      <c r="M57" s="253"/>
      <c r="N57" s="253"/>
      <c r="O57" s="253"/>
      <c r="P57" s="251" t="s">
        <v>148</v>
      </c>
      <c r="Q57" s="251"/>
      <c r="R57" s="251"/>
      <c r="S57" s="251" t="s">
        <v>149</v>
      </c>
      <c r="T57" s="251"/>
      <c r="U57" s="251"/>
      <c r="V57" s="251" t="s">
        <v>150</v>
      </c>
      <c r="W57" s="251"/>
      <c r="X57" s="251"/>
    </row>
    <row r="58" spans="1:24" ht="13.5">
      <c r="A58" s="247" t="s">
        <v>48</v>
      </c>
      <c r="B58" s="247"/>
      <c r="C58" s="247"/>
      <c r="D58" s="247" t="s">
        <v>151</v>
      </c>
      <c r="E58" s="247"/>
      <c r="F58" s="247"/>
      <c r="G58" s="247" t="s">
        <v>152</v>
      </c>
      <c r="H58" s="247"/>
      <c r="I58" s="247"/>
      <c r="J58" s="247" t="s">
        <v>153</v>
      </c>
      <c r="K58" s="247"/>
      <c r="L58" s="247"/>
      <c r="M58" s="247" t="s">
        <v>154</v>
      </c>
      <c r="N58" s="247"/>
      <c r="O58" s="247"/>
      <c r="P58" s="251" t="s">
        <v>155</v>
      </c>
      <c r="Q58" s="251"/>
      <c r="R58" s="251"/>
      <c r="S58" s="252" t="s">
        <v>156</v>
      </c>
      <c r="T58" s="252"/>
      <c r="U58" s="252"/>
      <c r="V58" s="252" t="s">
        <v>229</v>
      </c>
      <c r="W58" s="252"/>
      <c r="X58" s="252"/>
    </row>
    <row r="59" spans="1:24" ht="13.5">
      <c r="A59" s="247" t="s">
        <v>53</v>
      </c>
      <c r="B59" s="247"/>
      <c r="C59" s="247"/>
      <c r="D59" s="247" t="s">
        <v>54</v>
      </c>
      <c r="E59" s="247"/>
      <c r="F59" s="247"/>
      <c r="G59" s="247" t="s">
        <v>55</v>
      </c>
      <c r="H59" s="247"/>
      <c r="I59" s="247"/>
      <c r="J59" s="247" t="s">
        <v>54</v>
      </c>
      <c r="K59" s="247"/>
      <c r="L59" s="247"/>
      <c r="M59" s="247" t="s">
        <v>55</v>
      </c>
      <c r="N59" s="247"/>
      <c r="O59" s="247"/>
      <c r="P59" s="247" t="s">
        <v>54</v>
      </c>
      <c r="Q59" s="247"/>
      <c r="R59" s="247"/>
      <c r="S59" s="247" t="s">
        <v>55</v>
      </c>
      <c r="T59" s="247"/>
      <c r="U59" s="247"/>
      <c r="V59" s="247" t="s">
        <v>54</v>
      </c>
      <c r="W59" s="247"/>
      <c r="X59" s="247"/>
    </row>
    <row r="60" spans="1:24" ht="13.5">
      <c r="A60" s="247"/>
      <c r="B60" s="247"/>
      <c r="C60" s="247"/>
      <c r="D60" s="59" t="s">
        <v>56</v>
      </c>
      <c r="E60" s="60" t="s">
        <v>57</v>
      </c>
      <c r="F60" s="61" t="s">
        <v>58</v>
      </c>
      <c r="G60" s="59" t="s">
        <v>56</v>
      </c>
      <c r="H60" s="60" t="s">
        <v>57</v>
      </c>
      <c r="I60" s="61" t="s">
        <v>58</v>
      </c>
      <c r="J60" s="59" t="s">
        <v>56</v>
      </c>
      <c r="K60" s="60" t="s">
        <v>57</v>
      </c>
      <c r="L60" s="61" t="s">
        <v>58</v>
      </c>
      <c r="M60" s="59" t="s">
        <v>56</v>
      </c>
      <c r="N60" s="60" t="s">
        <v>57</v>
      </c>
      <c r="O60" s="61" t="s">
        <v>58</v>
      </c>
      <c r="P60" s="59" t="s">
        <v>56</v>
      </c>
      <c r="Q60" s="60" t="s">
        <v>57</v>
      </c>
      <c r="R60" s="61" t="s">
        <v>58</v>
      </c>
      <c r="S60" s="59" t="s">
        <v>56</v>
      </c>
      <c r="T60" s="60" t="s">
        <v>57</v>
      </c>
      <c r="U60" s="61" t="s">
        <v>58</v>
      </c>
      <c r="V60" s="59" t="s">
        <v>56</v>
      </c>
      <c r="W60" s="60" t="s">
        <v>57</v>
      </c>
      <c r="X60" s="61" t="s">
        <v>58</v>
      </c>
    </row>
    <row r="61" spans="1:24" ht="13.5">
      <c r="A61" s="247" t="s">
        <v>37</v>
      </c>
      <c r="B61" s="247"/>
      <c r="C61" s="247"/>
      <c r="D61" s="96">
        <v>2</v>
      </c>
      <c r="E61" s="92">
        <v>20.6</v>
      </c>
      <c r="F61" s="93">
        <v>7.8</v>
      </c>
      <c r="G61" s="91">
        <v>3.2</v>
      </c>
      <c r="H61" s="95">
        <v>22</v>
      </c>
      <c r="I61" s="93">
        <v>8.8</v>
      </c>
      <c r="J61" s="91">
        <v>3.2</v>
      </c>
      <c r="K61" s="92">
        <v>21.6</v>
      </c>
      <c r="L61" s="93">
        <v>8.4</v>
      </c>
      <c r="M61" s="91">
        <v>3.4</v>
      </c>
      <c r="N61" s="92">
        <v>22.5</v>
      </c>
      <c r="O61" s="93">
        <v>9.4</v>
      </c>
      <c r="P61" s="91">
        <v>2.8</v>
      </c>
      <c r="Q61" s="92">
        <v>20.6</v>
      </c>
      <c r="R61" s="93">
        <v>9.5</v>
      </c>
      <c r="S61" s="91">
        <v>2.7</v>
      </c>
      <c r="T61" s="92">
        <v>22.6</v>
      </c>
      <c r="U61" s="93">
        <v>9.5</v>
      </c>
      <c r="V61" s="91">
        <v>3.2</v>
      </c>
      <c r="W61" s="92">
        <v>26.1</v>
      </c>
      <c r="X61" s="93">
        <v>9.7</v>
      </c>
    </row>
    <row r="62" spans="1:24" ht="13.5">
      <c r="A62" s="248" t="s">
        <v>38</v>
      </c>
      <c r="B62" s="62" t="s">
        <v>59</v>
      </c>
      <c r="C62" s="62"/>
      <c r="D62" s="97" t="s">
        <v>60</v>
      </c>
      <c r="E62" s="98">
        <v>0.069</v>
      </c>
      <c r="F62" s="99">
        <v>0.015</v>
      </c>
      <c r="G62" s="97" t="s">
        <v>60</v>
      </c>
      <c r="H62" s="98">
        <v>0.221</v>
      </c>
      <c r="I62" s="99">
        <v>0.03</v>
      </c>
      <c r="J62" s="97">
        <v>0.0066</v>
      </c>
      <c r="K62" s="98">
        <v>0.191</v>
      </c>
      <c r="L62" s="99">
        <v>0.0505</v>
      </c>
      <c r="M62" s="97">
        <v>0.0081</v>
      </c>
      <c r="N62" s="98">
        <v>0.221</v>
      </c>
      <c r="O62" s="99">
        <v>0.0608</v>
      </c>
      <c r="P62" s="97" t="s">
        <v>73</v>
      </c>
      <c r="Q62" s="98">
        <v>0.65</v>
      </c>
      <c r="R62" s="99">
        <v>0.04</v>
      </c>
      <c r="S62" s="97" t="s">
        <v>135</v>
      </c>
      <c r="T62" s="98">
        <v>0.659</v>
      </c>
      <c r="U62" s="99">
        <v>0.132</v>
      </c>
      <c r="V62" s="97">
        <v>0.0064</v>
      </c>
      <c r="W62" s="102">
        <v>0.32</v>
      </c>
      <c r="X62" s="99">
        <v>0.058</v>
      </c>
    </row>
    <row r="63" spans="1:24" ht="13.5">
      <c r="A63" s="248"/>
      <c r="B63" s="62" t="s">
        <v>63</v>
      </c>
      <c r="C63" s="62"/>
      <c r="D63" s="97" t="s">
        <v>206</v>
      </c>
      <c r="E63" s="98">
        <v>3.72</v>
      </c>
      <c r="F63" s="99">
        <v>0.4</v>
      </c>
      <c r="G63" s="97" t="s">
        <v>119</v>
      </c>
      <c r="H63" s="98">
        <v>4.27</v>
      </c>
      <c r="I63" s="99">
        <v>0.56</v>
      </c>
      <c r="J63" s="97">
        <v>0.052</v>
      </c>
      <c r="K63" s="98">
        <v>4.01</v>
      </c>
      <c r="L63" s="99">
        <v>0.624</v>
      </c>
      <c r="M63" s="97">
        <v>0.038</v>
      </c>
      <c r="N63" s="98">
        <v>4.91</v>
      </c>
      <c r="O63" s="99">
        <v>0.652</v>
      </c>
      <c r="P63" s="97" t="s">
        <v>206</v>
      </c>
      <c r="Q63" s="98">
        <v>4.77</v>
      </c>
      <c r="R63" s="99">
        <v>0.6</v>
      </c>
      <c r="S63" s="97">
        <v>0.147</v>
      </c>
      <c r="T63" s="98">
        <v>4.53</v>
      </c>
      <c r="U63" s="99">
        <v>0.972</v>
      </c>
      <c r="V63" s="97">
        <v>0.046</v>
      </c>
      <c r="W63" s="98">
        <v>5.46</v>
      </c>
      <c r="X63" s="99">
        <v>0.717</v>
      </c>
    </row>
    <row r="64" spans="1:24" ht="13.5">
      <c r="A64" s="248"/>
      <c r="B64" s="62" t="s">
        <v>65</v>
      </c>
      <c r="C64" s="62"/>
      <c r="D64" s="97">
        <v>0.224</v>
      </c>
      <c r="E64" s="98">
        <v>5.97</v>
      </c>
      <c r="F64" s="99">
        <v>1.91</v>
      </c>
      <c r="G64" s="97">
        <v>0.271</v>
      </c>
      <c r="H64" s="98">
        <v>5.97</v>
      </c>
      <c r="I64" s="99">
        <v>1.95</v>
      </c>
      <c r="J64" s="97">
        <v>0.273</v>
      </c>
      <c r="K64" s="100">
        <v>5.9</v>
      </c>
      <c r="L64" s="99">
        <v>1.96</v>
      </c>
      <c r="M64" s="97">
        <v>0.522</v>
      </c>
      <c r="N64" s="98">
        <v>5.75</v>
      </c>
      <c r="O64" s="101">
        <v>2</v>
      </c>
      <c r="P64" s="97">
        <v>0.184</v>
      </c>
      <c r="Q64" s="100">
        <v>6</v>
      </c>
      <c r="R64" s="99">
        <v>1.91</v>
      </c>
      <c r="S64" s="97">
        <v>0.48</v>
      </c>
      <c r="T64" s="98">
        <v>5.15</v>
      </c>
      <c r="U64" s="99">
        <v>1.91</v>
      </c>
      <c r="V64" s="97">
        <v>0.448</v>
      </c>
      <c r="W64" s="98">
        <v>6.28</v>
      </c>
      <c r="X64" s="99">
        <v>2.04</v>
      </c>
    </row>
    <row r="65" spans="1:24" ht="13.5">
      <c r="A65" s="248"/>
      <c r="B65" s="62" t="s">
        <v>66</v>
      </c>
      <c r="C65" s="62"/>
      <c r="D65" s="105">
        <v>0.01</v>
      </c>
      <c r="E65" s="98">
        <v>0.162</v>
      </c>
      <c r="F65" s="99">
        <v>0.062</v>
      </c>
      <c r="G65" s="97">
        <v>0.011</v>
      </c>
      <c r="H65" s="98">
        <v>0.159</v>
      </c>
      <c r="I65" s="99">
        <v>0.07</v>
      </c>
      <c r="J65" s="97">
        <v>0.0256</v>
      </c>
      <c r="K65" s="98">
        <v>0.444</v>
      </c>
      <c r="L65" s="99">
        <v>0.123</v>
      </c>
      <c r="M65" s="97">
        <v>0.0259</v>
      </c>
      <c r="N65" s="98">
        <v>0.276</v>
      </c>
      <c r="O65" s="103">
        <v>0.12</v>
      </c>
      <c r="P65" s="97">
        <v>0.014</v>
      </c>
      <c r="Q65" s="98">
        <v>0.18</v>
      </c>
      <c r="R65" s="99">
        <v>0.07</v>
      </c>
      <c r="S65" s="97">
        <v>0.017</v>
      </c>
      <c r="T65" s="98">
        <v>0.244</v>
      </c>
      <c r="U65" s="99">
        <v>0.105</v>
      </c>
      <c r="V65" s="97">
        <v>0.0324</v>
      </c>
      <c r="W65" s="98">
        <v>0.281</v>
      </c>
      <c r="X65" s="99">
        <v>0.126</v>
      </c>
    </row>
    <row r="66" spans="1:24" ht="13.5">
      <c r="A66" s="248"/>
      <c r="B66" s="62" t="s">
        <v>67</v>
      </c>
      <c r="C66" s="62"/>
      <c r="D66" s="97">
        <v>0.0491</v>
      </c>
      <c r="E66" s="98">
        <v>3.59</v>
      </c>
      <c r="F66" s="99">
        <v>0.776</v>
      </c>
      <c r="G66" s="97">
        <v>0.084</v>
      </c>
      <c r="H66" s="98">
        <v>3.81</v>
      </c>
      <c r="I66" s="99">
        <v>0.859</v>
      </c>
      <c r="J66" s="97">
        <v>0.044</v>
      </c>
      <c r="K66" s="98">
        <v>3.14</v>
      </c>
      <c r="L66" s="99">
        <v>0.745</v>
      </c>
      <c r="M66" s="97">
        <v>0.049</v>
      </c>
      <c r="N66" s="98">
        <v>3.09</v>
      </c>
      <c r="O66" s="103">
        <v>0.8</v>
      </c>
      <c r="P66" s="97">
        <v>0.0542</v>
      </c>
      <c r="Q66" s="98">
        <v>3.56</v>
      </c>
      <c r="R66" s="99">
        <v>0.846</v>
      </c>
      <c r="S66" s="97" t="s">
        <v>134</v>
      </c>
      <c r="T66" s="98">
        <v>3.14</v>
      </c>
      <c r="U66" s="99">
        <v>0.813</v>
      </c>
      <c r="V66" s="97">
        <v>0.062</v>
      </c>
      <c r="W66" s="98">
        <v>3.64</v>
      </c>
      <c r="X66" s="99">
        <v>0.854</v>
      </c>
    </row>
    <row r="67" spans="1:24" ht="13.5">
      <c r="A67" s="248"/>
      <c r="B67" s="62" t="s">
        <v>68</v>
      </c>
      <c r="C67" s="62"/>
      <c r="D67" s="97" t="s">
        <v>120</v>
      </c>
      <c r="E67" s="98">
        <v>0.233</v>
      </c>
      <c r="F67" s="99">
        <v>0.045</v>
      </c>
      <c r="G67" s="105">
        <v>0.01</v>
      </c>
      <c r="H67" s="98">
        <v>0.253</v>
      </c>
      <c r="I67" s="99">
        <v>0.052</v>
      </c>
      <c r="J67" s="97">
        <v>0.021</v>
      </c>
      <c r="K67" s="102">
        <v>0.63</v>
      </c>
      <c r="L67" s="99">
        <v>0.074</v>
      </c>
      <c r="M67" s="97">
        <v>0.024</v>
      </c>
      <c r="N67" s="98">
        <v>0.194</v>
      </c>
      <c r="O67" s="99">
        <v>0.058</v>
      </c>
      <c r="P67" s="97" t="s">
        <v>72</v>
      </c>
      <c r="Q67" s="102">
        <v>0.22</v>
      </c>
      <c r="R67" s="99">
        <v>0.061</v>
      </c>
      <c r="S67" s="97" t="s">
        <v>135</v>
      </c>
      <c r="T67" s="98">
        <v>0.271</v>
      </c>
      <c r="U67" s="99">
        <v>0.0591</v>
      </c>
      <c r="V67" s="97">
        <v>0.021</v>
      </c>
      <c r="W67" s="98">
        <v>0.258</v>
      </c>
      <c r="X67" s="99">
        <v>0.059</v>
      </c>
    </row>
    <row r="68" spans="1:24" ht="13.5">
      <c r="A68" s="248"/>
      <c r="B68" s="62" t="s">
        <v>69</v>
      </c>
      <c r="C68" s="62"/>
      <c r="D68" s="97" t="s">
        <v>93</v>
      </c>
      <c r="E68" s="98">
        <v>0.042</v>
      </c>
      <c r="F68" s="99">
        <v>0.017</v>
      </c>
      <c r="G68" s="97" t="s">
        <v>62</v>
      </c>
      <c r="H68" s="98">
        <v>0.053</v>
      </c>
      <c r="I68" s="99">
        <v>0.022</v>
      </c>
      <c r="J68" s="97" t="s">
        <v>116</v>
      </c>
      <c r="K68" s="98">
        <v>0.0867</v>
      </c>
      <c r="L68" s="99">
        <v>0.015</v>
      </c>
      <c r="M68" s="97">
        <v>0.0024</v>
      </c>
      <c r="N68" s="98">
        <v>0.0294</v>
      </c>
      <c r="O68" s="99">
        <v>0.013</v>
      </c>
      <c r="P68" s="97">
        <v>0.005</v>
      </c>
      <c r="Q68" s="98">
        <v>0.052</v>
      </c>
      <c r="R68" s="99">
        <v>0.021</v>
      </c>
      <c r="S68" s="97" t="s">
        <v>167</v>
      </c>
      <c r="T68" s="98">
        <v>0.025</v>
      </c>
      <c r="U68" s="99">
        <v>0.007</v>
      </c>
      <c r="V68" s="97" t="s">
        <v>127</v>
      </c>
      <c r="W68" s="102">
        <v>0.04</v>
      </c>
      <c r="X68" s="99">
        <v>0.012</v>
      </c>
    </row>
    <row r="69" spans="1:24" ht="13.5">
      <c r="A69" s="248"/>
      <c r="B69" s="62" t="s">
        <v>71</v>
      </c>
      <c r="C69" s="62"/>
      <c r="D69" s="97" t="s">
        <v>92</v>
      </c>
      <c r="E69" s="98">
        <v>0.122</v>
      </c>
      <c r="F69" s="99">
        <v>0.04</v>
      </c>
      <c r="G69" s="97" t="s">
        <v>92</v>
      </c>
      <c r="H69" s="98">
        <v>0.119</v>
      </c>
      <c r="I69" s="99">
        <v>0.04</v>
      </c>
      <c r="J69" s="97">
        <v>0.009</v>
      </c>
      <c r="K69" s="102">
        <v>0.11</v>
      </c>
      <c r="L69" s="99">
        <v>0.027</v>
      </c>
      <c r="M69" s="97" t="s">
        <v>60</v>
      </c>
      <c r="N69" s="98">
        <v>0.128</v>
      </c>
      <c r="O69" s="99">
        <v>0.027</v>
      </c>
      <c r="P69" s="97" t="s">
        <v>92</v>
      </c>
      <c r="Q69" s="98">
        <v>0.173</v>
      </c>
      <c r="R69" s="99">
        <v>0.06</v>
      </c>
      <c r="S69" s="97" t="s">
        <v>164</v>
      </c>
      <c r="T69" s="102">
        <v>0.11</v>
      </c>
      <c r="U69" s="99">
        <v>0.04</v>
      </c>
      <c r="V69" s="97">
        <v>0.006</v>
      </c>
      <c r="W69" s="98">
        <v>0.115</v>
      </c>
      <c r="X69" s="99">
        <v>0.027</v>
      </c>
    </row>
    <row r="70" spans="1:24" ht="13.5">
      <c r="A70" s="249" t="s">
        <v>77</v>
      </c>
      <c r="B70" s="63" t="s">
        <v>78</v>
      </c>
      <c r="C70" s="64"/>
      <c r="D70" s="97" t="s">
        <v>81</v>
      </c>
      <c r="E70" s="98">
        <v>142</v>
      </c>
      <c r="F70" s="99">
        <v>54</v>
      </c>
      <c r="G70" s="97" t="s">
        <v>81</v>
      </c>
      <c r="H70" s="98">
        <v>160</v>
      </c>
      <c r="I70" s="99">
        <v>66</v>
      </c>
      <c r="J70" s="97">
        <v>20</v>
      </c>
      <c r="K70" s="98">
        <v>241</v>
      </c>
      <c r="L70" s="99">
        <v>98</v>
      </c>
      <c r="M70" s="97">
        <v>19.3</v>
      </c>
      <c r="N70" s="98">
        <v>250</v>
      </c>
      <c r="O70" s="99">
        <v>112</v>
      </c>
      <c r="P70" s="97" t="s">
        <v>85</v>
      </c>
      <c r="Q70" s="98">
        <v>202</v>
      </c>
      <c r="R70" s="99">
        <v>71</v>
      </c>
      <c r="S70" s="97">
        <v>13.3</v>
      </c>
      <c r="T70" s="98">
        <v>152</v>
      </c>
      <c r="U70" s="99">
        <v>73</v>
      </c>
      <c r="V70" s="97">
        <v>27</v>
      </c>
      <c r="W70" s="98">
        <v>279</v>
      </c>
      <c r="X70" s="99">
        <v>119</v>
      </c>
    </row>
    <row r="71" spans="1:24" ht="13.5">
      <c r="A71" s="249"/>
      <c r="B71" s="63" t="s">
        <v>80</v>
      </c>
      <c r="C71" s="64"/>
      <c r="D71" s="97" t="s">
        <v>211</v>
      </c>
      <c r="E71" s="98">
        <v>263</v>
      </c>
      <c r="F71" s="99">
        <v>19</v>
      </c>
      <c r="G71" s="97" t="s">
        <v>210</v>
      </c>
      <c r="H71" s="98">
        <v>216</v>
      </c>
      <c r="I71" s="99">
        <v>22</v>
      </c>
      <c r="J71" s="97">
        <v>4.8</v>
      </c>
      <c r="K71" s="98">
        <v>262</v>
      </c>
      <c r="L71" s="99">
        <v>32</v>
      </c>
      <c r="M71" s="97" t="s">
        <v>230</v>
      </c>
      <c r="N71" s="98">
        <v>308</v>
      </c>
      <c r="O71" s="99">
        <v>31</v>
      </c>
      <c r="P71" s="97" t="s">
        <v>211</v>
      </c>
      <c r="Q71" s="98">
        <v>282</v>
      </c>
      <c r="R71" s="99">
        <v>26</v>
      </c>
      <c r="S71" s="97" t="s">
        <v>231</v>
      </c>
      <c r="T71" s="98">
        <v>276</v>
      </c>
      <c r="U71" s="99">
        <v>29.7</v>
      </c>
      <c r="V71" s="97">
        <v>4</v>
      </c>
      <c r="W71" s="98">
        <v>390</v>
      </c>
      <c r="X71" s="99">
        <v>42</v>
      </c>
    </row>
    <row r="72" spans="1:24" ht="13.5">
      <c r="A72" s="249"/>
      <c r="B72" s="63" t="s">
        <v>83</v>
      </c>
      <c r="C72" s="64" t="s">
        <v>84</v>
      </c>
      <c r="D72" s="97">
        <v>11</v>
      </c>
      <c r="E72" s="98">
        <v>656</v>
      </c>
      <c r="F72" s="99">
        <v>59</v>
      </c>
      <c r="G72" s="97">
        <v>7</v>
      </c>
      <c r="H72" s="98">
        <v>666</v>
      </c>
      <c r="I72" s="99">
        <v>67</v>
      </c>
      <c r="J72" s="97" t="s">
        <v>79</v>
      </c>
      <c r="K72" s="98">
        <v>536</v>
      </c>
      <c r="L72" s="99">
        <v>72</v>
      </c>
      <c r="M72" s="97">
        <v>12</v>
      </c>
      <c r="N72" s="98">
        <v>835</v>
      </c>
      <c r="O72" s="99">
        <v>82</v>
      </c>
      <c r="P72" s="97" t="s">
        <v>79</v>
      </c>
      <c r="Q72" s="98">
        <v>816</v>
      </c>
      <c r="R72" s="99">
        <v>73</v>
      </c>
      <c r="S72" s="97">
        <v>12</v>
      </c>
      <c r="T72" s="98">
        <v>757</v>
      </c>
      <c r="U72" s="99">
        <v>78</v>
      </c>
      <c r="V72" s="97" t="s">
        <v>218</v>
      </c>
      <c r="W72" s="98">
        <v>1070</v>
      </c>
      <c r="X72" s="99">
        <v>95</v>
      </c>
    </row>
    <row r="73" spans="1:24" ht="13.5">
      <c r="A73" s="249"/>
      <c r="B73" s="63" t="s">
        <v>86</v>
      </c>
      <c r="C73" s="64"/>
      <c r="D73" s="97" t="s">
        <v>81</v>
      </c>
      <c r="E73" s="98">
        <v>229</v>
      </c>
      <c r="F73" s="99">
        <v>48</v>
      </c>
      <c r="G73" s="97" t="s">
        <v>218</v>
      </c>
      <c r="H73" s="98">
        <v>307</v>
      </c>
      <c r="I73" s="99">
        <v>56</v>
      </c>
      <c r="J73" s="97">
        <v>16</v>
      </c>
      <c r="K73" s="98">
        <v>587</v>
      </c>
      <c r="L73" s="99">
        <v>74</v>
      </c>
      <c r="M73" s="97">
        <v>17.9</v>
      </c>
      <c r="N73" s="98">
        <v>239</v>
      </c>
      <c r="O73" s="99">
        <v>62</v>
      </c>
      <c r="P73" s="97" t="s">
        <v>208</v>
      </c>
      <c r="Q73" s="98">
        <v>316</v>
      </c>
      <c r="R73" s="99">
        <v>70</v>
      </c>
      <c r="S73" s="97">
        <v>10.5</v>
      </c>
      <c r="T73" s="98">
        <v>285</v>
      </c>
      <c r="U73" s="99">
        <v>69</v>
      </c>
      <c r="V73" s="97">
        <v>12.5</v>
      </c>
      <c r="W73" s="98">
        <v>289</v>
      </c>
      <c r="X73" s="99">
        <v>74</v>
      </c>
    </row>
    <row r="74" spans="1:24" ht="13.5">
      <c r="A74" s="249"/>
      <c r="B74" s="63" t="s">
        <v>87</v>
      </c>
      <c r="C74" s="64"/>
      <c r="D74" s="97" t="s">
        <v>79</v>
      </c>
      <c r="E74" s="98">
        <v>217</v>
      </c>
      <c r="F74" s="99">
        <v>43</v>
      </c>
      <c r="G74" s="97" t="s">
        <v>79</v>
      </c>
      <c r="H74" s="98">
        <v>274</v>
      </c>
      <c r="I74" s="99">
        <v>56</v>
      </c>
      <c r="J74" s="97">
        <v>6.5</v>
      </c>
      <c r="K74" s="98">
        <v>162</v>
      </c>
      <c r="L74" s="99">
        <v>34.9</v>
      </c>
      <c r="M74" s="97">
        <v>13.3</v>
      </c>
      <c r="N74" s="98">
        <v>112</v>
      </c>
      <c r="O74" s="99">
        <v>32.8</v>
      </c>
      <c r="P74" s="97" t="s">
        <v>210</v>
      </c>
      <c r="Q74" s="98">
        <v>500</v>
      </c>
      <c r="R74" s="99">
        <v>51</v>
      </c>
      <c r="S74" s="97" t="s">
        <v>232</v>
      </c>
      <c r="T74" s="98">
        <v>151</v>
      </c>
      <c r="U74" s="99">
        <v>36</v>
      </c>
      <c r="V74" s="97">
        <v>7.1</v>
      </c>
      <c r="W74" s="98">
        <v>166</v>
      </c>
      <c r="X74" s="99">
        <v>42</v>
      </c>
    </row>
    <row r="75" spans="1:24" ht="13.5">
      <c r="A75" s="249"/>
      <c r="B75" s="63" t="s">
        <v>89</v>
      </c>
      <c r="C75" s="64"/>
      <c r="D75" s="97" t="s">
        <v>93</v>
      </c>
      <c r="E75" s="98">
        <v>0.133</v>
      </c>
      <c r="F75" s="99">
        <v>0.008</v>
      </c>
      <c r="G75" s="97" t="s">
        <v>93</v>
      </c>
      <c r="H75" s="98">
        <v>0.028</v>
      </c>
      <c r="I75" s="99">
        <v>0.005</v>
      </c>
      <c r="J75" s="97" t="s">
        <v>93</v>
      </c>
      <c r="K75" s="98">
        <v>0.052</v>
      </c>
      <c r="L75" s="99">
        <v>0.009</v>
      </c>
      <c r="M75" s="97" t="s">
        <v>160</v>
      </c>
      <c r="N75" s="98">
        <v>0.071</v>
      </c>
      <c r="O75" s="99">
        <v>0.009</v>
      </c>
      <c r="P75" s="97" t="s">
        <v>93</v>
      </c>
      <c r="Q75" s="98">
        <v>0.038</v>
      </c>
      <c r="R75" s="99">
        <v>0.006</v>
      </c>
      <c r="S75" s="97" t="s">
        <v>62</v>
      </c>
      <c r="T75" s="98">
        <v>0.061</v>
      </c>
      <c r="U75" s="99">
        <v>0.005</v>
      </c>
      <c r="V75" s="97" t="s">
        <v>61</v>
      </c>
      <c r="W75" s="102">
        <v>0.09</v>
      </c>
      <c r="X75" s="99">
        <v>0.011</v>
      </c>
    </row>
    <row r="76" spans="1:24" ht="13.5">
      <c r="A76" s="249"/>
      <c r="B76" s="63" t="s">
        <v>94</v>
      </c>
      <c r="C76" s="64" t="s">
        <v>84</v>
      </c>
      <c r="D76" s="97" t="s">
        <v>161</v>
      </c>
      <c r="E76" s="98">
        <v>18.4</v>
      </c>
      <c r="F76" s="99">
        <v>2.4</v>
      </c>
      <c r="G76" s="97" t="s">
        <v>212</v>
      </c>
      <c r="H76" s="98">
        <v>16.3</v>
      </c>
      <c r="I76" s="99">
        <v>2.5</v>
      </c>
      <c r="J76" s="97">
        <v>0.48</v>
      </c>
      <c r="K76" s="98">
        <v>20.9</v>
      </c>
      <c r="L76" s="99">
        <v>3.11</v>
      </c>
      <c r="M76" s="97">
        <v>1.11</v>
      </c>
      <c r="N76" s="98">
        <v>20.3</v>
      </c>
      <c r="O76" s="99">
        <v>3.38</v>
      </c>
      <c r="P76" s="97" t="s">
        <v>82</v>
      </c>
      <c r="Q76" s="98">
        <v>15.7</v>
      </c>
      <c r="R76" s="99">
        <v>2.3</v>
      </c>
      <c r="S76" s="97" t="s">
        <v>161</v>
      </c>
      <c r="T76" s="98">
        <v>17.6</v>
      </c>
      <c r="U76" s="99">
        <v>2.8</v>
      </c>
      <c r="V76" s="97" t="s">
        <v>82</v>
      </c>
      <c r="W76" s="98">
        <v>23.5</v>
      </c>
      <c r="X76" s="99">
        <v>3.6</v>
      </c>
    </row>
    <row r="77" spans="1:24" ht="13.5">
      <c r="A77" s="249"/>
      <c r="B77" s="63" t="s">
        <v>97</v>
      </c>
      <c r="C77" s="64"/>
      <c r="D77" s="97">
        <v>0.049</v>
      </c>
      <c r="E77" s="98">
        <v>1.63</v>
      </c>
      <c r="F77" s="99">
        <v>0.428</v>
      </c>
      <c r="G77" s="97">
        <v>0.054</v>
      </c>
      <c r="H77" s="98">
        <v>1.97</v>
      </c>
      <c r="I77" s="99">
        <v>0.55</v>
      </c>
      <c r="J77" s="97">
        <v>0.027</v>
      </c>
      <c r="K77" s="98">
        <v>1.21</v>
      </c>
      <c r="L77" s="101">
        <v>0.41</v>
      </c>
      <c r="M77" s="97">
        <v>0.05</v>
      </c>
      <c r="N77" s="98">
        <v>1.35</v>
      </c>
      <c r="O77" s="99">
        <v>0.38</v>
      </c>
      <c r="P77" s="105">
        <v>0.05</v>
      </c>
      <c r="Q77" s="98">
        <v>2.46</v>
      </c>
      <c r="R77" s="99">
        <v>0.62</v>
      </c>
      <c r="S77" s="97">
        <v>0.069</v>
      </c>
      <c r="T77" s="98">
        <v>2.79</v>
      </c>
      <c r="U77" s="103">
        <v>0.59</v>
      </c>
      <c r="V77" s="97">
        <v>0.06</v>
      </c>
      <c r="W77" s="98">
        <v>1.87</v>
      </c>
      <c r="X77" s="99">
        <v>0.49</v>
      </c>
    </row>
    <row r="78" spans="1:24" ht="13.5">
      <c r="A78" s="249"/>
      <c r="B78" s="63" t="s">
        <v>99</v>
      </c>
      <c r="C78" s="64"/>
      <c r="D78" s="97" t="s">
        <v>216</v>
      </c>
      <c r="E78" s="98">
        <v>3.23</v>
      </c>
      <c r="F78" s="99">
        <v>0.7</v>
      </c>
      <c r="G78" s="97" t="s">
        <v>161</v>
      </c>
      <c r="H78" s="98">
        <v>6.44</v>
      </c>
      <c r="I78" s="99">
        <v>1.1</v>
      </c>
      <c r="J78" s="97">
        <v>0.12</v>
      </c>
      <c r="K78" s="100">
        <v>2.6</v>
      </c>
      <c r="L78" s="99">
        <v>0.79</v>
      </c>
      <c r="M78" s="97">
        <v>0.18</v>
      </c>
      <c r="N78" s="98">
        <v>3.02</v>
      </c>
      <c r="O78" s="99">
        <v>0.79</v>
      </c>
      <c r="P78" s="97" t="s">
        <v>216</v>
      </c>
      <c r="Q78" s="98">
        <v>3.92</v>
      </c>
      <c r="R78" s="107">
        <v>1</v>
      </c>
      <c r="S78" s="97" t="s">
        <v>213</v>
      </c>
      <c r="T78" s="98">
        <v>3.46</v>
      </c>
      <c r="U78" s="99">
        <v>1.2</v>
      </c>
      <c r="V78" s="97">
        <v>0.07</v>
      </c>
      <c r="W78" s="98">
        <v>2.36</v>
      </c>
      <c r="X78" s="99">
        <v>0.95</v>
      </c>
    </row>
    <row r="79" spans="1:24" ht="13.5">
      <c r="A79" s="249"/>
      <c r="B79" s="63" t="s">
        <v>100</v>
      </c>
      <c r="C79" s="64" t="s">
        <v>84</v>
      </c>
      <c r="D79" s="97">
        <v>0.18</v>
      </c>
      <c r="E79" s="98">
        <v>10.5</v>
      </c>
      <c r="F79" s="99">
        <v>2.75</v>
      </c>
      <c r="G79" s="97">
        <v>0.34</v>
      </c>
      <c r="H79" s="98">
        <v>17.6</v>
      </c>
      <c r="I79" s="99">
        <v>5.22</v>
      </c>
      <c r="J79" s="97">
        <v>0.54</v>
      </c>
      <c r="K79" s="108">
        <v>17</v>
      </c>
      <c r="L79" s="99">
        <v>5.57</v>
      </c>
      <c r="M79" s="97">
        <v>0.96</v>
      </c>
      <c r="N79" s="98">
        <v>14.6</v>
      </c>
      <c r="O79" s="99">
        <v>5.47</v>
      </c>
      <c r="P79" s="97">
        <v>0.34</v>
      </c>
      <c r="Q79" s="108">
        <v>22</v>
      </c>
      <c r="R79" s="99">
        <v>5.1</v>
      </c>
      <c r="S79" s="97">
        <v>0.17</v>
      </c>
      <c r="T79" s="98">
        <v>20.1</v>
      </c>
      <c r="U79" s="99">
        <v>6.32</v>
      </c>
      <c r="V79" s="97">
        <v>0.74</v>
      </c>
      <c r="W79" s="98">
        <v>22.6</v>
      </c>
      <c r="X79" s="101">
        <v>7</v>
      </c>
    </row>
    <row r="80" spans="1:24" ht="13.5">
      <c r="A80" s="249"/>
      <c r="B80" s="63" t="s">
        <v>101</v>
      </c>
      <c r="C80" s="64"/>
      <c r="D80" s="97" t="s">
        <v>79</v>
      </c>
      <c r="E80" s="98">
        <v>346</v>
      </c>
      <c r="F80" s="99">
        <v>50</v>
      </c>
      <c r="G80" s="97" t="s">
        <v>210</v>
      </c>
      <c r="H80" s="98">
        <v>231</v>
      </c>
      <c r="I80" s="99">
        <v>70</v>
      </c>
      <c r="J80" s="97">
        <v>12.1</v>
      </c>
      <c r="K80" s="98">
        <v>267</v>
      </c>
      <c r="L80" s="99">
        <v>82.3</v>
      </c>
      <c r="M80" s="97">
        <v>27.4</v>
      </c>
      <c r="N80" s="98">
        <v>288</v>
      </c>
      <c r="O80" s="99">
        <v>105</v>
      </c>
      <c r="P80" s="97">
        <v>4.5</v>
      </c>
      <c r="Q80" s="98">
        <v>252</v>
      </c>
      <c r="R80" s="99">
        <v>72</v>
      </c>
      <c r="S80" s="97">
        <v>6.3</v>
      </c>
      <c r="T80" s="98">
        <v>244</v>
      </c>
      <c r="U80" s="99">
        <v>87</v>
      </c>
      <c r="V80" s="97">
        <v>13.4</v>
      </c>
      <c r="W80" s="98">
        <v>306</v>
      </c>
      <c r="X80" s="99">
        <v>98.4</v>
      </c>
    </row>
    <row r="81" spans="1:24" ht="13.5">
      <c r="A81" s="249"/>
      <c r="B81" s="63" t="s">
        <v>102</v>
      </c>
      <c r="C81" s="64" t="s">
        <v>84</v>
      </c>
      <c r="D81" s="97" t="s">
        <v>105</v>
      </c>
      <c r="E81" s="102">
        <v>0.16</v>
      </c>
      <c r="F81" s="99">
        <v>0.029</v>
      </c>
      <c r="G81" s="97" t="s">
        <v>93</v>
      </c>
      <c r="H81" s="98">
        <v>0.689</v>
      </c>
      <c r="I81" s="99">
        <v>0.044</v>
      </c>
      <c r="J81" s="97" t="s">
        <v>93</v>
      </c>
      <c r="K81" s="98">
        <v>0.142</v>
      </c>
      <c r="L81" s="99">
        <v>0.032</v>
      </c>
      <c r="M81" s="97" t="s">
        <v>61</v>
      </c>
      <c r="N81" s="98">
        <v>0.114</v>
      </c>
      <c r="O81" s="99">
        <v>0.033</v>
      </c>
      <c r="P81" s="97" t="s">
        <v>73</v>
      </c>
      <c r="Q81" s="98">
        <v>0.121</v>
      </c>
      <c r="R81" s="99">
        <v>0.035</v>
      </c>
      <c r="S81" s="97" t="s">
        <v>233</v>
      </c>
      <c r="T81" s="98">
        <v>0.383</v>
      </c>
      <c r="U81" s="99">
        <v>0.049</v>
      </c>
      <c r="V81" s="97" t="s">
        <v>60</v>
      </c>
      <c r="W81" s="98">
        <v>0.124</v>
      </c>
      <c r="X81" s="103">
        <v>0.04</v>
      </c>
    </row>
    <row r="82" spans="1:24" ht="13.5">
      <c r="A82" s="249"/>
      <c r="B82" s="63" t="s">
        <v>106</v>
      </c>
      <c r="C82" s="64"/>
      <c r="D82" s="97" t="s">
        <v>162</v>
      </c>
      <c r="E82" s="98">
        <v>8.67</v>
      </c>
      <c r="F82" s="99">
        <v>1.02</v>
      </c>
      <c r="G82" s="97" t="s">
        <v>163</v>
      </c>
      <c r="H82" s="98">
        <v>42.3</v>
      </c>
      <c r="I82" s="99">
        <v>1.7</v>
      </c>
      <c r="J82" s="109">
        <v>0.1</v>
      </c>
      <c r="K82" s="98">
        <v>2.31</v>
      </c>
      <c r="L82" s="99">
        <v>0.71</v>
      </c>
      <c r="M82" s="97">
        <v>0.13</v>
      </c>
      <c r="N82" s="98">
        <v>2.32</v>
      </c>
      <c r="O82" s="101">
        <v>0.7</v>
      </c>
      <c r="P82" s="97" t="s">
        <v>234</v>
      </c>
      <c r="Q82" s="98">
        <v>5.4</v>
      </c>
      <c r="R82" s="99">
        <v>0.9</v>
      </c>
      <c r="S82" s="97" t="s">
        <v>162</v>
      </c>
      <c r="T82" s="98">
        <v>2.52</v>
      </c>
      <c r="U82" s="99">
        <v>0.9</v>
      </c>
      <c r="V82" s="97">
        <v>0.12</v>
      </c>
      <c r="W82" s="98">
        <v>2.13</v>
      </c>
      <c r="X82" s="99">
        <v>0.81</v>
      </c>
    </row>
    <row r="83" spans="1:24" ht="13.5">
      <c r="A83" s="249"/>
      <c r="B83" s="63" t="s">
        <v>107</v>
      </c>
      <c r="C83" s="64" t="s">
        <v>84</v>
      </c>
      <c r="D83" s="97" t="s">
        <v>217</v>
      </c>
      <c r="E83" s="98">
        <v>10.6</v>
      </c>
      <c r="F83" s="99">
        <v>1.5</v>
      </c>
      <c r="G83" s="97" t="s">
        <v>82</v>
      </c>
      <c r="H83" s="98">
        <v>18.7</v>
      </c>
      <c r="I83" s="99">
        <v>3.2</v>
      </c>
      <c r="J83" s="97">
        <v>0.33</v>
      </c>
      <c r="K83" s="108">
        <v>23</v>
      </c>
      <c r="L83" s="99">
        <v>2.88</v>
      </c>
      <c r="M83" s="97">
        <v>1.28</v>
      </c>
      <c r="N83" s="98">
        <v>13.4</v>
      </c>
      <c r="O83" s="99">
        <v>3.17</v>
      </c>
      <c r="P83" s="97" t="s">
        <v>82</v>
      </c>
      <c r="Q83" s="98">
        <v>11.1</v>
      </c>
      <c r="R83" s="99">
        <v>3.1</v>
      </c>
      <c r="S83" s="97">
        <v>0.23</v>
      </c>
      <c r="T83" s="98">
        <v>10.7</v>
      </c>
      <c r="U83" s="99">
        <v>3.76</v>
      </c>
      <c r="V83" s="97">
        <v>0.45</v>
      </c>
      <c r="W83" s="108">
        <v>11</v>
      </c>
      <c r="X83" s="99">
        <v>3.23</v>
      </c>
    </row>
    <row r="84" spans="1:24" ht="13.5">
      <c r="A84" s="249"/>
      <c r="B84" s="63" t="s">
        <v>108</v>
      </c>
      <c r="C84" s="64"/>
      <c r="D84" s="97" t="s">
        <v>224</v>
      </c>
      <c r="E84" s="98">
        <v>40</v>
      </c>
      <c r="F84" s="99">
        <v>9</v>
      </c>
      <c r="G84" s="97" t="s">
        <v>224</v>
      </c>
      <c r="H84" s="98">
        <v>82.3</v>
      </c>
      <c r="I84" s="99">
        <v>25</v>
      </c>
      <c r="J84" s="97" t="s">
        <v>235</v>
      </c>
      <c r="K84" s="98">
        <v>59.9</v>
      </c>
      <c r="L84" s="99">
        <v>18.9</v>
      </c>
      <c r="M84" s="97" t="s">
        <v>232</v>
      </c>
      <c r="N84" s="98">
        <v>45.3</v>
      </c>
      <c r="O84" s="99">
        <v>16.3</v>
      </c>
      <c r="P84" s="97" t="s">
        <v>82</v>
      </c>
      <c r="Q84" s="98">
        <v>95.4</v>
      </c>
      <c r="R84" s="99">
        <v>28</v>
      </c>
      <c r="S84" s="97" t="s">
        <v>232</v>
      </c>
      <c r="T84" s="98">
        <v>158</v>
      </c>
      <c r="U84" s="99">
        <v>31.1</v>
      </c>
      <c r="V84" s="97">
        <v>1.6</v>
      </c>
      <c r="W84" s="98">
        <v>77.8</v>
      </c>
      <c r="X84" s="99">
        <v>23.2</v>
      </c>
    </row>
    <row r="85" spans="1:24" ht="13.5">
      <c r="A85" s="249"/>
      <c r="B85" s="63" t="s">
        <v>109</v>
      </c>
      <c r="C85" s="64"/>
      <c r="D85" s="105">
        <v>0.03</v>
      </c>
      <c r="E85" s="98">
        <v>3.48</v>
      </c>
      <c r="F85" s="99">
        <v>0.612</v>
      </c>
      <c r="G85" s="97">
        <v>0.039</v>
      </c>
      <c r="H85" s="98">
        <v>3.63</v>
      </c>
      <c r="I85" s="99">
        <v>0.726</v>
      </c>
      <c r="J85" s="97">
        <v>0.05</v>
      </c>
      <c r="K85" s="98">
        <v>3.55</v>
      </c>
      <c r="L85" s="99">
        <v>0.69</v>
      </c>
      <c r="M85" s="97" t="s">
        <v>166</v>
      </c>
      <c r="N85" s="98">
        <v>3.81</v>
      </c>
      <c r="O85" s="101">
        <v>0.7</v>
      </c>
      <c r="P85" s="97">
        <v>0.028</v>
      </c>
      <c r="Q85" s="98">
        <v>4.16</v>
      </c>
      <c r="R85" s="99">
        <v>0.719</v>
      </c>
      <c r="S85" s="97">
        <v>0.121</v>
      </c>
      <c r="T85" s="98">
        <v>2.95</v>
      </c>
      <c r="U85" s="99">
        <v>0.737</v>
      </c>
      <c r="V85" s="97" t="s">
        <v>119</v>
      </c>
      <c r="W85" s="98">
        <v>4.14</v>
      </c>
      <c r="X85" s="99">
        <v>0.75</v>
      </c>
    </row>
    <row r="86" spans="1:24" ht="13.5">
      <c r="A86" s="249"/>
      <c r="B86" s="63" t="s">
        <v>110</v>
      </c>
      <c r="C86" s="64" t="s">
        <v>84</v>
      </c>
      <c r="D86" s="97">
        <v>0.046</v>
      </c>
      <c r="E86" s="100">
        <v>1.9</v>
      </c>
      <c r="F86" s="99">
        <v>0.506</v>
      </c>
      <c r="G86" s="97">
        <v>0.033</v>
      </c>
      <c r="H86" s="98">
        <v>2.32</v>
      </c>
      <c r="I86" s="99">
        <v>0.603</v>
      </c>
      <c r="J86" s="97" t="s">
        <v>64</v>
      </c>
      <c r="K86" s="100">
        <v>2.51</v>
      </c>
      <c r="L86" s="99">
        <v>0.58</v>
      </c>
      <c r="M86" s="97">
        <v>0.07</v>
      </c>
      <c r="N86" s="98">
        <v>2.43</v>
      </c>
      <c r="O86" s="99">
        <v>0.56</v>
      </c>
      <c r="P86" s="97">
        <v>0.018</v>
      </c>
      <c r="Q86" s="98">
        <v>1.97</v>
      </c>
      <c r="R86" s="99">
        <v>0.547</v>
      </c>
      <c r="S86" s="97">
        <v>0.099</v>
      </c>
      <c r="T86" s="100">
        <v>2.4</v>
      </c>
      <c r="U86" s="99">
        <v>0.606</v>
      </c>
      <c r="V86" s="97">
        <v>0.045</v>
      </c>
      <c r="W86" s="98">
        <v>2.23</v>
      </c>
      <c r="X86" s="99">
        <v>0.59</v>
      </c>
    </row>
    <row r="87" spans="1:24" ht="13.5">
      <c r="A87" s="249"/>
      <c r="B87" s="63" t="s">
        <v>111</v>
      </c>
      <c r="C87" s="64" t="s">
        <v>84</v>
      </c>
      <c r="D87" s="97" t="s">
        <v>70</v>
      </c>
      <c r="E87" s="98">
        <v>0.413</v>
      </c>
      <c r="F87" s="99">
        <v>0.107</v>
      </c>
      <c r="G87" s="97" t="s">
        <v>75</v>
      </c>
      <c r="H87" s="98">
        <v>0.551</v>
      </c>
      <c r="I87" s="99">
        <v>0.133</v>
      </c>
      <c r="J87" s="105">
        <v>0.022</v>
      </c>
      <c r="K87" s="98">
        <v>0.597</v>
      </c>
      <c r="L87" s="103">
        <v>0.164</v>
      </c>
      <c r="M87" s="97">
        <v>0.035</v>
      </c>
      <c r="N87" s="98">
        <v>0.585</v>
      </c>
      <c r="O87" s="99">
        <v>0.169</v>
      </c>
      <c r="P87" s="97" t="s">
        <v>74</v>
      </c>
      <c r="Q87" s="98">
        <v>0.644</v>
      </c>
      <c r="R87" s="99">
        <v>0.162</v>
      </c>
      <c r="S87" s="105">
        <v>0.02</v>
      </c>
      <c r="T87" s="98">
        <v>0.576</v>
      </c>
      <c r="U87" s="103">
        <v>0.16</v>
      </c>
      <c r="V87" s="97">
        <v>0.022</v>
      </c>
      <c r="W87" s="98">
        <v>0.758</v>
      </c>
      <c r="X87" s="99">
        <v>0.187</v>
      </c>
    </row>
    <row r="88" spans="1:24" ht="13.5">
      <c r="A88" s="249"/>
      <c r="B88" s="63" t="s">
        <v>112</v>
      </c>
      <c r="C88" s="64" t="s">
        <v>84</v>
      </c>
      <c r="D88" s="97">
        <v>0.053</v>
      </c>
      <c r="E88" s="98">
        <v>4.07</v>
      </c>
      <c r="F88" s="99">
        <v>0.59</v>
      </c>
      <c r="G88" s="97">
        <v>0.119</v>
      </c>
      <c r="H88" s="98">
        <v>2.53</v>
      </c>
      <c r="I88" s="99">
        <v>0.96</v>
      </c>
      <c r="J88" s="97" t="s">
        <v>119</v>
      </c>
      <c r="K88" s="98">
        <v>2.75</v>
      </c>
      <c r="L88" s="99">
        <v>0.54</v>
      </c>
      <c r="M88" s="105">
        <v>0.08</v>
      </c>
      <c r="N88" s="98">
        <v>3.38</v>
      </c>
      <c r="O88" s="99">
        <v>0.54</v>
      </c>
      <c r="P88" s="97" t="s">
        <v>64</v>
      </c>
      <c r="Q88" s="98">
        <v>2.28</v>
      </c>
      <c r="R88" s="101">
        <v>0.7</v>
      </c>
      <c r="S88" s="97">
        <v>0.043</v>
      </c>
      <c r="T88" s="98">
        <v>2.43</v>
      </c>
      <c r="U88" s="99">
        <v>0.83</v>
      </c>
      <c r="V88" s="97">
        <v>0.071</v>
      </c>
      <c r="W88" s="98">
        <v>1.75</v>
      </c>
      <c r="X88" s="99">
        <v>0.673</v>
      </c>
    </row>
    <row r="89" spans="1:24" ht="13.5">
      <c r="A89" s="249"/>
      <c r="B89" s="63" t="s">
        <v>113</v>
      </c>
      <c r="C89" s="64"/>
      <c r="D89" s="97" t="s">
        <v>166</v>
      </c>
      <c r="E89" s="98">
        <v>2.07</v>
      </c>
      <c r="F89" s="99">
        <v>0.53</v>
      </c>
      <c r="G89" s="97">
        <v>0.106</v>
      </c>
      <c r="H89" s="98">
        <v>4.28</v>
      </c>
      <c r="I89" s="99">
        <v>1.43</v>
      </c>
      <c r="J89" s="97">
        <v>0.141</v>
      </c>
      <c r="K89" s="98">
        <v>3.25</v>
      </c>
      <c r="L89" s="99">
        <v>0.98</v>
      </c>
      <c r="M89" s="97">
        <v>0.218</v>
      </c>
      <c r="N89" s="98">
        <v>3.46</v>
      </c>
      <c r="O89" s="99">
        <v>1.11</v>
      </c>
      <c r="P89" s="97">
        <v>0.125</v>
      </c>
      <c r="Q89" s="98">
        <v>2.24</v>
      </c>
      <c r="R89" s="99">
        <v>0.858</v>
      </c>
      <c r="S89" s="97">
        <v>0.108</v>
      </c>
      <c r="T89" s="98">
        <v>3.09</v>
      </c>
      <c r="U89" s="99">
        <v>0.994</v>
      </c>
      <c r="V89" s="97">
        <v>0.075</v>
      </c>
      <c r="W89" s="98">
        <v>3.66</v>
      </c>
      <c r="X89" s="99">
        <v>1.13</v>
      </c>
    </row>
    <row r="90" spans="1:24" ht="13.5">
      <c r="A90" s="249"/>
      <c r="B90" s="63" t="s">
        <v>114</v>
      </c>
      <c r="C90" s="64" t="s">
        <v>84</v>
      </c>
      <c r="D90" s="97" t="s">
        <v>116</v>
      </c>
      <c r="E90" s="98">
        <v>0.119</v>
      </c>
      <c r="F90" s="99">
        <v>0.019</v>
      </c>
      <c r="G90" s="97" t="s">
        <v>116</v>
      </c>
      <c r="H90" s="98">
        <v>0.127</v>
      </c>
      <c r="I90" s="103">
        <v>0.02</v>
      </c>
      <c r="J90" s="97" t="s">
        <v>105</v>
      </c>
      <c r="K90" s="98">
        <v>0.122</v>
      </c>
      <c r="L90" s="99">
        <v>0.023</v>
      </c>
      <c r="M90" s="97" t="s">
        <v>105</v>
      </c>
      <c r="N90" s="98">
        <v>0.141</v>
      </c>
      <c r="O90" s="99">
        <v>0.025</v>
      </c>
      <c r="P90" s="97" t="s">
        <v>116</v>
      </c>
      <c r="Q90" s="98">
        <v>0.163</v>
      </c>
      <c r="R90" s="99">
        <v>0.0275</v>
      </c>
      <c r="S90" s="97">
        <v>0.0012</v>
      </c>
      <c r="T90" s="98">
        <v>0.138</v>
      </c>
      <c r="U90" s="99">
        <v>0.0256</v>
      </c>
      <c r="V90" s="97" t="s">
        <v>70</v>
      </c>
      <c r="W90" s="98">
        <v>0.135</v>
      </c>
      <c r="X90" s="99">
        <v>0.028</v>
      </c>
    </row>
    <row r="91" spans="1:24" ht="13.5">
      <c r="A91" s="249"/>
      <c r="B91" s="63" t="s">
        <v>117</v>
      </c>
      <c r="C91" s="64" t="s">
        <v>84</v>
      </c>
      <c r="D91" s="97">
        <v>0.32</v>
      </c>
      <c r="E91" s="98">
        <v>5.94</v>
      </c>
      <c r="F91" s="99">
        <v>1.34</v>
      </c>
      <c r="G91" s="97">
        <v>0.262</v>
      </c>
      <c r="H91" s="98">
        <v>12.3</v>
      </c>
      <c r="I91" s="99">
        <v>2.2</v>
      </c>
      <c r="J91" s="97">
        <v>0.46</v>
      </c>
      <c r="K91" s="98">
        <v>82.2</v>
      </c>
      <c r="L91" s="99">
        <v>4.22</v>
      </c>
      <c r="M91" s="97">
        <v>1.66</v>
      </c>
      <c r="N91" s="108">
        <v>15</v>
      </c>
      <c r="O91" s="99">
        <v>4.72</v>
      </c>
      <c r="P91" s="97">
        <v>0.18</v>
      </c>
      <c r="Q91" s="98">
        <v>9.27</v>
      </c>
      <c r="R91" s="99">
        <v>2.1</v>
      </c>
      <c r="S91" s="97">
        <v>0.32</v>
      </c>
      <c r="T91" s="98">
        <v>10.8</v>
      </c>
      <c r="U91" s="99">
        <v>2.49</v>
      </c>
      <c r="V91" s="97">
        <v>0.65</v>
      </c>
      <c r="W91" s="98">
        <v>15.3</v>
      </c>
      <c r="X91" s="99">
        <v>3.06</v>
      </c>
    </row>
    <row r="92" spans="1:24" ht="13.5">
      <c r="A92" s="249"/>
      <c r="B92" s="63" t="s">
        <v>118</v>
      </c>
      <c r="C92" s="64" t="s">
        <v>84</v>
      </c>
      <c r="D92" s="97" t="s">
        <v>62</v>
      </c>
      <c r="E92" s="98">
        <v>0.662</v>
      </c>
      <c r="F92" s="99">
        <v>0.077</v>
      </c>
      <c r="G92" s="97">
        <v>0.0023</v>
      </c>
      <c r="H92" s="98">
        <v>0.192</v>
      </c>
      <c r="I92" s="99">
        <v>0.054</v>
      </c>
      <c r="J92" s="97">
        <v>0.011</v>
      </c>
      <c r="K92" s="98">
        <v>0.187</v>
      </c>
      <c r="L92" s="99">
        <v>0.048</v>
      </c>
      <c r="M92" s="97">
        <v>0.007</v>
      </c>
      <c r="N92" s="98">
        <v>0.175</v>
      </c>
      <c r="O92" s="99">
        <v>0.044</v>
      </c>
      <c r="P92" s="104">
        <v>0.008</v>
      </c>
      <c r="Q92" s="98">
        <v>0.68</v>
      </c>
      <c r="R92" s="99">
        <v>0.14</v>
      </c>
      <c r="S92" s="97">
        <v>0.0028</v>
      </c>
      <c r="T92" s="98">
        <v>0.526</v>
      </c>
      <c r="U92" s="99">
        <v>0.117</v>
      </c>
      <c r="V92" s="97" t="s">
        <v>70</v>
      </c>
      <c r="W92" s="98">
        <v>0.674</v>
      </c>
      <c r="X92" s="99">
        <v>0.097</v>
      </c>
    </row>
    <row r="93" spans="1:24" ht="13.5">
      <c r="A93" s="249"/>
      <c r="B93" s="63" t="s">
        <v>121</v>
      </c>
      <c r="C93" s="64" t="s">
        <v>84</v>
      </c>
      <c r="D93" s="97" t="s">
        <v>60</v>
      </c>
      <c r="E93" s="98">
        <v>1.16</v>
      </c>
      <c r="F93" s="99">
        <v>0.14</v>
      </c>
      <c r="G93" s="97" t="s">
        <v>60</v>
      </c>
      <c r="H93" s="98">
        <v>0.441</v>
      </c>
      <c r="I93" s="99">
        <v>0.106</v>
      </c>
      <c r="J93" s="104">
        <v>0.022</v>
      </c>
      <c r="K93" s="98">
        <v>0.397</v>
      </c>
      <c r="L93" s="99">
        <v>0.088</v>
      </c>
      <c r="M93" s="97">
        <v>0.0181</v>
      </c>
      <c r="N93" s="102">
        <v>0.4</v>
      </c>
      <c r="O93" s="103">
        <v>0.08</v>
      </c>
      <c r="P93" s="97" t="s">
        <v>60</v>
      </c>
      <c r="Q93" s="98">
        <v>1.52</v>
      </c>
      <c r="R93" s="99">
        <v>0.27</v>
      </c>
      <c r="S93" s="97">
        <v>0.0069</v>
      </c>
      <c r="T93" s="98">
        <v>1.09</v>
      </c>
      <c r="U93" s="99">
        <v>0.215</v>
      </c>
      <c r="V93" s="97">
        <v>0.008</v>
      </c>
      <c r="W93" s="98">
        <v>1.43</v>
      </c>
      <c r="X93" s="99">
        <v>0.203</v>
      </c>
    </row>
    <row r="94" spans="1:24" ht="13.5">
      <c r="A94" s="249"/>
      <c r="B94" s="63" t="s">
        <v>124</v>
      </c>
      <c r="C94" s="64" t="s">
        <v>84</v>
      </c>
      <c r="D94" s="97" t="s">
        <v>125</v>
      </c>
      <c r="E94" s="98">
        <v>0.0176</v>
      </c>
      <c r="F94" s="99">
        <v>0.002</v>
      </c>
      <c r="G94" s="97" t="s">
        <v>125</v>
      </c>
      <c r="H94" s="98">
        <v>0.0165</v>
      </c>
      <c r="I94" s="111">
        <v>0.002</v>
      </c>
      <c r="J94" s="97" t="s">
        <v>115</v>
      </c>
      <c r="K94" s="98">
        <v>0.019</v>
      </c>
      <c r="L94" s="99">
        <v>0.004</v>
      </c>
      <c r="M94" s="97" t="s">
        <v>115</v>
      </c>
      <c r="N94" s="98">
        <v>0.025</v>
      </c>
      <c r="O94" s="99">
        <v>0.004</v>
      </c>
      <c r="P94" s="97" t="s">
        <v>125</v>
      </c>
      <c r="Q94" s="98">
        <v>0.0242</v>
      </c>
      <c r="R94" s="99">
        <v>0.0018</v>
      </c>
      <c r="S94" s="97" t="s">
        <v>90</v>
      </c>
      <c r="T94" s="98">
        <v>0.0233</v>
      </c>
      <c r="U94" s="99">
        <v>0.0019</v>
      </c>
      <c r="V94" s="97" t="s">
        <v>105</v>
      </c>
      <c r="W94" s="102">
        <v>0.02</v>
      </c>
      <c r="X94" s="99">
        <v>0.005</v>
      </c>
    </row>
    <row r="95" spans="1:24" ht="13.5">
      <c r="A95" s="249"/>
      <c r="B95" s="63" t="s">
        <v>126</v>
      </c>
      <c r="C95" s="64" t="s">
        <v>84</v>
      </c>
      <c r="D95" s="97" t="s">
        <v>133</v>
      </c>
      <c r="E95" s="98">
        <v>0.875</v>
      </c>
      <c r="F95" s="99">
        <v>0.022</v>
      </c>
      <c r="G95" s="97" t="s">
        <v>133</v>
      </c>
      <c r="H95" s="117">
        <v>0.019</v>
      </c>
      <c r="I95" s="99">
        <v>0.005</v>
      </c>
      <c r="J95" s="97" t="s">
        <v>62</v>
      </c>
      <c r="K95" s="98">
        <v>0.022</v>
      </c>
      <c r="L95" s="99">
        <v>0.006</v>
      </c>
      <c r="M95" s="97" t="s">
        <v>105</v>
      </c>
      <c r="N95" s="98">
        <v>0.025</v>
      </c>
      <c r="O95" s="99">
        <v>0.011</v>
      </c>
      <c r="P95" s="97" t="s">
        <v>134</v>
      </c>
      <c r="Q95" s="98">
        <v>0.0216</v>
      </c>
      <c r="R95" s="99">
        <v>0.005</v>
      </c>
      <c r="S95" s="97" t="s">
        <v>128</v>
      </c>
      <c r="T95" s="98">
        <v>0.026</v>
      </c>
      <c r="U95" s="99">
        <v>0.009</v>
      </c>
      <c r="V95" s="97" t="s">
        <v>60</v>
      </c>
      <c r="W95" s="98">
        <v>0.028</v>
      </c>
      <c r="X95" s="103">
        <v>0.01</v>
      </c>
    </row>
    <row r="96" spans="1:24" ht="13.5">
      <c r="A96" s="249"/>
      <c r="B96" s="63" t="s">
        <v>129</v>
      </c>
      <c r="C96" s="64" t="s">
        <v>84</v>
      </c>
      <c r="D96" s="97" t="s">
        <v>225</v>
      </c>
      <c r="E96" s="98">
        <v>7.05</v>
      </c>
      <c r="F96" s="103">
        <v>0.78</v>
      </c>
      <c r="G96" s="97" t="s">
        <v>225</v>
      </c>
      <c r="H96" s="98">
        <v>9.36</v>
      </c>
      <c r="I96" s="99">
        <v>0.98</v>
      </c>
      <c r="J96" s="97" t="s">
        <v>75</v>
      </c>
      <c r="K96" s="100">
        <v>8.13</v>
      </c>
      <c r="L96" s="99">
        <v>0.81</v>
      </c>
      <c r="M96" s="97" t="s">
        <v>76</v>
      </c>
      <c r="N96" s="98">
        <v>9.01</v>
      </c>
      <c r="O96" s="99">
        <v>0.93</v>
      </c>
      <c r="P96" s="97" t="s">
        <v>105</v>
      </c>
      <c r="Q96" s="98">
        <v>11.8</v>
      </c>
      <c r="R96" s="99">
        <v>0.855</v>
      </c>
      <c r="S96" s="97">
        <v>0.012</v>
      </c>
      <c r="T96" s="108">
        <v>15</v>
      </c>
      <c r="U96" s="99">
        <v>0.981</v>
      </c>
      <c r="V96" s="97" t="s">
        <v>75</v>
      </c>
      <c r="W96" s="98">
        <v>19.3</v>
      </c>
      <c r="X96" s="99">
        <v>1.22</v>
      </c>
    </row>
    <row r="97" spans="1:24" ht="13.5">
      <c r="A97" s="249"/>
      <c r="B97" s="63" t="s">
        <v>131</v>
      </c>
      <c r="C97" s="64" t="s">
        <v>84</v>
      </c>
      <c r="D97" s="97" t="s">
        <v>70</v>
      </c>
      <c r="E97" s="98" t="s">
        <v>122</v>
      </c>
      <c r="F97" s="99">
        <v>0.01</v>
      </c>
      <c r="G97" s="97" t="s">
        <v>133</v>
      </c>
      <c r="H97" s="98" t="s">
        <v>75</v>
      </c>
      <c r="I97" s="99">
        <v>0.003</v>
      </c>
      <c r="J97" s="97" t="s">
        <v>226</v>
      </c>
      <c r="K97" s="98">
        <v>0.0036</v>
      </c>
      <c r="L97" s="99">
        <v>0.001</v>
      </c>
      <c r="M97" s="97" t="s">
        <v>226</v>
      </c>
      <c r="N97" s="98" t="s">
        <v>105</v>
      </c>
      <c r="O97" s="99">
        <v>0.001</v>
      </c>
      <c r="P97" s="97" t="s">
        <v>133</v>
      </c>
      <c r="Q97" s="98">
        <v>0.0024</v>
      </c>
      <c r="R97" s="99">
        <v>0.001</v>
      </c>
      <c r="S97" s="97" t="s">
        <v>236</v>
      </c>
      <c r="T97" s="98">
        <v>0.009</v>
      </c>
      <c r="U97" s="99">
        <v>0.002</v>
      </c>
      <c r="V97" s="97" t="s">
        <v>62</v>
      </c>
      <c r="W97" s="98" t="s">
        <v>60</v>
      </c>
      <c r="X97" s="99">
        <v>0.002</v>
      </c>
    </row>
    <row r="98" spans="1:24" ht="13.5">
      <c r="A98" s="249"/>
      <c r="B98" s="63" t="s">
        <v>132</v>
      </c>
      <c r="C98" s="64" t="s">
        <v>84</v>
      </c>
      <c r="D98" s="97" t="s">
        <v>135</v>
      </c>
      <c r="E98" s="98">
        <v>0.0272</v>
      </c>
      <c r="F98" s="99">
        <v>0.003</v>
      </c>
      <c r="G98" s="97" t="s">
        <v>135</v>
      </c>
      <c r="H98" s="98">
        <v>0.035</v>
      </c>
      <c r="I98" s="99">
        <v>0.002</v>
      </c>
      <c r="J98" s="97" t="s">
        <v>134</v>
      </c>
      <c r="K98" s="98">
        <v>0.042</v>
      </c>
      <c r="L98" s="99">
        <v>0.005</v>
      </c>
      <c r="M98" s="97" t="s">
        <v>134</v>
      </c>
      <c r="N98" s="98">
        <v>0.052</v>
      </c>
      <c r="O98" s="99">
        <v>0.005</v>
      </c>
      <c r="P98" s="97" t="s">
        <v>135</v>
      </c>
      <c r="Q98" s="117">
        <v>0.046</v>
      </c>
      <c r="R98" s="99">
        <v>0.0024</v>
      </c>
      <c r="S98" s="97">
        <v>0.00027</v>
      </c>
      <c r="T98" s="98">
        <v>0.0504</v>
      </c>
      <c r="U98" s="99">
        <v>0.0038</v>
      </c>
      <c r="V98" s="97" t="s">
        <v>158</v>
      </c>
      <c r="W98" s="102">
        <v>0.06</v>
      </c>
      <c r="X98" s="99">
        <v>0.005</v>
      </c>
    </row>
    <row r="99" spans="1:24" ht="13.5">
      <c r="A99" s="249"/>
      <c r="B99" s="63" t="s">
        <v>136</v>
      </c>
      <c r="C99" s="64"/>
      <c r="D99" s="105">
        <v>0.06</v>
      </c>
      <c r="E99" s="98">
        <v>9.62</v>
      </c>
      <c r="F99" s="99">
        <v>2.97</v>
      </c>
      <c r="G99" s="97" t="s">
        <v>225</v>
      </c>
      <c r="H99" s="98">
        <v>10.5</v>
      </c>
      <c r="I99" s="99">
        <v>3.82</v>
      </c>
      <c r="J99" s="97">
        <v>0.44</v>
      </c>
      <c r="K99" s="98">
        <v>20.1</v>
      </c>
      <c r="L99" s="99">
        <v>5.28</v>
      </c>
      <c r="M99" s="97">
        <v>0.75</v>
      </c>
      <c r="N99" s="98">
        <v>13.3</v>
      </c>
      <c r="O99" s="99">
        <v>5.02</v>
      </c>
      <c r="P99" s="97">
        <v>0.133</v>
      </c>
      <c r="Q99" s="98">
        <v>12.4</v>
      </c>
      <c r="R99" s="99">
        <v>4.48</v>
      </c>
      <c r="S99" s="97">
        <v>0.41</v>
      </c>
      <c r="T99" s="98">
        <v>14.6</v>
      </c>
      <c r="U99" s="99">
        <v>4.69</v>
      </c>
      <c r="V99" s="97" t="s">
        <v>64</v>
      </c>
      <c r="W99" s="98">
        <v>14.9</v>
      </c>
      <c r="X99" s="101">
        <v>5.2</v>
      </c>
    </row>
    <row r="100" spans="1:24" ht="13.5" customHeight="1">
      <c r="A100" s="250" t="s">
        <v>137</v>
      </c>
      <c r="B100" s="62" t="s">
        <v>138</v>
      </c>
      <c r="C100" s="118"/>
      <c r="D100" s="97">
        <v>0.494</v>
      </c>
      <c r="E100" s="98">
        <v>5.21</v>
      </c>
      <c r="F100" s="93">
        <v>2.37</v>
      </c>
      <c r="G100" s="97">
        <v>1.28</v>
      </c>
      <c r="H100" s="100">
        <v>5</v>
      </c>
      <c r="I100" s="93">
        <v>2.59</v>
      </c>
      <c r="J100" s="97">
        <v>0.947</v>
      </c>
      <c r="K100" s="98">
        <v>6.52</v>
      </c>
      <c r="L100" s="113">
        <v>2.6</v>
      </c>
      <c r="M100" s="105">
        <v>0.84</v>
      </c>
      <c r="N100" s="100">
        <v>7.82</v>
      </c>
      <c r="O100" s="93">
        <v>3.28</v>
      </c>
      <c r="P100" s="97">
        <v>1.03</v>
      </c>
      <c r="Q100" s="98">
        <v>5.86</v>
      </c>
      <c r="R100" s="93">
        <v>2.87</v>
      </c>
      <c r="S100" s="97">
        <v>0.965</v>
      </c>
      <c r="T100" s="98">
        <v>6.14</v>
      </c>
      <c r="U100" s="93">
        <v>3.05</v>
      </c>
      <c r="V100" s="97">
        <v>0.891</v>
      </c>
      <c r="W100" s="98">
        <v>7.11</v>
      </c>
      <c r="X100" s="93">
        <v>3.14</v>
      </c>
    </row>
    <row r="101" spans="1:24" ht="13.5">
      <c r="A101" s="250"/>
      <c r="B101" s="62" t="s">
        <v>139</v>
      </c>
      <c r="C101" s="118"/>
      <c r="D101" s="109">
        <v>0</v>
      </c>
      <c r="E101" s="98">
        <v>1.11</v>
      </c>
      <c r="F101" s="93">
        <v>0.529</v>
      </c>
      <c r="G101" s="97">
        <v>0.285</v>
      </c>
      <c r="H101" s="98">
        <v>1.42</v>
      </c>
      <c r="I101" s="93">
        <v>0.738</v>
      </c>
      <c r="J101" s="97">
        <v>0.136</v>
      </c>
      <c r="K101" s="98">
        <v>1.27</v>
      </c>
      <c r="L101" s="93">
        <v>0.516</v>
      </c>
      <c r="M101" s="105">
        <v>0.21</v>
      </c>
      <c r="N101" s="100">
        <v>1.3</v>
      </c>
      <c r="O101" s="93">
        <v>0.646</v>
      </c>
      <c r="P101" s="97">
        <v>0.137</v>
      </c>
      <c r="Q101" s="98">
        <v>1.36</v>
      </c>
      <c r="R101" s="93">
        <v>0.655</v>
      </c>
      <c r="S101" s="97">
        <v>0.214</v>
      </c>
      <c r="T101" s="98">
        <v>1.52</v>
      </c>
      <c r="U101" s="93">
        <v>0.685</v>
      </c>
      <c r="V101" s="97">
        <v>0.114</v>
      </c>
      <c r="W101" s="98">
        <v>1.09</v>
      </c>
      <c r="X101" s="93">
        <v>0.573</v>
      </c>
    </row>
    <row r="102" spans="1:18" ht="13.5">
      <c r="A102" s="58" t="s">
        <v>140</v>
      </c>
      <c r="B102" s="44"/>
      <c r="C102" s="44"/>
      <c r="D102" s="44"/>
      <c r="E102" s="44"/>
      <c r="F102" s="44"/>
      <c r="G102" s="44"/>
      <c r="H102" s="44"/>
      <c r="I102" s="44"/>
      <c r="J102" s="45"/>
      <c r="K102" s="45"/>
      <c r="L102" s="45"/>
      <c r="M102" s="45"/>
      <c r="N102" s="45"/>
      <c r="O102" s="45"/>
      <c r="P102" s="44"/>
      <c r="Q102" s="44"/>
      <c r="R102" s="44"/>
    </row>
    <row r="103" spans="1:18" ht="13.5">
      <c r="A103" s="115" t="s">
        <v>141</v>
      </c>
      <c r="B103" s="44"/>
      <c r="C103" s="44"/>
      <c r="D103" s="44"/>
      <c r="E103" s="44"/>
      <c r="F103" s="44"/>
      <c r="G103" s="44"/>
      <c r="H103" s="44"/>
      <c r="I103" s="44"/>
      <c r="J103" s="45"/>
      <c r="K103" s="45"/>
      <c r="L103" s="45"/>
      <c r="M103" s="45"/>
      <c r="N103" s="45"/>
      <c r="O103" s="45"/>
      <c r="P103" s="44"/>
      <c r="Q103" s="44"/>
      <c r="R103" s="44"/>
    </row>
    <row r="104" spans="1:18" ht="13.5">
      <c r="A104" s="116" t="s">
        <v>142</v>
      </c>
      <c r="B104" s="44"/>
      <c r="C104" s="44"/>
      <c r="D104" s="44"/>
      <c r="E104" s="44"/>
      <c r="F104" s="44"/>
      <c r="G104" s="44"/>
      <c r="H104" s="44"/>
      <c r="I104" s="44"/>
      <c r="J104" s="45"/>
      <c r="K104" s="45"/>
      <c r="L104" s="45"/>
      <c r="M104" s="45"/>
      <c r="N104" s="45"/>
      <c r="O104" s="45"/>
      <c r="P104" s="44"/>
      <c r="Q104" s="44"/>
      <c r="R104" s="44"/>
    </row>
    <row r="105" spans="1:18" ht="13.5">
      <c r="A105" s="58" t="s">
        <v>143</v>
      </c>
      <c r="B105" s="44"/>
      <c r="C105" s="44"/>
      <c r="D105" s="44"/>
      <c r="E105" s="44"/>
      <c r="F105" s="44"/>
      <c r="G105" s="44"/>
      <c r="H105" s="44"/>
      <c r="I105" s="44"/>
      <c r="J105" s="45"/>
      <c r="K105" s="45"/>
      <c r="L105" s="45"/>
      <c r="M105" s="45"/>
      <c r="N105" s="45"/>
      <c r="O105" s="45"/>
      <c r="P105" s="44"/>
      <c r="Q105" s="44"/>
      <c r="R105" s="44"/>
    </row>
    <row r="106" spans="1:18" ht="13.5">
      <c r="A106" s="58" t="s">
        <v>228</v>
      </c>
      <c r="B106" s="44"/>
      <c r="C106" s="44"/>
      <c r="D106" s="44"/>
      <c r="E106" s="44"/>
      <c r="F106" s="44"/>
      <c r="G106" s="44"/>
      <c r="H106" s="44"/>
      <c r="I106" s="44"/>
      <c r="J106" s="45"/>
      <c r="K106" s="45"/>
      <c r="L106" s="45"/>
      <c r="M106" s="45"/>
      <c r="N106" s="45"/>
      <c r="O106" s="45"/>
      <c r="P106" s="44"/>
      <c r="Q106" s="44"/>
      <c r="R106" s="44"/>
    </row>
    <row r="107" spans="1:18" ht="13.5">
      <c r="A107" s="58" t="s">
        <v>144</v>
      </c>
      <c r="B107" s="44"/>
      <c r="C107" s="44"/>
      <c r="D107" s="44"/>
      <c r="E107" s="44"/>
      <c r="F107" s="44"/>
      <c r="G107" s="44"/>
      <c r="H107" s="44"/>
      <c r="I107" s="44"/>
      <c r="J107" s="45"/>
      <c r="K107" s="45"/>
      <c r="L107" s="45"/>
      <c r="M107" s="45"/>
      <c r="N107" s="45"/>
      <c r="O107" s="45"/>
      <c r="P107" s="44"/>
      <c r="Q107" s="44"/>
      <c r="R107" s="44"/>
    </row>
    <row r="108" spans="1:18" ht="13.5">
      <c r="A108" s="58" t="s">
        <v>145</v>
      </c>
      <c r="B108" s="44"/>
      <c r="C108" s="44"/>
      <c r="D108" s="44"/>
      <c r="E108" s="44"/>
      <c r="F108" s="44"/>
      <c r="G108" s="44"/>
      <c r="H108" s="44"/>
      <c r="I108" s="44"/>
      <c r="J108" s="45"/>
      <c r="K108" s="45"/>
      <c r="L108" s="45"/>
      <c r="M108" s="45"/>
      <c r="N108" s="45"/>
      <c r="O108" s="45"/>
      <c r="P108" s="44"/>
      <c r="Q108" s="44"/>
      <c r="R108" s="44"/>
    </row>
    <row r="109" spans="1:18" ht="13.5">
      <c r="A109" s="58"/>
      <c r="B109" s="44"/>
      <c r="C109" s="44"/>
      <c r="D109" s="44"/>
      <c r="E109" s="44"/>
      <c r="F109" s="44"/>
      <c r="G109" s="44"/>
      <c r="H109" s="44"/>
      <c r="I109" s="44"/>
      <c r="J109" s="45"/>
      <c r="K109" s="45"/>
      <c r="L109" s="45"/>
      <c r="M109" s="45"/>
      <c r="N109" s="45"/>
      <c r="O109" s="45"/>
      <c r="P109" s="44"/>
      <c r="Q109" s="44"/>
      <c r="R109" s="44"/>
    </row>
    <row r="110" spans="1:18" ht="13.5">
      <c r="A110" s="58"/>
      <c r="B110" s="44"/>
      <c r="C110" s="44"/>
      <c r="D110" s="44"/>
      <c r="E110" s="44"/>
      <c r="F110" s="44"/>
      <c r="G110" s="44"/>
      <c r="H110" s="44"/>
      <c r="I110" s="44"/>
      <c r="J110" s="45"/>
      <c r="K110" s="45"/>
      <c r="L110" s="45"/>
      <c r="M110" s="45"/>
      <c r="N110" s="45"/>
      <c r="O110" s="45"/>
      <c r="P110" s="44"/>
      <c r="Q110" s="44"/>
      <c r="R110" s="44"/>
    </row>
    <row r="111" spans="1:3" ht="13.5">
      <c r="A111" s="90"/>
      <c r="B111" s="90"/>
      <c r="C111" s="90"/>
    </row>
    <row r="112" spans="1:3" ht="13.5">
      <c r="A112" s="119"/>
      <c r="B112" s="119"/>
      <c r="C112" s="119"/>
    </row>
    <row r="113" spans="1:3" ht="13.5">
      <c r="A113" s="65"/>
      <c r="B113" s="65"/>
      <c r="C113" s="65"/>
    </row>
    <row r="114" spans="1:3" ht="13.5">
      <c r="A114" s="65"/>
      <c r="B114" s="65"/>
      <c r="C114" s="65"/>
    </row>
    <row r="115" spans="1:3" ht="13.5">
      <c r="A115" s="65"/>
      <c r="B115" s="65"/>
      <c r="C115" s="65"/>
    </row>
    <row r="116" spans="1:3" ht="13.5">
      <c r="A116" s="65"/>
      <c r="B116" s="65"/>
      <c r="C116" s="65"/>
    </row>
    <row r="117" spans="1:3" ht="13.5">
      <c r="A117" s="67"/>
      <c r="B117" s="66"/>
      <c r="C117" s="66"/>
    </row>
    <row r="118" spans="1:3" ht="13.5">
      <c r="A118" s="67"/>
      <c r="B118" s="66"/>
      <c r="C118" s="66"/>
    </row>
    <row r="119" spans="1:3" ht="13.5">
      <c r="A119" s="67"/>
      <c r="B119" s="66"/>
      <c r="C119" s="66"/>
    </row>
    <row r="120" spans="1:3" ht="13.5">
      <c r="A120" s="67"/>
      <c r="B120" s="120"/>
      <c r="C120" s="120"/>
    </row>
    <row r="121" spans="1:3" ht="13.5">
      <c r="A121" s="67"/>
      <c r="B121" s="66"/>
      <c r="C121" s="120"/>
    </row>
    <row r="122" spans="1:3" ht="13.5">
      <c r="A122" s="67"/>
      <c r="B122" s="66"/>
      <c r="C122" s="66"/>
    </row>
    <row r="123" spans="1:3" ht="13.5">
      <c r="A123" s="67"/>
      <c r="B123" s="66"/>
      <c r="C123" s="66"/>
    </row>
    <row r="124" spans="1:3" ht="13.5">
      <c r="A124" s="67"/>
      <c r="B124" s="66"/>
      <c r="C124" s="66"/>
    </row>
    <row r="125" spans="1:3" ht="13.5">
      <c r="A125" s="67"/>
      <c r="B125" s="66"/>
      <c r="C125" s="66"/>
    </row>
    <row r="126" spans="1:3" ht="13.5">
      <c r="A126" s="67"/>
      <c r="B126" s="66"/>
      <c r="C126" s="66"/>
    </row>
    <row r="127" spans="1:3" ht="13.5">
      <c r="A127" s="121"/>
      <c r="B127" s="67"/>
      <c r="C127" s="68"/>
    </row>
    <row r="128" spans="1:3" ht="13.5">
      <c r="A128" s="121"/>
      <c r="B128" s="67"/>
      <c r="C128" s="68"/>
    </row>
    <row r="129" spans="1:3" ht="13.5">
      <c r="A129" s="121"/>
      <c r="B129" s="67"/>
      <c r="C129" s="68"/>
    </row>
    <row r="130" spans="1:3" ht="13.5">
      <c r="A130" s="121"/>
      <c r="B130" s="67"/>
      <c r="C130" s="68"/>
    </row>
    <row r="131" spans="1:3" ht="13.5">
      <c r="A131" s="121"/>
      <c r="B131" s="67"/>
      <c r="C131" s="68"/>
    </row>
    <row r="132" spans="1:3" ht="13.5">
      <c r="A132" s="121"/>
      <c r="B132" s="67"/>
      <c r="C132" s="68"/>
    </row>
    <row r="133" spans="1:3" ht="13.5">
      <c r="A133" s="121"/>
      <c r="B133" s="67"/>
      <c r="C133" s="68"/>
    </row>
    <row r="134" spans="1:3" ht="13.5">
      <c r="A134" s="121"/>
      <c r="B134" s="67"/>
      <c r="C134" s="68"/>
    </row>
    <row r="135" spans="1:3" ht="13.5">
      <c r="A135" s="121"/>
      <c r="B135" s="67"/>
      <c r="C135" s="68"/>
    </row>
    <row r="136" spans="1:3" ht="13.5">
      <c r="A136" s="121"/>
      <c r="B136" s="67"/>
      <c r="C136" s="68"/>
    </row>
    <row r="137" spans="1:3" ht="13.5">
      <c r="A137" s="121"/>
      <c r="B137" s="67"/>
      <c r="C137" s="68"/>
    </row>
    <row r="138" spans="1:3" ht="13.5">
      <c r="A138" s="121"/>
      <c r="B138" s="67"/>
      <c r="C138" s="68"/>
    </row>
    <row r="139" spans="1:3" ht="13.5">
      <c r="A139" s="121"/>
      <c r="B139" s="67"/>
      <c r="C139" s="68"/>
    </row>
    <row r="140" spans="1:3" ht="13.5">
      <c r="A140" s="121"/>
      <c r="B140" s="67"/>
      <c r="C140" s="68"/>
    </row>
    <row r="141" spans="1:3" ht="13.5">
      <c r="A141" s="121"/>
      <c r="B141" s="67"/>
      <c r="C141" s="68"/>
    </row>
    <row r="142" spans="1:3" ht="13.5">
      <c r="A142" s="121"/>
      <c r="B142" s="67"/>
      <c r="C142" s="68"/>
    </row>
    <row r="143" spans="1:3" ht="13.5">
      <c r="A143" s="121"/>
      <c r="B143" s="67"/>
      <c r="C143" s="68"/>
    </row>
    <row r="144" spans="1:3" ht="13.5">
      <c r="A144" s="121"/>
      <c r="B144" s="67"/>
      <c r="C144" s="68"/>
    </row>
    <row r="145" spans="1:3" ht="13.5">
      <c r="A145" s="121"/>
      <c r="B145" s="67"/>
      <c r="C145" s="68"/>
    </row>
    <row r="146" spans="1:3" ht="13.5">
      <c r="A146" s="121"/>
      <c r="B146" s="67"/>
      <c r="C146" s="68"/>
    </row>
    <row r="147" spans="1:3" ht="13.5">
      <c r="A147" s="121"/>
      <c r="B147" s="67"/>
      <c r="C147" s="68"/>
    </row>
    <row r="148" spans="1:3" ht="13.5">
      <c r="A148" s="121"/>
      <c r="B148" s="67"/>
      <c r="C148" s="68"/>
    </row>
    <row r="149" spans="1:3" ht="13.5">
      <c r="A149" s="121"/>
      <c r="B149" s="67"/>
      <c r="C149" s="68"/>
    </row>
    <row r="150" spans="1:3" ht="13.5">
      <c r="A150" s="121"/>
      <c r="B150" s="67"/>
      <c r="C150" s="68"/>
    </row>
    <row r="151" spans="1:3" ht="13.5">
      <c r="A151" s="121"/>
      <c r="B151" s="67"/>
      <c r="C151" s="68"/>
    </row>
    <row r="152" spans="1:3" ht="13.5">
      <c r="A152" s="121"/>
      <c r="B152" s="67"/>
      <c r="C152" s="68"/>
    </row>
    <row r="153" spans="1:3" ht="13.5">
      <c r="A153" s="121"/>
      <c r="B153" s="67"/>
      <c r="C153" s="68"/>
    </row>
    <row r="154" spans="1:3" ht="13.5">
      <c r="A154" s="121"/>
      <c r="B154" s="67"/>
      <c r="C154" s="68"/>
    </row>
    <row r="155" spans="1:3" ht="13.5">
      <c r="A155" s="121"/>
      <c r="B155" s="67"/>
      <c r="C155" s="68"/>
    </row>
    <row r="156" spans="1:3" ht="13.5">
      <c r="A156" s="121"/>
      <c r="B156" s="67"/>
      <c r="C156" s="68"/>
    </row>
    <row r="157" spans="1:3" ht="13.5">
      <c r="A157" s="121"/>
      <c r="B157" s="67"/>
      <c r="C157" s="122"/>
    </row>
    <row r="158" spans="1:3" ht="13.5">
      <c r="A158" s="121"/>
      <c r="B158" s="67"/>
      <c r="C158" s="122"/>
    </row>
    <row r="159" spans="1:3" ht="13.5">
      <c r="A159" s="121"/>
      <c r="B159" s="67"/>
      <c r="C159" s="122"/>
    </row>
    <row r="160" spans="1:3" ht="13.5">
      <c r="A160" s="68"/>
      <c r="B160" s="66"/>
      <c r="C160" s="123"/>
    </row>
    <row r="161" spans="1:3" ht="13.5">
      <c r="A161" s="68"/>
      <c r="B161" s="66"/>
      <c r="C161" s="123"/>
    </row>
    <row r="162" spans="1:3" ht="13.5">
      <c r="A162" s="68"/>
      <c r="B162" s="66"/>
      <c r="C162" s="67"/>
    </row>
    <row r="163" spans="1:3" ht="13.5">
      <c r="A163" s="68"/>
      <c r="B163" s="66"/>
      <c r="C163" s="67"/>
    </row>
    <row r="164" spans="1:3" ht="13.5">
      <c r="A164" s="58"/>
      <c r="B164" s="44"/>
      <c r="C164" s="44"/>
    </row>
    <row r="165" spans="1:3" ht="13.5">
      <c r="A165" s="115"/>
      <c r="B165" s="44"/>
      <c r="C165" s="44"/>
    </row>
    <row r="166" spans="1:3" ht="13.5">
      <c r="A166" s="115"/>
      <c r="B166" s="44"/>
      <c r="C166" s="44"/>
    </row>
    <row r="167" spans="1:3" ht="13.5">
      <c r="A167" s="58"/>
      <c r="B167" s="44"/>
      <c r="C167" s="44"/>
    </row>
    <row r="168" spans="1:3" ht="13.5">
      <c r="A168" s="58"/>
      <c r="B168" s="44"/>
      <c r="C168" s="44"/>
    </row>
    <row r="169" spans="1:3" ht="13.5">
      <c r="A169" s="58"/>
      <c r="B169" s="44"/>
      <c r="C169" s="44"/>
    </row>
    <row r="170" spans="1:3" ht="13.5">
      <c r="A170" s="58"/>
      <c r="B170" s="44"/>
      <c r="C170" s="44"/>
    </row>
    <row r="171" spans="1:3" ht="13.5">
      <c r="A171" s="58"/>
      <c r="B171" s="44"/>
      <c r="C171" s="44"/>
    </row>
    <row r="172" spans="1:3" ht="13.5">
      <c r="A172" s="58"/>
      <c r="B172" s="44"/>
      <c r="C172" s="44"/>
    </row>
  </sheetData>
  <sheetProtection/>
  <mergeCells count="52">
    <mergeCell ref="G4:I4"/>
    <mergeCell ref="J4:L4"/>
    <mergeCell ref="M4:O4"/>
    <mergeCell ref="P4:R4"/>
    <mergeCell ref="A1:U1"/>
    <mergeCell ref="A3:C3"/>
    <mergeCell ref="D3:I3"/>
    <mergeCell ref="J3:O3"/>
    <mergeCell ref="P3:R3"/>
    <mergeCell ref="S3:U3"/>
    <mergeCell ref="S4:U4"/>
    <mergeCell ref="A5:C5"/>
    <mergeCell ref="D5:F5"/>
    <mergeCell ref="G5:I5"/>
    <mergeCell ref="J5:L5"/>
    <mergeCell ref="M5:O5"/>
    <mergeCell ref="P5:R5"/>
    <mergeCell ref="S5:U5"/>
    <mergeCell ref="A4:C4"/>
    <mergeCell ref="D4:F4"/>
    <mergeCell ref="A6:C6"/>
    <mergeCell ref="A7:C7"/>
    <mergeCell ref="A8:A15"/>
    <mergeCell ref="A16:A45"/>
    <mergeCell ref="A46:A47"/>
    <mergeCell ref="A57:C57"/>
    <mergeCell ref="D57:I57"/>
    <mergeCell ref="J57:O57"/>
    <mergeCell ref="P57:R57"/>
    <mergeCell ref="S57:U57"/>
    <mergeCell ref="V57:X57"/>
    <mergeCell ref="A58:C58"/>
    <mergeCell ref="D58:F58"/>
    <mergeCell ref="G58:I58"/>
    <mergeCell ref="J58:L58"/>
    <mergeCell ref="M58:O58"/>
    <mergeCell ref="P58:R58"/>
    <mergeCell ref="S58:U58"/>
    <mergeCell ref="V58:X58"/>
    <mergeCell ref="A59:C59"/>
    <mergeCell ref="D59:F59"/>
    <mergeCell ref="G59:I59"/>
    <mergeCell ref="J59:L59"/>
    <mergeCell ref="M59:O59"/>
    <mergeCell ref="P59:R59"/>
    <mergeCell ref="S59:U59"/>
    <mergeCell ref="V59:X59"/>
    <mergeCell ref="A60:C60"/>
    <mergeCell ref="A61:C61"/>
    <mergeCell ref="A62:A69"/>
    <mergeCell ref="A70:A99"/>
    <mergeCell ref="A100:A101"/>
  </mergeCells>
  <conditionalFormatting sqref="P12">
    <cfRule type="expression" priority="1" dxfId="0" stopIfTrue="1">
      <formula>OR($H12="☆",$H12="★")</formula>
    </cfRule>
  </conditionalFormatting>
  <printOptions/>
  <pageMargins left="0.7086614173228347" right="0.7086614173228347" top="0.7480314960629921" bottom="0.35433070866141736" header="0.31496062992125984" footer="0.31496062992125984"/>
  <pageSetup fitToHeight="0" fitToWidth="1" horizontalDpi="600" verticalDpi="600" orientation="landscape" paperSize="9" scale="68" r:id="rId1"/>
  <rowBreaks count="2" manualBreakCount="2">
    <brk id="55" max="23" man="1"/>
    <brk id="111" max="23" man="1"/>
  </rowBreaks>
</worksheet>
</file>

<file path=xl/worksheets/sheet7.xml><?xml version="1.0" encoding="utf-8"?>
<worksheet xmlns="http://schemas.openxmlformats.org/spreadsheetml/2006/main" xmlns:r="http://schemas.openxmlformats.org/officeDocument/2006/relationships">
  <dimension ref="A1:H1"/>
  <sheetViews>
    <sheetView view="pageBreakPreview" zoomScaleSheetLayoutView="100" zoomScalePageLayoutView="0" workbookViewId="0" topLeftCell="A1">
      <selection activeCell="H60" sqref="H60"/>
    </sheetView>
  </sheetViews>
  <sheetFormatPr defaultColWidth="9.00390625" defaultRowHeight="13.5"/>
  <cols>
    <col min="1" max="16384" width="9.00390625" style="69" customWidth="1"/>
  </cols>
  <sheetData>
    <row r="1" spans="1:8" ht="14.25">
      <c r="A1" s="270" t="s">
        <v>168</v>
      </c>
      <c r="B1" s="270"/>
      <c r="C1" s="270"/>
      <c r="D1" s="270"/>
      <c r="E1" s="270"/>
      <c r="F1" s="270"/>
      <c r="G1" s="270"/>
      <c r="H1" s="270"/>
    </row>
  </sheetData>
  <sheetProtection/>
  <mergeCells count="1">
    <mergeCell ref="A1:H1"/>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P14"/>
  <sheetViews>
    <sheetView view="pageBreakPreview" zoomScale="112" zoomScaleSheetLayoutView="112" zoomScalePageLayoutView="0" workbookViewId="0" topLeftCell="A1">
      <selection activeCell="M13" sqref="M13"/>
    </sheetView>
  </sheetViews>
  <sheetFormatPr defaultColWidth="9.00390625" defaultRowHeight="13.5"/>
  <cols>
    <col min="1" max="1" width="10.375" style="71" customWidth="1"/>
    <col min="2" max="2" width="7.25390625" style="72" customWidth="1"/>
    <col min="3" max="3" width="8.00390625" style="72" customWidth="1"/>
    <col min="4" max="6" width="9.00390625" style="71" customWidth="1"/>
    <col min="7" max="13" width="3.00390625" style="72" customWidth="1"/>
    <col min="14" max="14" width="9.00390625" style="72" customWidth="1"/>
    <col min="15" max="16384" width="9.00390625" style="70" customWidth="1"/>
  </cols>
  <sheetData>
    <row r="1" spans="1:14" ht="27" customHeight="1">
      <c r="A1" s="273" t="s">
        <v>242</v>
      </c>
      <c r="B1" s="273"/>
      <c r="C1" s="273"/>
      <c r="D1" s="273"/>
      <c r="E1" s="273"/>
      <c r="F1" s="273"/>
      <c r="G1" s="273"/>
      <c r="H1" s="273"/>
      <c r="I1" s="273"/>
      <c r="J1" s="273"/>
      <c r="K1" s="273"/>
      <c r="L1" s="273"/>
      <c r="M1" s="273"/>
      <c r="N1" s="273"/>
    </row>
    <row r="2" spans="1:14" ht="13.5">
      <c r="A2" s="274" t="s">
        <v>169</v>
      </c>
      <c r="B2" s="274" t="s">
        <v>170</v>
      </c>
      <c r="C2" s="274"/>
      <c r="D2" s="274" t="s">
        <v>171</v>
      </c>
      <c r="E2" s="274" t="s">
        <v>172</v>
      </c>
      <c r="F2" s="274" t="s">
        <v>173</v>
      </c>
      <c r="G2" s="274" t="s">
        <v>174</v>
      </c>
      <c r="H2" s="274"/>
      <c r="I2" s="274"/>
      <c r="J2" s="274"/>
      <c r="K2" s="274"/>
      <c r="L2" s="274"/>
      <c r="M2" s="274"/>
      <c r="N2" s="124" t="s">
        <v>175</v>
      </c>
    </row>
    <row r="3" spans="1:14" ht="13.5">
      <c r="A3" s="271"/>
      <c r="B3" s="125" t="s">
        <v>176</v>
      </c>
      <c r="C3" s="125" t="s">
        <v>177</v>
      </c>
      <c r="D3" s="271"/>
      <c r="E3" s="271"/>
      <c r="F3" s="271"/>
      <c r="G3" s="271"/>
      <c r="H3" s="271"/>
      <c r="I3" s="271"/>
      <c r="J3" s="271"/>
      <c r="K3" s="271"/>
      <c r="L3" s="271"/>
      <c r="M3" s="271"/>
      <c r="N3" s="125" t="s">
        <v>178</v>
      </c>
    </row>
    <row r="4" spans="1:16" ht="13.5">
      <c r="A4" s="125" t="s">
        <v>201</v>
      </c>
      <c r="B4" s="124">
        <v>1</v>
      </c>
      <c r="C4" s="126"/>
      <c r="D4" s="127">
        <v>0.5416666666666666</v>
      </c>
      <c r="E4" s="127">
        <v>0.75</v>
      </c>
      <c r="F4" s="127">
        <v>0.20833333333333334</v>
      </c>
      <c r="G4" s="124"/>
      <c r="H4" s="124"/>
      <c r="I4" s="124">
        <v>3</v>
      </c>
      <c r="J4" s="124"/>
      <c r="K4" s="124"/>
      <c r="L4" s="124"/>
      <c r="M4" s="124"/>
      <c r="N4" s="128">
        <v>0.126</v>
      </c>
      <c r="P4" s="129"/>
    </row>
    <row r="5" spans="1:14" ht="13.5">
      <c r="A5" s="125" t="s">
        <v>202</v>
      </c>
      <c r="B5" s="124">
        <v>2</v>
      </c>
      <c r="C5" s="130"/>
      <c r="D5" s="127">
        <v>0.625</v>
      </c>
      <c r="E5" s="127">
        <v>0.7083333333333334</v>
      </c>
      <c r="F5" s="127">
        <v>0.08333333333333333</v>
      </c>
      <c r="G5" s="124"/>
      <c r="H5" s="124"/>
      <c r="I5" s="124"/>
      <c r="J5" s="124">
        <v>4</v>
      </c>
      <c r="K5" s="124"/>
      <c r="L5" s="124"/>
      <c r="M5" s="124"/>
      <c r="N5" s="128">
        <v>0.114</v>
      </c>
    </row>
    <row r="6" spans="1:14" ht="13.5">
      <c r="A6" s="271" t="s">
        <v>203</v>
      </c>
      <c r="B6" s="124">
        <v>3</v>
      </c>
      <c r="C6" s="130"/>
      <c r="D6" s="127">
        <v>0.548611111111111</v>
      </c>
      <c r="E6" s="127">
        <v>0.6458333333333334</v>
      </c>
      <c r="F6" s="127">
        <v>0.09722222222222222</v>
      </c>
      <c r="G6" s="124"/>
      <c r="H6" s="124"/>
      <c r="I6" s="124"/>
      <c r="J6" s="124">
        <v>4</v>
      </c>
      <c r="K6" s="124"/>
      <c r="L6" s="124">
        <v>6</v>
      </c>
      <c r="M6" s="124"/>
      <c r="N6" s="271">
        <v>0.121</v>
      </c>
    </row>
    <row r="7" spans="1:14" ht="13.5">
      <c r="A7" s="272"/>
      <c r="B7" s="126"/>
      <c r="C7" s="124">
        <v>1</v>
      </c>
      <c r="D7" s="127">
        <v>0.5625</v>
      </c>
      <c r="E7" s="127">
        <v>0.6458333333333334</v>
      </c>
      <c r="F7" s="127">
        <v>0.08333333333333333</v>
      </c>
      <c r="G7" s="124"/>
      <c r="H7" s="124"/>
      <c r="I7" s="124"/>
      <c r="J7" s="124">
        <v>4</v>
      </c>
      <c r="K7" s="124"/>
      <c r="L7" s="124">
        <v>6</v>
      </c>
      <c r="M7" s="124"/>
      <c r="N7" s="272"/>
    </row>
    <row r="8" spans="1:14" ht="13.5">
      <c r="A8" s="131"/>
      <c r="B8" s="70"/>
      <c r="C8" s="70"/>
      <c r="D8" s="70"/>
      <c r="E8" s="70"/>
      <c r="F8" s="70"/>
      <c r="G8" s="70"/>
      <c r="H8" s="70"/>
      <c r="I8" s="70"/>
      <c r="J8" s="70"/>
      <c r="K8" s="70"/>
      <c r="L8" s="70"/>
      <c r="M8" s="70"/>
      <c r="N8" s="70"/>
    </row>
    <row r="9" spans="1:14" ht="13.5">
      <c r="A9" s="131"/>
      <c r="B9" s="70"/>
      <c r="C9" s="132" t="s">
        <v>179</v>
      </c>
      <c r="D9" s="133"/>
      <c r="E9" s="133"/>
      <c r="F9" s="134"/>
      <c r="G9" s="134"/>
      <c r="H9" s="134"/>
      <c r="I9" s="134"/>
      <c r="J9" s="134"/>
      <c r="K9" s="134"/>
      <c r="L9" s="134"/>
      <c r="M9" s="134"/>
      <c r="N9" s="70"/>
    </row>
    <row r="10" spans="1:14" ht="13.5">
      <c r="A10" s="131"/>
      <c r="B10" s="70"/>
      <c r="C10" s="133"/>
      <c r="D10" s="133"/>
      <c r="E10" s="133"/>
      <c r="F10" s="134"/>
      <c r="G10" s="134"/>
      <c r="H10" s="134"/>
      <c r="I10" s="134"/>
      <c r="J10" s="134"/>
      <c r="L10" s="134"/>
      <c r="M10" s="134"/>
      <c r="N10" s="70"/>
    </row>
    <row r="11" spans="1:14" ht="13.5">
      <c r="A11" s="131"/>
      <c r="B11" s="70"/>
      <c r="C11" s="135" t="s">
        <v>180</v>
      </c>
      <c r="D11" s="133"/>
      <c r="E11" s="72"/>
      <c r="F11" s="134"/>
      <c r="G11" s="134"/>
      <c r="H11" s="134"/>
      <c r="I11" s="135" t="s">
        <v>181</v>
      </c>
      <c r="J11" s="134"/>
      <c r="L11" s="134"/>
      <c r="M11" s="134"/>
      <c r="N11" s="70"/>
    </row>
    <row r="12" spans="1:14" ht="13.5">
      <c r="A12" s="131"/>
      <c r="B12" s="70"/>
      <c r="C12" s="135" t="s">
        <v>182</v>
      </c>
      <c r="D12" s="133"/>
      <c r="E12" s="72"/>
      <c r="F12" s="134"/>
      <c r="G12" s="134"/>
      <c r="H12" s="134"/>
      <c r="I12" s="135" t="s">
        <v>183</v>
      </c>
      <c r="J12" s="134"/>
      <c r="L12" s="134"/>
      <c r="M12" s="134"/>
      <c r="N12" s="70"/>
    </row>
    <row r="13" spans="1:14" ht="13.5">
      <c r="A13" s="131"/>
      <c r="B13" s="70"/>
      <c r="C13" s="135" t="s">
        <v>184</v>
      </c>
      <c r="D13" s="133"/>
      <c r="E13" s="72"/>
      <c r="F13" s="134"/>
      <c r="G13" s="134"/>
      <c r="H13" s="134"/>
      <c r="I13" s="135" t="s">
        <v>185</v>
      </c>
      <c r="J13" s="134"/>
      <c r="K13" s="134"/>
      <c r="L13" s="134"/>
      <c r="M13" s="134"/>
      <c r="N13" s="70"/>
    </row>
    <row r="14" spans="1:14" ht="13.5">
      <c r="A14" s="131"/>
      <c r="B14" s="70"/>
      <c r="C14" s="135" t="s">
        <v>186</v>
      </c>
      <c r="D14" s="133"/>
      <c r="E14" s="133"/>
      <c r="F14" s="134"/>
      <c r="G14" s="134"/>
      <c r="H14" s="134"/>
      <c r="I14" s="134"/>
      <c r="J14" s="134"/>
      <c r="K14" s="134"/>
      <c r="L14" s="134"/>
      <c r="M14" s="134"/>
      <c r="N14" s="70"/>
    </row>
  </sheetData>
  <sheetProtection/>
  <mergeCells count="9">
    <mergeCell ref="A6:A7"/>
    <mergeCell ref="N6:N7"/>
    <mergeCell ref="A1:N1"/>
    <mergeCell ref="A2:A3"/>
    <mergeCell ref="B2:C2"/>
    <mergeCell ref="D2:D3"/>
    <mergeCell ref="E2:E3"/>
    <mergeCell ref="F2:F3"/>
    <mergeCell ref="G2:M3"/>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V20"/>
  <sheetViews>
    <sheetView view="pageBreakPreview" zoomScaleSheetLayoutView="100" zoomScalePageLayoutView="0" workbookViewId="0" topLeftCell="A1">
      <pane xSplit="1" topLeftCell="B1" activePane="topRight" state="frozen"/>
      <selection pane="topLeft" activeCell="H60" sqref="H60"/>
      <selection pane="topRight" activeCell="E14" sqref="E14"/>
    </sheetView>
  </sheetViews>
  <sheetFormatPr defaultColWidth="9.00390625" defaultRowHeight="13.5"/>
  <cols>
    <col min="1" max="1" width="13.625" style="30" customWidth="1"/>
    <col min="2" max="16384" width="9.00390625" style="30" customWidth="1"/>
  </cols>
  <sheetData>
    <row r="2" spans="2:19" ht="17.25">
      <c r="B2" s="217" t="s">
        <v>187</v>
      </c>
      <c r="C2" s="217"/>
      <c r="D2" s="217"/>
      <c r="E2" s="217"/>
      <c r="F2" s="217"/>
      <c r="G2" s="217"/>
      <c r="H2" s="217"/>
      <c r="I2" s="217"/>
      <c r="J2" s="217"/>
      <c r="K2" s="217"/>
      <c r="L2" s="217"/>
      <c r="M2" s="217"/>
      <c r="N2" s="217"/>
      <c r="O2" s="217"/>
      <c r="P2" s="217"/>
      <c r="Q2" s="217"/>
      <c r="R2" s="217"/>
      <c r="S2" s="217"/>
    </row>
    <row r="3" spans="1:20" ht="14.25" thickBot="1">
      <c r="A3" s="7"/>
      <c r="B3" s="7"/>
      <c r="C3" s="7"/>
      <c r="D3" s="7"/>
      <c r="E3" s="7"/>
      <c r="T3" s="30" t="s">
        <v>15</v>
      </c>
    </row>
    <row r="4" spans="1:21" ht="15" customHeight="1">
      <c r="A4" s="215" t="s">
        <v>10</v>
      </c>
      <c r="B4" s="4" t="s">
        <v>17</v>
      </c>
      <c r="C4" s="2"/>
      <c r="D4" s="4" t="s">
        <v>18</v>
      </c>
      <c r="E4" s="3"/>
      <c r="F4" s="3" t="s">
        <v>0</v>
      </c>
      <c r="G4" s="1"/>
      <c r="H4" s="2" t="s">
        <v>19</v>
      </c>
      <c r="I4" s="3"/>
      <c r="J4" s="2" t="s">
        <v>20</v>
      </c>
      <c r="K4" s="2"/>
      <c r="L4" s="4" t="s">
        <v>21</v>
      </c>
      <c r="M4" s="2"/>
      <c r="N4" s="4" t="s">
        <v>22</v>
      </c>
      <c r="O4" s="2"/>
      <c r="P4" s="2" t="s">
        <v>25</v>
      </c>
      <c r="Q4" s="2"/>
      <c r="R4" s="4" t="s">
        <v>24</v>
      </c>
      <c r="S4" s="3"/>
      <c r="T4" s="2" t="s">
        <v>26</v>
      </c>
      <c r="U4" s="73"/>
    </row>
    <row r="5" spans="1:21" ht="27.75" thickBot="1">
      <c r="A5" s="216"/>
      <c r="B5" s="10" t="s">
        <v>11</v>
      </c>
      <c r="C5" s="8" t="s">
        <v>12</v>
      </c>
      <c r="D5" s="10" t="s">
        <v>11</v>
      </c>
      <c r="E5" s="9" t="s">
        <v>12</v>
      </c>
      <c r="F5" s="8" t="s">
        <v>11</v>
      </c>
      <c r="G5" s="9" t="s">
        <v>12</v>
      </c>
      <c r="H5" s="8" t="s">
        <v>11</v>
      </c>
      <c r="I5" s="9" t="s">
        <v>12</v>
      </c>
      <c r="J5" s="8" t="s">
        <v>11</v>
      </c>
      <c r="K5" s="8" t="s">
        <v>12</v>
      </c>
      <c r="L5" s="10" t="s">
        <v>11</v>
      </c>
      <c r="M5" s="8" t="s">
        <v>12</v>
      </c>
      <c r="N5" s="10" t="s">
        <v>11</v>
      </c>
      <c r="O5" s="8" t="s">
        <v>12</v>
      </c>
      <c r="P5" s="8" t="s">
        <v>11</v>
      </c>
      <c r="Q5" s="8" t="s">
        <v>12</v>
      </c>
      <c r="R5" s="10" t="s">
        <v>11</v>
      </c>
      <c r="S5" s="9" t="s">
        <v>12</v>
      </c>
      <c r="T5" s="8" t="s">
        <v>11</v>
      </c>
      <c r="U5" s="38" t="s">
        <v>12</v>
      </c>
    </row>
    <row r="6" spans="1:21" ht="15" customHeight="1" thickTop="1">
      <c r="A6" s="11" t="s">
        <v>1</v>
      </c>
      <c r="B6" s="15">
        <v>1.693</v>
      </c>
      <c r="C6" s="25">
        <f>B6/B11*100</f>
        <v>38.3639247677317</v>
      </c>
      <c r="D6" s="15">
        <v>1.613</v>
      </c>
      <c r="E6" s="25">
        <f>D6/D11*100</f>
        <v>40.527638190954775</v>
      </c>
      <c r="F6" s="12">
        <v>1.435</v>
      </c>
      <c r="G6" s="25">
        <f>F6/F11*100</f>
        <v>45.526649746192895</v>
      </c>
      <c r="H6" s="13">
        <v>1.369</v>
      </c>
      <c r="I6" s="25">
        <f>H6/H11*100</f>
        <v>45.09222661396574</v>
      </c>
      <c r="J6" s="13">
        <v>1.399</v>
      </c>
      <c r="K6" s="25">
        <f>J6/J11*100</f>
        <v>46.68001334668001</v>
      </c>
      <c r="L6" s="15">
        <v>1.308</v>
      </c>
      <c r="M6" s="26">
        <f>L6/L11*100</f>
        <v>43.125618199802176</v>
      </c>
      <c r="N6" s="15">
        <v>1.375</v>
      </c>
      <c r="O6" s="27">
        <f>N6/N11*100</f>
        <v>48.161120840630474</v>
      </c>
      <c r="P6" s="15">
        <v>1.239</v>
      </c>
      <c r="Q6" s="27">
        <f>P6/P11*100</f>
        <v>45.16952242070725</v>
      </c>
      <c r="R6" s="34">
        <v>1.239</v>
      </c>
      <c r="S6" s="25">
        <f>R6/R11*100</f>
        <v>50.18226002430134</v>
      </c>
      <c r="T6" s="15">
        <v>0.21</v>
      </c>
      <c r="U6" s="40">
        <f>T6/$V$11*100</f>
        <v>10.769230769230768</v>
      </c>
    </row>
    <row r="7" spans="1:21" ht="15" customHeight="1">
      <c r="A7" s="16" t="s">
        <v>2</v>
      </c>
      <c r="B7" s="74">
        <v>0.502</v>
      </c>
      <c r="C7" s="25">
        <f>B7/B11*100</f>
        <v>11.375481531837751</v>
      </c>
      <c r="D7" s="74">
        <v>0.298</v>
      </c>
      <c r="E7" s="25">
        <f>D7/D11*100</f>
        <v>7.487437185929648</v>
      </c>
      <c r="F7" s="74">
        <v>0.272</v>
      </c>
      <c r="G7" s="25">
        <f>F7/F11*100</f>
        <v>8.629441624365484</v>
      </c>
      <c r="H7" s="74">
        <v>0.282</v>
      </c>
      <c r="I7" s="25">
        <f>H7/H11*100</f>
        <v>9.288537549407113</v>
      </c>
      <c r="J7" s="74">
        <v>0.528</v>
      </c>
      <c r="K7" s="25">
        <f>J7/J11*100</f>
        <v>17.61761761761762</v>
      </c>
      <c r="L7" s="74">
        <v>0.545</v>
      </c>
      <c r="M7" s="27">
        <f>L7/L11*100</f>
        <v>17.96900758325091</v>
      </c>
      <c r="N7" s="74">
        <v>0.346</v>
      </c>
      <c r="O7" s="27">
        <f>N7/N11*100</f>
        <v>12.11908931698774</v>
      </c>
      <c r="P7" s="74">
        <f>0.165+0.203</f>
        <v>0.368</v>
      </c>
      <c r="Q7" s="27">
        <f>P7/P11*100</f>
        <v>13.415967918337584</v>
      </c>
      <c r="R7" s="75">
        <f>0.425</f>
        <v>0.425</v>
      </c>
      <c r="S7" s="25">
        <f>R7/R11*100</f>
        <v>17.213446739570674</v>
      </c>
      <c r="T7" s="74">
        <v>0.19</v>
      </c>
      <c r="U7" s="40">
        <f>T7/$V$11*100</f>
        <v>9.743589743589743</v>
      </c>
    </row>
    <row r="8" spans="1:21" ht="15" customHeight="1">
      <c r="A8" s="16" t="s">
        <v>3</v>
      </c>
      <c r="B8" s="74">
        <v>0.741</v>
      </c>
      <c r="C8" s="25">
        <f>B8/B11*100</f>
        <v>16.791298436437796</v>
      </c>
      <c r="D8" s="74">
        <v>0.639</v>
      </c>
      <c r="E8" s="25">
        <f>D8/D11*100</f>
        <v>16.055276381909547</v>
      </c>
      <c r="F8" s="74">
        <v>0.494</v>
      </c>
      <c r="G8" s="25">
        <f>F8/F11*100</f>
        <v>15.672588832487309</v>
      </c>
      <c r="H8" s="74">
        <v>0.393</v>
      </c>
      <c r="I8" s="25">
        <f>H8/H11*100</f>
        <v>12.944664031620553</v>
      </c>
      <c r="J8" s="74">
        <v>0.387</v>
      </c>
      <c r="K8" s="25">
        <f>J8/J11*100</f>
        <v>12.912912912912914</v>
      </c>
      <c r="L8" s="74">
        <v>0.449</v>
      </c>
      <c r="M8" s="27">
        <f>L8/L11*100</f>
        <v>14.803824596109463</v>
      </c>
      <c r="N8" s="74">
        <v>0.588</v>
      </c>
      <c r="O8" s="27">
        <f>N8/N11*100</f>
        <v>20.595446584938703</v>
      </c>
      <c r="P8" s="74">
        <f>0.374+0.081</f>
        <v>0.455</v>
      </c>
      <c r="Q8" s="27">
        <f>P8/P11*100</f>
        <v>16.587677725118482</v>
      </c>
      <c r="R8" s="75">
        <f>0.205</f>
        <v>0.205</v>
      </c>
      <c r="S8" s="25">
        <f>R8/R11*100</f>
        <v>8.302956662616442</v>
      </c>
      <c r="T8" s="74">
        <v>0.18</v>
      </c>
      <c r="U8" s="40">
        <f>T8/$V$11*100</f>
        <v>9.23076923076923</v>
      </c>
    </row>
    <row r="9" spans="1:21" ht="15" customHeight="1">
      <c r="A9" s="16" t="s">
        <v>4</v>
      </c>
      <c r="B9" s="74">
        <v>0.167</v>
      </c>
      <c r="C9" s="25">
        <f>B9/B11*100</f>
        <v>3.7842737366870614</v>
      </c>
      <c r="D9" s="74">
        <v>0.147</v>
      </c>
      <c r="E9" s="25">
        <f>D9/D11*100</f>
        <v>3.6934673366834168</v>
      </c>
      <c r="F9" s="74">
        <v>0.171</v>
      </c>
      <c r="G9" s="25">
        <f>F9/F11*100</f>
        <v>5.425126903553299</v>
      </c>
      <c r="H9" s="74">
        <v>0.151</v>
      </c>
      <c r="I9" s="25">
        <f>H9/H11*100</f>
        <v>4.97364953886693</v>
      </c>
      <c r="J9" s="74">
        <v>0.125</v>
      </c>
      <c r="K9" s="25">
        <f>J9/J11*100</f>
        <v>4.170837504170838</v>
      </c>
      <c r="L9" s="74">
        <v>0.114</v>
      </c>
      <c r="M9" s="27">
        <f>L9/L11*100</f>
        <v>3.758654797230465</v>
      </c>
      <c r="N9" s="74">
        <v>0.039</v>
      </c>
      <c r="O9" s="27">
        <f>N9/N11*100</f>
        <v>1.3660245183887916</v>
      </c>
      <c r="P9" s="74">
        <v>0.044</v>
      </c>
      <c r="Q9" s="27">
        <f>P9/P11*100</f>
        <v>1.6040831206707982</v>
      </c>
      <c r="R9" s="75">
        <v>0.026</v>
      </c>
      <c r="S9" s="25">
        <f>R9/R11*100</f>
        <v>1.0530579181855</v>
      </c>
      <c r="T9" s="74">
        <v>0.04</v>
      </c>
      <c r="U9" s="40">
        <f>T9/$V$11*100</f>
        <v>2.051282051282051</v>
      </c>
    </row>
    <row r="10" spans="1:21" ht="15" customHeight="1">
      <c r="A10" s="16" t="s">
        <v>5</v>
      </c>
      <c r="B10" s="74">
        <v>1.31</v>
      </c>
      <c r="C10" s="25">
        <f>B10/B11*100</f>
        <v>29.68502152730569</v>
      </c>
      <c r="D10" s="74">
        <v>1.283</v>
      </c>
      <c r="E10" s="25">
        <f>D10/D11*100</f>
        <v>32.23618090452261</v>
      </c>
      <c r="F10" s="74">
        <v>0.78</v>
      </c>
      <c r="G10" s="25">
        <f>F10/F11*100</f>
        <v>24.746192893401016</v>
      </c>
      <c r="H10" s="74">
        <v>0.841</v>
      </c>
      <c r="I10" s="25">
        <f>H10/H11*100</f>
        <v>27.700922266139656</v>
      </c>
      <c r="J10" s="74">
        <v>0.558</v>
      </c>
      <c r="K10" s="25">
        <f>J10/J11*100</f>
        <v>18.61861861861862</v>
      </c>
      <c r="L10" s="74">
        <v>0.617</v>
      </c>
      <c r="M10" s="27">
        <f>L10/L11*100</f>
        <v>20.34289482360699</v>
      </c>
      <c r="N10" s="74">
        <v>0.507</v>
      </c>
      <c r="O10" s="27">
        <f>N10/N11*100</f>
        <v>17.75831873905429</v>
      </c>
      <c r="P10" s="74">
        <f>0.484+0.153</f>
        <v>0.637</v>
      </c>
      <c r="Q10" s="27">
        <f>P10/P11*100</f>
        <v>23.222748815165875</v>
      </c>
      <c r="R10" s="75">
        <f>0.574</f>
        <v>0.574</v>
      </c>
      <c r="S10" s="25">
        <f>R10/R11*100</f>
        <v>23.24827865532604</v>
      </c>
      <c r="T10" s="74">
        <v>1.33</v>
      </c>
      <c r="U10" s="40">
        <f>T10/$V$11*100</f>
        <v>68.2051282051282</v>
      </c>
    </row>
    <row r="11" spans="1:22" ht="15" customHeight="1" thickBot="1">
      <c r="A11" s="17" t="s">
        <v>6</v>
      </c>
      <c r="B11" s="76">
        <v>4.413</v>
      </c>
      <c r="C11" s="28">
        <f>B11/B11*100</f>
        <v>100</v>
      </c>
      <c r="D11" s="76">
        <v>3.98</v>
      </c>
      <c r="E11" s="28">
        <f>D11/D11*100</f>
        <v>100</v>
      </c>
      <c r="F11" s="76">
        <v>3.152</v>
      </c>
      <c r="G11" s="28">
        <f>F11/F11*100</f>
        <v>100</v>
      </c>
      <c r="H11" s="76">
        <v>3.036</v>
      </c>
      <c r="I11" s="28">
        <f>H11/H11*100</f>
        <v>100</v>
      </c>
      <c r="J11" s="76">
        <v>2.997</v>
      </c>
      <c r="K11" s="28">
        <f>J11/J11*100</f>
        <v>100</v>
      </c>
      <c r="L11" s="76">
        <v>3.033</v>
      </c>
      <c r="M11" s="29">
        <f>L11/L11*100</f>
        <v>100</v>
      </c>
      <c r="N11" s="76">
        <v>2.855</v>
      </c>
      <c r="O11" s="29">
        <f>N11/N11*100</f>
        <v>100</v>
      </c>
      <c r="P11" s="77">
        <f aca="true" t="shared" si="0" ref="P11:U11">SUM(P6:P10)</f>
        <v>2.7430000000000003</v>
      </c>
      <c r="Q11" s="29">
        <f t="shared" si="0"/>
        <v>99.99999999999999</v>
      </c>
      <c r="R11" s="78">
        <f t="shared" si="0"/>
        <v>2.4690000000000003</v>
      </c>
      <c r="S11" s="28">
        <f t="shared" si="0"/>
        <v>100</v>
      </c>
      <c r="T11" s="77">
        <v>1.9</v>
      </c>
      <c r="U11" s="41">
        <f t="shared" si="0"/>
        <v>100</v>
      </c>
      <c r="V11" s="30">
        <v>1.9500000000000002</v>
      </c>
    </row>
    <row r="12" ht="13.5">
      <c r="F12" s="79"/>
    </row>
    <row r="13" ht="13.5">
      <c r="A13" s="20" t="s">
        <v>7</v>
      </c>
    </row>
    <row r="14" spans="1:5" ht="13.5" customHeight="1">
      <c r="A14" s="20" t="s">
        <v>8</v>
      </c>
      <c r="B14" s="22"/>
      <c r="C14" s="22"/>
      <c r="D14" s="22"/>
      <c r="E14" s="22"/>
    </row>
    <row r="15" spans="1:5" ht="13.5">
      <c r="A15" s="20" t="s">
        <v>9</v>
      </c>
      <c r="B15" s="22"/>
      <c r="C15" s="22"/>
      <c r="D15" s="22"/>
      <c r="E15" s="22"/>
    </row>
    <row r="16" spans="1:5" ht="13.5">
      <c r="A16" s="20" t="s">
        <v>14</v>
      </c>
      <c r="B16" s="22"/>
      <c r="C16" s="22"/>
      <c r="D16" s="22"/>
      <c r="E16" s="22"/>
    </row>
    <row r="17" spans="1:5" ht="13.5">
      <c r="A17" s="20" t="s">
        <v>13</v>
      </c>
      <c r="B17" s="22"/>
      <c r="C17" s="22"/>
      <c r="D17" s="22"/>
      <c r="E17" s="22"/>
    </row>
    <row r="18" spans="1:5" ht="13.5">
      <c r="A18" s="20" t="s">
        <v>23</v>
      </c>
      <c r="B18" s="23"/>
      <c r="C18" s="23"/>
      <c r="D18" s="23"/>
      <c r="E18" s="23"/>
    </row>
    <row r="19" ht="13.5">
      <c r="A19" s="24" t="s">
        <v>28</v>
      </c>
    </row>
    <row r="20" ht="13.5">
      <c r="A20" s="5" t="s">
        <v>188</v>
      </c>
    </row>
  </sheetData>
  <sheetProtection/>
  <mergeCells count="2">
    <mergeCell ref="B2:S2"/>
    <mergeCell ref="A4:A5"/>
  </mergeCells>
  <printOptions/>
  <pageMargins left="0.75" right="0.75" top="1" bottom="1" header="0.512" footer="0.512"/>
  <pageSetup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2023-01-16T08:51:16Z</dcterms:created>
  <dcterms:modified xsi:type="dcterms:W3CDTF">2023-01-16T08:53:22Z</dcterms:modified>
  <cp:category/>
  <cp:version/>
  <cp:contentType/>
  <cp:contentStatus/>
</cp:coreProperties>
</file>