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3 経常業務全般\収支報告書インターネット公表\R04年度\03【定期公表】\04_概要データ\"/>
    </mc:Choice>
  </mc:AlternateContent>
  <bookViews>
    <workbookView xWindow="120" yWindow="120" windowWidth="14955" windowHeight="7500" tabRatio="800"/>
  </bookViews>
  <sheets>
    <sheet name="参考２－①（R3）" sheetId="30" r:id="rId1"/>
    <sheet name="参考２－②（R2）" sheetId="27" r:id="rId2"/>
  </sheets>
  <definedNames>
    <definedName name="_xlnm.Print_Area" localSheetId="0">'参考２－①（R3）'!$A$1:$P$27</definedName>
    <definedName name="_xlnm.Print_Area" localSheetId="1">'参考２－②（R2）'!$A$1:$P$31</definedName>
  </definedNames>
  <calcPr calcId="162913"/>
</workbook>
</file>

<file path=xl/calcChain.xml><?xml version="1.0" encoding="utf-8"?>
<calcChain xmlns="http://schemas.openxmlformats.org/spreadsheetml/2006/main">
  <c r="B16" i="30" l="1"/>
  <c r="C16" i="30"/>
  <c r="D16" i="30"/>
  <c r="E16" i="30"/>
  <c r="F16" i="30"/>
  <c r="G16" i="30"/>
  <c r="H16" i="30"/>
  <c r="I16" i="30"/>
  <c r="J16" i="30"/>
  <c r="K16" i="30"/>
  <c r="L16" i="30"/>
  <c r="L26" i="30" l="1"/>
  <c r="K26" i="30"/>
  <c r="J26" i="30"/>
  <c r="I26" i="30"/>
  <c r="H26" i="30"/>
  <c r="G26" i="30"/>
  <c r="F26" i="30"/>
  <c r="E26" i="30"/>
  <c r="D26" i="30"/>
  <c r="C26" i="30"/>
  <c r="B26" i="30"/>
  <c r="P25" i="30"/>
  <c r="L24" i="30"/>
  <c r="K24" i="30"/>
  <c r="J24" i="30"/>
  <c r="I24" i="30"/>
  <c r="H24" i="30"/>
  <c r="G24" i="30"/>
  <c r="F24" i="30"/>
  <c r="E24" i="30"/>
  <c r="D24" i="30"/>
  <c r="C24" i="30"/>
  <c r="B24" i="30"/>
  <c r="P23" i="30"/>
  <c r="L22" i="30"/>
  <c r="K22" i="30"/>
  <c r="J22" i="30"/>
  <c r="I22" i="30"/>
  <c r="H22" i="30"/>
  <c r="G22" i="30"/>
  <c r="F22" i="30"/>
  <c r="E22" i="30"/>
  <c r="D22" i="30"/>
  <c r="C22" i="30"/>
  <c r="B22" i="30"/>
  <c r="P21" i="30"/>
  <c r="L20" i="30"/>
  <c r="K20" i="30"/>
  <c r="J20" i="30"/>
  <c r="I20" i="30"/>
  <c r="H20" i="30"/>
  <c r="G20" i="30"/>
  <c r="F20" i="30"/>
  <c r="E20" i="30"/>
  <c r="D20" i="30"/>
  <c r="C20" i="30"/>
  <c r="B20" i="30"/>
  <c r="P19" i="30"/>
  <c r="L18" i="30"/>
  <c r="K18" i="30"/>
  <c r="J18" i="30"/>
  <c r="I18" i="30"/>
  <c r="H18" i="30"/>
  <c r="G18" i="30"/>
  <c r="F18" i="30"/>
  <c r="E18" i="30"/>
  <c r="D18" i="30"/>
  <c r="C18" i="30"/>
  <c r="B18" i="30"/>
  <c r="P17" i="30"/>
  <c r="P15" i="30"/>
  <c r="L14" i="30"/>
  <c r="K14" i="30"/>
  <c r="J14" i="30"/>
  <c r="I14" i="30"/>
  <c r="H14" i="30"/>
  <c r="G14" i="30"/>
  <c r="F14" i="30"/>
  <c r="E14" i="30"/>
  <c r="D14" i="30"/>
  <c r="C14" i="30"/>
  <c r="B14" i="30"/>
  <c r="P13" i="30"/>
  <c r="L12" i="30"/>
  <c r="K12" i="30"/>
  <c r="J12" i="30"/>
  <c r="I12" i="30"/>
  <c r="H12" i="30"/>
  <c r="G12" i="30"/>
  <c r="F12" i="30"/>
  <c r="E12" i="30"/>
  <c r="D12" i="30"/>
  <c r="C12" i="30"/>
  <c r="B12" i="30"/>
  <c r="P11" i="30"/>
  <c r="L10" i="30"/>
  <c r="K10" i="30"/>
  <c r="J10" i="30"/>
  <c r="I10" i="30"/>
  <c r="H10" i="30"/>
  <c r="G10" i="30"/>
  <c r="F10" i="30"/>
  <c r="E10" i="30"/>
  <c r="D10" i="30"/>
  <c r="C10" i="30"/>
  <c r="B10" i="30"/>
  <c r="P9" i="30"/>
  <c r="L8" i="30"/>
  <c r="K8" i="30"/>
  <c r="J8" i="30"/>
  <c r="I8" i="30"/>
  <c r="H8" i="30"/>
  <c r="G8" i="30"/>
  <c r="F8" i="30"/>
  <c r="E8" i="30"/>
  <c r="D8" i="30"/>
  <c r="C8" i="30"/>
  <c r="B8" i="30"/>
  <c r="P7" i="30"/>
  <c r="L6" i="30"/>
  <c r="K6" i="30"/>
  <c r="J6" i="30"/>
  <c r="I6" i="30"/>
  <c r="H6" i="30"/>
  <c r="G6" i="30"/>
  <c r="F6" i="30"/>
  <c r="E6" i="30"/>
  <c r="D6" i="30"/>
  <c r="C6" i="30"/>
  <c r="B6" i="30"/>
  <c r="P5" i="30"/>
  <c r="D16" i="27" l="1"/>
  <c r="P13" i="27"/>
  <c r="P15" i="27"/>
  <c r="P29" i="27" l="1"/>
  <c r="B24" i="27"/>
  <c r="B30" i="27"/>
  <c r="L24" i="27"/>
  <c r="K24" i="27"/>
  <c r="J24" i="27"/>
  <c r="I24" i="27"/>
  <c r="H24" i="27"/>
  <c r="G24" i="27"/>
  <c r="F24" i="27"/>
  <c r="E24" i="27"/>
  <c r="D24" i="27"/>
  <c r="C24" i="27"/>
  <c r="P23" i="27"/>
  <c r="K30" i="27" l="1"/>
  <c r="L14" i="27" l="1"/>
  <c r="K14" i="27"/>
  <c r="J14" i="27"/>
  <c r="I14" i="27"/>
  <c r="H14" i="27"/>
  <c r="G14" i="27"/>
  <c r="F14" i="27"/>
  <c r="E14" i="27"/>
  <c r="D14" i="27"/>
  <c r="C14" i="27"/>
  <c r="B14" i="27"/>
  <c r="L16" i="27"/>
  <c r="K16" i="27"/>
  <c r="J16" i="27"/>
  <c r="I16" i="27"/>
  <c r="H16" i="27"/>
  <c r="G16" i="27"/>
  <c r="F16" i="27"/>
  <c r="E16" i="27"/>
  <c r="C16" i="27"/>
  <c r="B16" i="27"/>
  <c r="P21" i="27"/>
  <c r="L26" i="27" l="1"/>
  <c r="K26" i="27"/>
  <c r="J26" i="27"/>
  <c r="I26" i="27"/>
  <c r="H26" i="27"/>
  <c r="G26" i="27"/>
  <c r="F26" i="27"/>
  <c r="E26" i="27"/>
  <c r="D26" i="27"/>
  <c r="C26" i="27"/>
  <c r="B26" i="27"/>
  <c r="L30" i="27" l="1"/>
  <c r="J30" i="27"/>
  <c r="I30" i="27"/>
  <c r="H30" i="27"/>
  <c r="G30" i="27"/>
  <c r="F30" i="27"/>
  <c r="E30" i="27"/>
  <c r="D30" i="27"/>
  <c r="C30" i="27"/>
  <c r="L28" i="27"/>
  <c r="K28" i="27"/>
  <c r="J28" i="27"/>
  <c r="I28" i="27"/>
  <c r="H28" i="27"/>
  <c r="G28" i="27"/>
  <c r="F28" i="27"/>
  <c r="E28" i="27"/>
  <c r="D28" i="27"/>
  <c r="C28" i="27"/>
  <c r="B28" i="27"/>
  <c r="P25" i="27"/>
  <c r="P27" i="27"/>
  <c r="L22" i="27"/>
  <c r="K22" i="27"/>
  <c r="J22" i="27"/>
  <c r="I22" i="27"/>
  <c r="H22" i="27"/>
  <c r="G22" i="27"/>
  <c r="F22" i="27"/>
  <c r="E22" i="27"/>
  <c r="D22" i="27"/>
  <c r="C22" i="27"/>
  <c r="B22" i="27"/>
  <c r="L18" i="27"/>
  <c r="K18" i="27"/>
  <c r="J18" i="27"/>
  <c r="I18" i="27"/>
  <c r="H18" i="27"/>
  <c r="G18" i="27"/>
  <c r="F18" i="27"/>
  <c r="E18" i="27"/>
  <c r="D18" i="27"/>
  <c r="C18" i="27"/>
  <c r="B18" i="27"/>
  <c r="L12" i="27"/>
  <c r="K12" i="27"/>
  <c r="J12" i="27"/>
  <c r="I12" i="27"/>
  <c r="H12" i="27"/>
  <c r="G12" i="27"/>
  <c r="F12" i="27"/>
  <c r="E12" i="27"/>
  <c r="D12" i="27"/>
  <c r="C12" i="27"/>
  <c r="B12" i="27"/>
  <c r="L20" i="27"/>
  <c r="K20" i="27"/>
  <c r="J20" i="27"/>
  <c r="I20" i="27"/>
  <c r="H20" i="27"/>
  <c r="G20" i="27"/>
  <c r="F20" i="27"/>
  <c r="E20" i="27"/>
  <c r="D20" i="27"/>
  <c r="C20" i="27"/>
  <c r="B20" i="27"/>
  <c r="L10" i="27"/>
  <c r="K10" i="27"/>
  <c r="J10" i="27"/>
  <c r="I10" i="27"/>
  <c r="H10" i="27"/>
  <c r="G10" i="27"/>
  <c r="F10" i="27"/>
  <c r="E10" i="27"/>
  <c r="D10" i="27"/>
  <c r="C10" i="27"/>
  <c r="B10" i="27"/>
  <c r="L8" i="27"/>
  <c r="K8" i="27"/>
  <c r="J8" i="27"/>
  <c r="I8" i="27"/>
  <c r="H8" i="27"/>
  <c r="G8" i="27"/>
  <c r="F8" i="27"/>
  <c r="E8" i="27"/>
  <c r="D8" i="27"/>
  <c r="C8" i="27"/>
  <c r="B8" i="27"/>
  <c r="L6" i="27"/>
  <c r="K6" i="27"/>
  <c r="J6" i="27"/>
  <c r="I6" i="27"/>
  <c r="H6" i="27"/>
  <c r="G6" i="27"/>
  <c r="F6" i="27"/>
  <c r="E6" i="27"/>
  <c r="D6" i="27"/>
  <c r="C6" i="27"/>
  <c r="B6" i="27"/>
  <c r="P7" i="27"/>
  <c r="P9" i="27"/>
  <c r="P19" i="27"/>
  <c r="P11" i="27"/>
  <c r="P17" i="27"/>
  <c r="P5" i="27"/>
</calcChain>
</file>

<file path=xl/sharedStrings.xml><?xml version="1.0" encoding="utf-8"?>
<sst xmlns="http://schemas.openxmlformats.org/spreadsheetml/2006/main" count="68" uniqueCount="40">
  <si>
    <t>日本共産党</t>
  </si>
  <si>
    <t>総      計</t>
  </si>
  <si>
    <t xml:space="preserve">項目 </t>
  </si>
  <si>
    <t xml:space="preserve"> 区分</t>
  </si>
  <si>
    <t xml:space="preserve">個  人 </t>
  </si>
  <si>
    <t xml:space="preserve">団  体 </t>
  </si>
  <si>
    <t>政治団体</t>
    <phoneticPr fontId="2"/>
  </si>
  <si>
    <t>寄附金額</t>
    <phoneticPr fontId="2"/>
  </si>
  <si>
    <t>本年収入額   ①</t>
    <phoneticPr fontId="2"/>
  </si>
  <si>
    <t>前年繰越額    ②</t>
    <phoneticPr fontId="2"/>
  </si>
  <si>
    <t>収入総額    ③＝①＋②</t>
    <phoneticPr fontId="2"/>
  </si>
  <si>
    <t>支出総額     ④</t>
    <phoneticPr fontId="2"/>
  </si>
  <si>
    <t>交付金収入</t>
    <phoneticPr fontId="2"/>
  </si>
  <si>
    <t>借入金収入</t>
    <phoneticPr fontId="2"/>
  </si>
  <si>
    <t>事業収入</t>
    <phoneticPr fontId="2"/>
  </si>
  <si>
    <t>政党匿名</t>
    <phoneticPr fontId="2"/>
  </si>
  <si>
    <t>その他の政治団体合計</t>
    <phoneticPr fontId="2"/>
  </si>
  <si>
    <t>計</t>
    <phoneticPr fontId="2"/>
  </si>
  <si>
    <t>党費又は　　　会費</t>
    <rPh sb="0" eb="2">
      <t>トウヒ</t>
    </rPh>
    <rPh sb="2" eb="3">
      <t>マタ</t>
    </rPh>
    <rPh sb="7" eb="9">
      <t>カイヒ</t>
    </rPh>
    <phoneticPr fontId="2"/>
  </si>
  <si>
    <t>その他の　　　収入</t>
    <rPh sb="7" eb="9">
      <t>シュウニュウ</t>
    </rPh>
    <phoneticPr fontId="2"/>
  </si>
  <si>
    <t xml:space="preserve">政党の支部　合計 </t>
    <phoneticPr fontId="2"/>
  </si>
  <si>
    <t>翌年繰越額 ③－④</t>
    <phoneticPr fontId="2"/>
  </si>
  <si>
    <t>〔単位：千円・％〕</t>
    <phoneticPr fontId="2"/>
  </si>
  <si>
    <t>自由民主党</t>
    <rPh sb="0" eb="2">
      <t>ジユウ</t>
    </rPh>
    <rPh sb="2" eb="4">
      <t>ミンシュ</t>
    </rPh>
    <rPh sb="4" eb="5">
      <t>トウ</t>
    </rPh>
    <phoneticPr fontId="2"/>
  </si>
  <si>
    <t>公明党</t>
    <rPh sb="0" eb="3">
      <t>コウメイトウ</t>
    </rPh>
    <phoneticPr fontId="2"/>
  </si>
  <si>
    <t>社会民主党</t>
    <rPh sb="0" eb="2">
      <t>シャカイ</t>
    </rPh>
    <rPh sb="2" eb="5">
      <t>ミンシュトウ</t>
    </rPh>
    <phoneticPr fontId="2"/>
  </si>
  <si>
    <t>日本維新の会</t>
    <rPh sb="0" eb="2">
      <t>ニッポン</t>
    </rPh>
    <rPh sb="2" eb="4">
      <t>イシン</t>
    </rPh>
    <rPh sb="5" eb="6">
      <t>カイ</t>
    </rPh>
    <phoneticPr fontId="2"/>
  </si>
  <si>
    <t>参考　２－①</t>
    <phoneticPr fontId="2"/>
  </si>
  <si>
    <t>　　　　　収入項目別内訳（令和２年分）</t>
    <rPh sb="13" eb="15">
      <t>レイワ</t>
    </rPh>
    <rPh sb="16" eb="18">
      <t>ネンブン</t>
    </rPh>
    <phoneticPr fontId="2"/>
  </si>
  <si>
    <t>※　本表の政党の順序は、令和２年の本年収入額による。　※  (  )内は、本年収入額に占める比率である。  　※千円単位で四捨五入しているため、合計欄と表中の計が一致しない場合がある。</t>
    <rPh sb="12" eb="14">
      <t>レイワ</t>
    </rPh>
    <phoneticPr fontId="2"/>
  </si>
  <si>
    <t>立憲民主党
（旧）</t>
    <rPh sb="0" eb="2">
      <t>リッケン</t>
    </rPh>
    <rPh sb="2" eb="4">
      <t>ミンシュ</t>
    </rPh>
    <rPh sb="4" eb="5">
      <t>トウ</t>
    </rPh>
    <rPh sb="7" eb="8">
      <t>キュウ</t>
    </rPh>
    <phoneticPr fontId="2"/>
  </si>
  <si>
    <t>立憲民主党
（新）</t>
    <rPh sb="0" eb="2">
      <t>リッケン</t>
    </rPh>
    <rPh sb="2" eb="4">
      <t>ミンシュ</t>
    </rPh>
    <rPh sb="4" eb="5">
      <t>トウ</t>
    </rPh>
    <rPh sb="7" eb="8">
      <t>シン</t>
    </rPh>
    <phoneticPr fontId="2"/>
  </si>
  <si>
    <t>国民民主党
（旧）</t>
    <rPh sb="0" eb="2">
      <t>コクミン</t>
    </rPh>
    <rPh sb="2" eb="4">
      <t>ミンシュ</t>
    </rPh>
    <rPh sb="4" eb="5">
      <t>トウ</t>
    </rPh>
    <rPh sb="7" eb="8">
      <t>キュウ</t>
    </rPh>
    <phoneticPr fontId="2"/>
  </si>
  <si>
    <t>れいわ新選組</t>
    <rPh sb="3" eb="5">
      <t>シンセン</t>
    </rPh>
    <rPh sb="5" eb="6">
      <t>グミ</t>
    </rPh>
    <phoneticPr fontId="2"/>
  </si>
  <si>
    <t>国民民主党
（新）</t>
    <rPh sb="0" eb="2">
      <t>コクミン</t>
    </rPh>
    <rPh sb="2" eb="4">
      <t>ミンシュ</t>
    </rPh>
    <rPh sb="4" eb="5">
      <t>トウ</t>
    </rPh>
    <rPh sb="7" eb="8">
      <t>シン</t>
    </rPh>
    <phoneticPr fontId="2"/>
  </si>
  <si>
    <t>　　　　　収入項目別内訳（令和３年分）</t>
    <rPh sb="13" eb="15">
      <t>レイワ</t>
    </rPh>
    <rPh sb="16" eb="18">
      <t>ネンブン</t>
    </rPh>
    <phoneticPr fontId="2"/>
  </si>
  <si>
    <t>立憲民主党</t>
    <rPh sb="0" eb="2">
      <t>リッケン</t>
    </rPh>
    <rPh sb="2" eb="4">
      <t>ミンシュ</t>
    </rPh>
    <rPh sb="4" eb="5">
      <t>トウ</t>
    </rPh>
    <phoneticPr fontId="2"/>
  </si>
  <si>
    <t>国民民主党</t>
    <rPh sb="0" eb="2">
      <t>コクミン</t>
    </rPh>
    <rPh sb="2" eb="4">
      <t>ミンシュ</t>
    </rPh>
    <rPh sb="4" eb="5">
      <t>トウ</t>
    </rPh>
    <phoneticPr fontId="2"/>
  </si>
  <si>
    <t>参考　２－②</t>
    <phoneticPr fontId="2"/>
  </si>
  <si>
    <t>※　本表の政党の順序は、令和３年の本年収入額による。　※  (  )内は、本年収入額に占める比率である。  　※千円単位で四捨五入しているため、合計欄と表中の計が一致しない場合がある。</t>
    <rPh sb="12" eb="1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</si>
</sst>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.0&quot;)&quot;"/>
    <numFmt numFmtId="177" formatCode="#,##0_);[Red]\(#,##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20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2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right" vertical="center" wrapText="1"/>
    </xf>
    <xf numFmtId="3" fontId="27" fillId="0" borderId="25" xfId="0" applyNumberFormat="1" applyFont="1" applyFill="1" applyBorder="1" applyAlignment="1">
      <alignment horizontal="right" vertical="center" wrapText="1"/>
    </xf>
    <xf numFmtId="3" fontId="27" fillId="0" borderId="26" xfId="0" applyNumberFormat="1" applyFont="1" applyFill="1" applyBorder="1" applyAlignment="1">
      <alignment horizontal="right" vertical="center" wrapText="1"/>
    </xf>
    <xf numFmtId="3" fontId="27" fillId="0" borderId="27" xfId="0" applyNumberFormat="1" applyFont="1" applyFill="1" applyBorder="1" applyAlignment="1">
      <alignment horizontal="right" vertical="center" wrapText="1"/>
    </xf>
    <xf numFmtId="3" fontId="27" fillId="0" borderId="28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Border="1" applyAlignment="1">
      <alignment horizontal="right" vertical="center" wrapText="1"/>
    </xf>
    <xf numFmtId="176" fontId="27" fillId="0" borderId="6" xfId="0" applyNumberFormat="1" applyFont="1" applyFill="1" applyBorder="1" applyAlignment="1">
      <alignment horizontal="right" vertical="center" wrapText="1"/>
    </xf>
    <xf numFmtId="176" fontId="27" fillId="0" borderId="7" xfId="0" applyNumberFormat="1" applyFont="1" applyFill="1" applyBorder="1" applyAlignment="1">
      <alignment horizontal="right" vertical="center" wrapText="1"/>
    </xf>
    <xf numFmtId="176" fontId="27" fillId="0" borderId="8" xfId="0" applyNumberFormat="1" applyFont="1" applyFill="1" applyBorder="1" applyAlignment="1">
      <alignment horizontal="right" vertical="center" wrapText="1"/>
    </xf>
    <xf numFmtId="176" fontId="27" fillId="0" borderId="9" xfId="0" applyNumberFormat="1" applyFont="1" applyFill="1" applyBorder="1" applyAlignment="1">
      <alignment horizontal="right" vertical="center" wrapText="1"/>
    </xf>
    <xf numFmtId="0" fontId="27" fillId="0" borderId="6" xfId="0" applyFont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vertical="center" wrapText="1"/>
    </xf>
    <xf numFmtId="177" fontId="27" fillId="0" borderId="2" xfId="0" applyNumberFormat="1" applyFont="1" applyFill="1" applyBorder="1" applyAlignment="1">
      <alignment horizontal="right" vertical="center" wrapText="1"/>
    </xf>
    <xf numFmtId="177" fontId="27" fillId="0" borderId="10" xfId="0" applyNumberFormat="1" applyFont="1" applyFill="1" applyBorder="1" applyAlignment="1">
      <alignment horizontal="right" vertical="center" wrapText="1"/>
    </xf>
    <xf numFmtId="177" fontId="27" fillId="0" borderId="11" xfId="0" applyNumberFormat="1" applyFont="1" applyFill="1" applyBorder="1" applyAlignment="1">
      <alignment horizontal="right" vertical="center" wrapText="1"/>
    </xf>
    <xf numFmtId="177" fontId="27" fillId="0" borderId="12" xfId="0" applyNumberFormat="1" applyFont="1" applyFill="1" applyBorder="1" applyAlignment="1">
      <alignment horizontal="right" vertical="center" wrapText="1"/>
    </xf>
    <xf numFmtId="3" fontId="27" fillId="0" borderId="25" xfId="0" applyNumberFormat="1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33400"/>
          <a:ext cx="8858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0" zoomScaleNormal="70" zoomScaleSheetLayoutView="75" workbookViewId="0">
      <pane ySplit="4" topLeftCell="A5" activePane="bottomLeft" state="frozen"/>
      <selection activeCell="F19" sqref="F19"/>
      <selection pane="bottomLeft"/>
    </sheetView>
  </sheetViews>
  <sheetFormatPr defaultColWidth="11.375" defaultRowHeight="13.5" x14ac:dyDescent="0.15"/>
  <cols>
    <col min="1" max="1" width="11.625" style="1" customWidth="1"/>
    <col min="2" max="16" width="11.125" style="1" customWidth="1"/>
    <col min="17" max="16384" width="11.375" style="1"/>
  </cols>
  <sheetData>
    <row r="1" spans="1:16" s="5" customFormat="1" ht="21" customHeight="1" x14ac:dyDescent="0.15">
      <c r="A1" s="4" t="s">
        <v>27</v>
      </c>
    </row>
    <row r="2" spans="1:16" s="5" customFormat="1" ht="21" customHeight="1" x14ac:dyDescent="0.15">
      <c r="A2" s="6" t="s">
        <v>35</v>
      </c>
      <c r="P2" s="7" t="s">
        <v>22</v>
      </c>
    </row>
    <row r="3" spans="1:16" s="5" customFormat="1" ht="30" customHeight="1" x14ac:dyDescent="0.15">
      <c r="A3" s="8" t="s">
        <v>2</v>
      </c>
      <c r="B3" s="30" t="s">
        <v>8</v>
      </c>
      <c r="C3" s="30" t="s">
        <v>18</v>
      </c>
      <c r="D3" s="34" t="s">
        <v>7</v>
      </c>
      <c r="E3" s="35"/>
      <c r="F3" s="35"/>
      <c r="G3" s="35"/>
      <c r="H3" s="36"/>
      <c r="I3" s="30" t="s">
        <v>14</v>
      </c>
      <c r="J3" s="30" t="s">
        <v>13</v>
      </c>
      <c r="K3" s="30" t="s">
        <v>12</v>
      </c>
      <c r="L3" s="30" t="s">
        <v>19</v>
      </c>
      <c r="M3" s="30" t="s">
        <v>9</v>
      </c>
      <c r="N3" s="30" t="s">
        <v>10</v>
      </c>
      <c r="O3" s="30" t="s">
        <v>11</v>
      </c>
      <c r="P3" s="30" t="s">
        <v>21</v>
      </c>
    </row>
    <row r="4" spans="1:16" s="5" customFormat="1" ht="30" customHeight="1" x14ac:dyDescent="0.15">
      <c r="A4" s="9" t="s">
        <v>3</v>
      </c>
      <c r="B4" s="31"/>
      <c r="C4" s="31"/>
      <c r="D4" s="10" t="s">
        <v>4</v>
      </c>
      <c r="E4" s="11" t="s">
        <v>5</v>
      </c>
      <c r="F4" s="11" t="s">
        <v>6</v>
      </c>
      <c r="G4" s="11" t="s">
        <v>15</v>
      </c>
      <c r="H4" s="12" t="s">
        <v>17</v>
      </c>
      <c r="I4" s="31"/>
      <c r="J4" s="31"/>
      <c r="K4" s="31"/>
      <c r="L4" s="31"/>
      <c r="M4" s="31"/>
      <c r="N4" s="31"/>
      <c r="O4" s="31"/>
      <c r="P4" s="31"/>
    </row>
    <row r="5" spans="1:16" s="5" customFormat="1" ht="21" customHeight="1" x14ac:dyDescent="0.15">
      <c r="A5" s="32" t="s">
        <v>0</v>
      </c>
      <c r="B5" s="14">
        <v>1974827</v>
      </c>
      <c r="C5" s="14">
        <v>202080</v>
      </c>
      <c r="D5" s="15">
        <v>707691</v>
      </c>
      <c r="E5" s="16">
        <v>0</v>
      </c>
      <c r="F5" s="16">
        <v>0</v>
      </c>
      <c r="G5" s="16">
        <v>0</v>
      </c>
      <c r="H5" s="17">
        <v>707691</v>
      </c>
      <c r="I5" s="14">
        <v>5735</v>
      </c>
      <c r="J5" s="14">
        <v>2300</v>
      </c>
      <c r="K5" s="14">
        <v>949592</v>
      </c>
      <c r="L5" s="14">
        <v>107429</v>
      </c>
      <c r="M5" s="14">
        <v>890120</v>
      </c>
      <c r="N5" s="14">
        <v>2864946</v>
      </c>
      <c r="O5" s="13">
        <v>2024503</v>
      </c>
      <c r="P5" s="18">
        <f>N5-O5</f>
        <v>840443</v>
      </c>
    </row>
    <row r="6" spans="1:16" s="5" customFormat="1" ht="21" customHeight="1" x14ac:dyDescent="0.15">
      <c r="A6" s="33"/>
      <c r="B6" s="19">
        <f t="shared" ref="B6:L6" si="0">IF(B5=0,"(－)",B5/$B5*100)</f>
        <v>100</v>
      </c>
      <c r="C6" s="19">
        <f t="shared" si="0"/>
        <v>10.232795075214183</v>
      </c>
      <c r="D6" s="20">
        <f t="shared" si="0"/>
        <v>35.835594712853329</v>
      </c>
      <c r="E6" s="21" t="str">
        <f t="shared" si="0"/>
        <v>(－)</v>
      </c>
      <c r="F6" s="21" t="str">
        <f>IF(F5=0,"(－)",F5/$B5*100)</f>
        <v>(－)</v>
      </c>
      <c r="G6" s="21" t="str">
        <f t="shared" si="0"/>
        <v>(－)</v>
      </c>
      <c r="H6" s="22">
        <f>IF(H5=0,"(－)",H5/$B5*100)</f>
        <v>35.835594712853329</v>
      </c>
      <c r="I6" s="19">
        <f t="shared" si="0"/>
        <v>0.29040518485923073</v>
      </c>
      <c r="J6" s="19">
        <f t="shared" si="0"/>
        <v>0.11646589802549792</v>
      </c>
      <c r="K6" s="19">
        <f t="shared" si="0"/>
        <v>48.084819581664625</v>
      </c>
      <c r="L6" s="19">
        <f t="shared" si="0"/>
        <v>5.4399195473831385</v>
      </c>
      <c r="M6" s="23"/>
      <c r="N6" s="23"/>
      <c r="O6" s="24"/>
      <c r="P6" s="23"/>
    </row>
    <row r="7" spans="1:16" s="5" customFormat="1" ht="21" customHeight="1" x14ac:dyDescent="0.15">
      <c r="A7" s="32" t="s">
        <v>23</v>
      </c>
      <c r="B7" s="14">
        <v>1237071</v>
      </c>
      <c r="C7" s="14">
        <v>80229</v>
      </c>
      <c r="D7" s="15">
        <v>202577</v>
      </c>
      <c r="E7" s="16">
        <v>149213</v>
      </c>
      <c r="F7" s="16">
        <v>143119</v>
      </c>
      <c r="G7" s="16">
        <v>0</v>
      </c>
      <c r="H7" s="17">
        <v>494910</v>
      </c>
      <c r="I7" s="14">
        <v>84938</v>
      </c>
      <c r="J7" s="14">
        <v>34455</v>
      </c>
      <c r="K7" s="14">
        <v>537090</v>
      </c>
      <c r="L7" s="14">
        <v>5450</v>
      </c>
      <c r="M7" s="14">
        <v>717142</v>
      </c>
      <c r="N7" s="14">
        <v>1954213</v>
      </c>
      <c r="O7" s="13">
        <v>1275474</v>
      </c>
      <c r="P7" s="18">
        <f t="shared" ref="P7" si="1">N7-O7</f>
        <v>678739</v>
      </c>
    </row>
    <row r="8" spans="1:16" s="5" customFormat="1" ht="21" customHeight="1" x14ac:dyDescent="0.15">
      <c r="A8" s="33"/>
      <c r="B8" s="19">
        <f t="shared" ref="B8:L8" si="2">IF(B7=0,"(－)",B7/$B7*100)</f>
        <v>100</v>
      </c>
      <c r="C8" s="19">
        <f t="shared" si="2"/>
        <v>6.4853997870777018</v>
      </c>
      <c r="D8" s="20">
        <f t="shared" si="2"/>
        <v>16.37553543814381</v>
      </c>
      <c r="E8" s="21">
        <f t="shared" si="2"/>
        <v>12.061797584778885</v>
      </c>
      <c r="F8" s="21">
        <f>IF(F7=0,"(－)",F7/$B7*100)</f>
        <v>11.569182367058964</v>
      </c>
      <c r="G8" s="21" t="str">
        <f t="shared" si="2"/>
        <v>(－)</v>
      </c>
      <c r="H8" s="22">
        <f>IF(H7=0,"(－)",H7/$B7*100)</f>
        <v>40.006596226085648</v>
      </c>
      <c r="I8" s="19">
        <f t="shared" si="2"/>
        <v>6.8660570007703674</v>
      </c>
      <c r="J8" s="19">
        <f t="shared" si="2"/>
        <v>2.7852079630029318</v>
      </c>
      <c r="K8" s="19">
        <f t="shared" si="2"/>
        <v>43.416263092417495</v>
      </c>
      <c r="L8" s="19">
        <f t="shared" si="2"/>
        <v>0.44055676674984706</v>
      </c>
      <c r="M8" s="23"/>
      <c r="N8" s="23"/>
      <c r="O8" s="24"/>
      <c r="P8" s="23"/>
    </row>
    <row r="9" spans="1:16" s="5" customFormat="1" ht="21" customHeight="1" x14ac:dyDescent="0.15">
      <c r="A9" s="32" t="s">
        <v>24</v>
      </c>
      <c r="B9" s="14">
        <v>603679</v>
      </c>
      <c r="C9" s="14">
        <v>0</v>
      </c>
      <c r="D9" s="15">
        <v>230658</v>
      </c>
      <c r="E9" s="16">
        <v>15412</v>
      </c>
      <c r="F9" s="16">
        <v>13120</v>
      </c>
      <c r="G9" s="16">
        <v>0</v>
      </c>
      <c r="H9" s="17">
        <v>259190</v>
      </c>
      <c r="I9" s="14">
        <v>0</v>
      </c>
      <c r="J9" s="14">
        <v>0</v>
      </c>
      <c r="K9" s="14">
        <v>342736</v>
      </c>
      <c r="L9" s="14">
        <v>1753</v>
      </c>
      <c r="M9" s="14">
        <v>109385</v>
      </c>
      <c r="N9" s="14">
        <v>713064</v>
      </c>
      <c r="O9" s="13">
        <v>501426</v>
      </c>
      <c r="P9" s="18">
        <f t="shared" ref="P9" si="3">N9-O9</f>
        <v>211638</v>
      </c>
    </row>
    <row r="10" spans="1:16" s="5" customFormat="1" ht="21" customHeight="1" x14ac:dyDescent="0.15">
      <c r="A10" s="33"/>
      <c r="B10" s="19">
        <f t="shared" ref="B10:L10" si="4">IF(B9=0,"(－)",B9/$B9*100)</f>
        <v>100</v>
      </c>
      <c r="C10" s="19" t="str">
        <f t="shared" si="4"/>
        <v>(－)</v>
      </c>
      <c r="D10" s="20">
        <f t="shared" si="4"/>
        <v>38.208716884304408</v>
      </c>
      <c r="E10" s="21">
        <f t="shared" si="4"/>
        <v>2.5530124453558929</v>
      </c>
      <c r="F10" s="21">
        <f>IF(F9=0,"(－)",F9/$B9*100)</f>
        <v>2.1733404673675913</v>
      </c>
      <c r="G10" s="21" t="str">
        <f t="shared" si="4"/>
        <v>(－)</v>
      </c>
      <c r="H10" s="22">
        <f>IF(H9=0,"(－)",H9/$B9*100)</f>
        <v>42.935069797027893</v>
      </c>
      <c r="I10" s="19" t="str">
        <f t="shared" si="4"/>
        <v>(－)</v>
      </c>
      <c r="J10" s="19" t="str">
        <f t="shared" si="4"/>
        <v>(－)</v>
      </c>
      <c r="K10" s="19">
        <f t="shared" si="4"/>
        <v>56.774544087172153</v>
      </c>
      <c r="L10" s="19">
        <f t="shared" si="4"/>
        <v>0.29038611579995327</v>
      </c>
      <c r="M10" s="24"/>
      <c r="N10" s="24"/>
      <c r="O10" s="24"/>
      <c r="P10" s="23"/>
    </row>
    <row r="11" spans="1:16" s="5" customFormat="1" ht="21" customHeight="1" x14ac:dyDescent="0.15">
      <c r="A11" s="32" t="s">
        <v>26</v>
      </c>
      <c r="B11" s="14">
        <v>396800</v>
      </c>
      <c r="C11" s="14">
        <v>0</v>
      </c>
      <c r="D11" s="15">
        <v>136900</v>
      </c>
      <c r="E11" s="16">
        <v>0</v>
      </c>
      <c r="F11" s="16">
        <v>8292</v>
      </c>
      <c r="G11" s="16">
        <v>0</v>
      </c>
      <c r="H11" s="17">
        <v>145192</v>
      </c>
      <c r="I11" s="14">
        <v>5780</v>
      </c>
      <c r="J11" s="14">
        <v>20936</v>
      </c>
      <c r="K11" s="14">
        <v>222588</v>
      </c>
      <c r="L11" s="14">
        <v>2305</v>
      </c>
      <c r="M11" s="14">
        <v>109268</v>
      </c>
      <c r="N11" s="14">
        <v>506068</v>
      </c>
      <c r="O11" s="13">
        <v>375810</v>
      </c>
      <c r="P11" s="18">
        <f t="shared" ref="P11" si="5">N11-O11</f>
        <v>130258</v>
      </c>
    </row>
    <row r="12" spans="1:16" s="5" customFormat="1" ht="21" customHeight="1" x14ac:dyDescent="0.15">
      <c r="A12" s="33"/>
      <c r="B12" s="19">
        <f t="shared" ref="B12:L12" si="6">IF(B11=0,"(－)",B11/$B11*100)</f>
        <v>100</v>
      </c>
      <c r="C12" s="19" t="str">
        <f t="shared" si="6"/>
        <v>(－)</v>
      </c>
      <c r="D12" s="20">
        <f t="shared" si="6"/>
        <v>34.501008064516128</v>
      </c>
      <c r="E12" s="21" t="str">
        <f t="shared" si="6"/>
        <v>(－)</v>
      </c>
      <c r="F12" s="21">
        <f t="shared" si="6"/>
        <v>2.089717741935484</v>
      </c>
      <c r="G12" s="21" t="str">
        <f t="shared" si="6"/>
        <v>(－)</v>
      </c>
      <c r="H12" s="22">
        <f t="shared" si="6"/>
        <v>36.590725806451616</v>
      </c>
      <c r="I12" s="19">
        <f t="shared" si="6"/>
        <v>1.4566532258064515</v>
      </c>
      <c r="J12" s="19">
        <f t="shared" si="6"/>
        <v>5.276209677419355</v>
      </c>
      <c r="K12" s="19">
        <f t="shared" si="6"/>
        <v>56.095766129032256</v>
      </c>
      <c r="L12" s="19">
        <f t="shared" si="6"/>
        <v>0.58089717741935487</v>
      </c>
      <c r="M12" s="24"/>
      <c r="N12" s="24"/>
      <c r="O12" s="24"/>
      <c r="P12" s="23"/>
    </row>
    <row r="13" spans="1:16" s="5" customFormat="1" ht="21" customHeight="1" x14ac:dyDescent="0.15">
      <c r="A13" s="37" t="s">
        <v>36</v>
      </c>
      <c r="B13" s="14">
        <v>331724</v>
      </c>
      <c r="C13" s="14">
        <v>5855</v>
      </c>
      <c r="D13" s="15">
        <v>33432</v>
      </c>
      <c r="E13" s="16">
        <v>8168</v>
      </c>
      <c r="F13" s="16">
        <v>36363</v>
      </c>
      <c r="G13" s="16">
        <v>0</v>
      </c>
      <c r="H13" s="17">
        <v>77963</v>
      </c>
      <c r="I13" s="14">
        <v>116</v>
      </c>
      <c r="J13" s="14">
        <v>6000</v>
      </c>
      <c r="K13" s="14">
        <v>235368</v>
      </c>
      <c r="L13" s="14">
        <v>6422</v>
      </c>
      <c r="M13" s="14">
        <v>56294</v>
      </c>
      <c r="N13" s="14">
        <v>388018</v>
      </c>
      <c r="O13" s="13">
        <v>355267</v>
      </c>
      <c r="P13" s="29">
        <f t="shared" ref="P13" si="7">N13-O13</f>
        <v>32751</v>
      </c>
    </row>
    <row r="14" spans="1:16" s="5" customFormat="1" ht="21" customHeight="1" x14ac:dyDescent="0.15">
      <c r="A14" s="33"/>
      <c r="B14" s="19">
        <f t="shared" ref="B14:L14" si="8">IF(B13=0,"(－)",B13/$B13*100)</f>
        <v>100</v>
      </c>
      <c r="C14" s="19">
        <f t="shared" si="8"/>
        <v>1.7650215239174736</v>
      </c>
      <c r="D14" s="20">
        <f t="shared" si="8"/>
        <v>10.078257828797433</v>
      </c>
      <c r="E14" s="21">
        <f t="shared" si="8"/>
        <v>2.4622879261072459</v>
      </c>
      <c r="F14" s="21">
        <f t="shared" si="8"/>
        <v>10.961823684749973</v>
      </c>
      <c r="G14" s="21" t="str">
        <f t="shared" si="8"/>
        <v>(－)</v>
      </c>
      <c r="H14" s="22">
        <f t="shared" si="8"/>
        <v>23.502369439654654</v>
      </c>
      <c r="I14" s="19">
        <f t="shared" si="8"/>
        <v>3.4968829508868822E-2</v>
      </c>
      <c r="J14" s="19">
        <f t="shared" si="8"/>
        <v>1.8087325608035596</v>
      </c>
      <c r="K14" s="19">
        <f t="shared" si="8"/>
        <v>70.95296089520204</v>
      </c>
      <c r="L14" s="19">
        <f t="shared" si="8"/>
        <v>1.9359467509134098</v>
      </c>
      <c r="M14" s="24"/>
      <c r="N14" s="24"/>
      <c r="O14" s="24"/>
      <c r="P14" s="23"/>
    </row>
    <row r="15" spans="1:16" s="5" customFormat="1" ht="21" customHeight="1" x14ac:dyDescent="0.15">
      <c r="A15" s="37" t="s">
        <v>33</v>
      </c>
      <c r="B15" s="14">
        <v>24780</v>
      </c>
      <c r="C15" s="14">
        <v>0</v>
      </c>
      <c r="D15" s="15">
        <v>6344</v>
      </c>
      <c r="E15" s="16">
        <v>3103</v>
      </c>
      <c r="F15" s="16">
        <v>4244</v>
      </c>
      <c r="G15" s="16">
        <v>0</v>
      </c>
      <c r="H15" s="17">
        <v>13690</v>
      </c>
      <c r="I15" s="14">
        <v>2690</v>
      </c>
      <c r="J15" s="14">
        <v>0</v>
      </c>
      <c r="K15" s="14">
        <v>8400</v>
      </c>
      <c r="L15" s="14">
        <v>0</v>
      </c>
      <c r="M15" s="14">
        <v>5095</v>
      </c>
      <c r="N15" s="14">
        <v>29875</v>
      </c>
      <c r="O15" s="13">
        <v>26500</v>
      </c>
      <c r="P15" s="29">
        <f>N15-O15</f>
        <v>3375</v>
      </c>
    </row>
    <row r="16" spans="1:16" s="5" customFormat="1" ht="21" customHeight="1" x14ac:dyDescent="0.15">
      <c r="A16" s="33"/>
      <c r="B16" s="19">
        <f t="shared" ref="B16:E16" si="9">IF(B15=0,"(－)",B15/$B15*100)</f>
        <v>100</v>
      </c>
      <c r="C16" s="19" t="str">
        <f t="shared" si="9"/>
        <v>(－)</v>
      </c>
      <c r="D16" s="20">
        <f>IF(D15=0,"(－)",D15/$B15*100)</f>
        <v>25.601291364003227</v>
      </c>
      <c r="E16" s="21">
        <f t="shared" si="9"/>
        <v>12.522195318805487</v>
      </c>
      <c r="F16" s="21">
        <f>IF(F15=0,"(－)",F15/$B15*100)</f>
        <v>17.126715092816788</v>
      </c>
      <c r="G16" s="21" t="str">
        <f t="shared" ref="G16" si="10">IF(G15=0,"(－)",G15/$B15*100)</f>
        <v>(－)</v>
      </c>
      <c r="H16" s="22">
        <f>IF(H15=0,"(－)",H15/$B15*100)</f>
        <v>55.246166263115413</v>
      </c>
      <c r="I16" s="19">
        <f t="shared" ref="I16:L16" si="11">IF(I15=0,"(－)",I15/$B15*100)</f>
        <v>10.855528652138821</v>
      </c>
      <c r="J16" s="19" t="str">
        <f t="shared" si="11"/>
        <v>(－)</v>
      </c>
      <c r="K16" s="19">
        <f t="shared" si="11"/>
        <v>33.898305084745758</v>
      </c>
      <c r="L16" s="19" t="str">
        <f t="shared" si="11"/>
        <v>(－)</v>
      </c>
      <c r="M16" s="24"/>
      <c r="N16" s="24"/>
      <c r="O16" s="24"/>
      <c r="P16" s="23"/>
    </row>
    <row r="17" spans="1:16" s="5" customFormat="1" ht="21" customHeight="1" x14ac:dyDescent="0.15">
      <c r="A17" s="37" t="s">
        <v>37</v>
      </c>
      <c r="B17" s="14">
        <v>15708</v>
      </c>
      <c r="C17" s="14">
        <v>8</v>
      </c>
      <c r="D17" s="15">
        <v>0</v>
      </c>
      <c r="E17" s="16">
        <v>0</v>
      </c>
      <c r="F17" s="16">
        <v>0</v>
      </c>
      <c r="G17" s="16">
        <v>0</v>
      </c>
      <c r="H17" s="17">
        <v>0</v>
      </c>
      <c r="I17" s="14">
        <v>0</v>
      </c>
      <c r="J17" s="14">
        <v>0</v>
      </c>
      <c r="K17" s="14">
        <v>15700</v>
      </c>
      <c r="L17" s="14">
        <v>0</v>
      </c>
      <c r="M17" s="14">
        <v>1500</v>
      </c>
      <c r="N17" s="14">
        <v>17208</v>
      </c>
      <c r="O17" s="13">
        <v>15275</v>
      </c>
      <c r="P17" s="18">
        <f t="shared" ref="P17" si="12">N17-O17</f>
        <v>1933</v>
      </c>
    </row>
    <row r="18" spans="1:16" s="5" customFormat="1" ht="21" customHeight="1" x14ac:dyDescent="0.15">
      <c r="A18" s="33"/>
      <c r="B18" s="19">
        <f t="shared" ref="B18:L18" si="13">IF(B17=0,"(－)",B17/$B17*100)</f>
        <v>100</v>
      </c>
      <c r="C18" s="19">
        <f t="shared" si="13"/>
        <v>5.0929462694168572E-2</v>
      </c>
      <c r="D18" s="20" t="str">
        <f t="shared" si="13"/>
        <v>(－)</v>
      </c>
      <c r="E18" s="21" t="str">
        <f t="shared" si="13"/>
        <v>(－)</v>
      </c>
      <c r="F18" s="21" t="str">
        <f t="shared" si="13"/>
        <v>(－)</v>
      </c>
      <c r="G18" s="21" t="str">
        <f t="shared" si="13"/>
        <v>(－)</v>
      </c>
      <c r="H18" s="22" t="str">
        <f t="shared" si="13"/>
        <v>(－)</v>
      </c>
      <c r="I18" s="19" t="str">
        <f t="shared" si="13"/>
        <v>(－)</v>
      </c>
      <c r="J18" s="19" t="str">
        <f t="shared" si="13"/>
        <v>(－)</v>
      </c>
      <c r="K18" s="19">
        <f t="shared" si="13"/>
        <v>99.949070537305829</v>
      </c>
      <c r="L18" s="19" t="str">
        <f t="shared" si="13"/>
        <v>(－)</v>
      </c>
      <c r="M18" s="24"/>
      <c r="N18" s="24"/>
      <c r="O18" s="24"/>
      <c r="P18" s="23"/>
    </row>
    <row r="19" spans="1:16" s="5" customFormat="1" ht="21" customHeight="1" x14ac:dyDescent="0.15">
      <c r="A19" s="32" t="s">
        <v>25</v>
      </c>
      <c r="B19" s="14">
        <v>11170</v>
      </c>
      <c r="C19" s="14">
        <v>0</v>
      </c>
      <c r="D19" s="15">
        <v>1181</v>
      </c>
      <c r="E19" s="16">
        <v>645</v>
      </c>
      <c r="F19" s="16">
        <v>100</v>
      </c>
      <c r="G19" s="16">
        <v>0</v>
      </c>
      <c r="H19" s="17">
        <v>1926</v>
      </c>
      <c r="I19" s="14">
        <v>0</v>
      </c>
      <c r="J19" s="14">
        <v>0</v>
      </c>
      <c r="K19" s="14">
        <v>8851</v>
      </c>
      <c r="L19" s="14">
        <v>394</v>
      </c>
      <c r="M19" s="14">
        <v>6072</v>
      </c>
      <c r="N19" s="14">
        <v>17242</v>
      </c>
      <c r="O19" s="13">
        <v>12102</v>
      </c>
      <c r="P19" s="18">
        <f t="shared" ref="P19" si="14">N19-O19</f>
        <v>5140</v>
      </c>
    </row>
    <row r="20" spans="1:16" s="5" customFormat="1" ht="21" customHeight="1" x14ac:dyDescent="0.15">
      <c r="A20" s="33"/>
      <c r="B20" s="19">
        <f t="shared" ref="B20:L20" si="15">IF(B19=0,"(－)",B19/$B19*100)</f>
        <v>100</v>
      </c>
      <c r="C20" s="19" t="str">
        <f t="shared" si="15"/>
        <v>(－)</v>
      </c>
      <c r="D20" s="20">
        <f t="shared" si="15"/>
        <v>10.572963294538944</v>
      </c>
      <c r="E20" s="21">
        <f t="shared" si="15"/>
        <v>5.7743957027752906</v>
      </c>
      <c r="F20" s="21">
        <f>IF(F19=0,"(－)",F19/$B19*100)</f>
        <v>0.89525514771709935</v>
      </c>
      <c r="G20" s="21" t="str">
        <f t="shared" si="15"/>
        <v>(－)</v>
      </c>
      <c r="H20" s="22">
        <f>IF(H19=0,"(－)",H19/$B19*100)</f>
        <v>17.242614145031336</v>
      </c>
      <c r="I20" s="19" t="str">
        <f t="shared" si="15"/>
        <v>(－)</v>
      </c>
      <c r="J20" s="19" t="str">
        <f t="shared" si="15"/>
        <v>(－)</v>
      </c>
      <c r="K20" s="19">
        <f t="shared" si="15"/>
        <v>79.239033124440468</v>
      </c>
      <c r="L20" s="19">
        <f t="shared" si="15"/>
        <v>3.5273052820053721</v>
      </c>
      <c r="M20" s="24"/>
      <c r="N20" s="24"/>
      <c r="O20" s="24"/>
      <c r="P20" s="23"/>
    </row>
    <row r="21" spans="1:16" s="5" customFormat="1" ht="21" customHeight="1" x14ac:dyDescent="0.15">
      <c r="A21" s="32" t="s">
        <v>20</v>
      </c>
      <c r="B21" s="25">
        <v>4595760</v>
      </c>
      <c r="C21" s="25">
        <v>288172</v>
      </c>
      <c r="D21" s="26">
        <v>1318784</v>
      </c>
      <c r="E21" s="27">
        <v>176540</v>
      </c>
      <c r="F21" s="27">
        <v>205238</v>
      </c>
      <c r="G21" s="27">
        <v>0</v>
      </c>
      <c r="H21" s="27">
        <v>1700562</v>
      </c>
      <c r="I21" s="28">
        <v>99259</v>
      </c>
      <c r="J21" s="25">
        <v>63690</v>
      </c>
      <c r="K21" s="25">
        <v>2320324</v>
      </c>
      <c r="L21" s="25">
        <v>123753</v>
      </c>
      <c r="M21" s="25">
        <v>1894875</v>
      </c>
      <c r="N21" s="25">
        <v>6490635</v>
      </c>
      <c r="O21" s="13">
        <v>4586357.0470000003</v>
      </c>
      <c r="P21" s="18">
        <f t="shared" ref="P21:P23" si="16">N21-O21</f>
        <v>1904277.9529999997</v>
      </c>
    </row>
    <row r="22" spans="1:16" s="5" customFormat="1" ht="21" customHeight="1" x14ac:dyDescent="0.15">
      <c r="A22" s="33"/>
      <c r="B22" s="19">
        <f t="shared" ref="B22:L26" si="17">IF(B21=0,"(－)",B21/$B21*100)</f>
        <v>100</v>
      </c>
      <c r="C22" s="19">
        <f t="shared" si="17"/>
        <v>6.270388357964733</v>
      </c>
      <c r="D22" s="20">
        <f t="shared" si="17"/>
        <v>28.695667310738592</v>
      </c>
      <c r="E22" s="21">
        <f t="shared" si="17"/>
        <v>3.8413668250735458</v>
      </c>
      <c r="F22" s="21">
        <f>IF(F21=0,"(－)",F21/$B21*100)</f>
        <v>4.4658119658119659</v>
      </c>
      <c r="G22" s="21" t="str">
        <f t="shared" si="17"/>
        <v>(－)</v>
      </c>
      <c r="H22" s="22">
        <f>IF(H21=0,"(－)",H21/$B21*100)</f>
        <v>37.002846101624101</v>
      </c>
      <c r="I22" s="19">
        <f t="shared" si="17"/>
        <v>2.1597951154977633</v>
      </c>
      <c r="J22" s="19">
        <f t="shared" si="17"/>
        <v>1.3858426027468798</v>
      </c>
      <c r="K22" s="19">
        <f t="shared" si="17"/>
        <v>50.488363186937526</v>
      </c>
      <c r="L22" s="19">
        <f t="shared" si="17"/>
        <v>2.6927646352289938</v>
      </c>
      <c r="M22" s="24"/>
      <c r="N22" s="24"/>
      <c r="O22" s="24"/>
      <c r="P22" s="23"/>
    </row>
    <row r="23" spans="1:16" s="5" customFormat="1" ht="21" customHeight="1" x14ac:dyDescent="0.15">
      <c r="A23" s="32" t="s">
        <v>16</v>
      </c>
      <c r="B23" s="14">
        <v>2179282.9270000001</v>
      </c>
      <c r="C23" s="14">
        <v>491577.52600000001</v>
      </c>
      <c r="D23" s="15">
        <v>528251.05000000005</v>
      </c>
      <c r="E23" s="16">
        <v>0</v>
      </c>
      <c r="F23" s="16">
        <v>808938.80200000003</v>
      </c>
      <c r="G23" s="16">
        <v>0</v>
      </c>
      <c r="H23" s="16">
        <v>1337189.852</v>
      </c>
      <c r="I23" s="17">
        <v>216592.785</v>
      </c>
      <c r="J23" s="14">
        <v>32041.539000000001</v>
      </c>
      <c r="K23" s="14">
        <v>72878.966</v>
      </c>
      <c r="L23" s="14">
        <v>29002.258999999998</v>
      </c>
      <c r="M23" s="14">
        <v>3189981.61</v>
      </c>
      <c r="N23" s="14">
        <v>5369264.5369999995</v>
      </c>
      <c r="O23" s="13">
        <v>1995022.365</v>
      </c>
      <c r="P23" s="18">
        <f t="shared" si="16"/>
        <v>3374242.1719999993</v>
      </c>
    </row>
    <row r="24" spans="1:16" s="5" customFormat="1" ht="21" customHeight="1" x14ac:dyDescent="0.15">
      <c r="A24" s="33"/>
      <c r="B24" s="19">
        <f t="shared" si="17"/>
        <v>100</v>
      </c>
      <c r="C24" s="19">
        <f t="shared" si="17"/>
        <v>22.55684747995091</v>
      </c>
      <c r="D24" s="20">
        <f t="shared" si="17"/>
        <v>24.239672759112107</v>
      </c>
      <c r="E24" s="21" t="str">
        <f t="shared" si="17"/>
        <v>(－)</v>
      </c>
      <c r="F24" s="21">
        <f>IF(F23=0,"(－)",F23/$B23*100)</f>
        <v>37.119494306027754</v>
      </c>
      <c r="G24" s="21" t="str">
        <f t="shared" si="17"/>
        <v>(－)</v>
      </c>
      <c r="H24" s="22">
        <f>IF(H23=0,"(－)",H23/$B23*100)</f>
        <v>61.35916706513985</v>
      </c>
      <c r="I24" s="19">
        <f t="shared" si="17"/>
        <v>9.9387180212603941</v>
      </c>
      <c r="J24" s="19">
        <f t="shared" si="17"/>
        <v>1.4702789896173953</v>
      </c>
      <c r="K24" s="19">
        <f t="shared" si="17"/>
        <v>3.3441718418968738</v>
      </c>
      <c r="L24" s="19">
        <f t="shared" si="17"/>
        <v>1.3308166021345607</v>
      </c>
      <c r="M24" s="24"/>
      <c r="N24" s="24"/>
      <c r="O24" s="24"/>
      <c r="P24" s="23"/>
    </row>
    <row r="25" spans="1:16" s="5" customFormat="1" ht="21" customHeight="1" x14ac:dyDescent="0.15">
      <c r="A25" s="32" t="s">
        <v>1</v>
      </c>
      <c r="B25" s="14">
        <v>6775043</v>
      </c>
      <c r="C25" s="14">
        <v>779749</v>
      </c>
      <c r="D25" s="15">
        <v>1847035</v>
      </c>
      <c r="E25" s="16">
        <v>176540</v>
      </c>
      <c r="F25" s="16">
        <v>1014177</v>
      </c>
      <c r="G25" s="16">
        <v>0</v>
      </c>
      <c r="H25" s="16">
        <v>3037752</v>
      </c>
      <c r="I25" s="17">
        <v>315851</v>
      </c>
      <c r="J25" s="14">
        <v>95732</v>
      </c>
      <c r="K25" s="14">
        <v>2393203</v>
      </c>
      <c r="L25" s="14">
        <v>152755</v>
      </c>
      <c r="M25" s="14">
        <v>5084856.41</v>
      </c>
      <c r="N25" s="14">
        <v>11859899.67</v>
      </c>
      <c r="O25" s="13">
        <v>6581379.4119999995</v>
      </c>
      <c r="P25" s="18">
        <f>N25-O25</f>
        <v>5278520.2580000004</v>
      </c>
    </row>
    <row r="26" spans="1:16" s="5" customFormat="1" ht="21" customHeight="1" x14ac:dyDescent="0.15">
      <c r="A26" s="33"/>
      <c r="B26" s="19">
        <f>IF(B25=0,"(－)",B25/$B25*100)</f>
        <v>100</v>
      </c>
      <c r="C26" s="19">
        <f t="shared" si="17"/>
        <v>11.50913728518033</v>
      </c>
      <c r="D26" s="20">
        <f t="shared" si="17"/>
        <v>27.262336194766583</v>
      </c>
      <c r="E26" s="21">
        <f t="shared" si="17"/>
        <v>2.6057399192890731</v>
      </c>
      <c r="F26" s="21">
        <f>IF(F25=0,"(－)",F25/$B25*100)</f>
        <v>14.969307205873083</v>
      </c>
      <c r="G26" s="21" t="str">
        <f t="shared" si="17"/>
        <v>(－)</v>
      </c>
      <c r="H26" s="22">
        <f>IF(H25=0,"(－)",H25/$B25*100)</f>
        <v>44.83738331992874</v>
      </c>
      <c r="I26" s="19">
        <f t="shared" si="17"/>
        <v>4.6619777911372662</v>
      </c>
      <c r="J26" s="19">
        <f t="shared" si="17"/>
        <v>1.4130094820062398</v>
      </c>
      <c r="K26" s="19">
        <f t="shared" si="17"/>
        <v>35.323805324925608</v>
      </c>
      <c r="L26" s="19">
        <f t="shared" si="17"/>
        <v>2.254672036767885</v>
      </c>
      <c r="M26" s="24"/>
      <c r="N26" s="24"/>
      <c r="O26" s="24"/>
      <c r="P26" s="23"/>
    </row>
    <row r="27" spans="1:16" ht="27" customHeight="1" x14ac:dyDescent="0.15">
      <c r="A27" s="2" t="s">
        <v>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3"/>
    </row>
    <row r="28" spans="1:16" ht="18" customHeight="1" x14ac:dyDescent="0.15">
      <c r="A28" s="2"/>
    </row>
  </sheetData>
  <mergeCells count="22">
    <mergeCell ref="A25:A2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L3:L4"/>
    <mergeCell ref="M3:M4"/>
    <mergeCell ref="N3:N4"/>
    <mergeCell ref="O3:O4"/>
    <mergeCell ref="P3:P4"/>
    <mergeCell ref="J3:J4"/>
    <mergeCell ref="K3:K4"/>
    <mergeCell ref="A5:A6"/>
    <mergeCell ref="B3:B4"/>
    <mergeCell ref="C3:C4"/>
    <mergeCell ref="D3:H3"/>
    <mergeCell ref="I3:I4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9" firstPageNumber="9" orientation="landscape" r:id="rId1"/>
  <headerFooter alignWithMargins="0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70" zoomScaleNormal="70" zoomScaleSheetLayoutView="75" workbookViewId="0">
      <pane ySplit="4" topLeftCell="A5" activePane="bottomLeft" state="frozen"/>
      <selection activeCell="F19" sqref="F19"/>
      <selection pane="bottomLeft"/>
    </sheetView>
  </sheetViews>
  <sheetFormatPr defaultColWidth="11.375" defaultRowHeight="13.5" x14ac:dyDescent="0.15"/>
  <cols>
    <col min="1" max="1" width="11.625" style="1" customWidth="1"/>
    <col min="2" max="16" width="11.125" style="1" customWidth="1"/>
    <col min="17" max="16384" width="11.375" style="1"/>
  </cols>
  <sheetData>
    <row r="1" spans="1:16" s="5" customFormat="1" ht="21" customHeight="1" x14ac:dyDescent="0.15">
      <c r="A1" s="4" t="s">
        <v>38</v>
      </c>
    </row>
    <row r="2" spans="1:16" s="5" customFormat="1" ht="21" customHeight="1" x14ac:dyDescent="0.15">
      <c r="A2" s="6" t="s">
        <v>28</v>
      </c>
      <c r="P2" s="7" t="s">
        <v>22</v>
      </c>
    </row>
    <row r="3" spans="1:16" s="5" customFormat="1" ht="30" customHeight="1" x14ac:dyDescent="0.15">
      <c r="A3" s="8" t="s">
        <v>2</v>
      </c>
      <c r="B3" s="30" t="s">
        <v>8</v>
      </c>
      <c r="C3" s="30" t="s">
        <v>18</v>
      </c>
      <c r="D3" s="34" t="s">
        <v>7</v>
      </c>
      <c r="E3" s="35"/>
      <c r="F3" s="35"/>
      <c r="G3" s="35"/>
      <c r="H3" s="36"/>
      <c r="I3" s="30" t="s">
        <v>14</v>
      </c>
      <c r="J3" s="30" t="s">
        <v>13</v>
      </c>
      <c r="K3" s="30" t="s">
        <v>12</v>
      </c>
      <c r="L3" s="30" t="s">
        <v>19</v>
      </c>
      <c r="M3" s="30" t="s">
        <v>9</v>
      </c>
      <c r="N3" s="30" t="s">
        <v>10</v>
      </c>
      <c r="O3" s="30" t="s">
        <v>11</v>
      </c>
      <c r="P3" s="30" t="s">
        <v>21</v>
      </c>
    </row>
    <row r="4" spans="1:16" s="5" customFormat="1" ht="30" customHeight="1" x14ac:dyDescent="0.15">
      <c r="A4" s="9" t="s">
        <v>3</v>
      </c>
      <c r="B4" s="31"/>
      <c r="C4" s="31"/>
      <c r="D4" s="10" t="s">
        <v>4</v>
      </c>
      <c r="E4" s="11" t="s">
        <v>5</v>
      </c>
      <c r="F4" s="11" t="s">
        <v>6</v>
      </c>
      <c r="G4" s="11" t="s">
        <v>15</v>
      </c>
      <c r="H4" s="12" t="s">
        <v>17</v>
      </c>
      <c r="I4" s="31"/>
      <c r="J4" s="31"/>
      <c r="K4" s="31"/>
      <c r="L4" s="31"/>
      <c r="M4" s="31"/>
      <c r="N4" s="31"/>
      <c r="O4" s="31"/>
      <c r="P4" s="31"/>
    </row>
    <row r="5" spans="1:16" s="5" customFormat="1" ht="21" customHeight="1" x14ac:dyDescent="0.15">
      <c r="A5" s="32" t="s">
        <v>0</v>
      </c>
      <c r="B5" s="14">
        <v>2074209</v>
      </c>
      <c r="C5" s="14">
        <v>202240</v>
      </c>
      <c r="D5" s="15">
        <v>800161</v>
      </c>
      <c r="E5" s="16">
        <v>0</v>
      </c>
      <c r="F5" s="16">
        <v>0</v>
      </c>
      <c r="G5" s="16">
        <v>0</v>
      </c>
      <c r="H5" s="17">
        <v>800161</v>
      </c>
      <c r="I5" s="14">
        <v>6284</v>
      </c>
      <c r="J5" s="14">
        <v>9000</v>
      </c>
      <c r="K5" s="14">
        <v>1033442</v>
      </c>
      <c r="L5" s="14">
        <v>23082</v>
      </c>
      <c r="M5" s="14">
        <v>700964</v>
      </c>
      <c r="N5" s="14">
        <v>2775173</v>
      </c>
      <c r="O5" s="13">
        <v>1885054</v>
      </c>
      <c r="P5" s="18">
        <f>N5-O5</f>
        <v>890119</v>
      </c>
    </row>
    <row r="6" spans="1:16" s="5" customFormat="1" ht="21" customHeight="1" x14ac:dyDescent="0.15">
      <c r="A6" s="33"/>
      <c r="B6" s="19">
        <f t="shared" ref="B6:L6" si="0">IF(B5=0,"(－)",B5/$B5*100)</f>
        <v>100</v>
      </c>
      <c r="C6" s="19">
        <f t="shared" si="0"/>
        <v>9.7502228560381337</v>
      </c>
      <c r="D6" s="20">
        <f t="shared" si="0"/>
        <v>38.576681520521802</v>
      </c>
      <c r="E6" s="21" t="str">
        <f t="shared" si="0"/>
        <v>(－)</v>
      </c>
      <c r="F6" s="21" t="str">
        <f>IF(F5=0,"(－)",F5/$B5*100)</f>
        <v>(－)</v>
      </c>
      <c r="G6" s="21" t="str">
        <f t="shared" si="0"/>
        <v>(－)</v>
      </c>
      <c r="H6" s="22">
        <f>IF(H5=0,"(－)",H5/$B5*100)</f>
        <v>38.576681520521802</v>
      </c>
      <c r="I6" s="19">
        <f t="shared" si="0"/>
        <v>0.30295886287254564</v>
      </c>
      <c r="J6" s="19">
        <f t="shared" si="0"/>
        <v>0.43390034466150712</v>
      </c>
      <c r="K6" s="19">
        <f t="shared" si="0"/>
        <v>49.823426665297468</v>
      </c>
      <c r="L6" s="19">
        <f t="shared" si="0"/>
        <v>1.1128097506085453</v>
      </c>
      <c r="M6" s="23"/>
      <c r="N6" s="23"/>
      <c r="O6" s="24"/>
      <c r="P6" s="23"/>
    </row>
    <row r="7" spans="1:16" s="5" customFormat="1" ht="21" customHeight="1" x14ac:dyDescent="0.15">
      <c r="A7" s="32" t="s">
        <v>23</v>
      </c>
      <c r="B7" s="14">
        <v>884799</v>
      </c>
      <c r="C7" s="14">
        <v>81727</v>
      </c>
      <c r="D7" s="15">
        <v>158698</v>
      </c>
      <c r="E7" s="16">
        <v>115041</v>
      </c>
      <c r="F7" s="16">
        <v>115373</v>
      </c>
      <c r="G7" s="16">
        <v>0</v>
      </c>
      <c r="H7" s="17">
        <v>389112</v>
      </c>
      <c r="I7" s="14">
        <v>88689</v>
      </c>
      <c r="J7" s="14">
        <v>6230</v>
      </c>
      <c r="K7" s="14">
        <v>308692</v>
      </c>
      <c r="L7" s="14">
        <v>10350</v>
      </c>
      <c r="M7" s="14">
        <v>741251</v>
      </c>
      <c r="N7" s="14">
        <v>1626050</v>
      </c>
      <c r="O7" s="13">
        <v>908391</v>
      </c>
      <c r="P7" s="18">
        <f t="shared" ref="P7" si="1">N7-O7</f>
        <v>717659</v>
      </c>
    </row>
    <row r="8" spans="1:16" s="5" customFormat="1" ht="21" customHeight="1" x14ac:dyDescent="0.15">
      <c r="A8" s="33"/>
      <c r="B8" s="19">
        <f t="shared" ref="B8:L8" si="2">IF(B7=0,"(－)",B7/$B7*100)</f>
        <v>100</v>
      </c>
      <c r="C8" s="19">
        <f t="shared" si="2"/>
        <v>9.2367871121011671</v>
      </c>
      <c r="D8" s="20">
        <f t="shared" si="2"/>
        <v>17.936051012715883</v>
      </c>
      <c r="E8" s="21">
        <f t="shared" si="2"/>
        <v>13.001936032929512</v>
      </c>
      <c r="F8" s="21">
        <f>IF(F7=0,"(－)",F7/$B7*100)</f>
        <v>13.039458679315869</v>
      </c>
      <c r="G8" s="21" t="str">
        <f t="shared" si="2"/>
        <v>(－)</v>
      </c>
      <c r="H8" s="22">
        <f>IF(H7=0,"(－)",H7/$B7*100)</f>
        <v>43.977445724961264</v>
      </c>
      <c r="I8" s="19">
        <f t="shared" si="2"/>
        <v>10.023632486022249</v>
      </c>
      <c r="J8" s="19">
        <f t="shared" si="2"/>
        <v>0.70411471984032536</v>
      </c>
      <c r="K8" s="19">
        <f t="shared" si="2"/>
        <v>34.88837577800156</v>
      </c>
      <c r="L8" s="19">
        <f t="shared" si="2"/>
        <v>1.1697571990926752</v>
      </c>
      <c r="M8" s="23"/>
      <c r="N8" s="23"/>
      <c r="O8" s="24"/>
      <c r="P8" s="23"/>
    </row>
    <row r="9" spans="1:16" s="5" customFormat="1" ht="21" customHeight="1" x14ac:dyDescent="0.15">
      <c r="A9" s="32" t="s">
        <v>24</v>
      </c>
      <c r="B9" s="14">
        <v>303798</v>
      </c>
      <c r="C9" s="14">
        <v>0</v>
      </c>
      <c r="D9" s="15">
        <v>80408</v>
      </c>
      <c r="E9" s="16">
        <v>3485</v>
      </c>
      <c r="F9" s="16">
        <v>4900</v>
      </c>
      <c r="G9" s="16">
        <v>0</v>
      </c>
      <c r="H9" s="17">
        <v>88793</v>
      </c>
      <c r="I9" s="14">
        <v>17014</v>
      </c>
      <c r="J9" s="14">
        <v>2100</v>
      </c>
      <c r="K9" s="14">
        <v>194132</v>
      </c>
      <c r="L9" s="14">
        <v>1758</v>
      </c>
      <c r="M9" s="14">
        <v>128109</v>
      </c>
      <c r="N9" s="14">
        <v>431907</v>
      </c>
      <c r="O9" s="13">
        <v>322522</v>
      </c>
      <c r="P9" s="18">
        <f t="shared" ref="P9" si="3">N9-O9</f>
        <v>109385</v>
      </c>
    </row>
    <row r="10" spans="1:16" s="5" customFormat="1" ht="21" customHeight="1" x14ac:dyDescent="0.15">
      <c r="A10" s="33"/>
      <c r="B10" s="19">
        <f t="shared" ref="B10:L10" si="4">IF(B9=0,"(－)",B9/$B9*100)</f>
        <v>100</v>
      </c>
      <c r="C10" s="19" t="str">
        <f t="shared" si="4"/>
        <v>(－)</v>
      </c>
      <c r="D10" s="20">
        <f t="shared" si="4"/>
        <v>26.467587015056054</v>
      </c>
      <c r="E10" s="21">
        <f t="shared" si="4"/>
        <v>1.147143825831638</v>
      </c>
      <c r="F10" s="21">
        <f>IF(F9=0,"(－)",F9/$B9*100)</f>
        <v>1.6129138440674393</v>
      </c>
      <c r="G10" s="21" t="str">
        <f t="shared" si="4"/>
        <v>(－)</v>
      </c>
      <c r="H10" s="22">
        <f>IF(H9=0,"(－)",H9/$B9*100)</f>
        <v>29.227644684955134</v>
      </c>
      <c r="I10" s="19">
        <f t="shared" si="4"/>
        <v>5.6004318659109016</v>
      </c>
      <c r="J10" s="19">
        <f t="shared" si="4"/>
        <v>0.69124879031461695</v>
      </c>
      <c r="K10" s="19">
        <f t="shared" si="4"/>
        <v>63.901671505408196</v>
      </c>
      <c r="L10" s="19">
        <f t="shared" si="4"/>
        <v>0.57867398732052211</v>
      </c>
      <c r="M10" s="23"/>
      <c r="N10" s="23"/>
      <c r="O10" s="24"/>
      <c r="P10" s="23"/>
    </row>
    <row r="11" spans="1:16" s="5" customFormat="1" ht="21" customHeight="1" x14ac:dyDescent="0.15">
      <c r="A11" s="32" t="s">
        <v>26</v>
      </c>
      <c r="B11" s="14">
        <v>292921</v>
      </c>
      <c r="C11" s="14">
        <v>0</v>
      </c>
      <c r="D11" s="15">
        <v>86769</v>
      </c>
      <c r="E11" s="16">
        <v>0</v>
      </c>
      <c r="F11" s="16">
        <v>6060</v>
      </c>
      <c r="G11" s="16">
        <v>0</v>
      </c>
      <c r="H11" s="17">
        <v>92829</v>
      </c>
      <c r="I11" s="14">
        <v>8585</v>
      </c>
      <c r="J11" s="14">
        <v>8406</v>
      </c>
      <c r="K11" s="14">
        <v>180390</v>
      </c>
      <c r="L11" s="14">
        <v>2710</v>
      </c>
      <c r="M11" s="14">
        <v>89208</v>
      </c>
      <c r="N11" s="14">
        <v>382129</v>
      </c>
      <c r="O11" s="13">
        <v>268380</v>
      </c>
      <c r="P11" s="18">
        <f t="shared" ref="P11" si="5">N11-O11</f>
        <v>113749</v>
      </c>
    </row>
    <row r="12" spans="1:16" s="5" customFormat="1" ht="21" customHeight="1" x14ac:dyDescent="0.15">
      <c r="A12" s="33"/>
      <c r="B12" s="19">
        <f t="shared" ref="B12:L12" si="6">IF(B11=0,"(－)",B11/$B11*100)</f>
        <v>100</v>
      </c>
      <c r="C12" s="19" t="str">
        <f t="shared" si="6"/>
        <v>(－)</v>
      </c>
      <c r="D12" s="20">
        <f t="shared" si="6"/>
        <v>29.621979987778275</v>
      </c>
      <c r="E12" s="21" t="str">
        <f t="shared" si="6"/>
        <v>(－)</v>
      </c>
      <c r="F12" s="21">
        <f t="shared" si="6"/>
        <v>2.0688171896176786</v>
      </c>
      <c r="G12" s="21" t="str">
        <f t="shared" si="6"/>
        <v>(－)</v>
      </c>
      <c r="H12" s="22">
        <f t="shared" si="6"/>
        <v>31.69079717739595</v>
      </c>
      <c r="I12" s="19">
        <f t="shared" si="6"/>
        <v>2.9308243519583779</v>
      </c>
      <c r="J12" s="19">
        <f t="shared" si="6"/>
        <v>2.869715725400364</v>
      </c>
      <c r="K12" s="19">
        <f t="shared" si="6"/>
        <v>61.583157233520303</v>
      </c>
      <c r="L12" s="19">
        <f t="shared" si="6"/>
        <v>0.92516412274981985</v>
      </c>
      <c r="M12" s="23"/>
      <c r="N12" s="23"/>
      <c r="O12" s="24"/>
      <c r="P12" s="23"/>
    </row>
    <row r="13" spans="1:16" s="5" customFormat="1" ht="21" customHeight="1" x14ac:dyDescent="0.15">
      <c r="A13" s="37" t="s">
        <v>31</v>
      </c>
      <c r="B13" s="14">
        <v>129586</v>
      </c>
      <c r="C13" s="14">
        <v>22</v>
      </c>
      <c r="D13" s="15">
        <v>12792</v>
      </c>
      <c r="E13" s="16">
        <v>652</v>
      </c>
      <c r="F13" s="16">
        <v>34601</v>
      </c>
      <c r="G13" s="16">
        <v>0</v>
      </c>
      <c r="H13" s="17">
        <v>48046</v>
      </c>
      <c r="I13" s="14">
        <v>0</v>
      </c>
      <c r="J13" s="14">
        <v>1300</v>
      </c>
      <c r="K13" s="14">
        <v>77297</v>
      </c>
      <c r="L13" s="14">
        <v>2921</v>
      </c>
      <c r="M13" s="14">
        <v>0</v>
      </c>
      <c r="N13" s="14">
        <v>129586</v>
      </c>
      <c r="O13" s="13">
        <v>73292</v>
      </c>
      <c r="P13" s="29">
        <f t="shared" ref="P13" si="7">N13-O13</f>
        <v>56294</v>
      </c>
    </row>
    <row r="14" spans="1:16" s="5" customFormat="1" ht="21" customHeight="1" x14ac:dyDescent="0.15">
      <c r="A14" s="33"/>
      <c r="B14" s="19">
        <f t="shared" ref="B14:L14" si="8">IF(B13=0,"(－)",B13/$B13*100)</f>
        <v>100</v>
      </c>
      <c r="C14" s="19">
        <f t="shared" si="8"/>
        <v>1.6977142592564012E-2</v>
      </c>
      <c r="D14" s="20">
        <f t="shared" si="8"/>
        <v>9.8714367292763097</v>
      </c>
      <c r="E14" s="21">
        <f t="shared" si="8"/>
        <v>0.50314077137962432</v>
      </c>
      <c r="F14" s="21">
        <f t="shared" si="8"/>
        <v>26.701186856604881</v>
      </c>
      <c r="G14" s="21" t="str">
        <f t="shared" si="8"/>
        <v>(－)</v>
      </c>
      <c r="H14" s="22">
        <f t="shared" si="8"/>
        <v>37.076536045560474</v>
      </c>
      <c r="I14" s="19" t="str">
        <f t="shared" si="8"/>
        <v>(－)</v>
      </c>
      <c r="J14" s="19">
        <f t="shared" si="8"/>
        <v>1.0031947895606008</v>
      </c>
      <c r="K14" s="19">
        <f t="shared" si="8"/>
        <v>59.64919049897366</v>
      </c>
      <c r="L14" s="19">
        <f t="shared" si="8"/>
        <v>2.2541015233127037</v>
      </c>
      <c r="M14" s="23"/>
      <c r="N14" s="23"/>
      <c r="O14" s="24"/>
      <c r="P14" s="23"/>
    </row>
    <row r="15" spans="1:16" s="5" customFormat="1" ht="21" customHeight="1" x14ac:dyDescent="0.15">
      <c r="A15" s="37" t="s">
        <v>30</v>
      </c>
      <c r="B15" s="14">
        <v>119745</v>
      </c>
      <c r="C15" s="14">
        <v>2393</v>
      </c>
      <c r="D15" s="15">
        <v>27320</v>
      </c>
      <c r="E15" s="16">
        <v>50</v>
      </c>
      <c r="F15" s="16">
        <v>2686</v>
      </c>
      <c r="G15" s="16">
        <v>0</v>
      </c>
      <c r="H15" s="17">
        <v>30056</v>
      </c>
      <c r="I15" s="14">
        <v>12480</v>
      </c>
      <c r="J15" s="14">
        <v>0</v>
      </c>
      <c r="K15" s="14">
        <v>71910</v>
      </c>
      <c r="L15" s="14">
        <v>2907</v>
      </c>
      <c r="M15" s="14">
        <v>27000</v>
      </c>
      <c r="N15" s="14">
        <v>146746</v>
      </c>
      <c r="O15" s="13">
        <v>143234</v>
      </c>
      <c r="P15" s="29">
        <f>N15-O15</f>
        <v>3512</v>
      </c>
    </row>
    <row r="16" spans="1:16" s="5" customFormat="1" ht="21" customHeight="1" x14ac:dyDescent="0.15">
      <c r="A16" s="33"/>
      <c r="B16" s="19">
        <f t="shared" ref="B16:E16" si="9">IF(B15=0,"(－)",B15/$B15*100)</f>
        <v>100</v>
      </c>
      <c r="C16" s="19">
        <f t="shared" si="9"/>
        <v>1.9984132949183682</v>
      </c>
      <c r="D16" s="20">
        <f>IF(D15=0,"(－)",D15/$B15*100)</f>
        <v>22.815148857989893</v>
      </c>
      <c r="E16" s="21">
        <f t="shared" si="9"/>
        <v>4.1755396885047397E-2</v>
      </c>
      <c r="F16" s="21">
        <f>IF(F15=0,"(－)",F15/$B15*100)</f>
        <v>2.2430999206647462</v>
      </c>
      <c r="G16" s="21" t="str">
        <f t="shared" ref="G16" si="10">IF(G15=0,"(－)",G15/$B15*100)</f>
        <v>(－)</v>
      </c>
      <c r="H16" s="22">
        <f>IF(H15=0,"(－)",H15/$B15*100)</f>
        <v>25.100004175539688</v>
      </c>
      <c r="I16" s="19">
        <f t="shared" ref="I16:L16" si="11">IF(I15=0,"(－)",I15/$B15*100)</f>
        <v>10.422147062507829</v>
      </c>
      <c r="J16" s="19" t="str">
        <f t="shared" si="11"/>
        <v>(－)</v>
      </c>
      <c r="K16" s="19">
        <f t="shared" si="11"/>
        <v>60.052611800075162</v>
      </c>
      <c r="L16" s="19">
        <f t="shared" si="11"/>
        <v>2.4276587748966554</v>
      </c>
      <c r="M16" s="23"/>
      <c r="N16" s="23"/>
      <c r="O16" s="24"/>
      <c r="P16" s="23"/>
    </row>
    <row r="17" spans="1:16" s="5" customFormat="1" ht="21" customHeight="1" x14ac:dyDescent="0.15">
      <c r="A17" s="37" t="s">
        <v>32</v>
      </c>
      <c r="B17" s="14">
        <v>76318</v>
      </c>
      <c r="C17" s="14">
        <v>2232</v>
      </c>
      <c r="D17" s="15">
        <v>6951</v>
      </c>
      <c r="E17" s="16">
        <v>2340</v>
      </c>
      <c r="F17" s="16">
        <v>2000</v>
      </c>
      <c r="G17" s="16">
        <v>0</v>
      </c>
      <c r="H17" s="17">
        <v>11291</v>
      </c>
      <c r="I17" s="14">
        <v>161</v>
      </c>
      <c r="J17" s="14">
        <v>0</v>
      </c>
      <c r="K17" s="14">
        <v>62295</v>
      </c>
      <c r="L17" s="14">
        <v>340</v>
      </c>
      <c r="M17" s="14">
        <v>105884</v>
      </c>
      <c r="N17" s="14">
        <v>182203</v>
      </c>
      <c r="O17" s="13">
        <v>180229</v>
      </c>
      <c r="P17" s="18">
        <f t="shared" ref="P17" si="12">N17-O17</f>
        <v>1974</v>
      </c>
    </row>
    <row r="18" spans="1:16" s="5" customFormat="1" ht="21" customHeight="1" x14ac:dyDescent="0.15">
      <c r="A18" s="33"/>
      <c r="B18" s="19">
        <f t="shared" ref="B18:L18" si="13">IF(B17=0,"(－)",B17/$B17*100)</f>
        <v>100</v>
      </c>
      <c r="C18" s="19">
        <f t="shared" si="13"/>
        <v>2.9246049424775284</v>
      </c>
      <c r="D18" s="20">
        <f t="shared" si="13"/>
        <v>9.1079430802694006</v>
      </c>
      <c r="E18" s="21">
        <f t="shared" si="13"/>
        <v>3.0661180848554732</v>
      </c>
      <c r="F18" s="21">
        <f t="shared" si="13"/>
        <v>2.6206137477397204</v>
      </c>
      <c r="G18" s="21" t="str">
        <f t="shared" si="13"/>
        <v>(－)</v>
      </c>
      <c r="H18" s="22">
        <f t="shared" si="13"/>
        <v>14.794674912864592</v>
      </c>
      <c r="I18" s="19">
        <f t="shared" si="13"/>
        <v>0.21095940669304752</v>
      </c>
      <c r="J18" s="19" t="str">
        <f t="shared" si="13"/>
        <v>(－)</v>
      </c>
      <c r="K18" s="19">
        <f t="shared" si="13"/>
        <v>81.625566707722953</v>
      </c>
      <c r="L18" s="19">
        <f t="shared" si="13"/>
        <v>0.44550433711575255</v>
      </c>
      <c r="M18" s="23"/>
      <c r="N18" s="23"/>
      <c r="O18" s="24"/>
      <c r="P18" s="23"/>
    </row>
    <row r="19" spans="1:16" s="5" customFormat="1" ht="21" customHeight="1" x14ac:dyDescent="0.15">
      <c r="A19" s="32" t="s">
        <v>33</v>
      </c>
      <c r="B19" s="14">
        <v>11959</v>
      </c>
      <c r="C19" s="14">
        <v>0</v>
      </c>
      <c r="D19" s="15">
        <v>3057</v>
      </c>
      <c r="E19" s="16">
        <v>0</v>
      </c>
      <c r="F19" s="16">
        <v>1537</v>
      </c>
      <c r="G19" s="16">
        <v>0</v>
      </c>
      <c r="H19" s="17">
        <v>4594</v>
      </c>
      <c r="I19" s="14">
        <v>1065</v>
      </c>
      <c r="J19" s="14">
        <v>0</v>
      </c>
      <c r="K19" s="14">
        <v>6300</v>
      </c>
      <c r="L19" s="14">
        <v>0</v>
      </c>
      <c r="M19" s="14">
        <v>0</v>
      </c>
      <c r="N19" s="14">
        <v>11959</v>
      </c>
      <c r="O19" s="13">
        <v>6864</v>
      </c>
      <c r="P19" s="18">
        <f t="shared" ref="P19" si="14">N19-O19</f>
        <v>5095</v>
      </c>
    </row>
    <row r="20" spans="1:16" s="5" customFormat="1" ht="21" customHeight="1" x14ac:dyDescent="0.15">
      <c r="A20" s="33"/>
      <c r="B20" s="19">
        <f t="shared" ref="B20:L20" si="15">IF(B19=0,"(－)",B19/$B19*100)</f>
        <v>100</v>
      </c>
      <c r="C20" s="19" t="str">
        <f t="shared" si="15"/>
        <v>(－)</v>
      </c>
      <c r="D20" s="20">
        <f t="shared" si="15"/>
        <v>25.562337988126099</v>
      </c>
      <c r="E20" s="21" t="str">
        <f t="shared" si="15"/>
        <v>(－)</v>
      </c>
      <c r="F20" s="21">
        <f>IF(F19=0,"(－)",F19/$B19*100)</f>
        <v>12.85224517100092</v>
      </c>
      <c r="G20" s="21" t="str">
        <f t="shared" si="15"/>
        <v>(－)</v>
      </c>
      <c r="H20" s="22">
        <f>IF(H19=0,"(－)",H19/$B19*100)</f>
        <v>38.414583159127019</v>
      </c>
      <c r="I20" s="19">
        <f t="shared" si="15"/>
        <v>8.9054268751567847</v>
      </c>
      <c r="J20" s="19" t="str">
        <f t="shared" si="15"/>
        <v>(－)</v>
      </c>
      <c r="K20" s="19">
        <f t="shared" si="15"/>
        <v>52.679989965716203</v>
      </c>
      <c r="L20" s="19" t="str">
        <f t="shared" si="15"/>
        <v>(－)</v>
      </c>
      <c r="M20" s="23"/>
      <c r="N20" s="23"/>
      <c r="O20" s="24"/>
      <c r="P20" s="23"/>
    </row>
    <row r="21" spans="1:16" s="5" customFormat="1" ht="21" customHeight="1" x14ac:dyDescent="0.15">
      <c r="A21" s="32" t="s">
        <v>25</v>
      </c>
      <c r="B21" s="14">
        <v>9295</v>
      </c>
      <c r="C21" s="14">
        <v>0</v>
      </c>
      <c r="D21" s="15">
        <v>1566</v>
      </c>
      <c r="E21" s="16">
        <v>20</v>
      </c>
      <c r="F21" s="16">
        <v>0</v>
      </c>
      <c r="G21" s="16">
        <v>0</v>
      </c>
      <c r="H21" s="17">
        <v>1586</v>
      </c>
      <c r="I21" s="14">
        <v>0</v>
      </c>
      <c r="J21" s="14">
        <v>0</v>
      </c>
      <c r="K21" s="14">
        <v>5546</v>
      </c>
      <c r="L21" s="14">
        <v>2163</v>
      </c>
      <c r="M21" s="14">
        <v>9056</v>
      </c>
      <c r="N21" s="14">
        <v>18351</v>
      </c>
      <c r="O21" s="13">
        <v>12279</v>
      </c>
      <c r="P21" s="18">
        <f t="shared" ref="P21" si="16">N21-O21</f>
        <v>6072</v>
      </c>
    </row>
    <row r="22" spans="1:16" s="5" customFormat="1" ht="21" customHeight="1" x14ac:dyDescent="0.15">
      <c r="A22" s="33"/>
      <c r="B22" s="19">
        <f t="shared" ref="B22:L22" si="17">IF(B21=0,"(－)",B21/$B21*100)</f>
        <v>100</v>
      </c>
      <c r="C22" s="19" t="str">
        <f t="shared" si="17"/>
        <v>(－)</v>
      </c>
      <c r="D22" s="20">
        <f t="shared" si="17"/>
        <v>16.847767616998386</v>
      </c>
      <c r="E22" s="21">
        <f t="shared" si="17"/>
        <v>0.21516944593867668</v>
      </c>
      <c r="F22" s="21" t="str">
        <f>IF(F21=0,"(－)",F21/$B21*100)</f>
        <v>(－)</v>
      </c>
      <c r="G22" s="21" t="str">
        <f t="shared" si="17"/>
        <v>(－)</v>
      </c>
      <c r="H22" s="22">
        <f>IF(H21=0,"(－)",H21/$B21*100)</f>
        <v>17.062937062937063</v>
      </c>
      <c r="I22" s="19" t="str">
        <f t="shared" si="17"/>
        <v>(－)</v>
      </c>
      <c r="J22" s="19" t="str">
        <f t="shared" si="17"/>
        <v>(－)</v>
      </c>
      <c r="K22" s="19">
        <f t="shared" si="17"/>
        <v>59.666487358795052</v>
      </c>
      <c r="L22" s="19">
        <f t="shared" si="17"/>
        <v>23.270575578267884</v>
      </c>
      <c r="M22" s="23"/>
      <c r="N22" s="23"/>
      <c r="O22" s="24"/>
      <c r="P22" s="23"/>
    </row>
    <row r="23" spans="1:16" s="5" customFormat="1" ht="21" customHeight="1" x14ac:dyDescent="0.15">
      <c r="A23" s="37" t="s">
        <v>34</v>
      </c>
      <c r="B23" s="14">
        <v>1500</v>
      </c>
      <c r="C23" s="14">
        <v>0</v>
      </c>
      <c r="D23" s="15">
        <v>0</v>
      </c>
      <c r="E23" s="16">
        <v>0</v>
      </c>
      <c r="F23" s="16">
        <v>0</v>
      </c>
      <c r="G23" s="16">
        <v>0</v>
      </c>
      <c r="H23" s="17">
        <v>0</v>
      </c>
      <c r="I23" s="14">
        <v>0</v>
      </c>
      <c r="J23" s="14">
        <v>0</v>
      </c>
      <c r="K23" s="14">
        <v>1500</v>
      </c>
      <c r="L23" s="14">
        <v>0</v>
      </c>
      <c r="M23" s="14">
        <v>0</v>
      </c>
      <c r="N23" s="14">
        <v>1500</v>
      </c>
      <c r="O23" s="13">
        <v>0</v>
      </c>
      <c r="P23" s="18">
        <f t="shared" ref="P23" si="18">N23-O23</f>
        <v>1500</v>
      </c>
    </row>
    <row r="24" spans="1:16" s="5" customFormat="1" ht="21" customHeight="1" x14ac:dyDescent="0.15">
      <c r="A24" s="33"/>
      <c r="B24" s="19">
        <f>IF(B23=0,"(－)",B23/$B23*100)</f>
        <v>100</v>
      </c>
      <c r="C24" s="19" t="str">
        <f t="shared" ref="C24:E24" si="19">IF(C23=0,"(－)",C23/$B23*100)</f>
        <v>(－)</v>
      </c>
      <c r="D24" s="20" t="str">
        <f t="shared" si="19"/>
        <v>(－)</v>
      </c>
      <c r="E24" s="21" t="str">
        <f t="shared" si="19"/>
        <v>(－)</v>
      </c>
      <c r="F24" s="21" t="str">
        <f>IF(F23=0,"(－)",F23/$B23*100)</f>
        <v>(－)</v>
      </c>
      <c r="G24" s="21" t="str">
        <f t="shared" ref="G24" si="20">IF(G23=0,"(－)",G23/$B23*100)</f>
        <v>(－)</v>
      </c>
      <c r="H24" s="22" t="str">
        <f>IF(H23=0,"(－)",H23/$B23*100)</f>
        <v>(－)</v>
      </c>
      <c r="I24" s="19" t="str">
        <f t="shared" ref="I24:L24" si="21">IF(I23=0,"(－)",I23/$B23*100)</f>
        <v>(－)</v>
      </c>
      <c r="J24" s="19" t="str">
        <f t="shared" si="21"/>
        <v>(－)</v>
      </c>
      <c r="K24" s="19">
        <f t="shared" si="21"/>
        <v>100</v>
      </c>
      <c r="L24" s="19" t="str">
        <f t="shared" si="21"/>
        <v>(－)</v>
      </c>
      <c r="M24" s="23"/>
      <c r="N24" s="23"/>
      <c r="O24" s="24"/>
      <c r="P24" s="23"/>
    </row>
    <row r="25" spans="1:16" s="5" customFormat="1" ht="21" customHeight="1" x14ac:dyDescent="0.15">
      <c r="A25" s="32" t="s">
        <v>20</v>
      </c>
      <c r="B25" s="25">
        <v>3904129.7209999999</v>
      </c>
      <c r="C25" s="25">
        <v>288613.05099999998</v>
      </c>
      <c r="D25" s="26">
        <v>1177721.78</v>
      </c>
      <c r="E25" s="27">
        <v>121588.215</v>
      </c>
      <c r="F25" s="27">
        <v>167157.98300000001</v>
      </c>
      <c r="G25" s="27">
        <v>0</v>
      </c>
      <c r="H25" s="27">
        <v>1466467.9779999999</v>
      </c>
      <c r="I25" s="28">
        <v>134277.66</v>
      </c>
      <c r="J25" s="25">
        <v>27036.210999999999</v>
      </c>
      <c r="K25" s="25">
        <v>1941504.692</v>
      </c>
      <c r="L25" s="25">
        <v>46230.129000000001</v>
      </c>
      <c r="M25" s="25">
        <v>1801473.473</v>
      </c>
      <c r="N25" s="25">
        <v>5705603.1940000001</v>
      </c>
      <c r="O25" s="13">
        <v>3800245</v>
      </c>
      <c r="P25" s="18">
        <f t="shared" ref="P25:P27" si="22">N25-O25</f>
        <v>1905358.1940000001</v>
      </c>
    </row>
    <row r="26" spans="1:16" s="5" customFormat="1" ht="21" customHeight="1" x14ac:dyDescent="0.15">
      <c r="A26" s="33"/>
      <c r="B26" s="19">
        <f t="shared" ref="B26:L30" si="23">IF(B25=0,"(－)",B25/$B25*100)</f>
        <v>100</v>
      </c>
      <c r="C26" s="19">
        <f t="shared" si="23"/>
        <v>7.3925066948358191</v>
      </c>
      <c r="D26" s="20">
        <f t="shared" si="23"/>
        <v>30.16605144201867</v>
      </c>
      <c r="E26" s="21">
        <f t="shared" si="23"/>
        <v>3.1143487457905605</v>
      </c>
      <c r="F26" s="21">
        <f>IF(F25=0,"(－)",F25/$B25*100)</f>
        <v>4.2815683633889181</v>
      </c>
      <c r="G26" s="21" t="str">
        <f t="shared" si="23"/>
        <v>(－)</v>
      </c>
      <c r="H26" s="22">
        <f>IF(H25=0,"(－)",H25/$B25*100)</f>
        <v>37.561968551198142</v>
      </c>
      <c r="I26" s="19">
        <f t="shared" si="23"/>
        <v>3.4393749592317917</v>
      </c>
      <c r="J26" s="19">
        <f t="shared" si="23"/>
        <v>0.6925028862277397</v>
      </c>
      <c r="K26" s="19">
        <f t="shared" si="23"/>
        <v>49.729512868304617</v>
      </c>
      <c r="L26" s="19">
        <f t="shared" si="23"/>
        <v>1.1841340402018881</v>
      </c>
      <c r="M26" s="23"/>
      <c r="N26" s="23"/>
      <c r="O26" s="24"/>
      <c r="P26" s="23"/>
    </row>
    <row r="27" spans="1:16" s="5" customFormat="1" ht="21" customHeight="1" x14ac:dyDescent="0.15">
      <c r="A27" s="32" t="s">
        <v>16</v>
      </c>
      <c r="B27" s="14">
        <v>2446998.4479999999</v>
      </c>
      <c r="C27" s="14">
        <v>537480.27500000002</v>
      </c>
      <c r="D27" s="15">
        <v>531844.21400000004</v>
      </c>
      <c r="E27" s="16">
        <v>0</v>
      </c>
      <c r="F27" s="16">
        <v>759193.821</v>
      </c>
      <c r="G27" s="16">
        <v>0</v>
      </c>
      <c r="H27" s="16">
        <v>1291038.0349999999</v>
      </c>
      <c r="I27" s="17">
        <v>436181.79399999999</v>
      </c>
      <c r="J27" s="14">
        <v>45789.512999999999</v>
      </c>
      <c r="K27" s="14">
        <v>80763.574999999997</v>
      </c>
      <c r="L27" s="14">
        <v>55745.256000000001</v>
      </c>
      <c r="M27" s="14">
        <v>3000065.3509999998</v>
      </c>
      <c r="N27" s="14">
        <v>5447063.7989999996</v>
      </c>
      <c r="O27" s="13">
        <v>2221366.4989999998</v>
      </c>
      <c r="P27" s="18">
        <f t="shared" si="22"/>
        <v>3225697.3</v>
      </c>
    </row>
    <row r="28" spans="1:16" s="5" customFormat="1" ht="21" customHeight="1" x14ac:dyDescent="0.15">
      <c r="A28" s="33"/>
      <c r="B28" s="19">
        <f t="shared" si="23"/>
        <v>100</v>
      </c>
      <c r="C28" s="19">
        <f t="shared" si="23"/>
        <v>21.964880093785823</v>
      </c>
      <c r="D28" s="20">
        <f t="shared" si="23"/>
        <v>21.734554610555275</v>
      </c>
      <c r="E28" s="21" t="str">
        <f t="shared" si="23"/>
        <v>(－)</v>
      </c>
      <c r="F28" s="21">
        <f>IF(F27=0,"(－)",F27/$B27*100)</f>
        <v>31.0255129757238</v>
      </c>
      <c r="G28" s="21" t="str">
        <f t="shared" si="23"/>
        <v>(－)</v>
      </c>
      <c r="H28" s="22">
        <f>IF(H27=0,"(－)",H27/$B27*100)</f>
        <v>52.760067586279071</v>
      </c>
      <c r="I28" s="19">
        <f t="shared" si="23"/>
        <v>17.825176569135284</v>
      </c>
      <c r="J28" s="19">
        <f t="shared" si="23"/>
        <v>1.8712522289266282</v>
      </c>
      <c r="K28" s="19">
        <f t="shared" si="23"/>
        <v>3.3005159879038874</v>
      </c>
      <c r="L28" s="19">
        <f t="shared" si="23"/>
        <v>2.2781075339693069</v>
      </c>
      <c r="M28" s="23"/>
      <c r="N28" s="23"/>
      <c r="O28" s="24"/>
      <c r="P28" s="23"/>
    </row>
    <row r="29" spans="1:16" s="5" customFormat="1" ht="21" customHeight="1" x14ac:dyDescent="0.15">
      <c r="A29" s="32" t="s">
        <v>1</v>
      </c>
      <c r="B29" s="14">
        <v>6351128.1689999998</v>
      </c>
      <c r="C29" s="14">
        <v>826093.326</v>
      </c>
      <c r="D29" s="15">
        <v>1709565.9939999999</v>
      </c>
      <c r="E29" s="16">
        <v>121588.215</v>
      </c>
      <c r="F29" s="16">
        <v>926351.804</v>
      </c>
      <c r="G29" s="16">
        <v>0</v>
      </c>
      <c r="H29" s="16">
        <v>2757506.0129999998</v>
      </c>
      <c r="I29" s="17">
        <v>570459.45400000003</v>
      </c>
      <c r="J29" s="14">
        <v>72825.724000000002</v>
      </c>
      <c r="K29" s="14">
        <v>2022268.267</v>
      </c>
      <c r="L29" s="14">
        <v>101975.38499999999</v>
      </c>
      <c r="M29" s="14">
        <v>4801538.824</v>
      </c>
      <c r="N29" s="14">
        <v>11152666.993000001</v>
      </c>
      <c r="O29" s="13">
        <v>6021611.4560000002</v>
      </c>
      <c r="P29" s="18">
        <f>N29-O29</f>
        <v>5131055.5370000005</v>
      </c>
    </row>
    <row r="30" spans="1:16" s="5" customFormat="1" ht="21" customHeight="1" x14ac:dyDescent="0.15">
      <c r="A30" s="33"/>
      <c r="B30" s="19">
        <f>IF(B29=0,"(－)",B29/$B29*100)</f>
        <v>100</v>
      </c>
      <c r="C30" s="19">
        <f t="shared" si="23"/>
        <v>13.007032829729059</v>
      </c>
      <c r="D30" s="20">
        <f t="shared" si="23"/>
        <v>26.917516833378208</v>
      </c>
      <c r="E30" s="21">
        <f t="shared" si="23"/>
        <v>1.9144349124219351</v>
      </c>
      <c r="F30" s="21">
        <f>IF(F29=0,"(－)",F29/$B29*100)</f>
        <v>14.585626039190078</v>
      </c>
      <c r="G30" s="21" t="str">
        <f t="shared" si="23"/>
        <v>(－)</v>
      </c>
      <c r="H30" s="22">
        <f>IF(H29=0,"(－)",H29/$B29*100)</f>
        <v>43.417577784990222</v>
      </c>
      <c r="I30" s="19">
        <f t="shared" si="23"/>
        <v>8.9820176639549736</v>
      </c>
      <c r="J30" s="19">
        <f t="shared" si="23"/>
        <v>1.1466580749458657</v>
      </c>
      <c r="K30" s="19">
        <f t="shared" si="23"/>
        <v>31.841087334227282</v>
      </c>
      <c r="L30" s="19">
        <f t="shared" si="23"/>
        <v>1.6056263121526055</v>
      </c>
      <c r="M30" s="23"/>
      <c r="N30" s="23"/>
      <c r="O30" s="24"/>
      <c r="P30" s="23"/>
    </row>
    <row r="31" spans="1:16" ht="27" customHeight="1" x14ac:dyDescent="0.1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3"/>
    </row>
    <row r="32" spans="1:16" ht="18" customHeight="1" x14ac:dyDescent="0.15">
      <c r="A32" s="2"/>
    </row>
  </sheetData>
  <mergeCells count="24">
    <mergeCell ref="A15:A16"/>
    <mergeCell ref="A13:A14"/>
    <mergeCell ref="A29:A30"/>
    <mergeCell ref="A17:A18"/>
    <mergeCell ref="A25:A26"/>
    <mergeCell ref="A27:A28"/>
    <mergeCell ref="A21:A22"/>
    <mergeCell ref="A23:A24"/>
    <mergeCell ref="A9:A10"/>
    <mergeCell ref="A11:A12"/>
    <mergeCell ref="A19:A20"/>
    <mergeCell ref="P3:P4"/>
    <mergeCell ref="A5:A6"/>
    <mergeCell ref="B3:B4"/>
    <mergeCell ref="C3:C4"/>
    <mergeCell ref="D3:H3"/>
    <mergeCell ref="I3:I4"/>
    <mergeCell ref="J3:J4"/>
    <mergeCell ref="K3:K4"/>
    <mergeCell ref="L3:L4"/>
    <mergeCell ref="M3:M4"/>
    <mergeCell ref="N3:N4"/>
    <mergeCell ref="O3:O4"/>
    <mergeCell ref="A7:A8"/>
  </mergeCells>
  <phoneticPr fontId="2"/>
  <printOptions horizontalCentered="1"/>
  <pageMargins left="0.6692913385826772" right="0.23622047244094491" top="0.98425196850393704" bottom="0.98425196850393704" header="0.51181102362204722" footer="0.51181102362204722"/>
  <pageSetup paperSize="9" scale="73" firstPageNumber="9" orientation="landscape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参考２－①（R3）</vt:lpstr>
      <vt:lpstr>参考２－②（R2）</vt:lpstr>
      <vt:lpstr>'参考２－①（R3）'!Print_Area</vt:lpstr>
      <vt:lpstr>'参考２－②（R2）'!Print_Area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土屋</cp:lastModifiedBy>
  <cp:lastPrinted>2022-10-24T05:10:08Z</cp:lastPrinted>
  <dcterms:created xsi:type="dcterms:W3CDTF">2006-10-12T01:45:20Z</dcterms:created>
  <dcterms:modified xsi:type="dcterms:W3CDTF">2022-11-24T06:17:57Z</dcterms:modified>
</cp:coreProperties>
</file>