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2064sv0fs002\NET_DATA\06_【選挙】\03 経常業務全般\34 政治団体(大阪府所管)収支報告書\令和３年度\09 要旨公表関係\03 訂正の報道提供\"/>
    </mc:Choice>
  </mc:AlternateContent>
  <bookViews>
    <workbookView xWindow="120" yWindow="120" windowWidth="14955" windowHeight="7500" tabRatio="800"/>
  </bookViews>
  <sheets>
    <sheet name="参考２－①（R2）" sheetId="27" r:id="rId1"/>
    <sheet name="参考２－②（R1）" sheetId="29" r:id="rId2"/>
  </sheets>
  <definedNames>
    <definedName name="_xlnm.Print_Area" localSheetId="0">'参考２－①（R2）'!$A$1:$P$31</definedName>
    <definedName name="_xlnm.Print_Area" localSheetId="1">'参考２－②（R1）'!$A$1:$P$27</definedName>
  </definedNames>
  <calcPr calcId="162913"/>
</workbook>
</file>

<file path=xl/calcChain.xml><?xml version="1.0" encoding="utf-8"?>
<calcChain xmlns="http://schemas.openxmlformats.org/spreadsheetml/2006/main">
  <c r="D16" i="27" l="1"/>
  <c r="P13" i="27"/>
  <c r="P15" i="27"/>
  <c r="F20" i="29" l="1"/>
  <c r="P29" i="27" l="1"/>
  <c r="B24" i="27"/>
  <c r="B30" i="27"/>
  <c r="L24" i="27"/>
  <c r="K24" i="27"/>
  <c r="J24" i="27"/>
  <c r="I24" i="27"/>
  <c r="H24" i="27"/>
  <c r="G24" i="27"/>
  <c r="F24" i="27"/>
  <c r="E24" i="27"/>
  <c r="D24" i="27"/>
  <c r="C24" i="27"/>
  <c r="P23" i="27"/>
  <c r="I6" i="29" l="1"/>
  <c r="J6" i="29"/>
  <c r="K6" i="29"/>
  <c r="L6" i="29"/>
  <c r="K30" i="27" l="1"/>
  <c r="L14" i="27" l="1"/>
  <c r="K14" i="27"/>
  <c r="J14" i="27"/>
  <c r="I14" i="27"/>
  <c r="H14" i="27"/>
  <c r="G14" i="27"/>
  <c r="F14" i="27"/>
  <c r="E14" i="27"/>
  <c r="D14" i="27"/>
  <c r="C14" i="27"/>
  <c r="B14" i="27"/>
  <c r="L16" i="27"/>
  <c r="K16" i="27"/>
  <c r="J16" i="27"/>
  <c r="I16" i="27"/>
  <c r="H16" i="27"/>
  <c r="G16" i="27"/>
  <c r="F16" i="27"/>
  <c r="E16" i="27"/>
  <c r="C16" i="27"/>
  <c r="B16" i="27"/>
  <c r="P21" i="27"/>
  <c r="P19" i="29" l="1"/>
  <c r="L16" i="29" l="1"/>
  <c r="K16" i="29"/>
  <c r="J16" i="29"/>
  <c r="I16" i="29"/>
  <c r="H16" i="29"/>
  <c r="G16" i="29"/>
  <c r="F16" i="29"/>
  <c r="E16" i="29"/>
  <c r="D16" i="29"/>
  <c r="C16" i="29"/>
  <c r="B16" i="29"/>
  <c r="P15" i="29"/>
  <c r="L12" i="29"/>
  <c r="K12" i="29"/>
  <c r="J12" i="29"/>
  <c r="I12" i="29"/>
  <c r="H12" i="29"/>
  <c r="G12" i="29"/>
  <c r="F12" i="29"/>
  <c r="E12" i="29"/>
  <c r="D12" i="29"/>
  <c r="C12" i="29"/>
  <c r="B12" i="29"/>
  <c r="P11" i="29"/>
  <c r="L26" i="29"/>
  <c r="K26" i="29"/>
  <c r="J26" i="29"/>
  <c r="I26" i="29"/>
  <c r="H26" i="29"/>
  <c r="G26" i="29"/>
  <c r="F26" i="29"/>
  <c r="E26" i="29"/>
  <c r="D26" i="29"/>
  <c r="C26" i="29"/>
  <c r="B26" i="29"/>
  <c r="P25" i="29"/>
  <c r="L24" i="29"/>
  <c r="K24" i="29"/>
  <c r="J24" i="29"/>
  <c r="I24" i="29"/>
  <c r="H24" i="29"/>
  <c r="G24" i="29"/>
  <c r="F24" i="29"/>
  <c r="E24" i="29"/>
  <c r="D24" i="29"/>
  <c r="C24" i="29"/>
  <c r="B24" i="29"/>
  <c r="P23" i="29"/>
  <c r="L22" i="29"/>
  <c r="K22" i="29"/>
  <c r="J22" i="29"/>
  <c r="I22" i="29"/>
  <c r="H22" i="29"/>
  <c r="G22" i="29"/>
  <c r="F22" i="29"/>
  <c r="E22" i="29"/>
  <c r="D22" i="29"/>
  <c r="C22" i="29"/>
  <c r="B22" i="29"/>
  <c r="P21" i="29"/>
  <c r="L20" i="29"/>
  <c r="K20" i="29"/>
  <c r="J20" i="29"/>
  <c r="I20" i="29"/>
  <c r="H20" i="29"/>
  <c r="G20" i="29"/>
  <c r="E20" i="29"/>
  <c r="D20" i="29"/>
  <c r="C20" i="29"/>
  <c r="B20" i="29"/>
  <c r="L18" i="29"/>
  <c r="K18" i="29"/>
  <c r="J18" i="29"/>
  <c r="I18" i="29"/>
  <c r="H18" i="29"/>
  <c r="G18" i="29"/>
  <c r="F18" i="29"/>
  <c r="E18" i="29"/>
  <c r="D18" i="29"/>
  <c r="C18" i="29"/>
  <c r="B18" i="29"/>
  <c r="P17" i="29"/>
  <c r="L14" i="29"/>
  <c r="K14" i="29"/>
  <c r="J14" i="29"/>
  <c r="I14" i="29"/>
  <c r="H14" i="29"/>
  <c r="G14" i="29"/>
  <c r="F14" i="29"/>
  <c r="E14" i="29"/>
  <c r="D14" i="29"/>
  <c r="C14" i="29"/>
  <c r="B14" i="29"/>
  <c r="P13" i="29"/>
  <c r="L10" i="29"/>
  <c r="K10" i="29"/>
  <c r="J10" i="29"/>
  <c r="I10" i="29"/>
  <c r="H10" i="29"/>
  <c r="G10" i="29"/>
  <c r="F10" i="29"/>
  <c r="E10" i="29"/>
  <c r="D10" i="29"/>
  <c r="C10" i="29"/>
  <c r="B10" i="29"/>
  <c r="P9" i="29"/>
  <c r="L8" i="29"/>
  <c r="K8" i="29"/>
  <c r="J8" i="29"/>
  <c r="I8" i="29"/>
  <c r="H8" i="29"/>
  <c r="G8" i="29"/>
  <c r="F8" i="29"/>
  <c r="E8" i="29"/>
  <c r="D8" i="29"/>
  <c r="C8" i="29"/>
  <c r="B8" i="29"/>
  <c r="P7" i="29"/>
  <c r="H6" i="29"/>
  <c r="G6" i="29"/>
  <c r="F6" i="29"/>
  <c r="E6" i="29"/>
  <c r="D6" i="29"/>
  <c r="C6" i="29"/>
  <c r="B6" i="29"/>
  <c r="P5" i="29"/>
  <c r="L26" i="27" l="1"/>
  <c r="K26" i="27"/>
  <c r="J26" i="27"/>
  <c r="I26" i="27"/>
  <c r="H26" i="27"/>
  <c r="G26" i="27"/>
  <c r="F26" i="27"/>
  <c r="E26" i="27"/>
  <c r="D26" i="27"/>
  <c r="C26" i="27"/>
  <c r="B26" i="27"/>
  <c r="L30" i="27" l="1"/>
  <c r="J30" i="27"/>
  <c r="I30" i="27"/>
  <c r="H30" i="27"/>
  <c r="G30" i="27"/>
  <c r="F30" i="27"/>
  <c r="E30" i="27"/>
  <c r="D30" i="27"/>
  <c r="C30" i="27"/>
  <c r="L28" i="27"/>
  <c r="K28" i="27"/>
  <c r="J28" i="27"/>
  <c r="I28" i="27"/>
  <c r="H28" i="27"/>
  <c r="G28" i="27"/>
  <c r="F28" i="27"/>
  <c r="E28" i="27"/>
  <c r="D28" i="27"/>
  <c r="C28" i="27"/>
  <c r="B28" i="27"/>
  <c r="P25" i="27"/>
  <c r="P27" i="27"/>
  <c r="L22" i="27"/>
  <c r="K22" i="27"/>
  <c r="J22" i="27"/>
  <c r="I22" i="27"/>
  <c r="H22" i="27"/>
  <c r="G22" i="27"/>
  <c r="F22" i="27"/>
  <c r="E22" i="27"/>
  <c r="D22" i="27"/>
  <c r="C22" i="27"/>
  <c r="B22" i="27"/>
  <c r="L18" i="27"/>
  <c r="K18" i="27"/>
  <c r="J18" i="27"/>
  <c r="I18" i="27"/>
  <c r="H18" i="27"/>
  <c r="G18" i="27"/>
  <c r="F18" i="27"/>
  <c r="E18" i="27"/>
  <c r="D18" i="27"/>
  <c r="C18" i="27"/>
  <c r="B18" i="27"/>
  <c r="L12" i="27"/>
  <c r="K12" i="27"/>
  <c r="J12" i="27"/>
  <c r="I12" i="27"/>
  <c r="H12" i="27"/>
  <c r="G12" i="27"/>
  <c r="F12" i="27"/>
  <c r="E12" i="27"/>
  <c r="D12" i="27"/>
  <c r="C12" i="27"/>
  <c r="B12" i="27"/>
  <c r="L20" i="27"/>
  <c r="K20" i="27"/>
  <c r="J20" i="27"/>
  <c r="I20" i="27"/>
  <c r="H20" i="27"/>
  <c r="G20" i="27"/>
  <c r="F20" i="27"/>
  <c r="E20" i="27"/>
  <c r="D20" i="27"/>
  <c r="C20" i="27"/>
  <c r="B20" i="27"/>
  <c r="L10" i="27"/>
  <c r="K10" i="27"/>
  <c r="J10" i="27"/>
  <c r="I10" i="27"/>
  <c r="H10" i="27"/>
  <c r="G10" i="27"/>
  <c r="F10" i="27"/>
  <c r="E10" i="27"/>
  <c r="D10" i="27"/>
  <c r="C10" i="27"/>
  <c r="B10" i="27"/>
  <c r="L8" i="27"/>
  <c r="K8" i="27"/>
  <c r="J8" i="27"/>
  <c r="I8" i="27"/>
  <c r="H8" i="27"/>
  <c r="G8" i="27"/>
  <c r="F8" i="27"/>
  <c r="E8" i="27"/>
  <c r="D8" i="27"/>
  <c r="C8" i="27"/>
  <c r="B8" i="27"/>
  <c r="L6" i="27"/>
  <c r="K6" i="27"/>
  <c r="J6" i="27"/>
  <c r="I6" i="27"/>
  <c r="H6" i="27"/>
  <c r="G6" i="27"/>
  <c r="F6" i="27"/>
  <c r="E6" i="27"/>
  <c r="D6" i="27"/>
  <c r="C6" i="27"/>
  <c r="B6" i="27"/>
  <c r="P7" i="27"/>
  <c r="P9" i="27"/>
  <c r="P19" i="27"/>
  <c r="P11" i="27"/>
  <c r="P17" i="27"/>
  <c r="P5" i="27"/>
</calcChain>
</file>

<file path=xl/sharedStrings.xml><?xml version="1.0" encoding="utf-8"?>
<sst xmlns="http://schemas.openxmlformats.org/spreadsheetml/2006/main" count="68" uniqueCount="41">
  <si>
    <t>日本共産党</t>
  </si>
  <si>
    <t>総      計</t>
  </si>
  <si>
    <t xml:space="preserve">項目 </t>
  </si>
  <si>
    <t xml:space="preserve"> 区分</t>
  </si>
  <si>
    <t xml:space="preserve">個  人 </t>
  </si>
  <si>
    <t xml:space="preserve">団  体 </t>
  </si>
  <si>
    <t>政治団体</t>
    <phoneticPr fontId="2"/>
  </si>
  <si>
    <t>寄附金額</t>
    <phoneticPr fontId="2"/>
  </si>
  <si>
    <t>本年収入額   ①</t>
    <phoneticPr fontId="2"/>
  </si>
  <si>
    <t>前年繰越額    ②</t>
    <phoneticPr fontId="2"/>
  </si>
  <si>
    <t>収入総額    ③＝①＋②</t>
    <phoneticPr fontId="2"/>
  </si>
  <si>
    <t>支出総額     ④</t>
    <phoneticPr fontId="2"/>
  </si>
  <si>
    <t>交付金収入</t>
    <phoneticPr fontId="2"/>
  </si>
  <si>
    <t>借入金収入</t>
    <phoneticPr fontId="2"/>
  </si>
  <si>
    <t>事業収入</t>
    <phoneticPr fontId="2"/>
  </si>
  <si>
    <t>政党匿名</t>
    <phoneticPr fontId="2"/>
  </si>
  <si>
    <t>その他の政治団体合計</t>
    <phoneticPr fontId="2"/>
  </si>
  <si>
    <t>計</t>
    <phoneticPr fontId="2"/>
  </si>
  <si>
    <t>党費又は　　　会費</t>
    <rPh sb="0" eb="2">
      <t>トウヒ</t>
    </rPh>
    <rPh sb="2" eb="3">
      <t>マタ</t>
    </rPh>
    <rPh sb="7" eb="9">
      <t>カイヒ</t>
    </rPh>
    <phoneticPr fontId="2"/>
  </si>
  <si>
    <t>その他の　　　収入</t>
    <rPh sb="7" eb="9">
      <t>シュウニュウ</t>
    </rPh>
    <phoneticPr fontId="2"/>
  </si>
  <si>
    <t xml:space="preserve">政党の支部　合計 </t>
    <phoneticPr fontId="2"/>
  </si>
  <si>
    <t>翌年繰越額 ③－④</t>
    <phoneticPr fontId="2"/>
  </si>
  <si>
    <t>〔単位：千円・％〕</t>
    <phoneticPr fontId="2"/>
  </si>
  <si>
    <t>自由民主党</t>
    <rPh sb="0" eb="2">
      <t>ジユウ</t>
    </rPh>
    <rPh sb="2" eb="4">
      <t>ミンシュ</t>
    </rPh>
    <rPh sb="4" eb="5">
      <t>トウ</t>
    </rPh>
    <phoneticPr fontId="2"/>
  </si>
  <si>
    <t>公明党</t>
    <rPh sb="0" eb="3">
      <t>コウメイトウ</t>
    </rPh>
    <phoneticPr fontId="2"/>
  </si>
  <si>
    <t>社会民主党</t>
    <rPh sb="0" eb="2">
      <t>シャカイ</t>
    </rPh>
    <rPh sb="2" eb="5">
      <t>ミンシュトウ</t>
    </rPh>
    <phoneticPr fontId="2"/>
  </si>
  <si>
    <t>日本維新の会</t>
    <rPh sb="0" eb="2">
      <t>ニッポン</t>
    </rPh>
    <rPh sb="2" eb="4">
      <t>イシン</t>
    </rPh>
    <rPh sb="5" eb="6">
      <t>カイ</t>
    </rPh>
    <phoneticPr fontId="2"/>
  </si>
  <si>
    <t>自由党</t>
    <rPh sb="0" eb="3">
      <t>ジユウトウ</t>
    </rPh>
    <phoneticPr fontId="2"/>
  </si>
  <si>
    <t>国民民主党</t>
    <rPh sb="0" eb="2">
      <t>コクミン</t>
    </rPh>
    <rPh sb="2" eb="5">
      <t>ミンシュトウ</t>
    </rPh>
    <phoneticPr fontId="2"/>
  </si>
  <si>
    <t>立憲民主党</t>
    <rPh sb="0" eb="2">
      <t>リッケン</t>
    </rPh>
    <rPh sb="2" eb="5">
      <t>ミンシュトウ</t>
    </rPh>
    <phoneticPr fontId="2"/>
  </si>
  <si>
    <t>参考　２－①</t>
    <phoneticPr fontId="2"/>
  </si>
  <si>
    <t>参考　２－②</t>
    <phoneticPr fontId="2"/>
  </si>
  <si>
    <t>※　本表の政党の順序は、令和元年の本年収入額による。　※  (  )内は、本年収入額に占める比率である。  　※千円単位で四捨五入しているため、合計欄と表中の計が一致しない場合がある。</t>
    <rPh sb="12" eb="14">
      <t>レイワ</t>
    </rPh>
    <rPh sb="14" eb="16">
      <t>ガンネン</t>
    </rPh>
    <phoneticPr fontId="2"/>
  </si>
  <si>
    <t>　　　　　収入項目別内訳（令和２年分）</t>
    <rPh sb="13" eb="15">
      <t>レイワ</t>
    </rPh>
    <rPh sb="16" eb="18">
      <t>ネンブン</t>
    </rPh>
    <phoneticPr fontId="2"/>
  </si>
  <si>
    <t>※　本表の政党の順序は、令和２年の本年収入額による。　※  (  )内は、本年収入額に占める比率である。  　※千円単位で四捨五入しているため、合計欄と表中の計が一致しない場合がある。</t>
    <rPh sb="12" eb="14">
      <t>レイワ</t>
    </rPh>
    <phoneticPr fontId="2"/>
  </si>
  <si>
    <t>　　　　　収入項目別内訳（令和元年分）</t>
    <rPh sb="13" eb="15">
      <t>レイワ</t>
    </rPh>
    <rPh sb="15" eb="16">
      <t>モト</t>
    </rPh>
    <rPh sb="16" eb="17">
      <t>ネン</t>
    </rPh>
    <rPh sb="17" eb="18">
      <t>ブン</t>
    </rPh>
    <phoneticPr fontId="2"/>
  </si>
  <si>
    <t>立憲民主党
（旧）</t>
    <rPh sb="0" eb="2">
      <t>リッケン</t>
    </rPh>
    <rPh sb="2" eb="4">
      <t>ミンシュ</t>
    </rPh>
    <rPh sb="4" eb="5">
      <t>トウ</t>
    </rPh>
    <rPh sb="7" eb="8">
      <t>キュウ</t>
    </rPh>
    <phoneticPr fontId="2"/>
  </si>
  <si>
    <t>立憲民主党
（新）</t>
    <rPh sb="0" eb="2">
      <t>リッケン</t>
    </rPh>
    <rPh sb="2" eb="4">
      <t>ミンシュ</t>
    </rPh>
    <rPh sb="4" eb="5">
      <t>トウ</t>
    </rPh>
    <rPh sb="7" eb="8">
      <t>シン</t>
    </rPh>
    <phoneticPr fontId="2"/>
  </si>
  <si>
    <t>国民民主党
（旧）</t>
    <rPh sb="0" eb="2">
      <t>コクミン</t>
    </rPh>
    <rPh sb="2" eb="4">
      <t>ミンシュ</t>
    </rPh>
    <rPh sb="4" eb="5">
      <t>トウ</t>
    </rPh>
    <rPh sb="7" eb="8">
      <t>キュウ</t>
    </rPh>
    <phoneticPr fontId="2"/>
  </si>
  <si>
    <t>れいわ新選組</t>
    <rPh sb="3" eb="5">
      <t>シンセン</t>
    </rPh>
    <rPh sb="5" eb="6">
      <t>グミ</t>
    </rPh>
    <phoneticPr fontId="2"/>
  </si>
  <si>
    <t>国民民主党
（新）</t>
    <rPh sb="0" eb="2">
      <t>コクミン</t>
    </rPh>
    <rPh sb="2" eb="4">
      <t>ミンシュ</t>
    </rPh>
    <rPh sb="4" eb="5">
      <t>トウ</t>
    </rPh>
    <rPh sb="7" eb="8">
      <t>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</si>
</sst>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#,##0.0&quot;)&quot;"/>
    <numFmt numFmtId="177" formatCode="#,##0_);[Red]\(#,##0\)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.5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16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17" applyNumberFormat="0" applyFont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1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7" fillId="30" borderId="2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1" borderId="19" applyNumberFormat="0" applyAlignment="0" applyProtection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0" fontId="20" fillId="32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2" fillId="0" borderId="0" xfId="0" applyFont="1">
      <alignment vertical="center"/>
    </xf>
    <xf numFmtId="176" fontId="25" fillId="0" borderId="6" xfId="0" applyNumberFormat="1" applyFont="1" applyFill="1" applyBorder="1" applyAlignment="1">
      <alignment horizontal="right" vertical="center" wrapText="1"/>
    </xf>
    <xf numFmtId="176" fontId="25" fillId="0" borderId="7" xfId="0" applyNumberFormat="1" applyFont="1" applyFill="1" applyBorder="1" applyAlignment="1">
      <alignment horizontal="right" vertical="center" wrapText="1"/>
    </xf>
    <xf numFmtId="176" fontId="25" fillId="0" borderId="8" xfId="0" applyNumberFormat="1" applyFont="1" applyFill="1" applyBorder="1" applyAlignment="1">
      <alignment horizontal="right" vertical="center" wrapText="1"/>
    </xf>
    <xf numFmtId="176" fontId="25" fillId="0" borderId="9" xfId="0" applyNumberFormat="1" applyFont="1" applyFill="1" applyBorder="1" applyAlignment="1">
      <alignment horizontal="right" vertical="center" wrapText="1"/>
    </xf>
    <xf numFmtId="0" fontId="25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5" fillId="0" borderId="6" xfId="0" applyFont="1" applyFill="1" applyBorder="1" applyAlignment="1">
      <alignment horizontal="right" vertical="center" wrapText="1"/>
    </xf>
    <xf numFmtId="3" fontId="27" fillId="0" borderId="25" xfId="0" applyNumberFormat="1" applyFont="1" applyFill="1" applyBorder="1" applyAlignment="1">
      <alignment horizontal="right" vertical="center" wrapText="1"/>
    </xf>
    <xf numFmtId="177" fontId="27" fillId="0" borderId="2" xfId="0" applyNumberFormat="1" applyFont="1" applyFill="1" applyBorder="1" applyAlignment="1">
      <alignment horizontal="right" vertical="center" wrapText="1"/>
    </xf>
    <xf numFmtId="177" fontId="27" fillId="0" borderId="10" xfId="0" applyNumberFormat="1" applyFont="1" applyFill="1" applyBorder="1" applyAlignment="1">
      <alignment horizontal="right" vertical="center" wrapText="1"/>
    </xf>
    <xf numFmtId="177" fontId="27" fillId="0" borderId="11" xfId="0" applyNumberFormat="1" applyFont="1" applyFill="1" applyBorder="1" applyAlignment="1">
      <alignment horizontal="right" vertical="center" wrapText="1"/>
    </xf>
    <xf numFmtId="177" fontId="27" fillId="0" borderId="12" xfId="0" applyNumberFormat="1" applyFont="1" applyFill="1" applyBorder="1" applyAlignment="1">
      <alignment horizontal="right" vertical="center" wrapText="1"/>
    </xf>
    <xf numFmtId="0" fontId="21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3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right" vertical="center"/>
    </xf>
    <xf numFmtId="0" fontId="25" fillId="0" borderId="1" xfId="0" applyFont="1" applyFill="1" applyBorder="1" applyAlignment="1">
      <alignment horizontal="righ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3" fontId="27" fillId="0" borderId="26" xfId="0" applyNumberFormat="1" applyFont="1" applyFill="1" applyBorder="1" applyAlignment="1">
      <alignment horizontal="right" vertical="center" wrapText="1"/>
    </xf>
    <xf numFmtId="3" fontId="27" fillId="0" borderId="27" xfId="0" applyNumberFormat="1" applyFont="1" applyFill="1" applyBorder="1" applyAlignment="1">
      <alignment horizontal="right" vertical="center" wrapText="1"/>
    </xf>
    <xf numFmtId="3" fontId="27" fillId="0" borderId="28" xfId="0" applyNumberFormat="1" applyFont="1" applyFill="1" applyBorder="1" applyAlignment="1">
      <alignment horizontal="right" vertical="center" wrapText="1"/>
    </xf>
    <xf numFmtId="3" fontId="26" fillId="0" borderId="25" xfId="0" applyNumberFormat="1" applyFont="1" applyFill="1" applyBorder="1" applyAlignment="1">
      <alignment horizontal="right" vertical="center" wrapText="1"/>
    </xf>
    <xf numFmtId="3" fontId="25" fillId="0" borderId="1" xfId="0" applyNumberFormat="1" applyFont="1" applyFill="1" applyBorder="1" applyAlignment="1">
      <alignment horizontal="right" vertical="center" wrapText="1"/>
    </xf>
    <xf numFmtId="0" fontId="25" fillId="0" borderId="0" xfId="0" applyFont="1" applyFill="1" applyAlignment="1">
      <alignment horizontal="left" vertical="center"/>
    </xf>
    <xf numFmtId="0" fontId="22" fillId="0" borderId="0" xfId="0" applyFont="1" applyFill="1" applyAlignment="1">
      <alignment vertical="center"/>
    </xf>
    <xf numFmtId="3" fontId="28" fillId="0" borderId="25" xfId="0" applyNumberFormat="1" applyFont="1" applyFill="1" applyBorder="1" applyAlignment="1">
      <alignment horizontal="right" vertical="center" wrapText="1"/>
    </xf>
    <xf numFmtId="3" fontId="28" fillId="0" borderId="26" xfId="0" applyNumberFormat="1" applyFont="1" applyFill="1" applyBorder="1" applyAlignment="1">
      <alignment horizontal="right" vertical="center" wrapText="1"/>
    </xf>
    <xf numFmtId="3" fontId="28" fillId="0" borderId="27" xfId="0" applyNumberFormat="1" applyFont="1" applyFill="1" applyBorder="1" applyAlignment="1">
      <alignment horizontal="right" vertical="center" wrapText="1"/>
    </xf>
    <xf numFmtId="3" fontId="28" fillId="0" borderId="28" xfId="0" applyNumberFormat="1" applyFont="1" applyFill="1" applyBorder="1" applyAlignment="1">
      <alignment horizontal="right" vertical="center" wrapText="1"/>
    </xf>
    <xf numFmtId="3" fontId="28" fillId="0" borderId="1" xfId="0" applyNumberFormat="1" applyFont="1" applyBorder="1" applyAlignment="1">
      <alignment horizontal="right" vertical="center" wrapText="1"/>
    </xf>
    <xf numFmtId="176" fontId="28" fillId="0" borderId="6" xfId="0" applyNumberFormat="1" applyFont="1" applyFill="1" applyBorder="1" applyAlignment="1">
      <alignment horizontal="right" vertical="center" wrapText="1"/>
    </xf>
    <xf numFmtId="176" fontId="28" fillId="0" borderId="7" xfId="0" applyNumberFormat="1" applyFont="1" applyFill="1" applyBorder="1" applyAlignment="1">
      <alignment horizontal="right" vertical="center" wrapText="1"/>
    </xf>
    <xf numFmtId="176" fontId="28" fillId="0" borderId="8" xfId="0" applyNumberFormat="1" applyFont="1" applyFill="1" applyBorder="1" applyAlignment="1">
      <alignment horizontal="right" vertical="center" wrapText="1"/>
    </xf>
    <xf numFmtId="176" fontId="28" fillId="0" borderId="9" xfId="0" applyNumberFormat="1" applyFont="1" applyFill="1" applyBorder="1" applyAlignment="1">
      <alignment horizontal="right" vertical="center" wrapText="1"/>
    </xf>
    <xf numFmtId="0" fontId="28" fillId="0" borderId="6" xfId="0" applyFont="1" applyBorder="1" applyAlignment="1">
      <alignment horizontal="right" vertical="center" wrapText="1"/>
    </xf>
    <xf numFmtId="0" fontId="28" fillId="0" borderId="6" xfId="0" applyFont="1" applyFill="1" applyBorder="1" applyAlignment="1">
      <alignment horizontal="right" vertical="center" wrapText="1"/>
    </xf>
    <xf numFmtId="177" fontId="28" fillId="0" borderId="2" xfId="0" applyNumberFormat="1" applyFont="1" applyFill="1" applyBorder="1" applyAlignment="1">
      <alignment horizontal="right" vertical="center" wrapText="1"/>
    </xf>
    <xf numFmtId="177" fontId="28" fillId="0" borderId="10" xfId="0" applyNumberFormat="1" applyFont="1" applyFill="1" applyBorder="1" applyAlignment="1">
      <alignment horizontal="right" vertical="center" wrapText="1"/>
    </xf>
    <xf numFmtId="177" fontId="28" fillId="0" borderId="11" xfId="0" applyNumberFormat="1" applyFont="1" applyFill="1" applyBorder="1" applyAlignment="1">
      <alignment horizontal="right" vertical="center" wrapText="1"/>
    </xf>
    <xf numFmtId="177" fontId="28" fillId="0" borderId="12" xfId="0" applyNumberFormat="1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3" fontId="28" fillId="0" borderId="25" xfId="0" applyNumberFormat="1" applyFont="1" applyBorder="1" applyAlignment="1">
      <alignment horizontal="right" vertical="center" wrapText="1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標準 2" xfId="41"/>
    <cellStyle name="標準 3" xfId="42"/>
    <cellStyle name="標準 4" xfId="43"/>
    <cellStyle name="良い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533400"/>
          <a:ext cx="8858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533400"/>
          <a:ext cx="8858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33400"/>
          <a:ext cx="8858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533400"/>
          <a:ext cx="8858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533400"/>
          <a:ext cx="8858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33400"/>
          <a:ext cx="8858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zoomScale="70" zoomScaleNormal="70" zoomScaleSheetLayoutView="75" workbookViewId="0">
      <pane ySplit="4" topLeftCell="A5" activePane="bottomLeft" state="frozen"/>
      <selection activeCell="F19" sqref="F19"/>
      <selection pane="bottomLeft"/>
    </sheetView>
  </sheetViews>
  <sheetFormatPr defaultColWidth="11.375" defaultRowHeight="13.5" x14ac:dyDescent="0.15"/>
  <cols>
    <col min="1" max="1" width="11.625" style="1" customWidth="1"/>
    <col min="2" max="16" width="11.125" style="1" customWidth="1"/>
    <col min="17" max="16384" width="11.375" style="1"/>
  </cols>
  <sheetData>
    <row r="1" spans="1:16" s="15" customFormat="1" ht="21" customHeight="1" x14ac:dyDescent="0.15">
      <c r="A1" s="14" t="s">
        <v>30</v>
      </c>
    </row>
    <row r="2" spans="1:16" s="15" customFormat="1" ht="21" customHeight="1" x14ac:dyDescent="0.15">
      <c r="A2" s="16" t="s">
        <v>33</v>
      </c>
      <c r="P2" s="17" t="s">
        <v>22</v>
      </c>
    </row>
    <row r="3" spans="1:16" s="15" customFormat="1" ht="30" customHeight="1" x14ac:dyDescent="0.15">
      <c r="A3" s="18" t="s">
        <v>2</v>
      </c>
      <c r="B3" s="48" t="s">
        <v>8</v>
      </c>
      <c r="C3" s="48" t="s">
        <v>18</v>
      </c>
      <c r="D3" s="50" t="s">
        <v>7</v>
      </c>
      <c r="E3" s="51"/>
      <c r="F3" s="51"/>
      <c r="G3" s="51"/>
      <c r="H3" s="52"/>
      <c r="I3" s="48" t="s">
        <v>14</v>
      </c>
      <c r="J3" s="48" t="s">
        <v>13</v>
      </c>
      <c r="K3" s="48" t="s">
        <v>12</v>
      </c>
      <c r="L3" s="48" t="s">
        <v>19</v>
      </c>
      <c r="M3" s="48" t="s">
        <v>9</v>
      </c>
      <c r="N3" s="48" t="s">
        <v>10</v>
      </c>
      <c r="O3" s="48" t="s">
        <v>11</v>
      </c>
      <c r="P3" s="48" t="s">
        <v>21</v>
      </c>
    </row>
    <row r="4" spans="1:16" s="15" customFormat="1" ht="30" customHeight="1" x14ac:dyDescent="0.15">
      <c r="A4" s="19" t="s">
        <v>3</v>
      </c>
      <c r="B4" s="49"/>
      <c r="C4" s="49"/>
      <c r="D4" s="20" t="s">
        <v>4</v>
      </c>
      <c r="E4" s="21" t="s">
        <v>5</v>
      </c>
      <c r="F4" s="21" t="s">
        <v>6</v>
      </c>
      <c r="G4" s="21" t="s">
        <v>15</v>
      </c>
      <c r="H4" s="22" t="s">
        <v>17</v>
      </c>
      <c r="I4" s="49"/>
      <c r="J4" s="49"/>
      <c r="K4" s="49"/>
      <c r="L4" s="49"/>
      <c r="M4" s="49"/>
      <c r="N4" s="49"/>
      <c r="O4" s="49"/>
      <c r="P4" s="49"/>
    </row>
    <row r="5" spans="1:16" s="15" customFormat="1" ht="21" customHeight="1" x14ac:dyDescent="0.15">
      <c r="A5" s="45" t="s">
        <v>0</v>
      </c>
      <c r="B5" s="30">
        <v>2074209</v>
      </c>
      <c r="C5" s="30">
        <v>202240</v>
      </c>
      <c r="D5" s="31">
        <v>800161</v>
      </c>
      <c r="E5" s="32">
        <v>0</v>
      </c>
      <c r="F5" s="32">
        <v>0</v>
      </c>
      <c r="G5" s="32">
        <v>0</v>
      </c>
      <c r="H5" s="33">
        <v>800161</v>
      </c>
      <c r="I5" s="30">
        <v>6284</v>
      </c>
      <c r="J5" s="30">
        <v>9000</v>
      </c>
      <c r="K5" s="30">
        <v>1033442</v>
      </c>
      <c r="L5" s="30">
        <v>23082</v>
      </c>
      <c r="M5" s="30">
        <v>700964</v>
      </c>
      <c r="N5" s="30">
        <v>2775173</v>
      </c>
      <c r="O5" s="26">
        <v>1885054</v>
      </c>
      <c r="P5" s="34">
        <f>N5-O5</f>
        <v>890119</v>
      </c>
    </row>
    <row r="6" spans="1:16" s="15" customFormat="1" ht="21" customHeight="1" x14ac:dyDescent="0.15">
      <c r="A6" s="46"/>
      <c r="B6" s="35">
        <f t="shared" ref="B6:L6" si="0">IF(B5=0,"(－)",B5/$B5*100)</f>
        <v>100</v>
      </c>
      <c r="C6" s="35">
        <f t="shared" si="0"/>
        <v>9.7502228560381337</v>
      </c>
      <c r="D6" s="36">
        <f t="shared" si="0"/>
        <v>38.576681520521802</v>
      </c>
      <c r="E6" s="37" t="str">
        <f t="shared" si="0"/>
        <v>(－)</v>
      </c>
      <c r="F6" s="37" t="str">
        <f>IF(F5=0,"(－)",F5/$B5*100)</f>
        <v>(－)</v>
      </c>
      <c r="G6" s="37" t="str">
        <f t="shared" si="0"/>
        <v>(－)</v>
      </c>
      <c r="H6" s="38">
        <f>IF(H5=0,"(－)",H5/$B5*100)</f>
        <v>38.576681520521802</v>
      </c>
      <c r="I6" s="35">
        <f t="shared" si="0"/>
        <v>0.30295886287254564</v>
      </c>
      <c r="J6" s="35">
        <f t="shared" si="0"/>
        <v>0.43390034466150712</v>
      </c>
      <c r="K6" s="35">
        <f t="shared" si="0"/>
        <v>49.823426665297468</v>
      </c>
      <c r="L6" s="35">
        <f t="shared" si="0"/>
        <v>1.1128097506085453</v>
      </c>
      <c r="M6" s="39"/>
      <c r="N6" s="39"/>
      <c r="O6" s="40"/>
      <c r="P6" s="39"/>
    </row>
    <row r="7" spans="1:16" s="15" customFormat="1" ht="21" customHeight="1" x14ac:dyDescent="0.15">
      <c r="A7" s="45" t="s">
        <v>23</v>
      </c>
      <c r="B7" s="30">
        <v>884799</v>
      </c>
      <c r="C7" s="30">
        <v>81727</v>
      </c>
      <c r="D7" s="31">
        <v>158698</v>
      </c>
      <c r="E7" s="32">
        <v>115041</v>
      </c>
      <c r="F7" s="32">
        <v>115373</v>
      </c>
      <c r="G7" s="32">
        <v>0</v>
      </c>
      <c r="H7" s="33">
        <v>389112</v>
      </c>
      <c r="I7" s="30">
        <v>88689</v>
      </c>
      <c r="J7" s="30">
        <v>6230</v>
      </c>
      <c r="K7" s="30">
        <v>308692</v>
      </c>
      <c r="L7" s="30">
        <v>10350</v>
      </c>
      <c r="M7" s="30">
        <v>741251</v>
      </c>
      <c r="N7" s="30">
        <v>1626050</v>
      </c>
      <c r="O7" s="26">
        <v>908391</v>
      </c>
      <c r="P7" s="34">
        <f t="shared" ref="P7" si="1">N7-O7</f>
        <v>717659</v>
      </c>
    </row>
    <row r="8" spans="1:16" s="15" customFormat="1" ht="21" customHeight="1" x14ac:dyDescent="0.15">
      <c r="A8" s="46"/>
      <c r="B8" s="35">
        <f t="shared" ref="B8:L8" si="2">IF(B7=0,"(－)",B7/$B7*100)</f>
        <v>100</v>
      </c>
      <c r="C8" s="35">
        <f t="shared" si="2"/>
        <v>9.2367871121011671</v>
      </c>
      <c r="D8" s="36">
        <f t="shared" si="2"/>
        <v>17.936051012715883</v>
      </c>
      <c r="E8" s="37">
        <f t="shared" si="2"/>
        <v>13.001936032929512</v>
      </c>
      <c r="F8" s="37">
        <f>IF(F7=0,"(－)",F7/$B7*100)</f>
        <v>13.039458679315869</v>
      </c>
      <c r="G8" s="37" t="str">
        <f t="shared" si="2"/>
        <v>(－)</v>
      </c>
      <c r="H8" s="38">
        <f>IF(H7=0,"(－)",H7/$B7*100)</f>
        <v>43.977445724961264</v>
      </c>
      <c r="I8" s="35">
        <f t="shared" si="2"/>
        <v>10.023632486022249</v>
      </c>
      <c r="J8" s="35">
        <f t="shared" si="2"/>
        <v>0.70411471984032536</v>
      </c>
      <c r="K8" s="35">
        <f t="shared" si="2"/>
        <v>34.88837577800156</v>
      </c>
      <c r="L8" s="35">
        <f t="shared" si="2"/>
        <v>1.1697571990926752</v>
      </c>
      <c r="M8" s="39"/>
      <c r="N8" s="39"/>
      <c r="O8" s="40"/>
      <c r="P8" s="39"/>
    </row>
    <row r="9" spans="1:16" s="15" customFormat="1" ht="21" customHeight="1" x14ac:dyDescent="0.15">
      <c r="A9" s="45" t="s">
        <v>24</v>
      </c>
      <c r="B9" s="30">
        <v>303798</v>
      </c>
      <c r="C9" s="30">
        <v>0</v>
      </c>
      <c r="D9" s="31">
        <v>80408</v>
      </c>
      <c r="E9" s="32">
        <v>3485</v>
      </c>
      <c r="F9" s="32">
        <v>4900</v>
      </c>
      <c r="G9" s="32">
        <v>0</v>
      </c>
      <c r="H9" s="33">
        <v>88793</v>
      </c>
      <c r="I9" s="30">
        <v>17014</v>
      </c>
      <c r="J9" s="30">
        <v>2100</v>
      </c>
      <c r="K9" s="30">
        <v>194132</v>
      </c>
      <c r="L9" s="30">
        <v>1758</v>
      </c>
      <c r="M9" s="30">
        <v>128109</v>
      </c>
      <c r="N9" s="30">
        <v>431907</v>
      </c>
      <c r="O9" s="26">
        <v>322522</v>
      </c>
      <c r="P9" s="34">
        <f t="shared" ref="P9" si="3">N9-O9</f>
        <v>109385</v>
      </c>
    </row>
    <row r="10" spans="1:16" s="15" customFormat="1" ht="21" customHeight="1" x14ac:dyDescent="0.15">
      <c r="A10" s="46"/>
      <c r="B10" s="35">
        <f t="shared" ref="B10:L10" si="4">IF(B9=0,"(－)",B9/$B9*100)</f>
        <v>100</v>
      </c>
      <c r="C10" s="35" t="str">
        <f t="shared" si="4"/>
        <v>(－)</v>
      </c>
      <c r="D10" s="36">
        <f t="shared" si="4"/>
        <v>26.467587015056054</v>
      </c>
      <c r="E10" s="37">
        <f t="shared" si="4"/>
        <v>1.147143825831638</v>
      </c>
      <c r="F10" s="37">
        <f>IF(F9=0,"(－)",F9/$B9*100)</f>
        <v>1.6129138440674393</v>
      </c>
      <c r="G10" s="37" t="str">
        <f t="shared" si="4"/>
        <v>(－)</v>
      </c>
      <c r="H10" s="38">
        <f>IF(H9=0,"(－)",H9/$B9*100)</f>
        <v>29.227644684955134</v>
      </c>
      <c r="I10" s="35">
        <f t="shared" si="4"/>
        <v>5.6004318659109016</v>
      </c>
      <c r="J10" s="35">
        <f t="shared" si="4"/>
        <v>0.69124879031461695</v>
      </c>
      <c r="K10" s="35">
        <f t="shared" si="4"/>
        <v>63.901671505408196</v>
      </c>
      <c r="L10" s="35">
        <f t="shared" si="4"/>
        <v>0.57867398732052211</v>
      </c>
      <c r="M10" s="39"/>
      <c r="N10" s="39"/>
      <c r="O10" s="40"/>
      <c r="P10" s="39"/>
    </row>
    <row r="11" spans="1:16" s="15" customFormat="1" ht="21" customHeight="1" x14ac:dyDescent="0.15">
      <c r="A11" s="45" t="s">
        <v>26</v>
      </c>
      <c r="B11" s="30">
        <v>292921</v>
      </c>
      <c r="C11" s="30">
        <v>0</v>
      </c>
      <c r="D11" s="31">
        <v>86769</v>
      </c>
      <c r="E11" s="32">
        <v>0</v>
      </c>
      <c r="F11" s="32">
        <v>6060</v>
      </c>
      <c r="G11" s="32">
        <v>0</v>
      </c>
      <c r="H11" s="33">
        <v>92829</v>
      </c>
      <c r="I11" s="30">
        <v>8585</v>
      </c>
      <c r="J11" s="30">
        <v>8406</v>
      </c>
      <c r="K11" s="30">
        <v>180390</v>
      </c>
      <c r="L11" s="30">
        <v>2710</v>
      </c>
      <c r="M11" s="30">
        <v>89208</v>
      </c>
      <c r="N11" s="30">
        <v>382129</v>
      </c>
      <c r="O11" s="26">
        <v>268380</v>
      </c>
      <c r="P11" s="34">
        <f t="shared" ref="P11" si="5">N11-O11</f>
        <v>113749</v>
      </c>
    </row>
    <row r="12" spans="1:16" s="15" customFormat="1" ht="21" customHeight="1" x14ac:dyDescent="0.15">
      <c r="A12" s="46"/>
      <c r="B12" s="35">
        <f t="shared" ref="B12:L12" si="6">IF(B11=0,"(－)",B11/$B11*100)</f>
        <v>100</v>
      </c>
      <c r="C12" s="35" t="str">
        <f t="shared" si="6"/>
        <v>(－)</v>
      </c>
      <c r="D12" s="36">
        <f t="shared" si="6"/>
        <v>29.621979987778275</v>
      </c>
      <c r="E12" s="37" t="str">
        <f t="shared" si="6"/>
        <v>(－)</v>
      </c>
      <c r="F12" s="37">
        <f t="shared" si="6"/>
        <v>2.0688171896176786</v>
      </c>
      <c r="G12" s="37" t="str">
        <f t="shared" si="6"/>
        <v>(－)</v>
      </c>
      <c r="H12" s="38">
        <f t="shared" si="6"/>
        <v>31.69079717739595</v>
      </c>
      <c r="I12" s="35">
        <f t="shared" si="6"/>
        <v>2.9308243519583779</v>
      </c>
      <c r="J12" s="35">
        <f t="shared" si="6"/>
        <v>2.869715725400364</v>
      </c>
      <c r="K12" s="35">
        <f t="shared" si="6"/>
        <v>61.583157233520303</v>
      </c>
      <c r="L12" s="35">
        <f t="shared" si="6"/>
        <v>0.92516412274981985</v>
      </c>
      <c r="M12" s="39"/>
      <c r="N12" s="39"/>
      <c r="O12" s="40"/>
      <c r="P12" s="39"/>
    </row>
    <row r="13" spans="1:16" s="15" customFormat="1" ht="21" customHeight="1" x14ac:dyDescent="0.15">
      <c r="A13" s="47" t="s">
        <v>37</v>
      </c>
      <c r="B13" s="30">
        <v>129586</v>
      </c>
      <c r="C13" s="30">
        <v>22</v>
      </c>
      <c r="D13" s="31">
        <v>12792</v>
      </c>
      <c r="E13" s="32">
        <v>652</v>
      </c>
      <c r="F13" s="32">
        <v>34601</v>
      </c>
      <c r="G13" s="32">
        <v>0</v>
      </c>
      <c r="H13" s="33">
        <v>48046</v>
      </c>
      <c r="I13" s="30">
        <v>0</v>
      </c>
      <c r="J13" s="30">
        <v>1300</v>
      </c>
      <c r="K13" s="30">
        <v>77297</v>
      </c>
      <c r="L13" s="30">
        <v>2921</v>
      </c>
      <c r="M13" s="30">
        <v>0</v>
      </c>
      <c r="N13" s="30">
        <v>129586</v>
      </c>
      <c r="O13" s="26">
        <v>73292</v>
      </c>
      <c r="P13" s="54">
        <f t="shared" ref="P13" si="7">N13-O13</f>
        <v>56294</v>
      </c>
    </row>
    <row r="14" spans="1:16" s="15" customFormat="1" ht="21" customHeight="1" x14ac:dyDescent="0.15">
      <c r="A14" s="46"/>
      <c r="B14" s="35">
        <f t="shared" ref="B14:L14" si="8">IF(B13=0,"(－)",B13/$B13*100)</f>
        <v>100</v>
      </c>
      <c r="C14" s="35">
        <f t="shared" si="8"/>
        <v>1.6977142592564012E-2</v>
      </c>
      <c r="D14" s="36">
        <f t="shared" si="8"/>
        <v>9.8714367292763097</v>
      </c>
      <c r="E14" s="37">
        <f t="shared" si="8"/>
        <v>0.50314077137962432</v>
      </c>
      <c r="F14" s="37">
        <f t="shared" si="8"/>
        <v>26.701186856604881</v>
      </c>
      <c r="G14" s="37" t="str">
        <f t="shared" si="8"/>
        <v>(－)</v>
      </c>
      <c r="H14" s="38">
        <f t="shared" si="8"/>
        <v>37.076536045560474</v>
      </c>
      <c r="I14" s="35" t="str">
        <f t="shared" si="8"/>
        <v>(－)</v>
      </c>
      <c r="J14" s="35">
        <f t="shared" si="8"/>
        <v>1.0031947895606008</v>
      </c>
      <c r="K14" s="35">
        <f t="shared" si="8"/>
        <v>59.64919049897366</v>
      </c>
      <c r="L14" s="35">
        <f t="shared" si="8"/>
        <v>2.2541015233127037</v>
      </c>
      <c r="M14" s="39"/>
      <c r="N14" s="39"/>
      <c r="O14" s="40"/>
      <c r="P14" s="39"/>
    </row>
    <row r="15" spans="1:16" s="15" customFormat="1" ht="21" customHeight="1" x14ac:dyDescent="0.15">
      <c r="A15" s="47" t="s">
        <v>36</v>
      </c>
      <c r="B15" s="30">
        <v>119745</v>
      </c>
      <c r="C15" s="30">
        <v>2393</v>
      </c>
      <c r="D15" s="31">
        <v>27320</v>
      </c>
      <c r="E15" s="32">
        <v>50</v>
      </c>
      <c r="F15" s="32">
        <v>2686</v>
      </c>
      <c r="G15" s="32">
        <v>0</v>
      </c>
      <c r="H15" s="33">
        <v>30056</v>
      </c>
      <c r="I15" s="30">
        <v>12480</v>
      </c>
      <c r="J15" s="30">
        <v>0</v>
      </c>
      <c r="K15" s="30">
        <v>71910</v>
      </c>
      <c r="L15" s="30">
        <v>2907</v>
      </c>
      <c r="M15" s="30">
        <v>27000</v>
      </c>
      <c r="N15" s="30">
        <v>146746</v>
      </c>
      <c r="O15" s="26">
        <v>143234</v>
      </c>
      <c r="P15" s="54">
        <f>N15-O15</f>
        <v>3512</v>
      </c>
    </row>
    <row r="16" spans="1:16" s="15" customFormat="1" ht="21" customHeight="1" x14ac:dyDescent="0.15">
      <c r="A16" s="46"/>
      <c r="B16" s="35">
        <f t="shared" ref="B16:E16" si="9">IF(B15=0,"(－)",B15/$B15*100)</f>
        <v>100</v>
      </c>
      <c r="C16" s="35">
        <f t="shared" si="9"/>
        <v>1.9984132949183682</v>
      </c>
      <c r="D16" s="36">
        <f>IF(D15=0,"(－)",D15/$B15*100)</f>
        <v>22.815148857989893</v>
      </c>
      <c r="E16" s="37">
        <f t="shared" si="9"/>
        <v>4.1755396885047397E-2</v>
      </c>
      <c r="F16" s="37">
        <f>IF(F15=0,"(－)",F15/$B15*100)</f>
        <v>2.2430999206647462</v>
      </c>
      <c r="G16" s="37" t="str">
        <f t="shared" ref="G16" si="10">IF(G15=0,"(－)",G15/$B15*100)</f>
        <v>(－)</v>
      </c>
      <c r="H16" s="38">
        <f>IF(H15=0,"(－)",H15/$B15*100)</f>
        <v>25.100004175539688</v>
      </c>
      <c r="I16" s="35">
        <f t="shared" ref="I16:L16" si="11">IF(I15=0,"(－)",I15/$B15*100)</f>
        <v>10.422147062507829</v>
      </c>
      <c r="J16" s="35" t="str">
        <f t="shared" si="11"/>
        <v>(－)</v>
      </c>
      <c r="K16" s="35">
        <f t="shared" si="11"/>
        <v>60.052611800075162</v>
      </c>
      <c r="L16" s="35">
        <f t="shared" si="11"/>
        <v>2.4276587748966554</v>
      </c>
      <c r="M16" s="39"/>
      <c r="N16" s="39"/>
      <c r="O16" s="40"/>
      <c r="P16" s="39"/>
    </row>
    <row r="17" spans="1:16" s="15" customFormat="1" ht="21" customHeight="1" x14ac:dyDescent="0.15">
      <c r="A17" s="47" t="s">
        <v>38</v>
      </c>
      <c r="B17" s="30">
        <v>76318</v>
      </c>
      <c r="C17" s="30">
        <v>2232</v>
      </c>
      <c r="D17" s="31">
        <v>6951</v>
      </c>
      <c r="E17" s="32">
        <v>2340</v>
      </c>
      <c r="F17" s="32">
        <v>2000</v>
      </c>
      <c r="G17" s="32">
        <v>0</v>
      </c>
      <c r="H17" s="33">
        <v>11291</v>
      </c>
      <c r="I17" s="30">
        <v>161</v>
      </c>
      <c r="J17" s="30">
        <v>0</v>
      </c>
      <c r="K17" s="30">
        <v>62295</v>
      </c>
      <c r="L17" s="30">
        <v>340</v>
      </c>
      <c r="M17" s="30">
        <v>105884</v>
      </c>
      <c r="N17" s="30">
        <v>182203</v>
      </c>
      <c r="O17" s="26">
        <v>180229</v>
      </c>
      <c r="P17" s="34">
        <f t="shared" ref="P17" si="12">N17-O17</f>
        <v>1974</v>
      </c>
    </row>
    <row r="18" spans="1:16" s="15" customFormat="1" ht="21" customHeight="1" x14ac:dyDescent="0.15">
      <c r="A18" s="46"/>
      <c r="B18" s="35">
        <f t="shared" ref="B18:L18" si="13">IF(B17=0,"(－)",B17/$B17*100)</f>
        <v>100</v>
      </c>
      <c r="C18" s="35">
        <f t="shared" si="13"/>
        <v>2.9246049424775284</v>
      </c>
      <c r="D18" s="36">
        <f t="shared" si="13"/>
        <v>9.1079430802694006</v>
      </c>
      <c r="E18" s="37">
        <f t="shared" si="13"/>
        <v>3.0661180848554732</v>
      </c>
      <c r="F18" s="37">
        <f t="shared" si="13"/>
        <v>2.6206137477397204</v>
      </c>
      <c r="G18" s="37" t="str">
        <f t="shared" si="13"/>
        <v>(－)</v>
      </c>
      <c r="H18" s="38">
        <f t="shared" si="13"/>
        <v>14.794674912864592</v>
      </c>
      <c r="I18" s="35">
        <f t="shared" si="13"/>
        <v>0.21095940669304752</v>
      </c>
      <c r="J18" s="35" t="str">
        <f t="shared" si="13"/>
        <v>(－)</v>
      </c>
      <c r="K18" s="35">
        <f t="shared" si="13"/>
        <v>81.625566707722953</v>
      </c>
      <c r="L18" s="35">
        <f t="shared" si="13"/>
        <v>0.44550433711575255</v>
      </c>
      <c r="M18" s="39"/>
      <c r="N18" s="39"/>
      <c r="O18" s="40"/>
      <c r="P18" s="39"/>
    </row>
    <row r="19" spans="1:16" s="15" customFormat="1" ht="21" customHeight="1" x14ac:dyDescent="0.15">
      <c r="A19" s="45" t="s">
        <v>39</v>
      </c>
      <c r="B19" s="30">
        <v>11959</v>
      </c>
      <c r="C19" s="30">
        <v>0</v>
      </c>
      <c r="D19" s="31">
        <v>3057</v>
      </c>
      <c r="E19" s="32">
        <v>0</v>
      </c>
      <c r="F19" s="32">
        <v>1537</v>
      </c>
      <c r="G19" s="32">
        <v>0</v>
      </c>
      <c r="H19" s="33">
        <v>4594</v>
      </c>
      <c r="I19" s="30">
        <v>1065</v>
      </c>
      <c r="J19" s="30">
        <v>0</v>
      </c>
      <c r="K19" s="30">
        <v>6300</v>
      </c>
      <c r="L19" s="30">
        <v>0</v>
      </c>
      <c r="M19" s="30">
        <v>0</v>
      </c>
      <c r="N19" s="30">
        <v>11959</v>
      </c>
      <c r="O19" s="26">
        <v>6864</v>
      </c>
      <c r="P19" s="34">
        <f t="shared" ref="P19" si="14">N19-O19</f>
        <v>5095</v>
      </c>
    </row>
    <row r="20" spans="1:16" s="15" customFormat="1" ht="21" customHeight="1" x14ac:dyDescent="0.15">
      <c r="A20" s="46"/>
      <c r="B20" s="35">
        <f t="shared" ref="B20:L20" si="15">IF(B19=0,"(－)",B19/$B19*100)</f>
        <v>100</v>
      </c>
      <c r="C20" s="35" t="str">
        <f t="shared" si="15"/>
        <v>(－)</v>
      </c>
      <c r="D20" s="36">
        <f t="shared" si="15"/>
        <v>25.562337988126099</v>
      </c>
      <c r="E20" s="37" t="str">
        <f t="shared" si="15"/>
        <v>(－)</v>
      </c>
      <c r="F20" s="37">
        <f>IF(F19=0,"(－)",F19/$B19*100)</f>
        <v>12.85224517100092</v>
      </c>
      <c r="G20" s="37" t="str">
        <f t="shared" si="15"/>
        <v>(－)</v>
      </c>
      <c r="H20" s="38">
        <f>IF(H19=0,"(－)",H19/$B19*100)</f>
        <v>38.414583159127019</v>
      </c>
      <c r="I20" s="35">
        <f t="shared" si="15"/>
        <v>8.9054268751567847</v>
      </c>
      <c r="J20" s="35" t="str">
        <f t="shared" si="15"/>
        <v>(－)</v>
      </c>
      <c r="K20" s="35">
        <f t="shared" si="15"/>
        <v>52.679989965716203</v>
      </c>
      <c r="L20" s="35" t="str">
        <f t="shared" si="15"/>
        <v>(－)</v>
      </c>
      <c r="M20" s="39"/>
      <c r="N20" s="39"/>
      <c r="O20" s="40"/>
      <c r="P20" s="39"/>
    </row>
    <row r="21" spans="1:16" s="15" customFormat="1" ht="21" customHeight="1" x14ac:dyDescent="0.15">
      <c r="A21" s="45" t="s">
        <v>25</v>
      </c>
      <c r="B21" s="30">
        <v>9295</v>
      </c>
      <c r="C21" s="30">
        <v>0</v>
      </c>
      <c r="D21" s="31">
        <v>1566</v>
      </c>
      <c r="E21" s="32">
        <v>20</v>
      </c>
      <c r="F21" s="32">
        <v>0</v>
      </c>
      <c r="G21" s="32">
        <v>0</v>
      </c>
      <c r="H21" s="33">
        <v>1586</v>
      </c>
      <c r="I21" s="30">
        <v>0</v>
      </c>
      <c r="J21" s="30">
        <v>0</v>
      </c>
      <c r="K21" s="30">
        <v>5546</v>
      </c>
      <c r="L21" s="30">
        <v>2163</v>
      </c>
      <c r="M21" s="30">
        <v>9056</v>
      </c>
      <c r="N21" s="30">
        <v>18351</v>
      </c>
      <c r="O21" s="26">
        <v>12279</v>
      </c>
      <c r="P21" s="34">
        <f t="shared" ref="P21" si="16">N21-O21</f>
        <v>6072</v>
      </c>
    </row>
    <row r="22" spans="1:16" s="15" customFormat="1" ht="21" customHeight="1" x14ac:dyDescent="0.15">
      <c r="A22" s="46"/>
      <c r="B22" s="35">
        <f t="shared" ref="B22:L22" si="17">IF(B21=0,"(－)",B21/$B21*100)</f>
        <v>100</v>
      </c>
      <c r="C22" s="35" t="str">
        <f t="shared" si="17"/>
        <v>(－)</v>
      </c>
      <c r="D22" s="36">
        <f t="shared" si="17"/>
        <v>16.847767616998386</v>
      </c>
      <c r="E22" s="37">
        <f t="shared" si="17"/>
        <v>0.21516944593867668</v>
      </c>
      <c r="F22" s="37" t="str">
        <f>IF(F21=0,"(－)",F21/$B21*100)</f>
        <v>(－)</v>
      </c>
      <c r="G22" s="37" t="str">
        <f t="shared" si="17"/>
        <v>(－)</v>
      </c>
      <c r="H22" s="38">
        <f>IF(H21=0,"(－)",H21/$B21*100)</f>
        <v>17.062937062937063</v>
      </c>
      <c r="I22" s="35" t="str">
        <f t="shared" si="17"/>
        <v>(－)</v>
      </c>
      <c r="J22" s="35" t="str">
        <f t="shared" si="17"/>
        <v>(－)</v>
      </c>
      <c r="K22" s="35">
        <f t="shared" si="17"/>
        <v>59.666487358795052</v>
      </c>
      <c r="L22" s="35">
        <f t="shared" si="17"/>
        <v>23.270575578267884</v>
      </c>
      <c r="M22" s="39"/>
      <c r="N22" s="39"/>
      <c r="O22" s="40"/>
      <c r="P22" s="39"/>
    </row>
    <row r="23" spans="1:16" s="15" customFormat="1" ht="21" customHeight="1" x14ac:dyDescent="0.15">
      <c r="A23" s="47" t="s">
        <v>40</v>
      </c>
      <c r="B23" s="30">
        <v>1500</v>
      </c>
      <c r="C23" s="30">
        <v>0</v>
      </c>
      <c r="D23" s="31">
        <v>0</v>
      </c>
      <c r="E23" s="32">
        <v>0</v>
      </c>
      <c r="F23" s="32">
        <v>0</v>
      </c>
      <c r="G23" s="32">
        <v>0</v>
      </c>
      <c r="H23" s="33">
        <v>0</v>
      </c>
      <c r="I23" s="30">
        <v>0</v>
      </c>
      <c r="J23" s="30">
        <v>0</v>
      </c>
      <c r="K23" s="30">
        <v>1500</v>
      </c>
      <c r="L23" s="30">
        <v>0</v>
      </c>
      <c r="M23" s="30">
        <v>0</v>
      </c>
      <c r="N23" s="30">
        <v>1500</v>
      </c>
      <c r="O23" s="26">
        <v>0</v>
      </c>
      <c r="P23" s="34">
        <f t="shared" ref="P23" si="18">N23-O23</f>
        <v>1500</v>
      </c>
    </row>
    <row r="24" spans="1:16" s="15" customFormat="1" ht="21" customHeight="1" x14ac:dyDescent="0.15">
      <c r="A24" s="46"/>
      <c r="B24" s="35">
        <f>IF(B23=0,"(－)",B23/$B23*100)</f>
        <v>100</v>
      </c>
      <c r="C24" s="35" t="str">
        <f t="shared" ref="C24:E24" si="19">IF(C23=0,"(－)",C23/$B23*100)</f>
        <v>(－)</v>
      </c>
      <c r="D24" s="36" t="str">
        <f t="shared" si="19"/>
        <v>(－)</v>
      </c>
      <c r="E24" s="37" t="str">
        <f t="shared" si="19"/>
        <v>(－)</v>
      </c>
      <c r="F24" s="37" t="str">
        <f>IF(F23=0,"(－)",F23/$B23*100)</f>
        <v>(－)</v>
      </c>
      <c r="G24" s="37" t="str">
        <f t="shared" ref="G24" si="20">IF(G23=0,"(－)",G23/$B23*100)</f>
        <v>(－)</v>
      </c>
      <c r="H24" s="38" t="str">
        <f>IF(H23=0,"(－)",H23/$B23*100)</f>
        <v>(－)</v>
      </c>
      <c r="I24" s="35" t="str">
        <f t="shared" ref="I24:L24" si="21">IF(I23=0,"(－)",I23/$B23*100)</f>
        <v>(－)</v>
      </c>
      <c r="J24" s="35" t="str">
        <f t="shared" si="21"/>
        <v>(－)</v>
      </c>
      <c r="K24" s="35">
        <f t="shared" si="21"/>
        <v>100</v>
      </c>
      <c r="L24" s="35" t="str">
        <f t="shared" si="21"/>
        <v>(－)</v>
      </c>
      <c r="M24" s="39"/>
      <c r="N24" s="39"/>
      <c r="O24" s="40"/>
      <c r="P24" s="39"/>
    </row>
    <row r="25" spans="1:16" s="15" customFormat="1" ht="21" customHeight="1" x14ac:dyDescent="0.15">
      <c r="A25" s="45" t="s">
        <v>20</v>
      </c>
      <c r="B25" s="41">
        <v>3904129.7209999999</v>
      </c>
      <c r="C25" s="41">
        <v>288613.05099999998</v>
      </c>
      <c r="D25" s="42">
        <v>1177721.78</v>
      </c>
      <c r="E25" s="43">
        <v>121588.215</v>
      </c>
      <c r="F25" s="43">
        <v>167157.98300000001</v>
      </c>
      <c r="G25" s="43">
        <v>0</v>
      </c>
      <c r="H25" s="43">
        <v>1466467.9779999999</v>
      </c>
      <c r="I25" s="44">
        <v>134277.66</v>
      </c>
      <c r="J25" s="41">
        <v>27036.210999999999</v>
      </c>
      <c r="K25" s="41">
        <v>1941504.692</v>
      </c>
      <c r="L25" s="41">
        <v>46230.129000000001</v>
      </c>
      <c r="M25" s="41">
        <v>1801473.473</v>
      </c>
      <c r="N25" s="41">
        <v>5705603.1940000001</v>
      </c>
      <c r="O25" s="26">
        <v>3800245</v>
      </c>
      <c r="P25" s="34">
        <f t="shared" ref="P25:P27" si="22">N25-O25</f>
        <v>1905358.1940000001</v>
      </c>
    </row>
    <row r="26" spans="1:16" s="15" customFormat="1" ht="21" customHeight="1" x14ac:dyDescent="0.15">
      <c r="A26" s="46"/>
      <c r="B26" s="35">
        <f t="shared" ref="B26:L30" si="23">IF(B25=0,"(－)",B25/$B25*100)</f>
        <v>100</v>
      </c>
      <c r="C26" s="35">
        <f t="shared" si="23"/>
        <v>7.3925066948358191</v>
      </c>
      <c r="D26" s="36">
        <f t="shared" si="23"/>
        <v>30.16605144201867</v>
      </c>
      <c r="E26" s="37">
        <f t="shared" si="23"/>
        <v>3.1143487457905605</v>
      </c>
      <c r="F26" s="37">
        <f>IF(F25=0,"(－)",F25/$B25*100)</f>
        <v>4.2815683633889181</v>
      </c>
      <c r="G26" s="37" t="str">
        <f t="shared" si="23"/>
        <v>(－)</v>
      </c>
      <c r="H26" s="38">
        <f>IF(H25=0,"(－)",H25/$B25*100)</f>
        <v>37.561968551198142</v>
      </c>
      <c r="I26" s="35">
        <f t="shared" si="23"/>
        <v>3.4393749592317917</v>
      </c>
      <c r="J26" s="35">
        <f t="shared" si="23"/>
        <v>0.6925028862277397</v>
      </c>
      <c r="K26" s="35">
        <f t="shared" si="23"/>
        <v>49.729512868304617</v>
      </c>
      <c r="L26" s="35">
        <f t="shared" si="23"/>
        <v>1.1841340402018881</v>
      </c>
      <c r="M26" s="39"/>
      <c r="N26" s="39"/>
      <c r="O26" s="40"/>
      <c r="P26" s="39"/>
    </row>
    <row r="27" spans="1:16" s="15" customFormat="1" ht="21" customHeight="1" x14ac:dyDescent="0.15">
      <c r="A27" s="45" t="s">
        <v>16</v>
      </c>
      <c r="B27" s="30">
        <v>2446998.4479999999</v>
      </c>
      <c r="C27" s="30">
        <v>537480.27500000002</v>
      </c>
      <c r="D27" s="31">
        <v>531844.21400000004</v>
      </c>
      <c r="E27" s="32">
        <v>0</v>
      </c>
      <c r="F27" s="32">
        <v>759193.821</v>
      </c>
      <c r="G27" s="32">
        <v>0</v>
      </c>
      <c r="H27" s="32">
        <v>1291038.0349999999</v>
      </c>
      <c r="I27" s="33">
        <v>436181.79399999999</v>
      </c>
      <c r="J27" s="30">
        <v>45789.512999999999</v>
      </c>
      <c r="K27" s="30">
        <v>80763.574999999997</v>
      </c>
      <c r="L27" s="30">
        <v>55745.256000000001</v>
      </c>
      <c r="M27" s="30">
        <v>3000065.3509999998</v>
      </c>
      <c r="N27" s="30">
        <v>5447063.7989999996</v>
      </c>
      <c r="O27" s="26">
        <v>2221366.4989999998</v>
      </c>
      <c r="P27" s="34">
        <f t="shared" si="22"/>
        <v>3225697.3</v>
      </c>
    </row>
    <row r="28" spans="1:16" s="15" customFormat="1" ht="21" customHeight="1" x14ac:dyDescent="0.15">
      <c r="A28" s="46"/>
      <c r="B28" s="35">
        <f t="shared" si="23"/>
        <v>100</v>
      </c>
      <c r="C28" s="35">
        <f t="shared" si="23"/>
        <v>21.964880093785823</v>
      </c>
      <c r="D28" s="36">
        <f t="shared" si="23"/>
        <v>21.734554610555275</v>
      </c>
      <c r="E28" s="37" t="str">
        <f t="shared" si="23"/>
        <v>(－)</v>
      </c>
      <c r="F28" s="37">
        <f>IF(F27=0,"(－)",F27/$B27*100)</f>
        <v>31.0255129757238</v>
      </c>
      <c r="G28" s="37" t="str">
        <f t="shared" si="23"/>
        <v>(－)</v>
      </c>
      <c r="H28" s="38">
        <f>IF(H27=0,"(－)",H27/$B27*100)</f>
        <v>52.760067586279071</v>
      </c>
      <c r="I28" s="35">
        <f t="shared" si="23"/>
        <v>17.825176569135284</v>
      </c>
      <c r="J28" s="35">
        <f t="shared" si="23"/>
        <v>1.8712522289266282</v>
      </c>
      <c r="K28" s="35">
        <f t="shared" si="23"/>
        <v>3.3005159879038874</v>
      </c>
      <c r="L28" s="35">
        <f t="shared" si="23"/>
        <v>2.2781075339693069</v>
      </c>
      <c r="M28" s="39"/>
      <c r="N28" s="39"/>
      <c r="O28" s="40"/>
      <c r="P28" s="39"/>
    </row>
    <row r="29" spans="1:16" s="15" customFormat="1" ht="21" customHeight="1" x14ac:dyDescent="0.15">
      <c r="A29" s="45" t="s">
        <v>1</v>
      </c>
      <c r="B29" s="30">
        <v>6351128.1689999998</v>
      </c>
      <c r="C29" s="30">
        <v>826093.326</v>
      </c>
      <c r="D29" s="31">
        <v>1709565.9939999999</v>
      </c>
      <c r="E29" s="32">
        <v>121588.215</v>
      </c>
      <c r="F29" s="32">
        <v>926351.804</v>
      </c>
      <c r="G29" s="32">
        <v>0</v>
      </c>
      <c r="H29" s="32">
        <v>2757506.0129999998</v>
      </c>
      <c r="I29" s="33">
        <v>570459.45400000003</v>
      </c>
      <c r="J29" s="30">
        <v>72825.724000000002</v>
      </c>
      <c r="K29" s="30">
        <v>2022268.267</v>
      </c>
      <c r="L29" s="30">
        <v>101975.38499999999</v>
      </c>
      <c r="M29" s="30">
        <v>4801538.824</v>
      </c>
      <c r="N29" s="30">
        <v>11152666.993000001</v>
      </c>
      <c r="O29" s="26">
        <v>6021611.4560000002</v>
      </c>
      <c r="P29" s="34">
        <f>N29-O29</f>
        <v>5131055.5370000005</v>
      </c>
    </row>
    <row r="30" spans="1:16" s="15" customFormat="1" ht="21" customHeight="1" x14ac:dyDescent="0.15">
      <c r="A30" s="46"/>
      <c r="B30" s="35">
        <f>IF(B29=0,"(－)",B29/$B29*100)</f>
        <v>100</v>
      </c>
      <c r="C30" s="35">
        <f t="shared" si="23"/>
        <v>13.007032829729059</v>
      </c>
      <c r="D30" s="36">
        <f t="shared" si="23"/>
        <v>26.917516833378208</v>
      </c>
      <c r="E30" s="37">
        <f t="shared" si="23"/>
        <v>1.9144349124219351</v>
      </c>
      <c r="F30" s="37">
        <f>IF(F29=0,"(－)",F29/$B29*100)</f>
        <v>14.585626039190078</v>
      </c>
      <c r="G30" s="37" t="str">
        <f t="shared" si="23"/>
        <v>(－)</v>
      </c>
      <c r="H30" s="38">
        <f>IF(H29=0,"(－)",H29/$B29*100)</f>
        <v>43.417577784990222</v>
      </c>
      <c r="I30" s="35">
        <f t="shared" si="23"/>
        <v>8.9820176639549736</v>
      </c>
      <c r="J30" s="35">
        <f t="shared" si="23"/>
        <v>1.1466580749458657</v>
      </c>
      <c r="K30" s="35">
        <f t="shared" si="23"/>
        <v>31.841087334227282</v>
      </c>
      <c r="L30" s="35">
        <f t="shared" si="23"/>
        <v>1.6056263121526055</v>
      </c>
      <c r="M30" s="39"/>
      <c r="N30" s="39"/>
      <c r="O30" s="40"/>
      <c r="P30" s="39"/>
    </row>
    <row r="31" spans="1:16" ht="27" customHeight="1" x14ac:dyDescent="0.15">
      <c r="A31" s="6" t="s">
        <v>34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P31" s="7"/>
    </row>
    <row r="32" spans="1:16" ht="18" customHeight="1" x14ac:dyDescent="0.15">
      <c r="A32" s="6"/>
    </row>
  </sheetData>
  <mergeCells count="24">
    <mergeCell ref="A9:A10"/>
    <mergeCell ref="A11:A12"/>
    <mergeCell ref="A19:A20"/>
    <mergeCell ref="P3:P4"/>
    <mergeCell ref="A5:A6"/>
    <mergeCell ref="B3:B4"/>
    <mergeCell ref="C3:C4"/>
    <mergeCell ref="D3:H3"/>
    <mergeCell ref="I3:I4"/>
    <mergeCell ref="J3:J4"/>
    <mergeCell ref="K3:K4"/>
    <mergeCell ref="L3:L4"/>
    <mergeCell ref="M3:M4"/>
    <mergeCell ref="N3:N4"/>
    <mergeCell ref="O3:O4"/>
    <mergeCell ref="A7:A8"/>
    <mergeCell ref="A15:A16"/>
    <mergeCell ref="A13:A14"/>
    <mergeCell ref="A29:A30"/>
    <mergeCell ref="A17:A18"/>
    <mergeCell ref="A25:A26"/>
    <mergeCell ref="A27:A28"/>
    <mergeCell ref="A21:A22"/>
    <mergeCell ref="A23:A24"/>
  </mergeCells>
  <phoneticPr fontId="2"/>
  <printOptions horizontalCentered="1"/>
  <pageMargins left="0.6692913385826772" right="0.23622047244094491" top="0.98425196850393704" bottom="0.98425196850393704" header="0.51181102362204722" footer="0.51181102362204722"/>
  <pageSetup paperSize="9" scale="73" firstPageNumber="9" orientation="landscape" r:id="rId1"/>
  <headerFooter alignWithMargins="0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zoomScale="70" zoomScaleNormal="70" zoomScaleSheetLayoutView="75" workbookViewId="0">
      <pane ySplit="4" topLeftCell="A5" activePane="bottomLeft" state="frozen"/>
      <selection activeCell="H4" sqref="H4"/>
      <selection pane="bottomLeft"/>
    </sheetView>
  </sheetViews>
  <sheetFormatPr defaultColWidth="11.375" defaultRowHeight="13.5" x14ac:dyDescent="0.15"/>
  <cols>
    <col min="1" max="1" width="11.625" style="15" customWidth="1"/>
    <col min="2" max="16" width="11.125" style="15" customWidth="1"/>
    <col min="17" max="16384" width="11.375" style="15"/>
  </cols>
  <sheetData>
    <row r="1" spans="1:16" ht="21" customHeight="1" x14ac:dyDescent="0.15">
      <c r="A1" s="14" t="s">
        <v>31</v>
      </c>
    </row>
    <row r="2" spans="1:16" ht="21" customHeight="1" x14ac:dyDescent="0.15">
      <c r="A2" s="16" t="s">
        <v>35</v>
      </c>
      <c r="P2" s="17" t="s">
        <v>22</v>
      </c>
    </row>
    <row r="3" spans="1:16" ht="30" customHeight="1" x14ac:dyDescent="0.15">
      <c r="A3" s="18" t="s">
        <v>2</v>
      </c>
      <c r="B3" s="48" t="s">
        <v>8</v>
      </c>
      <c r="C3" s="48" t="s">
        <v>18</v>
      </c>
      <c r="D3" s="50" t="s">
        <v>7</v>
      </c>
      <c r="E3" s="51"/>
      <c r="F3" s="51"/>
      <c r="G3" s="51"/>
      <c r="H3" s="52"/>
      <c r="I3" s="48" t="s">
        <v>14</v>
      </c>
      <c r="J3" s="48" t="s">
        <v>13</v>
      </c>
      <c r="K3" s="48" t="s">
        <v>12</v>
      </c>
      <c r="L3" s="48" t="s">
        <v>19</v>
      </c>
      <c r="M3" s="48" t="s">
        <v>9</v>
      </c>
      <c r="N3" s="48" t="s">
        <v>10</v>
      </c>
      <c r="O3" s="48" t="s">
        <v>11</v>
      </c>
      <c r="P3" s="48" t="s">
        <v>21</v>
      </c>
    </row>
    <row r="4" spans="1:16" ht="30" customHeight="1" x14ac:dyDescent="0.15">
      <c r="A4" s="19" t="s">
        <v>3</v>
      </c>
      <c r="B4" s="49"/>
      <c r="C4" s="49"/>
      <c r="D4" s="20" t="s">
        <v>4</v>
      </c>
      <c r="E4" s="21" t="s">
        <v>5</v>
      </c>
      <c r="F4" s="21" t="s">
        <v>6</v>
      </c>
      <c r="G4" s="21" t="s">
        <v>15</v>
      </c>
      <c r="H4" s="22" t="s">
        <v>17</v>
      </c>
      <c r="I4" s="49"/>
      <c r="J4" s="49"/>
      <c r="K4" s="49"/>
      <c r="L4" s="49"/>
      <c r="M4" s="49"/>
      <c r="N4" s="49"/>
      <c r="O4" s="49"/>
      <c r="P4" s="49"/>
    </row>
    <row r="5" spans="1:16" ht="21" customHeight="1" x14ac:dyDescent="0.15">
      <c r="A5" s="48" t="s">
        <v>0</v>
      </c>
      <c r="B5" s="9">
        <v>2177233</v>
      </c>
      <c r="C5" s="9">
        <v>208303</v>
      </c>
      <c r="D5" s="23">
        <v>859347</v>
      </c>
      <c r="E5" s="24">
        <v>0</v>
      </c>
      <c r="F5" s="24">
        <v>0</v>
      </c>
      <c r="G5" s="24">
        <v>0</v>
      </c>
      <c r="H5" s="25">
        <v>859347</v>
      </c>
      <c r="I5" s="9">
        <v>5817</v>
      </c>
      <c r="J5" s="9">
        <v>3000</v>
      </c>
      <c r="K5" s="9">
        <v>1052918</v>
      </c>
      <c r="L5" s="9">
        <v>47848</v>
      </c>
      <c r="M5" s="9">
        <v>677930</v>
      </c>
      <c r="N5" s="9">
        <v>2855163</v>
      </c>
      <c r="O5" s="26">
        <v>2154199</v>
      </c>
      <c r="P5" s="27">
        <f>N5-O5</f>
        <v>700964</v>
      </c>
    </row>
    <row r="6" spans="1:16" ht="21" customHeight="1" x14ac:dyDescent="0.15">
      <c r="A6" s="49"/>
      <c r="B6" s="2">
        <f t="shared" ref="B6:L6" si="0">IF(B5=0,"(－)",B5/$B5*100)</f>
        <v>100</v>
      </c>
      <c r="C6" s="2">
        <f t="shared" si="0"/>
        <v>9.5673269695985699</v>
      </c>
      <c r="D6" s="3">
        <f t="shared" si="0"/>
        <v>39.4696846869398</v>
      </c>
      <c r="E6" s="4" t="str">
        <f t="shared" si="0"/>
        <v>(－)</v>
      </c>
      <c r="F6" s="4" t="str">
        <f>IF(F5=0,"(－)",F5/$B5*100)</f>
        <v>(－)</v>
      </c>
      <c r="G6" s="4" t="str">
        <f t="shared" si="0"/>
        <v>(－)</v>
      </c>
      <c r="H6" s="5">
        <f>IF(H5=0,"(－)",H5/$B5*100)</f>
        <v>39.4696846869398</v>
      </c>
      <c r="I6" s="2">
        <f t="shared" si="0"/>
        <v>0.26717397724543035</v>
      </c>
      <c r="J6" s="2">
        <f t="shared" si="0"/>
        <v>0.13778957052368762</v>
      </c>
      <c r="K6" s="2">
        <f t="shared" si="0"/>
        <v>48.360373005553384</v>
      </c>
      <c r="L6" s="2">
        <f t="shared" si="0"/>
        <v>2.1976517901391355</v>
      </c>
      <c r="M6" s="8"/>
      <c r="N6" s="8"/>
      <c r="O6" s="8"/>
      <c r="P6" s="8"/>
    </row>
    <row r="7" spans="1:16" ht="21" customHeight="1" x14ac:dyDescent="0.15">
      <c r="A7" s="48" t="s">
        <v>23</v>
      </c>
      <c r="B7" s="9">
        <v>1458431</v>
      </c>
      <c r="C7" s="9">
        <v>83495</v>
      </c>
      <c r="D7" s="23">
        <v>183125</v>
      </c>
      <c r="E7" s="24">
        <v>150434</v>
      </c>
      <c r="F7" s="24">
        <v>135912</v>
      </c>
      <c r="G7" s="24">
        <v>0</v>
      </c>
      <c r="H7" s="25">
        <v>469471</v>
      </c>
      <c r="I7" s="9">
        <v>162190</v>
      </c>
      <c r="J7" s="9">
        <v>26056</v>
      </c>
      <c r="K7" s="9">
        <v>701670</v>
      </c>
      <c r="L7" s="9">
        <v>15548</v>
      </c>
      <c r="M7" s="9">
        <v>743073</v>
      </c>
      <c r="N7" s="9">
        <v>2201503</v>
      </c>
      <c r="O7" s="26">
        <v>1462415</v>
      </c>
      <c r="P7" s="27">
        <f t="shared" ref="P7" si="1">N7-O7</f>
        <v>739088</v>
      </c>
    </row>
    <row r="8" spans="1:16" ht="21" customHeight="1" x14ac:dyDescent="0.15">
      <c r="A8" s="49"/>
      <c r="B8" s="2">
        <f t="shared" ref="B8:L8" si="2">IF(B7=0,"(－)",B7/$B7*100)</f>
        <v>100</v>
      </c>
      <c r="C8" s="2">
        <f t="shared" si="2"/>
        <v>5.7249880179453125</v>
      </c>
      <c r="D8" s="3">
        <f t="shared" si="2"/>
        <v>12.556301943664117</v>
      </c>
      <c r="E8" s="4">
        <f t="shared" si="2"/>
        <v>10.31478348992856</v>
      </c>
      <c r="F8" s="4">
        <f>IF(F7=0,"(－)",F7/$B7*100)</f>
        <v>9.3190558895141429</v>
      </c>
      <c r="G8" s="4" t="str">
        <f t="shared" si="2"/>
        <v>(－)</v>
      </c>
      <c r="H8" s="5">
        <f>IF(H7=0,"(－)",H7/$B7*100)</f>
        <v>32.190141323106822</v>
      </c>
      <c r="I8" s="2">
        <f t="shared" si="2"/>
        <v>11.120855220438951</v>
      </c>
      <c r="J8" s="2">
        <f t="shared" si="2"/>
        <v>1.7865774932101688</v>
      </c>
      <c r="K8" s="2">
        <f t="shared" si="2"/>
        <v>48.111292203744981</v>
      </c>
      <c r="L8" s="2">
        <f t="shared" si="2"/>
        <v>1.0660771747172133</v>
      </c>
      <c r="M8" s="8"/>
      <c r="N8" s="8"/>
      <c r="O8" s="8"/>
      <c r="P8" s="8"/>
    </row>
    <row r="9" spans="1:16" ht="21" customHeight="1" x14ac:dyDescent="0.15">
      <c r="A9" s="48" t="s">
        <v>24</v>
      </c>
      <c r="B9" s="9">
        <v>1001359</v>
      </c>
      <c r="C9" s="9">
        <v>0</v>
      </c>
      <c r="D9" s="23">
        <v>414643</v>
      </c>
      <c r="E9" s="24">
        <v>15605</v>
      </c>
      <c r="F9" s="24">
        <v>11001</v>
      </c>
      <c r="G9" s="24">
        <v>0</v>
      </c>
      <c r="H9" s="25">
        <v>441250</v>
      </c>
      <c r="I9" s="9">
        <v>21644</v>
      </c>
      <c r="J9" s="9">
        <v>500</v>
      </c>
      <c r="K9" s="9">
        <v>534265</v>
      </c>
      <c r="L9" s="9">
        <v>3701</v>
      </c>
      <c r="M9" s="9">
        <v>143798</v>
      </c>
      <c r="N9" s="9">
        <v>1145157</v>
      </c>
      <c r="O9" s="26">
        <v>1017048</v>
      </c>
      <c r="P9" s="27">
        <f t="shared" ref="P9" si="3">N9-O9</f>
        <v>128109</v>
      </c>
    </row>
    <row r="10" spans="1:16" ht="21" customHeight="1" x14ac:dyDescent="0.15">
      <c r="A10" s="49"/>
      <c r="B10" s="2">
        <f t="shared" ref="B10:L10" si="4">IF(B9=0,"(－)",B9/$B9*100)</f>
        <v>100</v>
      </c>
      <c r="C10" s="2" t="str">
        <f t="shared" si="4"/>
        <v>(－)</v>
      </c>
      <c r="D10" s="3">
        <f t="shared" si="4"/>
        <v>41.408026491997376</v>
      </c>
      <c r="E10" s="4">
        <f t="shared" si="4"/>
        <v>1.5583821586463995</v>
      </c>
      <c r="F10" s="4">
        <f>IF(F9=0,"(－)",F9/$B9*100)</f>
        <v>1.0986069930963822</v>
      </c>
      <c r="G10" s="4" t="str">
        <f t="shared" si="4"/>
        <v>(－)</v>
      </c>
      <c r="H10" s="5">
        <f>IF(H9=0,"(－)",H9/$B9*100)</f>
        <v>44.065115508024597</v>
      </c>
      <c r="I10" s="2">
        <f t="shared" si="4"/>
        <v>2.1614625723641572</v>
      </c>
      <c r="J10" s="2">
        <f t="shared" si="4"/>
        <v>4.9932142218724759E-2</v>
      </c>
      <c r="K10" s="2">
        <f t="shared" si="4"/>
        <v>53.353991924973968</v>
      </c>
      <c r="L10" s="2">
        <f t="shared" si="4"/>
        <v>0.36959771670300062</v>
      </c>
      <c r="M10" s="8"/>
      <c r="N10" s="8"/>
      <c r="O10" s="8"/>
      <c r="P10" s="8"/>
    </row>
    <row r="11" spans="1:16" ht="21" customHeight="1" x14ac:dyDescent="0.15">
      <c r="A11" s="48" t="s">
        <v>26</v>
      </c>
      <c r="B11" s="9">
        <v>291214</v>
      </c>
      <c r="C11" s="9">
        <v>122</v>
      </c>
      <c r="D11" s="23">
        <v>83168</v>
      </c>
      <c r="E11" s="24">
        <v>0</v>
      </c>
      <c r="F11" s="24">
        <v>13605</v>
      </c>
      <c r="G11" s="24">
        <v>0</v>
      </c>
      <c r="H11" s="25">
        <v>96774</v>
      </c>
      <c r="I11" s="9">
        <v>4875</v>
      </c>
      <c r="J11" s="9">
        <v>5841</v>
      </c>
      <c r="K11" s="9">
        <v>179738</v>
      </c>
      <c r="L11" s="9">
        <v>3864</v>
      </c>
      <c r="M11" s="9">
        <v>104329</v>
      </c>
      <c r="N11" s="9">
        <v>395543</v>
      </c>
      <c r="O11" s="26">
        <v>311049</v>
      </c>
      <c r="P11" s="27">
        <f t="shared" ref="P11" si="5">N11-O11</f>
        <v>84494</v>
      </c>
    </row>
    <row r="12" spans="1:16" ht="21" customHeight="1" x14ac:dyDescent="0.15">
      <c r="A12" s="49"/>
      <c r="B12" s="2">
        <f t="shared" ref="B12:E12" si="6">IF(B11=0,"(－)",B11/$B11*100)</f>
        <v>100</v>
      </c>
      <c r="C12" s="2">
        <f t="shared" si="6"/>
        <v>4.1893590280687051E-2</v>
      </c>
      <c r="D12" s="3">
        <f t="shared" si="6"/>
        <v>28.559066528394929</v>
      </c>
      <c r="E12" s="4" t="str">
        <f t="shared" si="6"/>
        <v>(－)</v>
      </c>
      <c r="F12" s="4">
        <f>IF(F11=0,"(－)",F11/$B11*100)</f>
        <v>4.6718220964651422</v>
      </c>
      <c r="G12" s="4" t="str">
        <f t="shared" ref="G12" si="7">IF(G11=0,"(－)",G11/$B11*100)</f>
        <v>(－)</v>
      </c>
      <c r="H12" s="5">
        <f>IF(H11=0,"(－)",H11/$B11*100)</f>
        <v>33.231232014944332</v>
      </c>
      <c r="I12" s="2">
        <f t="shared" ref="I12:L12" si="8">IF(I11=0,"(－)",I11/$B11*100)</f>
        <v>1.6740266608061425</v>
      </c>
      <c r="J12" s="2">
        <f t="shared" si="8"/>
        <v>2.0057414822089599</v>
      </c>
      <c r="K12" s="2">
        <f t="shared" si="8"/>
        <v>61.720246966148608</v>
      </c>
      <c r="L12" s="2">
        <f t="shared" si="8"/>
        <v>1.3268592856112686</v>
      </c>
      <c r="M12" s="8"/>
      <c r="N12" s="8"/>
      <c r="O12" s="8"/>
      <c r="P12" s="8"/>
    </row>
    <row r="13" spans="1:16" ht="21" customHeight="1" x14ac:dyDescent="0.15">
      <c r="A13" s="48" t="s">
        <v>29</v>
      </c>
      <c r="B13" s="9">
        <v>270299</v>
      </c>
      <c r="C13" s="9">
        <v>486</v>
      </c>
      <c r="D13" s="23">
        <v>24482</v>
      </c>
      <c r="E13" s="24">
        <v>2185</v>
      </c>
      <c r="F13" s="24">
        <v>4633</v>
      </c>
      <c r="G13" s="24">
        <v>0</v>
      </c>
      <c r="H13" s="25">
        <v>31301</v>
      </c>
      <c r="I13" s="9">
        <v>22360</v>
      </c>
      <c r="J13" s="9">
        <v>7341</v>
      </c>
      <c r="K13" s="9">
        <v>204360</v>
      </c>
      <c r="L13" s="9">
        <v>4451</v>
      </c>
      <c r="M13" s="9">
        <v>16889</v>
      </c>
      <c r="N13" s="9">
        <v>287188</v>
      </c>
      <c r="O13" s="26">
        <v>260187</v>
      </c>
      <c r="P13" s="27">
        <f t="shared" ref="P13" si="9">N13-O13</f>
        <v>27001</v>
      </c>
    </row>
    <row r="14" spans="1:16" ht="21" customHeight="1" x14ac:dyDescent="0.15">
      <c r="A14" s="49"/>
      <c r="B14" s="2">
        <f t="shared" ref="B14:L14" si="10">IF(B13=0,"(－)",B13/$B13*100)</f>
        <v>100</v>
      </c>
      <c r="C14" s="2">
        <f t="shared" si="10"/>
        <v>0.17980088716569428</v>
      </c>
      <c r="D14" s="3">
        <f t="shared" si="10"/>
        <v>9.057377200803554</v>
      </c>
      <c r="E14" s="4">
        <f t="shared" si="10"/>
        <v>0.80836407089926332</v>
      </c>
      <c r="F14" s="4">
        <f>IF(F13=0,"(－)",F13/$B13*100)</f>
        <v>1.7140277988449828</v>
      </c>
      <c r="G14" s="4" t="str">
        <f t="shared" si="10"/>
        <v>(－)</v>
      </c>
      <c r="H14" s="5">
        <f>IF(H13=0,"(－)",H13/$B13*100)</f>
        <v>11.580139031220982</v>
      </c>
      <c r="I14" s="2">
        <f t="shared" si="10"/>
        <v>8.2723206523146597</v>
      </c>
      <c r="J14" s="2">
        <f t="shared" si="10"/>
        <v>2.7158813018176171</v>
      </c>
      <c r="K14" s="2">
        <f t="shared" si="10"/>
        <v>75.605163171154913</v>
      </c>
      <c r="L14" s="2">
        <f t="shared" si="10"/>
        <v>1.6466949563261426</v>
      </c>
      <c r="M14" s="8"/>
      <c r="N14" s="8"/>
      <c r="O14" s="8"/>
      <c r="P14" s="8"/>
    </row>
    <row r="15" spans="1:16" ht="21" customHeight="1" x14ac:dyDescent="0.15">
      <c r="A15" s="53" t="s">
        <v>28</v>
      </c>
      <c r="B15" s="9">
        <v>217639</v>
      </c>
      <c r="C15" s="9">
        <v>1496</v>
      </c>
      <c r="D15" s="23">
        <v>10289</v>
      </c>
      <c r="E15" s="24">
        <v>1280</v>
      </c>
      <c r="F15" s="24">
        <v>40</v>
      </c>
      <c r="G15" s="24">
        <v>0</v>
      </c>
      <c r="H15" s="25">
        <v>11609</v>
      </c>
      <c r="I15" s="9">
        <v>20612</v>
      </c>
      <c r="J15" s="9">
        <v>600</v>
      </c>
      <c r="K15" s="9">
        <v>174375</v>
      </c>
      <c r="L15" s="9">
        <v>8947</v>
      </c>
      <c r="M15" s="9">
        <v>105218</v>
      </c>
      <c r="N15" s="9">
        <v>322857</v>
      </c>
      <c r="O15" s="26">
        <v>217173</v>
      </c>
      <c r="P15" s="27">
        <f t="shared" ref="P15" si="11">N15-O15</f>
        <v>105684</v>
      </c>
    </row>
    <row r="16" spans="1:16" ht="21" customHeight="1" x14ac:dyDescent="0.15">
      <c r="A16" s="49"/>
      <c r="B16" s="2">
        <f t="shared" ref="B16:E16" si="12">IF(B15=0,"(－)",B15/$B15*100)</f>
        <v>100</v>
      </c>
      <c r="C16" s="2">
        <f t="shared" si="12"/>
        <v>0.68737680287080904</v>
      </c>
      <c r="D16" s="3">
        <f t="shared" si="12"/>
        <v>4.7275534256268408</v>
      </c>
      <c r="E16" s="4">
        <f t="shared" si="12"/>
        <v>0.58812988480924833</v>
      </c>
      <c r="F16" s="4">
        <f>IF(F15=0,"(－)",F15/$B15*100)</f>
        <v>1.837905890028901E-2</v>
      </c>
      <c r="G16" s="4" t="str">
        <f t="shared" ref="G16" si="13">IF(G15=0,"(－)",G15/$B15*100)</f>
        <v>(－)</v>
      </c>
      <c r="H16" s="5">
        <f>IF(H15=0,"(－)",H15/$B15*100)</f>
        <v>5.3340623693363778</v>
      </c>
      <c r="I16" s="2">
        <f t="shared" ref="I16:L16" si="14">IF(I15=0,"(－)",I15/$B15*100)</f>
        <v>9.4707290513189264</v>
      </c>
      <c r="J16" s="2">
        <f t="shared" si="14"/>
        <v>0.27568588350433521</v>
      </c>
      <c r="K16" s="2">
        <f t="shared" si="14"/>
        <v>80.121209893447414</v>
      </c>
      <c r="L16" s="2">
        <f t="shared" si="14"/>
        <v>4.1109359995221446</v>
      </c>
      <c r="M16" s="8"/>
      <c r="N16" s="8"/>
      <c r="O16" s="8"/>
      <c r="P16" s="8"/>
    </row>
    <row r="17" spans="1:16" ht="21" customHeight="1" x14ac:dyDescent="0.15">
      <c r="A17" s="48" t="s">
        <v>25</v>
      </c>
      <c r="B17" s="9">
        <v>23732</v>
      </c>
      <c r="C17" s="9">
        <v>0</v>
      </c>
      <c r="D17" s="23">
        <v>1458</v>
      </c>
      <c r="E17" s="24">
        <v>115</v>
      </c>
      <c r="F17" s="24">
        <v>337</v>
      </c>
      <c r="G17" s="24">
        <v>0</v>
      </c>
      <c r="H17" s="25">
        <v>1910</v>
      </c>
      <c r="I17" s="9">
        <v>0</v>
      </c>
      <c r="J17" s="9">
        <v>0</v>
      </c>
      <c r="K17" s="9">
        <v>19220</v>
      </c>
      <c r="L17" s="9">
        <v>2602</v>
      </c>
      <c r="M17" s="9">
        <v>9472</v>
      </c>
      <c r="N17" s="9">
        <v>33205</v>
      </c>
      <c r="O17" s="26">
        <v>24149</v>
      </c>
      <c r="P17" s="27">
        <f t="shared" ref="P17:P19" si="15">N17-O17</f>
        <v>9056</v>
      </c>
    </row>
    <row r="18" spans="1:16" ht="21" customHeight="1" x14ac:dyDescent="0.15">
      <c r="A18" s="49"/>
      <c r="B18" s="2">
        <f t="shared" ref="B18:L20" si="16">IF(B17=0,"(－)",B17/$B17*100)</f>
        <v>100</v>
      </c>
      <c r="C18" s="2" t="str">
        <f t="shared" si="16"/>
        <v>(－)</v>
      </c>
      <c r="D18" s="3">
        <f t="shared" si="16"/>
        <v>6.1436035732344507</v>
      </c>
      <c r="E18" s="4">
        <f t="shared" si="16"/>
        <v>0.48457778526883533</v>
      </c>
      <c r="F18" s="4">
        <f>IF(F17=0,"(－)",F17/$B17*100)</f>
        <v>1.4200235968312827</v>
      </c>
      <c r="G18" s="4" t="str">
        <f t="shared" si="16"/>
        <v>(－)</v>
      </c>
      <c r="H18" s="5">
        <f>IF(H17=0,"(－)",H17/$B17*100)</f>
        <v>8.0482049553345689</v>
      </c>
      <c r="I18" s="2" t="str">
        <f t="shared" si="16"/>
        <v>(－)</v>
      </c>
      <c r="J18" s="2" t="str">
        <f t="shared" si="16"/>
        <v>(－)</v>
      </c>
      <c r="K18" s="2">
        <f t="shared" si="16"/>
        <v>80.987695937974053</v>
      </c>
      <c r="L18" s="2">
        <f t="shared" si="16"/>
        <v>10.964099106691387</v>
      </c>
      <c r="M18" s="8"/>
      <c r="N18" s="8"/>
      <c r="O18" s="8"/>
      <c r="P18" s="8"/>
    </row>
    <row r="19" spans="1:16" ht="21" customHeight="1" x14ac:dyDescent="0.15">
      <c r="A19" s="48" t="s">
        <v>27</v>
      </c>
      <c r="B19" s="9">
        <v>2218</v>
      </c>
      <c r="C19" s="9">
        <v>46</v>
      </c>
      <c r="D19" s="23">
        <v>201</v>
      </c>
      <c r="E19" s="24">
        <v>120</v>
      </c>
      <c r="F19" s="24">
        <v>0</v>
      </c>
      <c r="G19" s="24">
        <v>0</v>
      </c>
      <c r="H19" s="25">
        <v>321</v>
      </c>
      <c r="I19" s="9">
        <v>1850</v>
      </c>
      <c r="J19" s="9">
        <v>0</v>
      </c>
      <c r="K19" s="9">
        <v>0</v>
      </c>
      <c r="L19" s="9">
        <v>1</v>
      </c>
      <c r="M19" s="9">
        <v>212</v>
      </c>
      <c r="N19" s="9">
        <v>2430</v>
      </c>
      <c r="O19" s="26">
        <v>2430</v>
      </c>
      <c r="P19" s="27">
        <f t="shared" si="15"/>
        <v>0</v>
      </c>
    </row>
    <row r="20" spans="1:16" ht="21" customHeight="1" x14ac:dyDescent="0.15">
      <c r="A20" s="49"/>
      <c r="B20" s="2">
        <f t="shared" ref="B20:L20" si="17">IF(B19=0,"(－)",B19/$B19*100)</f>
        <v>100</v>
      </c>
      <c r="C20" s="2">
        <f t="shared" si="17"/>
        <v>2.0739404869251574</v>
      </c>
      <c r="D20" s="3">
        <f t="shared" si="17"/>
        <v>9.0622182146077552</v>
      </c>
      <c r="E20" s="4">
        <f t="shared" si="17"/>
        <v>5.410279531109107</v>
      </c>
      <c r="F20" s="4" t="str">
        <f t="shared" si="16"/>
        <v>(－)</v>
      </c>
      <c r="G20" s="4" t="str">
        <f t="shared" si="17"/>
        <v>(－)</v>
      </c>
      <c r="H20" s="5">
        <f>IF(H19=0,"(－)",H19/$B19*100)</f>
        <v>14.472497745716861</v>
      </c>
      <c r="I20" s="2">
        <f t="shared" si="17"/>
        <v>83.408476104598734</v>
      </c>
      <c r="J20" s="2" t="str">
        <f t="shared" si="17"/>
        <v>(－)</v>
      </c>
      <c r="K20" s="2" t="str">
        <f t="shared" si="17"/>
        <v>(－)</v>
      </c>
      <c r="L20" s="2">
        <f t="shared" si="17"/>
        <v>4.5085662759242556E-2</v>
      </c>
      <c r="M20" s="8"/>
      <c r="N20" s="8"/>
      <c r="O20" s="8"/>
      <c r="P20" s="8"/>
    </row>
    <row r="21" spans="1:16" ht="21" customHeight="1" x14ac:dyDescent="0.15">
      <c r="A21" s="48" t="s">
        <v>20</v>
      </c>
      <c r="B21" s="10">
        <v>5442125</v>
      </c>
      <c r="C21" s="10">
        <v>293948</v>
      </c>
      <c r="D21" s="11">
        <v>1576714</v>
      </c>
      <c r="E21" s="12">
        <v>169740</v>
      </c>
      <c r="F21" s="12">
        <v>165529</v>
      </c>
      <c r="G21" s="12">
        <v>0</v>
      </c>
      <c r="H21" s="12">
        <v>1911983</v>
      </c>
      <c r="I21" s="13">
        <v>239348</v>
      </c>
      <c r="J21" s="10">
        <v>43338</v>
      </c>
      <c r="K21" s="10">
        <v>2866546</v>
      </c>
      <c r="L21" s="10">
        <v>86962</v>
      </c>
      <c r="M21" s="10">
        <v>1800920</v>
      </c>
      <c r="N21" s="10">
        <v>7243045</v>
      </c>
      <c r="O21" s="26">
        <v>5448650</v>
      </c>
      <c r="P21" s="27">
        <f t="shared" ref="P21:P25" si="18">N21-O21</f>
        <v>1794395</v>
      </c>
    </row>
    <row r="22" spans="1:16" ht="21" customHeight="1" x14ac:dyDescent="0.15">
      <c r="A22" s="49"/>
      <c r="B22" s="2">
        <f t="shared" ref="B22:L26" si="19">IF(B21=0,"(－)",B21/$B21*100)</f>
        <v>100</v>
      </c>
      <c r="C22" s="2">
        <f t="shared" si="19"/>
        <v>5.4013459815788867</v>
      </c>
      <c r="D22" s="3">
        <f t="shared" si="19"/>
        <v>28.972395893148356</v>
      </c>
      <c r="E22" s="4">
        <f t="shared" si="19"/>
        <v>3.1190022279899856</v>
      </c>
      <c r="F22" s="4">
        <f>IF(F21=0,"(－)",F21/$B21*100)</f>
        <v>3.0416243654822335</v>
      </c>
      <c r="G22" s="4" t="str">
        <f t="shared" si="19"/>
        <v>(－)</v>
      </c>
      <c r="H22" s="5">
        <f>IF(H21=0,"(－)",H21/$B21*100)</f>
        <v>35.133022486620575</v>
      </c>
      <c r="I22" s="2">
        <f t="shared" si="19"/>
        <v>4.3980614190229002</v>
      </c>
      <c r="J22" s="2">
        <f t="shared" si="19"/>
        <v>0.79634334014746078</v>
      </c>
      <c r="K22" s="2">
        <f t="shared" si="19"/>
        <v>52.673284792245681</v>
      </c>
      <c r="L22" s="2">
        <f t="shared" si="19"/>
        <v>1.5979419803845005</v>
      </c>
      <c r="M22" s="8"/>
      <c r="N22" s="8"/>
      <c r="O22" s="8"/>
      <c r="P22" s="8"/>
    </row>
    <row r="23" spans="1:16" ht="21" customHeight="1" x14ac:dyDescent="0.15">
      <c r="A23" s="48" t="s">
        <v>16</v>
      </c>
      <c r="B23" s="9">
        <v>3377103.0920000002</v>
      </c>
      <c r="C23" s="9">
        <v>555258.89199999999</v>
      </c>
      <c r="D23" s="23">
        <v>636266.15399999998</v>
      </c>
      <c r="E23" s="24">
        <v>0</v>
      </c>
      <c r="F23" s="24">
        <v>850709.799</v>
      </c>
      <c r="G23" s="24">
        <v>0</v>
      </c>
      <c r="H23" s="24">
        <v>1486975.953</v>
      </c>
      <c r="I23" s="25">
        <v>966205.67599999998</v>
      </c>
      <c r="J23" s="9">
        <v>127612.992</v>
      </c>
      <c r="K23" s="9">
        <v>79935.794999999998</v>
      </c>
      <c r="L23" s="9">
        <v>161113.78400000001</v>
      </c>
      <c r="M23" s="9">
        <v>3176519.9789999998</v>
      </c>
      <c r="N23" s="9">
        <v>6553623.0710000005</v>
      </c>
      <c r="O23" s="26">
        <v>3531110.1809999999</v>
      </c>
      <c r="P23" s="27">
        <f t="shared" si="18"/>
        <v>3022512.8900000006</v>
      </c>
    </row>
    <row r="24" spans="1:16" ht="21" customHeight="1" x14ac:dyDescent="0.15">
      <c r="A24" s="49"/>
      <c r="B24" s="2">
        <f t="shared" si="19"/>
        <v>100</v>
      </c>
      <c r="C24" s="2">
        <f t="shared" si="19"/>
        <v>16.441869758591306</v>
      </c>
      <c r="D24" s="3">
        <f t="shared" si="19"/>
        <v>18.840590194218446</v>
      </c>
      <c r="E24" s="4" t="str">
        <f t="shared" si="19"/>
        <v>(－)</v>
      </c>
      <c r="F24" s="4">
        <f>IF(F23=0,"(－)",F23/$B23*100)</f>
        <v>25.190519087653602</v>
      </c>
      <c r="G24" s="4" t="str">
        <f t="shared" si="19"/>
        <v>(－)</v>
      </c>
      <c r="H24" s="5">
        <f>IF(H23=0,"(－)",H23/$B23*100)</f>
        <v>44.031109281872048</v>
      </c>
      <c r="I24" s="2">
        <f t="shared" si="19"/>
        <v>28.61048803303752</v>
      </c>
      <c r="J24" s="2">
        <f t="shared" si="19"/>
        <v>3.7787709916911236</v>
      </c>
      <c r="K24" s="2">
        <f t="shared" si="19"/>
        <v>2.3669930358169831</v>
      </c>
      <c r="L24" s="2">
        <f>IF(L23=0,"(－)",L23/$B23*100)</f>
        <v>4.7707688989910171</v>
      </c>
      <c r="M24" s="8"/>
      <c r="N24" s="8"/>
      <c r="O24" s="8"/>
      <c r="P24" s="8"/>
    </row>
    <row r="25" spans="1:16" ht="21" customHeight="1" x14ac:dyDescent="0.15">
      <c r="A25" s="48" t="s">
        <v>1</v>
      </c>
      <c r="B25" s="9">
        <v>8819228.2259999998</v>
      </c>
      <c r="C25" s="9">
        <v>849206.73</v>
      </c>
      <c r="D25" s="23">
        <v>2212980.3309999998</v>
      </c>
      <c r="E25" s="24">
        <v>169739.633</v>
      </c>
      <c r="F25" s="24">
        <v>1016238.674</v>
      </c>
      <c r="G25" s="24">
        <v>0</v>
      </c>
      <c r="H25" s="24">
        <v>3398958.6379999998</v>
      </c>
      <c r="I25" s="25">
        <v>1205553.6470000001</v>
      </c>
      <c r="J25" s="9">
        <v>170951.45800000001</v>
      </c>
      <c r="K25" s="9">
        <v>2946481.486</v>
      </c>
      <c r="L25" s="9">
        <v>248076.26699999999</v>
      </c>
      <c r="M25" s="9">
        <v>4977440.2560000001</v>
      </c>
      <c r="N25" s="9">
        <v>13796668.482000001</v>
      </c>
      <c r="O25" s="26">
        <v>8979760.2990000006</v>
      </c>
      <c r="P25" s="27">
        <f t="shared" si="18"/>
        <v>4816908.1830000002</v>
      </c>
    </row>
    <row r="26" spans="1:16" ht="21" customHeight="1" x14ac:dyDescent="0.15">
      <c r="A26" s="49"/>
      <c r="B26" s="2">
        <f t="shared" si="19"/>
        <v>100</v>
      </c>
      <c r="C26" s="2">
        <f t="shared" si="19"/>
        <v>9.6290367846071874</v>
      </c>
      <c r="D26" s="3">
        <f t="shared" si="19"/>
        <v>25.092675620706856</v>
      </c>
      <c r="E26" s="4">
        <f t="shared" si="19"/>
        <v>1.9246540473869354</v>
      </c>
      <c r="F26" s="4">
        <f>IF(F25=0,"(－)",F25/$B25*100)</f>
        <v>11.5229887237074</v>
      </c>
      <c r="G26" s="4" t="str">
        <f t="shared" si="19"/>
        <v>(－)</v>
      </c>
      <c r="H26" s="5">
        <f>IF(H25=0,"(－)",H25/$B25*100)</f>
        <v>38.540318391801193</v>
      </c>
      <c r="I26" s="2">
        <f t="shared" si="19"/>
        <v>13.669604823763409</v>
      </c>
      <c r="J26" s="2">
        <f t="shared" si="19"/>
        <v>1.9383947622085274</v>
      </c>
      <c r="K26" s="2">
        <f t="shared" si="19"/>
        <v>33.409743012585466</v>
      </c>
      <c r="L26" s="2">
        <f t="shared" si="19"/>
        <v>2.8129022250342204</v>
      </c>
      <c r="M26" s="8"/>
      <c r="N26" s="8"/>
      <c r="O26" s="8"/>
      <c r="P26" s="8"/>
    </row>
    <row r="27" spans="1:16" ht="27" customHeight="1" x14ac:dyDescent="0.15">
      <c r="A27" s="28" t="s">
        <v>32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P27" s="29"/>
    </row>
    <row r="28" spans="1:16" ht="18" customHeight="1" x14ac:dyDescent="0.15">
      <c r="A28" s="28"/>
    </row>
  </sheetData>
  <mergeCells count="22">
    <mergeCell ref="J3:J4"/>
    <mergeCell ref="K3:K4"/>
    <mergeCell ref="A5:A6"/>
    <mergeCell ref="B3:B4"/>
    <mergeCell ref="C3:C4"/>
    <mergeCell ref="D3:H3"/>
    <mergeCell ref="I3:I4"/>
    <mergeCell ref="L3:L4"/>
    <mergeCell ref="M3:M4"/>
    <mergeCell ref="N3:N4"/>
    <mergeCell ref="O3:O4"/>
    <mergeCell ref="P3:P4"/>
    <mergeCell ref="A7:A8"/>
    <mergeCell ref="A9:A10"/>
    <mergeCell ref="A13:A14"/>
    <mergeCell ref="A15:A16"/>
    <mergeCell ref="A17:A18"/>
    <mergeCell ref="A21:A22"/>
    <mergeCell ref="A23:A24"/>
    <mergeCell ref="A25:A26"/>
    <mergeCell ref="A11:A12"/>
    <mergeCell ref="A19:A20"/>
  </mergeCells>
  <phoneticPr fontId="2"/>
  <printOptions horizontalCentered="1"/>
  <pageMargins left="0.6692913385826772" right="0.23622047244094491" top="0.98425196850393704" bottom="0.98425196850393704" header="0.51181102362204722" footer="0.51181102362204722"/>
  <pageSetup paperSize="9" scale="70" firstPageNumber="9" orientation="landscape" r:id="rId1"/>
  <headerFooter alignWithMargins="0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参考２－①（R2）</vt:lpstr>
      <vt:lpstr>参考２－②（R1）</vt:lpstr>
      <vt:lpstr>'参考２－①（R2）'!Print_Area</vt:lpstr>
      <vt:lpstr>'参考２－②（R1）'!Print_Area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大阪府</cp:lastModifiedBy>
  <cp:lastPrinted>2021-12-06T04:18:43Z</cp:lastPrinted>
  <dcterms:created xsi:type="dcterms:W3CDTF">2006-10-12T01:45:20Z</dcterms:created>
  <dcterms:modified xsi:type="dcterms:W3CDTF">2021-12-06T04:18:49Z</dcterms:modified>
</cp:coreProperties>
</file>