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参考１" sheetId="1" r:id="rId1"/>
  </sheets>
  <definedNames/>
  <calcPr fullCalcOnLoad="1"/>
</workbook>
</file>

<file path=xl/sharedStrings.xml><?xml version="1.0" encoding="utf-8"?>
<sst xmlns="http://schemas.openxmlformats.org/spreadsheetml/2006/main" count="107" uniqueCount="39">
  <si>
    <t xml:space="preserve"> </t>
  </si>
  <si>
    <t xml:space="preserve">項目 </t>
  </si>
  <si>
    <t xml:space="preserve"> 区分</t>
  </si>
  <si>
    <t>左のうち寄附金額</t>
  </si>
  <si>
    <t xml:space="preserve">個  人 </t>
  </si>
  <si>
    <t xml:space="preserve">団  体 </t>
  </si>
  <si>
    <t>計④</t>
  </si>
  <si>
    <t>計</t>
  </si>
  <si>
    <t>平成14年</t>
  </si>
  <si>
    <t>－</t>
  </si>
  <si>
    <t xml:space="preserve">(－) </t>
  </si>
  <si>
    <t xml:space="preserve">(－)　　　　　　　 </t>
  </si>
  <si>
    <t>　　※（　）内は寄附収入に占める比率である。</t>
  </si>
  <si>
    <t>年</t>
  </si>
  <si>
    <t>翌年繰越額 ⑥－⑦</t>
  </si>
  <si>
    <t>本年収入額   ③</t>
  </si>
  <si>
    <t>政治団体</t>
  </si>
  <si>
    <t>提出率   ②／①</t>
  </si>
  <si>
    <t>提出    義務      団体   数①</t>
  </si>
  <si>
    <t>提出   団体   数②</t>
  </si>
  <si>
    <t>政党   匿名</t>
  </si>
  <si>
    <t>収入総額    ⑥＝③＋⑤</t>
  </si>
  <si>
    <t>支出総額     ⑦</t>
  </si>
  <si>
    <t>前年繰越額    ⑤</t>
  </si>
  <si>
    <t>寄附     収入    比率    ④／③</t>
  </si>
  <si>
    <t>その他の    政治団体</t>
  </si>
  <si>
    <t>政党の      支部</t>
  </si>
  <si>
    <t>政党の       支部</t>
  </si>
  <si>
    <t>参考　１</t>
  </si>
  <si>
    <t>　　　　　　　収支報告書の提出状況及び収支の状況</t>
  </si>
  <si>
    <t>〔単位：千円・％〕</t>
  </si>
  <si>
    <t>(－)</t>
  </si>
  <si>
    <t>平成20年</t>
  </si>
  <si>
    <t>政党の      支部</t>
  </si>
  <si>
    <t>その他の    政治団体</t>
  </si>
  <si>
    <t>　　※千円単位で四捨五入しているため、合計欄と表中の計が一致しない場合がある。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</si>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</sst>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);\(#,##0\)"/>
    <numFmt numFmtId="182" formatCode="\(#,##0&quot;)&quot;"/>
    <numFmt numFmtId="183" formatCode="\(#,##0.0&quot;)&quot;"/>
    <numFmt numFmtId="184" formatCode="0.00_ "/>
    <numFmt numFmtId="185" formatCode="0.0_ "/>
    <numFmt numFmtId="186" formatCode="0_ "/>
    <numFmt numFmtId="187" formatCode="#,##0_ "/>
    <numFmt numFmtId="188" formatCode="&quot;[&quot;#,##0&quot;]&quot;"/>
    <numFmt numFmtId="189" formatCode="&quot;(&quot;0.0&quot;)&quot;;&quot;(&quot;&quot;△ &quot;0.0&quot;)&quot;"/>
    <numFmt numFmtId="190" formatCode="&quot;(&quot;0.00&quot;)&quot;;&quot;(&quot;&quot;△ &quot;0.00&quot;)&quot;"/>
    <numFmt numFmtId="191" formatCode="&quot;(&quot;0&quot;)&quot;;&quot;(&quot;&quot;△ &quot;0&quot;)&quot;"/>
    <numFmt numFmtId="192" formatCode="0_);[Red]\(0\)"/>
    <numFmt numFmtId="193" formatCode="0.0_);[Red]\(0.0\)"/>
    <numFmt numFmtId="194" formatCode="0.00_);[Red]\(0.00\)"/>
    <numFmt numFmtId="195" formatCode="&quot;(&quot;#,##0.0&quot;)&quot;;&quot;(&quot;&quot;△ &quot;#,##0.0&quot;)&quot;"/>
    <numFmt numFmtId="196" formatCode="&quot;(&quot;#,##0&quot;)&quot;;&quot;(&quot;&quot;△ &quot;#,##0&quot;)&quot;"/>
    <numFmt numFmtId="197" formatCode="0.00000_ "/>
    <numFmt numFmtId="198" formatCode="0.0000_ "/>
    <numFmt numFmtId="199" formatCode="0.000_ "/>
    <numFmt numFmtId="200" formatCode="#,##0.0;[Red]\-#,##0.0"/>
    <numFmt numFmtId="201" formatCode="#,##0.000;[Red]\-#,##0.000"/>
    <numFmt numFmtId="202" formatCode="#,##0.0000;[Red]\-#,##0.0000"/>
    <numFmt numFmtId="203" formatCode="#,##0.00000;[Red]\-#,##0.00000"/>
    <numFmt numFmtId="204" formatCode="#,##0.000000;[Red]\-#,##0.000000"/>
    <numFmt numFmtId="205" formatCode="#,##0.0000000;[Red]\-#,##0.0000000"/>
    <numFmt numFmtId="206" formatCode="#,##0.00000000;[Red]\-#,##0.00000000"/>
    <numFmt numFmtId="207" formatCode="#,##0.000000000;[Red]\-#,##0.000000000"/>
    <numFmt numFmtId="208" formatCode="#,##0.0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&quot;[&quot;#,##0.0&quot;]&quot;"/>
    <numFmt numFmtId="215" formatCode="&quot;[&quot;#,##0.00&quot;]&quot;"/>
    <numFmt numFmtId="216" formatCode="&quot;[&quot;#,##0.000&quot;]&quot;"/>
    <numFmt numFmtId="217" formatCode="&quot;[&quot;#,##0.0000&quot;]&quot;"/>
    <numFmt numFmtId="218" formatCode="&quot;[&quot;#,##0.00000&quot;]&quot;"/>
    <numFmt numFmtId="219" formatCode="&quot;(&quot;#,##0&quot;)&quot;"/>
    <numFmt numFmtId="220" formatCode="0.0%"/>
    <numFmt numFmtId="221" formatCode="0.0000000_ "/>
    <numFmt numFmtId="222" formatCode="0.000000_ "/>
    <numFmt numFmtId="223" formatCode="0.0_);\(0.0\)"/>
    <numFmt numFmtId="224" formatCode="\(##0.0\)"/>
    <numFmt numFmtId="225" formatCode="\(###,##0\)"/>
    <numFmt numFmtId="226" formatCode="#,##0.0_ "/>
    <numFmt numFmtId="227" formatCode="#,##0_)"/>
    <numFmt numFmtId="228" formatCode="#,##0_);[Red]\(#,##0\)"/>
    <numFmt numFmtId="229" formatCode="#,##0.00_ "/>
    <numFmt numFmtId="230" formatCode="#,##0.000_ "/>
    <numFmt numFmtId="231" formatCode="#,##0.0_)"/>
    <numFmt numFmtId="232" formatCode="#,##0.00_)"/>
    <numFmt numFmtId="233" formatCode="#,##0.000_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right" vertical="center" wrapText="1"/>
    </xf>
    <xf numFmtId="185" fontId="1" fillId="0" borderId="11" xfId="0" applyNumberFormat="1" applyFont="1" applyBorder="1" applyAlignment="1">
      <alignment horizontal="right" vertical="center" wrapText="1"/>
    </xf>
    <xf numFmtId="185" fontId="1" fillId="0" borderId="12" xfId="0" applyNumberFormat="1" applyFont="1" applyBorder="1" applyAlignment="1">
      <alignment horizontal="right" vertical="center" wrapText="1"/>
    </xf>
    <xf numFmtId="185" fontId="2" fillId="0" borderId="12" xfId="0" applyNumberFormat="1" applyFont="1" applyBorder="1" applyAlignment="1">
      <alignment horizontal="right" vertical="center" wrapText="1"/>
    </xf>
    <xf numFmtId="18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3" fontId="1" fillId="0" borderId="15" xfId="0" applyNumberFormat="1" applyFont="1" applyFill="1" applyBorder="1" applyAlignment="1">
      <alignment horizontal="right" vertical="center" wrapText="1"/>
    </xf>
    <xf numFmtId="18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83" fontId="1" fillId="0" borderId="17" xfId="0" applyNumberFormat="1" applyFont="1" applyFill="1" applyBorder="1" applyAlignment="1">
      <alignment horizontal="right" vertical="center" wrapText="1"/>
    </xf>
    <xf numFmtId="18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186" fontId="1" fillId="0" borderId="18" xfId="0" applyNumberFormat="1" applyFont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7" fontId="1" fillId="0" borderId="11" xfId="0" applyNumberFormat="1" applyFont="1" applyFill="1" applyBorder="1" applyAlignment="1">
      <alignment horizontal="right" vertical="center" wrapText="1"/>
    </xf>
    <xf numFmtId="38" fontId="1" fillId="0" borderId="11" xfId="81" applyFont="1" applyBorder="1" applyAlignment="1">
      <alignment vertical="center" wrapText="1"/>
    </xf>
    <xf numFmtId="38" fontId="1" fillId="0" borderId="10" xfId="81" applyFont="1" applyBorder="1" applyAlignment="1">
      <alignment vertical="center" wrapText="1"/>
    </xf>
    <xf numFmtId="185" fontId="1" fillId="0" borderId="10" xfId="0" applyNumberFormat="1" applyFont="1" applyBorder="1" applyAlignment="1">
      <alignment vertical="center" wrapText="1"/>
    </xf>
    <xf numFmtId="185" fontId="1" fillId="0" borderId="12" xfId="0" applyNumberFormat="1" applyFont="1" applyBorder="1" applyAlignment="1">
      <alignment vertical="center" wrapText="1"/>
    </xf>
    <xf numFmtId="185" fontId="1" fillId="0" borderId="11" xfId="0" applyNumberFormat="1" applyFont="1" applyBorder="1" applyAlignment="1">
      <alignment vertical="center" wrapText="1"/>
    </xf>
    <xf numFmtId="187" fontId="1" fillId="0" borderId="10" xfId="0" applyNumberFormat="1" applyFont="1" applyBorder="1" applyAlignment="1">
      <alignment vertical="center" wrapText="1"/>
    </xf>
    <xf numFmtId="187" fontId="1" fillId="0" borderId="12" xfId="0" applyNumberFormat="1" applyFont="1" applyBorder="1" applyAlignment="1">
      <alignment vertical="center" wrapText="1"/>
    </xf>
    <xf numFmtId="187" fontId="1" fillId="0" borderId="11" xfId="0" applyNumberFormat="1" applyFont="1" applyBorder="1" applyAlignment="1">
      <alignment vertical="center" wrapText="1"/>
    </xf>
    <xf numFmtId="187" fontId="1" fillId="0" borderId="19" xfId="0" applyNumberFormat="1" applyFont="1" applyBorder="1" applyAlignment="1">
      <alignment vertical="center" wrapText="1"/>
    </xf>
    <xf numFmtId="187" fontId="1" fillId="0" borderId="20" xfId="0" applyNumberFormat="1" applyFont="1" applyBorder="1" applyAlignment="1">
      <alignment vertical="center" wrapText="1"/>
    </xf>
    <xf numFmtId="183" fontId="1" fillId="0" borderId="13" xfId="0" applyNumberFormat="1" applyFont="1" applyBorder="1" applyAlignment="1">
      <alignment vertical="center" wrapText="1"/>
    </xf>
    <xf numFmtId="183" fontId="1" fillId="0" borderId="14" xfId="0" applyNumberFormat="1" applyFont="1" applyBorder="1" applyAlignment="1">
      <alignment vertical="center" wrapText="1"/>
    </xf>
    <xf numFmtId="187" fontId="1" fillId="0" borderId="14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7" fontId="1" fillId="0" borderId="21" xfId="0" applyNumberFormat="1" applyFont="1" applyBorder="1" applyAlignment="1">
      <alignment vertical="center" wrapText="1"/>
    </xf>
    <xf numFmtId="183" fontId="1" fillId="0" borderId="22" xfId="0" applyNumberFormat="1" applyFont="1" applyBorder="1" applyAlignment="1">
      <alignment vertical="center" wrapText="1"/>
    </xf>
    <xf numFmtId="183" fontId="1" fillId="0" borderId="17" xfId="0" applyNumberFormat="1" applyFont="1" applyBorder="1" applyAlignment="1">
      <alignment vertical="center" wrapText="1"/>
    </xf>
    <xf numFmtId="187" fontId="1" fillId="0" borderId="23" xfId="0" applyNumberFormat="1" applyFont="1" applyBorder="1" applyAlignment="1">
      <alignment vertical="center" wrapText="1"/>
    </xf>
    <xf numFmtId="187" fontId="1" fillId="0" borderId="18" xfId="0" applyNumberFormat="1" applyFont="1" applyBorder="1" applyAlignment="1">
      <alignment vertical="center" wrapText="1"/>
    </xf>
    <xf numFmtId="183" fontId="1" fillId="0" borderId="23" xfId="0" applyNumberFormat="1" applyFont="1" applyBorder="1" applyAlignment="1">
      <alignment vertical="center" wrapText="1"/>
    </xf>
    <xf numFmtId="183" fontId="1" fillId="0" borderId="18" xfId="0" applyNumberFormat="1" applyFont="1" applyBorder="1" applyAlignment="1">
      <alignment vertical="center" wrapText="1"/>
    </xf>
    <xf numFmtId="3" fontId="1" fillId="0" borderId="23" xfId="0" applyNumberFormat="1" applyFont="1" applyBorder="1" applyAlignment="1">
      <alignment horizontal="right" vertical="center" wrapText="1"/>
    </xf>
    <xf numFmtId="183" fontId="1" fillId="0" borderId="22" xfId="0" applyNumberFormat="1" applyFont="1" applyFill="1" applyBorder="1" applyAlignment="1">
      <alignment horizontal="right" vertical="center" wrapText="1"/>
    </xf>
    <xf numFmtId="183" fontId="1" fillId="0" borderId="18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457200"/>
          <a:ext cx="7048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5" sqref="O5:O9"/>
    </sheetView>
  </sheetViews>
  <sheetFormatPr defaultColWidth="9.00390625" defaultRowHeight="13.5"/>
  <cols>
    <col min="1" max="1" width="9.00390625" style="26" customWidth="1"/>
    <col min="2" max="2" width="9.25390625" style="26" customWidth="1"/>
    <col min="3" max="4" width="7.75390625" style="26" customWidth="1"/>
    <col min="5" max="5" width="8.625" style="26" customWidth="1"/>
    <col min="6" max="6" width="13.125" style="26" bestFit="1" customWidth="1"/>
    <col min="7" max="9" width="10.625" style="26" customWidth="1"/>
    <col min="10" max="10" width="7.125" style="26" customWidth="1"/>
    <col min="11" max="11" width="10.625" style="26" customWidth="1"/>
    <col min="12" max="12" width="7.625" style="26" customWidth="1"/>
    <col min="13" max="13" width="10.625" style="26" customWidth="1"/>
    <col min="14" max="14" width="11.25390625" style="26" bestFit="1" customWidth="1"/>
    <col min="15" max="16" width="10.625" style="26" customWidth="1"/>
    <col min="17" max="16384" width="9.00390625" style="26" customWidth="1"/>
  </cols>
  <sheetData>
    <row r="1" ht="18" customHeight="1">
      <c r="A1" s="22" t="s">
        <v>28</v>
      </c>
    </row>
    <row r="2" spans="1:16" ht="18" customHeight="1">
      <c r="A2" s="22" t="s">
        <v>29</v>
      </c>
      <c r="P2" s="25" t="s">
        <v>30</v>
      </c>
    </row>
    <row r="3" spans="1:16" ht="30" customHeight="1">
      <c r="A3" s="62" t="s">
        <v>13</v>
      </c>
      <c r="B3" s="2" t="s">
        <v>1</v>
      </c>
      <c r="C3" s="62" t="s">
        <v>18</v>
      </c>
      <c r="D3" s="62" t="s">
        <v>19</v>
      </c>
      <c r="E3" s="62" t="s">
        <v>17</v>
      </c>
      <c r="F3" s="62" t="s">
        <v>15</v>
      </c>
      <c r="G3" s="66" t="s">
        <v>3</v>
      </c>
      <c r="H3" s="66"/>
      <c r="I3" s="66"/>
      <c r="J3" s="66"/>
      <c r="K3" s="66"/>
      <c r="L3" s="62" t="s">
        <v>24</v>
      </c>
      <c r="M3" s="62" t="s">
        <v>23</v>
      </c>
      <c r="N3" s="62" t="s">
        <v>21</v>
      </c>
      <c r="O3" s="62" t="s">
        <v>22</v>
      </c>
      <c r="P3" s="62" t="s">
        <v>14</v>
      </c>
    </row>
    <row r="4" spans="1:16" ht="30" customHeight="1">
      <c r="A4" s="60"/>
      <c r="B4" s="8" t="s">
        <v>2</v>
      </c>
      <c r="C4" s="60"/>
      <c r="D4" s="60"/>
      <c r="E4" s="60"/>
      <c r="F4" s="60"/>
      <c r="G4" s="49" t="s">
        <v>4</v>
      </c>
      <c r="H4" s="29" t="s">
        <v>5</v>
      </c>
      <c r="I4" s="29" t="s">
        <v>16</v>
      </c>
      <c r="J4" s="29" t="s">
        <v>20</v>
      </c>
      <c r="K4" s="30" t="s">
        <v>6</v>
      </c>
      <c r="L4" s="60"/>
      <c r="M4" s="60"/>
      <c r="N4" s="60"/>
      <c r="O4" s="60"/>
      <c r="P4" s="60"/>
    </row>
    <row r="5" spans="1:16" ht="18" customHeight="1">
      <c r="A5" s="62" t="s">
        <v>38</v>
      </c>
      <c r="B5" s="62" t="s">
        <v>33</v>
      </c>
      <c r="C5" s="31">
        <v>344</v>
      </c>
      <c r="D5" s="31">
        <v>338</v>
      </c>
      <c r="E5" s="37">
        <f>D5/C5*100</f>
        <v>98.25581395348837</v>
      </c>
      <c r="F5" s="40">
        <v>4915046.943</v>
      </c>
      <c r="G5" s="50">
        <v>1134202.825</v>
      </c>
      <c r="H5" s="43">
        <v>273366.481</v>
      </c>
      <c r="I5" s="43">
        <v>171541.196</v>
      </c>
      <c r="J5" s="43">
        <v>0</v>
      </c>
      <c r="K5" s="44">
        <v>1579110.502</v>
      </c>
      <c r="L5" s="37">
        <f>K5/F5*100</f>
        <v>32.12808586190547</v>
      </c>
      <c r="M5" s="40">
        <v>1611504.81</v>
      </c>
      <c r="N5" s="40">
        <v>6526551.753</v>
      </c>
      <c r="O5" s="40">
        <v>4463824.478</v>
      </c>
      <c r="P5" s="40">
        <f>N5-O5</f>
        <v>2062727.2749999994</v>
      </c>
    </row>
    <row r="6" spans="1:16" ht="18" customHeight="1">
      <c r="A6" s="64"/>
      <c r="B6" s="63"/>
      <c r="C6" s="33"/>
      <c r="D6" s="33" t="s">
        <v>0</v>
      </c>
      <c r="E6" s="38" t="s">
        <v>0</v>
      </c>
      <c r="F6" s="41" t="s">
        <v>0</v>
      </c>
      <c r="G6" s="51">
        <f>IF(G5=0,"(－)",G5/$K5*100)</f>
        <v>71.82542472888956</v>
      </c>
      <c r="H6" s="52">
        <f>IF(H5=0,"(－)",H5/$K5*100)</f>
        <v>17.311421883001323</v>
      </c>
      <c r="I6" s="52">
        <f>IF(I5=0,"(－)",I5/$K5*100)</f>
        <v>10.863153388109122</v>
      </c>
      <c r="J6" s="48" t="s">
        <v>31</v>
      </c>
      <c r="K6" s="45">
        <v>100</v>
      </c>
      <c r="L6" s="33"/>
      <c r="M6" s="33"/>
      <c r="N6" s="33"/>
      <c r="O6" s="33"/>
      <c r="P6" s="33"/>
    </row>
    <row r="7" spans="1:16" ht="18" customHeight="1">
      <c r="A7" s="64"/>
      <c r="B7" s="62" t="s">
        <v>34</v>
      </c>
      <c r="C7" s="35">
        <v>2317</v>
      </c>
      <c r="D7" s="35">
        <v>2184</v>
      </c>
      <c r="E7" s="39">
        <f>D7/C7*100</f>
        <v>94.25981873111783</v>
      </c>
      <c r="F7" s="42">
        <v>3791720.146</v>
      </c>
      <c r="G7" s="53">
        <v>643899.32</v>
      </c>
      <c r="H7" s="54">
        <v>0</v>
      </c>
      <c r="I7" s="54">
        <v>1319499.502</v>
      </c>
      <c r="J7" s="28">
        <v>0</v>
      </c>
      <c r="K7" s="47">
        <v>1963398.822</v>
      </c>
      <c r="L7" s="39">
        <f>K7/F7*100</f>
        <v>51.781216608806126</v>
      </c>
      <c r="M7" s="42">
        <v>2793079.267</v>
      </c>
      <c r="N7" s="42">
        <v>6584799.413</v>
      </c>
      <c r="O7" s="42">
        <v>3542912.646</v>
      </c>
      <c r="P7" s="42">
        <f>N7-O7</f>
        <v>3041886.7669999995</v>
      </c>
    </row>
    <row r="8" spans="1:16" ht="18" customHeight="1">
      <c r="A8" s="64"/>
      <c r="B8" s="63"/>
      <c r="C8" s="27" t="s">
        <v>0</v>
      </c>
      <c r="D8" s="27" t="s">
        <v>0</v>
      </c>
      <c r="E8" s="39"/>
      <c r="F8" s="42" t="s">
        <v>0</v>
      </c>
      <c r="G8" s="55">
        <f>IF(G7=0,"(－)",G7/$K7*100)</f>
        <v>32.79513631082335</v>
      </c>
      <c r="H8" s="59" t="str">
        <f>IF(H7=0,"(－)",H7/$K7*100)</f>
        <v>(－)</v>
      </c>
      <c r="I8" s="56">
        <f>IF(I7=0,"(－)",I7/$K7*100)</f>
        <v>67.20486368917665</v>
      </c>
      <c r="J8" s="21" t="s">
        <v>31</v>
      </c>
      <c r="K8" s="46">
        <v>100</v>
      </c>
      <c r="L8" s="27"/>
      <c r="M8" s="27"/>
      <c r="N8" s="27"/>
      <c r="O8" s="27"/>
      <c r="P8" s="27"/>
    </row>
    <row r="9" spans="1:16" ht="18" customHeight="1">
      <c r="A9" s="64"/>
      <c r="B9" s="62" t="s">
        <v>7</v>
      </c>
      <c r="C9" s="36">
        <v>2661</v>
      </c>
      <c r="D9" s="36">
        <v>2522</v>
      </c>
      <c r="E9" s="37">
        <f>D9/C9*100</f>
        <v>94.77639984968057</v>
      </c>
      <c r="F9" s="40">
        <v>8706767.089</v>
      </c>
      <c r="G9" s="50">
        <v>1778102.145</v>
      </c>
      <c r="H9" s="43">
        <v>273366.481</v>
      </c>
      <c r="I9" s="43">
        <v>1491040.698</v>
      </c>
      <c r="J9" s="32">
        <v>0</v>
      </c>
      <c r="K9" s="44">
        <v>3542509.324</v>
      </c>
      <c r="L9" s="37">
        <f>K9/F9*100</f>
        <v>40.68685067360483</v>
      </c>
      <c r="M9" s="40">
        <v>4404584.077</v>
      </c>
      <c r="N9" s="40">
        <v>13111351.166</v>
      </c>
      <c r="O9" s="40">
        <v>8006737.124</v>
      </c>
      <c r="P9" s="40">
        <f>N9-O9</f>
        <v>5104614.041999999</v>
      </c>
    </row>
    <row r="10" spans="1:16" ht="18" customHeight="1">
      <c r="A10" s="65"/>
      <c r="B10" s="63"/>
      <c r="C10" s="33" t="s">
        <v>0</v>
      </c>
      <c r="D10" s="33" t="s">
        <v>0</v>
      </c>
      <c r="E10" s="38"/>
      <c r="F10" s="41" t="s">
        <v>0</v>
      </c>
      <c r="G10" s="51">
        <f>IF(G9=0,"(－)",G9/$K9*100)</f>
        <v>50.19329470648417</v>
      </c>
      <c r="H10" s="52">
        <f>IF(H9=0,"(－)",H9/$K9*100)</f>
        <v>7.71674697220924</v>
      </c>
      <c r="I10" s="52">
        <f>IF(I9=0,"(－)",I9/$K9*100)</f>
        <v>42.0899583213066</v>
      </c>
      <c r="J10" s="48" t="s">
        <v>31</v>
      </c>
      <c r="K10" s="45">
        <v>100</v>
      </c>
      <c r="L10" s="33"/>
      <c r="M10" s="33"/>
      <c r="N10" s="33"/>
      <c r="O10" s="33"/>
      <c r="P10" s="33"/>
    </row>
    <row r="11" spans="1:16" ht="18" customHeight="1">
      <c r="A11" s="62" t="s">
        <v>37</v>
      </c>
      <c r="B11" s="62" t="s">
        <v>33</v>
      </c>
      <c r="C11" s="31">
        <v>311</v>
      </c>
      <c r="D11" s="31">
        <v>304</v>
      </c>
      <c r="E11" s="37">
        <f>D11/C11*100</f>
        <v>97.7491961414791</v>
      </c>
      <c r="F11" s="40">
        <v>4371797</v>
      </c>
      <c r="G11" s="50">
        <v>1128860</v>
      </c>
      <c r="H11" s="43">
        <v>189484</v>
      </c>
      <c r="I11" s="43">
        <v>143631</v>
      </c>
      <c r="J11" s="43">
        <v>0</v>
      </c>
      <c r="K11" s="44">
        <f>SUM(G11:I11)+1</f>
        <v>1461976</v>
      </c>
      <c r="L11" s="37">
        <f>K11/F11*100</f>
        <v>33.44107697589801</v>
      </c>
      <c r="M11" s="40">
        <v>1731000</v>
      </c>
      <c r="N11" s="40">
        <f>F11+M11</f>
        <v>6102797</v>
      </c>
      <c r="O11" s="40">
        <v>4501597</v>
      </c>
      <c r="P11" s="40">
        <f>N11-O11</f>
        <v>1601200</v>
      </c>
    </row>
    <row r="12" spans="1:16" ht="18" customHeight="1">
      <c r="A12" s="64"/>
      <c r="B12" s="63"/>
      <c r="C12" s="33"/>
      <c r="D12" s="33" t="s">
        <v>0</v>
      </c>
      <c r="E12" s="38" t="s">
        <v>0</v>
      </c>
      <c r="F12" s="41" t="s">
        <v>0</v>
      </c>
      <c r="G12" s="51">
        <f>IF(G11=0,"(－)",G11/$K11*100)</f>
        <v>77.21467383869502</v>
      </c>
      <c r="H12" s="52">
        <f>IF(H11=0,"(－)",H11/$K11*100)</f>
        <v>12.960814678216332</v>
      </c>
      <c r="I12" s="52">
        <f>IF(I11=0,"(－)",I11/$K11*100)</f>
        <v>9.824443082512982</v>
      </c>
      <c r="J12" s="48" t="s">
        <v>31</v>
      </c>
      <c r="K12" s="45">
        <v>100</v>
      </c>
      <c r="L12" s="33"/>
      <c r="M12" s="33"/>
      <c r="N12" s="33"/>
      <c r="O12" s="33"/>
      <c r="P12" s="33"/>
    </row>
    <row r="13" spans="1:16" ht="18" customHeight="1">
      <c r="A13" s="64"/>
      <c r="B13" s="62" t="s">
        <v>34</v>
      </c>
      <c r="C13" s="35">
        <v>2317</v>
      </c>
      <c r="D13" s="35">
        <v>2169</v>
      </c>
      <c r="E13" s="39">
        <f>D13/C13*100</f>
        <v>93.6124298662063</v>
      </c>
      <c r="F13" s="42">
        <v>3398174</v>
      </c>
      <c r="G13" s="53">
        <v>601700</v>
      </c>
      <c r="H13" s="54">
        <v>0</v>
      </c>
      <c r="I13" s="54">
        <v>962163</v>
      </c>
      <c r="J13" s="28">
        <v>0</v>
      </c>
      <c r="K13" s="47">
        <f>SUM(G13:I13)</f>
        <v>1563863</v>
      </c>
      <c r="L13" s="39">
        <f>K13/F13*100</f>
        <v>46.02068640393341</v>
      </c>
      <c r="M13" s="42">
        <v>2843694</v>
      </c>
      <c r="N13" s="42">
        <f>F13+M13-1</f>
        <v>6241867</v>
      </c>
      <c r="O13" s="42">
        <v>3390145</v>
      </c>
      <c r="P13" s="42">
        <f>N13-O13</f>
        <v>2851722</v>
      </c>
    </row>
    <row r="14" spans="1:16" ht="18" customHeight="1">
      <c r="A14" s="64"/>
      <c r="B14" s="63"/>
      <c r="C14" s="27" t="s">
        <v>0</v>
      </c>
      <c r="D14" s="27" t="s">
        <v>0</v>
      </c>
      <c r="E14" s="39"/>
      <c r="F14" s="42" t="s">
        <v>0</v>
      </c>
      <c r="G14" s="55">
        <f>IF(G13=0,"(－)",G13/$K13*100)</f>
        <v>38.475237281015026</v>
      </c>
      <c r="H14" s="59" t="str">
        <f>IF(H13=0,"(－)",H13/$K13*100)</f>
        <v>(－)</v>
      </c>
      <c r="I14" s="56">
        <f>IF(I13=0,"(－)",I13/$K13*100)</f>
        <v>61.524762718984974</v>
      </c>
      <c r="J14" s="21" t="s">
        <v>31</v>
      </c>
      <c r="K14" s="46">
        <v>100</v>
      </c>
      <c r="L14" s="27"/>
      <c r="M14" s="27"/>
      <c r="N14" s="27"/>
      <c r="O14" s="27"/>
      <c r="P14" s="27"/>
    </row>
    <row r="15" spans="1:16" ht="18" customHeight="1">
      <c r="A15" s="64"/>
      <c r="B15" s="62" t="s">
        <v>7</v>
      </c>
      <c r="C15" s="36">
        <v>2628</v>
      </c>
      <c r="D15" s="36">
        <v>2473</v>
      </c>
      <c r="E15" s="37">
        <f>D15/C15*100</f>
        <v>94.10197869101978</v>
      </c>
      <c r="F15" s="40">
        <v>7769971</v>
      </c>
      <c r="G15" s="50">
        <f>G11+G13</f>
        <v>1730560</v>
      </c>
      <c r="H15" s="43">
        <f>H11+H13</f>
        <v>189484</v>
      </c>
      <c r="I15" s="43">
        <f>I11+I13+1</f>
        <v>1105795</v>
      </c>
      <c r="J15" s="32">
        <v>0</v>
      </c>
      <c r="K15" s="44">
        <f>K11+K13</f>
        <v>3025839</v>
      </c>
      <c r="L15" s="37">
        <f>K15/F15*100</f>
        <v>38.94273221869168</v>
      </c>
      <c r="M15" s="40">
        <f>M11+M13</f>
        <v>4574694</v>
      </c>
      <c r="N15" s="40">
        <f>F15+M15-1</f>
        <v>12344664</v>
      </c>
      <c r="O15" s="40">
        <f>O11+O13+1</f>
        <v>7891743</v>
      </c>
      <c r="P15" s="40">
        <f>N15-O15</f>
        <v>4452921</v>
      </c>
    </row>
    <row r="16" spans="1:16" ht="18" customHeight="1">
      <c r="A16" s="65"/>
      <c r="B16" s="63"/>
      <c r="C16" s="33" t="s">
        <v>0</v>
      </c>
      <c r="D16" s="33" t="s">
        <v>0</v>
      </c>
      <c r="E16" s="38"/>
      <c r="F16" s="41" t="s">
        <v>0</v>
      </c>
      <c r="G16" s="51">
        <f>IF(G15=0,"(－)",G15/$K15*100)</f>
        <v>57.192732329776966</v>
      </c>
      <c r="H16" s="52">
        <f>IF(H15=0,"(－)",H15/$K15*100)</f>
        <v>6.2621970303112615</v>
      </c>
      <c r="I16" s="52">
        <f>IF(I15=0,"(－)",I15/$K15*100)</f>
        <v>36.54507063991178</v>
      </c>
      <c r="J16" s="48" t="s">
        <v>31</v>
      </c>
      <c r="K16" s="45">
        <v>100</v>
      </c>
      <c r="L16" s="33"/>
      <c r="M16" s="33"/>
      <c r="N16" s="33"/>
      <c r="O16" s="33"/>
      <c r="P16" s="33"/>
    </row>
    <row r="17" spans="1:16" ht="18" customHeight="1">
      <c r="A17" s="62" t="s">
        <v>36</v>
      </c>
      <c r="B17" s="60" t="s">
        <v>33</v>
      </c>
      <c r="C17" s="4">
        <v>300</v>
      </c>
      <c r="D17" s="4">
        <v>288</v>
      </c>
      <c r="E17" s="10">
        <v>96</v>
      </c>
      <c r="F17" s="7">
        <v>5206905.474</v>
      </c>
      <c r="G17" s="57">
        <v>1291261.32</v>
      </c>
      <c r="H17" s="20">
        <v>239706.78100000002</v>
      </c>
      <c r="I17" s="20">
        <v>226310.032</v>
      </c>
      <c r="J17" s="23">
        <v>0</v>
      </c>
      <c r="K17" s="14">
        <v>1757278.133</v>
      </c>
      <c r="L17" s="10">
        <v>33.74899240584908</v>
      </c>
      <c r="M17" s="7">
        <v>1454283.2550000001</v>
      </c>
      <c r="N17" s="7">
        <v>6661188.729</v>
      </c>
      <c r="O17" s="7">
        <v>4946736.512</v>
      </c>
      <c r="P17" s="34">
        <v>1714452.2170000002</v>
      </c>
    </row>
    <row r="18" spans="1:16" ht="18" customHeight="1">
      <c r="A18" s="60"/>
      <c r="B18" s="61"/>
      <c r="C18" s="4"/>
      <c r="D18" s="4" t="s">
        <v>0</v>
      </c>
      <c r="E18" s="10" t="s">
        <v>0</v>
      </c>
      <c r="F18" s="4" t="s">
        <v>0</v>
      </c>
      <c r="G18" s="58">
        <v>73.48075957649216</v>
      </c>
      <c r="H18" s="18">
        <v>13.640799171089443</v>
      </c>
      <c r="I18" s="18">
        <v>12.878441252418407</v>
      </c>
      <c r="J18" s="18" t="s">
        <v>31</v>
      </c>
      <c r="K18" s="13">
        <v>100</v>
      </c>
      <c r="L18" s="10"/>
      <c r="M18" s="4"/>
      <c r="N18" s="4"/>
      <c r="O18" s="4"/>
      <c r="P18" s="4"/>
    </row>
    <row r="19" spans="1:16" ht="18" customHeight="1">
      <c r="A19" s="60"/>
      <c r="B19" s="62" t="s">
        <v>34</v>
      </c>
      <c r="C19" s="3">
        <v>2421</v>
      </c>
      <c r="D19" s="3">
        <v>2188</v>
      </c>
      <c r="E19" s="9">
        <v>90.37587773647253</v>
      </c>
      <c r="F19" s="3">
        <v>3876500.912</v>
      </c>
      <c r="G19" s="57">
        <v>698077.85</v>
      </c>
      <c r="H19" s="20">
        <v>198</v>
      </c>
      <c r="I19" s="20">
        <v>1096301.077</v>
      </c>
      <c r="J19" s="21">
        <v>0</v>
      </c>
      <c r="K19" s="14">
        <v>1794576.9270000001</v>
      </c>
      <c r="L19" s="9">
        <v>46.29373158264332</v>
      </c>
      <c r="M19" s="3">
        <v>2642578.7150000003</v>
      </c>
      <c r="N19" s="3">
        <v>6519079.627</v>
      </c>
      <c r="O19" s="3">
        <v>3571427.376</v>
      </c>
      <c r="P19" s="3">
        <v>2947652.251</v>
      </c>
    </row>
    <row r="20" spans="1:16" ht="18" customHeight="1">
      <c r="A20" s="60"/>
      <c r="B20" s="61"/>
      <c r="C20" s="5" t="s">
        <v>0</v>
      </c>
      <c r="D20" s="5" t="s">
        <v>0</v>
      </c>
      <c r="E20" s="12"/>
      <c r="F20" s="5" t="s">
        <v>0</v>
      </c>
      <c r="G20" s="58">
        <v>38.899299299862214</v>
      </c>
      <c r="H20" s="18">
        <v>0.011033241151216473</v>
      </c>
      <c r="I20" s="18">
        <v>61.08966745898656</v>
      </c>
      <c r="J20" s="18" t="s">
        <v>31</v>
      </c>
      <c r="K20" s="13">
        <v>100</v>
      </c>
      <c r="L20" s="11"/>
      <c r="M20" s="5"/>
      <c r="N20" s="6"/>
      <c r="O20" s="5"/>
      <c r="P20" s="5"/>
    </row>
    <row r="21" spans="1:16" ht="18" customHeight="1">
      <c r="A21" s="60"/>
      <c r="B21" s="62" t="s">
        <v>7</v>
      </c>
      <c r="C21" s="7">
        <v>2721</v>
      </c>
      <c r="D21" s="7">
        <v>2476</v>
      </c>
      <c r="E21" s="9">
        <v>90.99595736861448</v>
      </c>
      <c r="F21" s="7">
        <v>9083406.386</v>
      </c>
      <c r="G21" s="57">
        <v>1989339.17</v>
      </c>
      <c r="H21" s="20">
        <v>239904.78100000002</v>
      </c>
      <c r="I21" s="20">
        <v>1322611.1090000002</v>
      </c>
      <c r="J21" s="23">
        <v>0</v>
      </c>
      <c r="K21" s="14">
        <v>3551855.06</v>
      </c>
      <c r="L21" s="9">
        <v>39.102677003138105</v>
      </c>
      <c r="M21" s="7">
        <v>4096861.9700000007</v>
      </c>
      <c r="N21" s="7">
        <v>13180268.356</v>
      </c>
      <c r="O21" s="7">
        <v>8518163.888</v>
      </c>
      <c r="P21" s="3">
        <v>4662104.468</v>
      </c>
    </row>
    <row r="22" spans="1:16" ht="18" customHeight="1">
      <c r="A22" s="61"/>
      <c r="B22" s="61"/>
      <c r="C22" s="5" t="s">
        <v>0</v>
      </c>
      <c r="D22" s="5" t="s">
        <v>0</v>
      </c>
      <c r="E22" s="12"/>
      <c r="F22" s="5" t="s">
        <v>0</v>
      </c>
      <c r="G22" s="58">
        <v>56.00845576170555</v>
      </c>
      <c r="H22" s="18">
        <v>6.754351654202917</v>
      </c>
      <c r="I22" s="18">
        <v>37.23719258409154</v>
      </c>
      <c r="J22" s="18" t="s">
        <v>31</v>
      </c>
      <c r="K22" s="13">
        <v>100</v>
      </c>
      <c r="L22" s="11"/>
      <c r="M22" s="5"/>
      <c r="N22" s="5"/>
      <c r="O22" s="5"/>
      <c r="P22" s="5"/>
    </row>
    <row r="23" spans="1:16" ht="18" customHeight="1" hidden="1">
      <c r="A23" s="62" t="s">
        <v>32</v>
      </c>
      <c r="B23" s="62" t="s">
        <v>26</v>
      </c>
      <c r="C23" s="2">
        <v>315</v>
      </c>
      <c r="D23" s="2">
        <v>307</v>
      </c>
      <c r="E23" s="9">
        <v>97.46031746031746</v>
      </c>
      <c r="F23" s="3">
        <v>5866815.523</v>
      </c>
      <c r="G23" s="17">
        <v>1465346.765</v>
      </c>
      <c r="H23" s="20">
        <v>419968.003</v>
      </c>
      <c r="I23" s="20">
        <v>178466.481</v>
      </c>
      <c r="J23" s="23">
        <v>441.881</v>
      </c>
      <c r="K23" s="14">
        <v>2064223.13</v>
      </c>
      <c r="L23" s="9">
        <v>35.184728783571124</v>
      </c>
      <c r="M23" s="3">
        <v>1470828.449</v>
      </c>
      <c r="N23" s="3">
        <v>7337643.972</v>
      </c>
      <c r="O23" s="3">
        <v>5861945.561</v>
      </c>
      <c r="P23" s="24">
        <v>1475698.4110000003</v>
      </c>
    </row>
    <row r="24" spans="1:16" ht="18" customHeight="1" hidden="1">
      <c r="A24" s="60"/>
      <c r="B24" s="60"/>
      <c r="C24" s="4"/>
      <c r="D24" s="4" t="s">
        <v>0</v>
      </c>
      <c r="E24" s="10" t="s">
        <v>0</v>
      </c>
      <c r="F24" s="4" t="s">
        <v>0</v>
      </c>
      <c r="G24" s="15">
        <v>70.98780861931336</v>
      </c>
      <c r="H24" s="18">
        <v>20.3450875487477</v>
      </c>
      <c r="I24" s="18">
        <v>8.645697182939715</v>
      </c>
      <c r="J24" s="18">
        <v>0.02140664899922907</v>
      </c>
      <c r="K24" s="13">
        <v>100</v>
      </c>
      <c r="L24" s="10"/>
      <c r="M24" s="4"/>
      <c r="N24" s="4"/>
      <c r="O24" s="4"/>
      <c r="P24" s="4"/>
    </row>
    <row r="25" spans="1:16" ht="18" customHeight="1" hidden="1">
      <c r="A25" s="60"/>
      <c r="B25" s="62" t="s">
        <v>25</v>
      </c>
      <c r="C25" s="3">
        <v>2388</v>
      </c>
      <c r="D25" s="3">
        <v>2241</v>
      </c>
      <c r="E25" s="9">
        <v>93.84422110552764</v>
      </c>
      <c r="F25" s="3">
        <v>4009405.842</v>
      </c>
      <c r="G25" s="17">
        <v>821497.897</v>
      </c>
      <c r="H25" s="21">
        <v>0</v>
      </c>
      <c r="I25" s="20">
        <v>1177051.306</v>
      </c>
      <c r="J25" s="21">
        <v>0</v>
      </c>
      <c r="K25" s="14">
        <v>1998549.2030000002</v>
      </c>
      <c r="L25" s="9">
        <v>49.84651795696167</v>
      </c>
      <c r="M25" s="3">
        <v>2730598.565</v>
      </c>
      <c r="N25" s="3">
        <v>6740004.407</v>
      </c>
      <c r="O25" s="3">
        <v>3874285.155</v>
      </c>
      <c r="P25" s="3">
        <v>2865719.252</v>
      </c>
    </row>
    <row r="26" spans="1:16" ht="18" customHeight="1" hidden="1">
      <c r="A26" s="60"/>
      <c r="B26" s="61"/>
      <c r="C26" s="5" t="s">
        <v>0</v>
      </c>
      <c r="D26" s="5" t="s">
        <v>0</v>
      </c>
      <c r="E26" s="12"/>
      <c r="F26" s="5" t="s">
        <v>0</v>
      </c>
      <c r="G26" s="15">
        <v>41.10471214653402</v>
      </c>
      <c r="H26" s="18" t="s">
        <v>31</v>
      </c>
      <c r="I26" s="18">
        <v>58.89528785346597</v>
      </c>
      <c r="J26" s="18" t="s">
        <v>31</v>
      </c>
      <c r="K26" s="13">
        <v>100</v>
      </c>
      <c r="L26" s="11"/>
      <c r="M26" s="5"/>
      <c r="N26" s="6"/>
      <c r="O26" s="5"/>
      <c r="P26" s="5"/>
    </row>
    <row r="27" spans="1:16" ht="18" customHeight="1" hidden="1">
      <c r="A27" s="60"/>
      <c r="B27" s="60" t="s">
        <v>7</v>
      </c>
      <c r="C27" s="7">
        <v>2703</v>
      </c>
      <c r="D27" s="7">
        <v>2548</v>
      </c>
      <c r="E27" s="9">
        <v>94.26563078061413</v>
      </c>
      <c r="F27" s="7">
        <v>9876221.365</v>
      </c>
      <c r="G27" s="17">
        <v>2286844.662</v>
      </c>
      <c r="H27" s="20">
        <v>419968.003</v>
      </c>
      <c r="I27" s="20">
        <v>1355517.787</v>
      </c>
      <c r="J27" s="23">
        <v>441.881</v>
      </c>
      <c r="K27" s="14">
        <v>4062772.333</v>
      </c>
      <c r="L27" s="9">
        <v>41.13691039163945</v>
      </c>
      <c r="M27" s="7">
        <v>4201427.014</v>
      </c>
      <c r="N27" s="7">
        <v>14077648.379</v>
      </c>
      <c r="O27" s="7">
        <v>9736230.716</v>
      </c>
      <c r="P27" s="3">
        <v>4341417.663000001</v>
      </c>
    </row>
    <row r="28" spans="1:16" ht="18" customHeight="1" hidden="1">
      <c r="A28" s="61"/>
      <c r="B28" s="61"/>
      <c r="C28" s="5" t="s">
        <v>0</v>
      </c>
      <c r="D28" s="5" t="s">
        <v>0</v>
      </c>
      <c r="E28" s="12"/>
      <c r="F28" s="5" t="s">
        <v>0</v>
      </c>
      <c r="G28" s="15">
        <v>56.287787613030396</v>
      </c>
      <c r="H28" s="18">
        <v>10.336980972051924</v>
      </c>
      <c r="I28" s="18">
        <v>33.36435507325288</v>
      </c>
      <c r="J28" s="18">
        <v>0.010876341664798866</v>
      </c>
      <c r="K28" s="13">
        <v>100</v>
      </c>
      <c r="L28" s="11"/>
      <c r="M28" s="5"/>
      <c r="N28" s="5"/>
      <c r="O28" s="5"/>
      <c r="P28" s="5"/>
    </row>
    <row r="29" spans="1:16" ht="18" customHeight="1" hidden="1">
      <c r="A29" s="62" t="s">
        <v>8</v>
      </c>
      <c r="B29" s="62" t="s">
        <v>27</v>
      </c>
      <c r="C29" s="2">
        <v>307</v>
      </c>
      <c r="D29" s="2">
        <v>298</v>
      </c>
      <c r="E29" s="9">
        <v>97.1</v>
      </c>
      <c r="F29" s="3">
        <v>6479588</v>
      </c>
      <c r="G29" s="17">
        <v>1550826</v>
      </c>
      <c r="H29" s="20">
        <v>599117</v>
      </c>
      <c r="I29" s="20">
        <v>156373</v>
      </c>
      <c r="J29" s="21" t="s">
        <v>9</v>
      </c>
      <c r="K29" s="14">
        <v>2306316</v>
      </c>
      <c r="L29" s="9">
        <v>35.6</v>
      </c>
      <c r="M29" s="3">
        <v>1394402</v>
      </c>
      <c r="N29" s="3">
        <v>7873990</v>
      </c>
      <c r="O29" s="3">
        <v>6401903</v>
      </c>
      <c r="P29" s="3">
        <v>1472087</v>
      </c>
    </row>
    <row r="30" spans="1:16" ht="18" customHeight="1" hidden="1">
      <c r="A30" s="60"/>
      <c r="B30" s="60"/>
      <c r="C30" s="4" t="s">
        <v>0</v>
      </c>
      <c r="D30" s="4" t="s">
        <v>0</v>
      </c>
      <c r="E30" s="10" t="s">
        <v>0</v>
      </c>
      <c r="F30" s="4" t="s">
        <v>0</v>
      </c>
      <c r="G30" s="16">
        <v>67.2</v>
      </c>
      <c r="H30" s="19">
        <v>26</v>
      </c>
      <c r="I30" s="19">
        <v>6.8</v>
      </c>
      <c r="J30" s="19" t="s">
        <v>10</v>
      </c>
      <c r="K30" s="13">
        <v>100</v>
      </c>
      <c r="L30" s="10"/>
      <c r="M30" s="4"/>
      <c r="N30" s="4"/>
      <c r="O30" s="4"/>
      <c r="P30" s="4"/>
    </row>
    <row r="31" spans="1:16" ht="18" customHeight="1" hidden="1">
      <c r="A31" s="60"/>
      <c r="B31" s="62" t="s">
        <v>25</v>
      </c>
      <c r="C31" s="3">
        <v>2537</v>
      </c>
      <c r="D31" s="3">
        <v>2412</v>
      </c>
      <c r="E31" s="9">
        <v>95.1</v>
      </c>
      <c r="F31" s="3">
        <v>5573915</v>
      </c>
      <c r="G31" s="17">
        <v>1159603</v>
      </c>
      <c r="H31" s="21">
        <v>0</v>
      </c>
      <c r="I31" s="20">
        <v>1239253</v>
      </c>
      <c r="J31" s="21" t="s">
        <v>9</v>
      </c>
      <c r="K31" s="14">
        <v>2398856</v>
      </c>
      <c r="L31" s="9">
        <v>43</v>
      </c>
      <c r="M31" s="3">
        <v>3222711</v>
      </c>
      <c r="N31" s="3">
        <v>8796627</v>
      </c>
      <c r="O31" s="3">
        <v>5400796</v>
      </c>
      <c r="P31" s="3">
        <v>3395830</v>
      </c>
    </row>
    <row r="32" spans="1:16" ht="18" customHeight="1" hidden="1">
      <c r="A32" s="60"/>
      <c r="B32" s="61"/>
      <c r="C32" s="5" t="s">
        <v>0</v>
      </c>
      <c r="D32" s="5" t="s">
        <v>0</v>
      </c>
      <c r="E32" s="12"/>
      <c r="F32" s="5" t="s">
        <v>0</v>
      </c>
      <c r="G32" s="16">
        <v>48.3</v>
      </c>
      <c r="H32" s="19" t="s">
        <v>11</v>
      </c>
      <c r="I32" s="19">
        <v>51.7</v>
      </c>
      <c r="J32" s="19" t="s">
        <v>10</v>
      </c>
      <c r="K32" s="13">
        <v>100</v>
      </c>
      <c r="L32" s="11"/>
      <c r="M32" s="5"/>
      <c r="N32" s="6"/>
      <c r="O32" s="5"/>
      <c r="P32" s="5"/>
    </row>
    <row r="33" spans="1:16" ht="18" customHeight="1" hidden="1">
      <c r="A33" s="60"/>
      <c r="B33" s="60" t="s">
        <v>7</v>
      </c>
      <c r="C33" s="7">
        <v>2844</v>
      </c>
      <c r="D33" s="7">
        <v>2710</v>
      </c>
      <c r="E33" s="10">
        <v>95.3</v>
      </c>
      <c r="F33" s="7">
        <v>12053503</v>
      </c>
      <c r="G33" s="17">
        <v>2710429</v>
      </c>
      <c r="H33" s="20">
        <v>599117</v>
      </c>
      <c r="I33" s="20">
        <v>1395626</v>
      </c>
      <c r="J33" s="21" t="s">
        <v>9</v>
      </c>
      <c r="K33" s="14">
        <v>4705172</v>
      </c>
      <c r="L33" s="10">
        <v>39</v>
      </c>
      <c r="M33" s="7">
        <v>4617113</v>
      </c>
      <c r="N33" s="7">
        <v>16670617</v>
      </c>
      <c r="O33" s="7">
        <v>11802700</v>
      </c>
      <c r="P33" s="7">
        <v>4867917</v>
      </c>
    </row>
    <row r="34" spans="1:16" ht="18" customHeight="1" hidden="1">
      <c r="A34" s="61"/>
      <c r="B34" s="61"/>
      <c r="C34" s="5" t="s">
        <v>0</v>
      </c>
      <c r="D34" s="5" t="s">
        <v>0</v>
      </c>
      <c r="E34" s="12"/>
      <c r="F34" s="5" t="s">
        <v>0</v>
      </c>
      <c r="G34" s="16">
        <v>57.6</v>
      </c>
      <c r="H34" s="19">
        <v>12.7</v>
      </c>
      <c r="I34" s="19">
        <v>29.7</v>
      </c>
      <c r="J34" s="19" t="s">
        <v>10</v>
      </c>
      <c r="K34" s="13">
        <v>100</v>
      </c>
      <c r="L34" s="11"/>
      <c r="M34" s="5"/>
      <c r="N34" s="5"/>
      <c r="O34" s="5"/>
      <c r="P34" s="5"/>
    </row>
    <row r="35" ht="18" customHeight="1">
      <c r="A35" s="1" t="s">
        <v>12</v>
      </c>
    </row>
    <row r="36" ht="18" customHeight="1">
      <c r="A36" s="1" t="s">
        <v>35</v>
      </c>
    </row>
  </sheetData>
  <sheetProtection/>
  <mergeCells count="31">
    <mergeCell ref="A17:A22"/>
    <mergeCell ref="B17:B18"/>
    <mergeCell ref="B19:B20"/>
    <mergeCell ref="B21:B22"/>
    <mergeCell ref="A5:A10"/>
    <mergeCell ref="B5:B6"/>
    <mergeCell ref="B7:B8"/>
    <mergeCell ref="B9:B10"/>
    <mergeCell ref="P3:P4"/>
    <mergeCell ref="O3:O4"/>
    <mergeCell ref="N3:N4"/>
    <mergeCell ref="L3:L4"/>
    <mergeCell ref="M3:M4"/>
    <mergeCell ref="F3:F4"/>
    <mergeCell ref="G3:K3"/>
    <mergeCell ref="A3:A4"/>
    <mergeCell ref="C3:C4"/>
    <mergeCell ref="D3:D4"/>
    <mergeCell ref="E3:E4"/>
    <mergeCell ref="B11:B12"/>
    <mergeCell ref="B13:B14"/>
    <mergeCell ref="A11:A16"/>
    <mergeCell ref="B15:B16"/>
    <mergeCell ref="B27:B28"/>
    <mergeCell ref="B33:B34"/>
    <mergeCell ref="B25:B26"/>
    <mergeCell ref="A29:A34"/>
    <mergeCell ref="B31:B32"/>
    <mergeCell ref="A23:A28"/>
    <mergeCell ref="B29:B30"/>
    <mergeCell ref="B23:B24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2014-11-23T07:31:27Z</cp:lastPrinted>
  <dcterms:created xsi:type="dcterms:W3CDTF">2006-10-11T09:09:07Z</dcterms:created>
  <dcterms:modified xsi:type="dcterms:W3CDTF">2015-11-20T01:57:53Z</dcterms:modified>
  <cp:category/>
  <cp:version/>
  <cp:contentType/>
  <cp:contentStatus/>
</cp:coreProperties>
</file>