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11.xml" ContentType="application/vnd.openxmlformats-officedocument.drawing+xml"/>
  <Override PartName="/xl/comments24.xml" ContentType="application/vnd.openxmlformats-officedocument.spreadsheetml.comments+xml"/>
  <Override PartName="/xl/drawings/drawing12.xml" ContentType="application/vnd.openxmlformats-officedocument.drawing+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3.xml" ContentType="application/vnd.openxmlformats-officedocument.drawing+xml"/>
  <Override PartName="/xl/comments28.xml" ContentType="application/vnd.openxmlformats-officedocument.spreadsheetml.comments+xml"/>
  <Override PartName="/xl/drawings/drawing14.xml" ContentType="application/vnd.openxmlformats-officedocument.drawing+xml"/>
  <Override PartName="/xl/comments29.xml" ContentType="application/vnd.openxmlformats-officedocument.spreadsheetml.comments+xml"/>
  <Override PartName="/xl/drawings/drawing15.xml" ContentType="application/vnd.openxmlformats-officedocument.drawing+xml"/>
  <Override PartName="/xl/comments30.xml" ContentType="application/vnd.openxmlformats-officedocument.spreadsheetml.comments+xml"/>
  <Override PartName="/xl/drawings/drawing16.xml" ContentType="application/vnd.openxmlformats-officedocument.drawing+xml"/>
  <Override PartName="/xl/comments31.xml" ContentType="application/vnd.openxmlformats-officedocument.spreadsheetml.comments+xml"/>
  <Override PartName="/xl/drawings/drawing17.xml" ContentType="application/vnd.openxmlformats-officedocument.drawing+xml"/>
  <Override PartName="/xl/comments32.xml" ContentType="application/vnd.openxmlformats-officedocument.spreadsheetml.comments+xml"/>
  <Override PartName="/xl/drawings/drawing18.xml" ContentType="application/vnd.openxmlformats-officedocument.drawing+xml"/>
  <Override PartName="/xl/comments33.xml" ContentType="application/vnd.openxmlformats-officedocument.spreadsheetml.comments+xml"/>
  <Override PartName="/xl/drawings/drawing19.xml" ContentType="application/vnd.openxmlformats-officedocument.drawing+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90" yWindow="-255" windowWidth="10755" windowHeight="7545"/>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17" r:id="rId19"/>
    <sheet name="様式10-2-6" sheetId="18" r:id="rId20"/>
    <sheet name="様式10-2-7" sheetId="42" r:id="rId21"/>
    <sheet name="様式10-2-8" sheetId="43" r:id="rId22"/>
    <sheet name="様式10-2-9" sheetId="44" r:id="rId23"/>
    <sheet name="様式10-3-1" sheetId="26" r:id="rId24"/>
    <sheet name="様式10-3-2" sheetId="52" r:id="rId25"/>
    <sheet name="様式10-3-3" sheetId="62" r:id="rId26"/>
    <sheet name="様式10-4" sheetId="60" r:id="rId27"/>
    <sheet name="様式11 " sheetId="45" r:id="rId28"/>
    <sheet name="様式12" sheetId="33" r:id="rId29"/>
    <sheet name="様式13" sheetId="46" r:id="rId30"/>
    <sheet name="様式14" sheetId="47" r:id="rId31"/>
    <sheet name="様式15" sheetId="48" r:id="rId32"/>
    <sheet name="様式16" sheetId="53" r:id="rId33"/>
    <sheet name="16" sheetId="49" state="hidden" r:id="rId34"/>
    <sheet name="Sheet1" sheetId="63" r:id="rId35"/>
  </sheets>
  <definedNames>
    <definedName name="_xlnm.Print_Area" localSheetId="33">'16'!$A$1:$F$58</definedName>
    <definedName name="_xlnm.Print_Area" localSheetId="13">'様式10-1'!$A$1:$O$42</definedName>
    <definedName name="_xlnm.Print_Area" localSheetId="14">'様式10-2-1'!$A$1:$J$39</definedName>
    <definedName name="_xlnm.Print_Area" localSheetId="15">'様式10-2-2'!$A$1:$L$40</definedName>
    <definedName name="_xlnm.Print_Area" localSheetId="16">'様式10-2-3'!$A$1:$J$37</definedName>
    <definedName name="_xlnm.Print_Area" localSheetId="17">'様式10-2-4'!$A$1:$I$38</definedName>
    <definedName name="_xlnm.Print_Area" localSheetId="18">'様式10-2-5'!$A$1:$I$33</definedName>
    <definedName name="_xlnm.Print_Area" localSheetId="19">'様式10-2-6'!$A$1:$I$37</definedName>
    <definedName name="_xlnm.Print_Area" localSheetId="20">'様式10-2-7'!$A$1:$CB$47</definedName>
    <definedName name="_xlnm.Print_Area" localSheetId="21">'様式10-2-8'!$A$1:$D$46</definedName>
    <definedName name="_xlnm.Print_Area" localSheetId="22">'様式10-2-9'!$A$1:$M$25</definedName>
    <definedName name="_xlnm.Print_Area" localSheetId="23">'様式10-3-1'!$A$1:$H$75</definedName>
    <definedName name="_xlnm.Print_Area" localSheetId="24">'様式10-3-2'!$A$1:$F$65</definedName>
    <definedName name="_xlnm.Print_Area" localSheetId="25">'様式10-3-3'!$A$1:$AI$72</definedName>
    <definedName name="_xlnm.Print_Area" localSheetId="26">'様式10-4'!$A$1:$AI$72</definedName>
    <definedName name="_xlnm.Print_Area" localSheetId="27">'様式11 '!$A$1:$D$40</definedName>
    <definedName name="_xlnm.Print_Area" localSheetId="28">様式12!$A$1:$G$45</definedName>
    <definedName name="_xlnm.Print_Area" localSheetId="29">様式13!$A$1:$D$37</definedName>
    <definedName name="_xlnm.Print_Area" localSheetId="30">様式14!$A$1:$D$40</definedName>
    <definedName name="_xlnm.Print_Area" localSheetId="31">様式15!$A$1:$D$40</definedName>
    <definedName name="_xlnm.Print_Area" localSheetId="32">様式16!$A$1:$G$67</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'様式9-6'!$A$1:$G$33</definedName>
    <definedName name="_xlnm.Print_Area" localSheetId="9">'様式9-7'!$A$1:$M$34</definedName>
    <definedName name="_xlnm.Print_Area" localSheetId="10">'様式9-8'!$A$1:$O$39</definedName>
    <definedName name="_xlnm.Print_Area" localSheetId="11">'様式9-9'!$A$1:$O$50</definedName>
  </definedNames>
  <calcPr calcId="145621"/>
</workbook>
</file>

<file path=xl/calcChain.xml><?xml version="1.0" encoding="utf-8"?>
<calcChain xmlns="http://schemas.openxmlformats.org/spreadsheetml/2006/main">
  <c r="C15" i="10" l="1"/>
  <c r="N19" i="9" l="1"/>
  <c r="C28" i="14"/>
  <c r="C27" i="14"/>
  <c r="C26" i="14"/>
  <c r="I13" i="7" l="1"/>
  <c r="I12" i="7"/>
  <c r="D10" i="7"/>
  <c r="K12" i="7"/>
  <c r="D7" i="7" l="1"/>
  <c r="H8" i="7"/>
  <c r="E8" i="7"/>
  <c r="F32" i="9"/>
  <c r="G18" i="9"/>
  <c r="E14" i="7"/>
  <c r="G8" i="9"/>
  <c r="P7" i="62" l="1"/>
  <c r="N7" i="62"/>
  <c r="P17" i="62"/>
  <c r="N17" i="62"/>
  <c r="S17" i="62" l="1"/>
  <c r="Q17" i="62"/>
  <c r="E17" i="62"/>
  <c r="L8" i="7"/>
  <c r="AI72" i="62" l="1"/>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L64" i="62"/>
  <c r="J64" i="62"/>
  <c r="H64" i="62"/>
  <c r="F64" i="62"/>
  <c r="D64" i="62"/>
  <c r="AB63" i="62"/>
  <c r="Z63" i="62"/>
  <c r="X63" i="62"/>
  <c r="V63" i="62"/>
  <c r="T63" i="62"/>
  <c r="R63" i="62"/>
  <c r="N63" i="62"/>
  <c r="L63" i="62"/>
  <c r="J63" i="62"/>
  <c r="H63" i="62"/>
  <c r="F63" i="62"/>
  <c r="D63" i="62"/>
  <c r="AD61" i="62"/>
  <c r="P61" i="62"/>
  <c r="AF61" i="62" s="1"/>
  <c r="AB60" i="62"/>
  <c r="Z60" i="62"/>
  <c r="X60" i="62"/>
  <c r="V60" i="62"/>
  <c r="T60" i="62"/>
  <c r="R60" i="62"/>
  <c r="N60" i="62"/>
  <c r="L60" i="62"/>
  <c r="J60" i="62"/>
  <c r="H60" i="62"/>
  <c r="F60" i="62"/>
  <c r="D60" i="62"/>
  <c r="AB59" i="62"/>
  <c r="Z59" i="62"/>
  <c r="X59" i="62"/>
  <c r="V59" i="62"/>
  <c r="T59" i="62"/>
  <c r="R59" i="62"/>
  <c r="N59" i="62"/>
  <c r="L59" i="62"/>
  <c r="J59" i="62"/>
  <c r="H59" i="62"/>
  <c r="F59" i="62"/>
  <c r="D59" i="62"/>
  <c r="AD57" i="62"/>
  <c r="P57" i="62"/>
  <c r="AB56" i="62"/>
  <c r="Z56" i="62"/>
  <c r="X56" i="62"/>
  <c r="V56" i="62"/>
  <c r="T56" i="62"/>
  <c r="R56" i="62"/>
  <c r="N56" i="62"/>
  <c r="L56" i="62"/>
  <c r="J56" i="62"/>
  <c r="H56" i="62"/>
  <c r="F56" i="62"/>
  <c r="D56" i="62"/>
  <c r="AB55" i="62"/>
  <c r="Z55" i="62"/>
  <c r="X55" i="62"/>
  <c r="V55" i="62"/>
  <c r="T55" i="62"/>
  <c r="R55" i="62"/>
  <c r="N55" i="62"/>
  <c r="L55" i="62"/>
  <c r="J55" i="62"/>
  <c r="H55" i="62"/>
  <c r="F55" i="62"/>
  <c r="D55" i="62"/>
  <c r="AD53" i="62"/>
  <c r="P53" i="62"/>
  <c r="AB52" i="62"/>
  <c r="Z52" i="62"/>
  <c r="X52" i="62"/>
  <c r="V52" i="62"/>
  <c r="T52" i="62"/>
  <c r="R52" i="62"/>
  <c r="N52" i="62"/>
  <c r="L52" i="62"/>
  <c r="J52" i="62"/>
  <c r="H52" i="62"/>
  <c r="F52" i="62"/>
  <c r="D52" i="62"/>
  <c r="AB51" i="62"/>
  <c r="Z51" i="62"/>
  <c r="X51" i="62"/>
  <c r="V51" i="62"/>
  <c r="T51" i="62"/>
  <c r="R51" i="62"/>
  <c r="N51" i="62"/>
  <c r="L51" i="62"/>
  <c r="J51" i="62"/>
  <c r="H51" i="62"/>
  <c r="F51" i="62"/>
  <c r="D51" i="62"/>
  <c r="AF49" i="62"/>
  <c r="G13" i="62" s="1"/>
  <c r="AD49" i="62"/>
  <c r="P49" i="62"/>
  <c r="AB48" i="62"/>
  <c r="Z48" i="62"/>
  <c r="X48" i="62"/>
  <c r="V48" i="62"/>
  <c r="T48" i="62"/>
  <c r="R48" i="62"/>
  <c r="N48" i="62"/>
  <c r="L48" i="62"/>
  <c r="J48" i="62"/>
  <c r="H48" i="62"/>
  <c r="F48" i="62"/>
  <c r="D48" i="62"/>
  <c r="AB47" i="62"/>
  <c r="Z47" i="62"/>
  <c r="X47" i="62"/>
  <c r="V47" i="62"/>
  <c r="T47" i="62"/>
  <c r="R47" i="62"/>
  <c r="N47" i="62"/>
  <c r="L47" i="62"/>
  <c r="J47" i="62"/>
  <c r="H47" i="62"/>
  <c r="F47" i="62"/>
  <c r="D47" i="62"/>
  <c r="AD45" i="62"/>
  <c r="P45" i="62"/>
  <c r="AB44" i="62"/>
  <c r="Z44" i="62"/>
  <c r="X44" i="62"/>
  <c r="V44" i="62"/>
  <c r="T44" i="62"/>
  <c r="R44" i="62"/>
  <c r="N44" i="62"/>
  <c r="L44" i="62"/>
  <c r="J44" i="62"/>
  <c r="H44" i="62"/>
  <c r="F44" i="62"/>
  <c r="D44" i="62"/>
  <c r="AB43" i="62"/>
  <c r="Z43" i="62"/>
  <c r="X43" i="62"/>
  <c r="V43" i="62"/>
  <c r="T43" i="62"/>
  <c r="R43" i="62"/>
  <c r="AD43" i="62" s="1"/>
  <c r="N43" i="62"/>
  <c r="L43" i="62"/>
  <c r="J43" i="62"/>
  <c r="H43" i="62"/>
  <c r="F43" i="62"/>
  <c r="D43" i="62"/>
  <c r="AD41" i="62"/>
  <c r="P41" i="62"/>
  <c r="AB40" i="62"/>
  <c r="Z40" i="62"/>
  <c r="X40" i="62"/>
  <c r="V40" i="62"/>
  <c r="T40" i="62"/>
  <c r="R40" i="62"/>
  <c r="N40" i="62"/>
  <c r="L40" i="62"/>
  <c r="J40" i="62"/>
  <c r="H40" i="62"/>
  <c r="F40" i="62"/>
  <c r="D40" i="62"/>
  <c r="AB39" i="62"/>
  <c r="Z39" i="62"/>
  <c r="X39" i="62"/>
  <c r="V39" i="62"/>
  <c r="T39" i="62"/>
  <c r="R39" i="62"/>
  <c r="AD39" i="62" s="1"/>
  <c r="N39" i="62"/>
  <c r="L39" i="62"/>
  <c r="J39" i="62"/>
  <c r="H39" i="62"/>
  <c r="F39" i="62"/>
  <c r="D39" i="62"/>
  <c r="AD37" i="62"/>
  <c r="P37" i="62"/>
  <c r="AB36" i="62"/>
  <c r="Z36" i="62"/>
  <c r="X36" i="62"/>
  <c r="V36" i="62"/>
  <c r="T36" i="62"/>
  <c r="R36" i="62"/>
  <c r="N36" i="62"/>
  <c r="L36" i="62"/>
  <c r="J36" i="62"/>
  <c r="H36" i="62"/>
  <c r="F36" i="62"/>
  <c r="D36" i="62"/>
  <c r="AB35" i="62"/>
  <c r="Z35" i="62"/>
  <c r="X35" i="62"/>
  <c r="V35" i="62"/>
  <c r="T35" i="62"/>
  <c r="R35" i="62"/>
  <c r="N35" i="62"/>
  <c r="L35" i="62"/>
  <c r="J35" i="62"/>
  <c r="H35" i="62"/>
  <c r="F35" i="62"/>
  <c r="D35" i="62"/>
  <c r="AD33" i="62"/>
  <c r="P33" i="62"/>
  <c r="AB32" i="62"/>
  <c r="Z32" i="62"/>
  <c r="X32" i="62"/>
  <c r="V32" i="62"/>
  <c r="T32" i="62"/>
  <c r="R32" i="62"/>
  <c r="N32" i="62"/>
  <c r="L32" i="62"/>
  <c r="J32" i="62"/>
  <c r="H32" i="62"/>
  <c r="F32" i="62"/>
  <c r="D32" i="62"/>
  <c r="AB31" i="62"/>
  <c r="Z31" i="62"/>
  <c r="X31" i="62"/>
  <c r="V31" i="62"/>
  <c r="T31" i="62"/>
  <c r="R31" i="62"/>
  <c r="N31" i="62"/>
  <c r="L31" i="62"/>
  <c r="J31" i="62"/>
  <c r="H31" i="62"/>
  <c r="F31" i="62"/>
  <c r="D31" i="62"/>
  <c r="AD29" i="62"/>
  <c r="P29" i="62"/>
  <c r="AB28" i="62"/>
  <c r="Z28" i="62"/>
  <c r="X28" i="62"/>
  <c r="V28" i="62"/>
  <c r="T28" i="62"/>
  <c r="R28" i="62"/>
  <c r="N28" i="62"/>
  <c r="L28" i="62"/>
  <c r="J28" i="62"/>
  <c r="H28" i="62"/>
  <c r="F28" i="62"/>
  <c r="D28" i="62"/>
  <c r="AB27" i="62"/>
  <c r="Z27" i="62"/>
  <c r="X27" i="62"/>
  <c r="V27" i="62"/>
  <c r="T27" i="62"/>
  <c r="R27" i="62"/>
  <c r="N27" i="62"/>
  <c r="L27" i="62"/>
  <c r="J27" i="62"/>
  <c r="H27" i="62"/>
  <c r="F27" i="62"/>
  <c r="D27" i="62"/>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7" i="62" s="1"/>
  <c r="S16" i="60"/>
  <c r="S11" i="60"/>
  <c r="Q16" i="60"/>
  <c r="Q15" i="60"/>
  <c r="S15" i="60" s="1"/>
  <c r="Q14" i="60"/>
  <c r="S14" i="60" s="1"/>
  <c r="Q13" i="60"/>
  <c r="S13" i="60" s="1"/>
  <c r="Q12" i="60"/>
  <c r="S12" i="60" s="1"/>
  <c r="Q11" i="60"/>
  <c r="Q10" i="60"/>
  <c r="S10" i="60" s="1"/>
  <c r="Q9" i="60"/>
  <c r="S9" i="60" s="1"/>
  <c r="Q8" i="60"/>
  <c r="S8" i="60" s="1"/>
  <c r="Q7" i="60"/>
  <c r="N16" i="60"/>
  <c r="AH68" i="60"/>
  <c r="AH66" i="60"/>
  <c r="P16" i="60"/>
  <c r="M16" i="60"/>
  <c r="K16" i="60"/>
  <c r="Q17" i="60" l="1"/>
  <c r="S17" i="60" s="1"/>
  <c r="AF45" i="62"/>
  <c r="G12" i="62" s="1"/>
  <c r="AB67" i="62"/>
  <c r="AF57" i="62"/>
  <c r="G15" i="62" s="1"/>
  <c r="AF33" i="62"/>
  <c r="G9" i="62" s="1"/>
  <c r="P64" i="62"/>
  <c r="AF64" i="62" s="1"/>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AF32" i="62" s="1"/>
  <c r="N8" i="62" s="1"/>
  <c r="P8" i="62" s="1"/>
  <c r="P40" i="62"/>
  <c r="AF41" i="62"/>
  <c r="G11" i="62" s="1"/>
  <c r="AD32" i="62"/>
  <c r="P63" i="62"/>
  <c r="AD31" i="62"/>
  <c r="P39" i="62"/>
  <c r="AF39" i="62" s="1"/>
  <c r="K10" i="62" s="1"/>
  <c r="M10" i="62" s="1"/>
  <c r="AD52" i="62"/>
  <c r="AF52" i="62" s="1"/>
  <c r="N13" i="62" s="1"/>
  <c r="P13" i="62" s="1"/>
  <c r="F67" i="62"/>
  <c r="T68" i="62"/>
  <c r="P65" i="62"/>
  <c r="Z68" i="62"/>
  <c r="V67" i="62"/>
  <c r="V68" i="62"/>
  <c r="AD55" i="62"/>
  <c r="AD65" i="62"/>
  <c r="X67" i="62"/>
  <c r="X68" i="62"/>
  <c r="P44" i="62"/>
  <c r="AF44" i="62" s="1"/>
  <c r="N11" i="62" s="1"/>
  <c r="P11" i="62" s="1"/>
  <c r="P47" i="62"/>
  <c r="P59" i="62"/>
  <c r="AF59" i="62" s="1"/>
  <c r="K15" i="62" s="1"/>
  <c r="M15" i="62" s="1"/>
  <c r="AF29" i="62"/>
  <c r="G8" i="62" s="1"/>
  <c r="J8" i="62" s="1"/>
  <c r="Z67" i="62"/>
  <c r="AD36" i="62"/>
  <c r="AD51" i="62"/>
  <c r="AD59" i="62"/>
  <c r="AD60" i="62"/>
  <c r="AF60" i="62" s="1"/>
  <c r="N15" i="62" s="1"/>
  <c r="P15" i="62" s="1"/>
  <c r="I13" i="62"/>
  <c r="J13" i="62"/>
  <c r="I14" i="62"/>
  <c r="I9" i="62"/>
  <c r="J9" i="62"/>
  <c r="J12" i="62"/>
  <c r="I12" i="62"/>
  <c r="J10" i="62"/>
  <c r="I15" i="62"/>
  <c r="J15" i="62"/>
  <c r="I11" i="62"/>
  <c r="J11" i="62"/>
  <c r="I8" i="62"/>
  <c r="P27" i="62"/>
  <c r="S8" i="62"/>
  <c r="R68" i="62"/>
  <c r="P28" i="62"/>
  <c r="AF25" i="62"/>
  <c r="G7" i="62" s="1"/>
  <c r="AD27" i="62"/>
  <c r="T67" i="62"/>
  <c r="D67" i="62"/>
  <c r="N68" i="62"/>
  <c r="S7" i="60"/>
  <c r="G16" i="60"/>
  <c r="J28" i="60"/>
  <c r="H52" i="60"/>
  <c r="L28" i="60"/>
  <c r="V28" i="60"/>
  <c r="R28" i="60"/>
  <c r="AB64" i="60"/>
  <c r="Z64" i="60"/>
  <c r="X64" i="60"/>
  <c r="V64" i="60"/>
  <c r="T64" i="60"/>
  <c r="R64" i="60"/>
  <c r="N64" i="60"/>
  <c r="L64" i="60"/>
  <c r="J64" i="60"/>
  <c r="H64" i="60"/>
  <c r="F64" i="60"/>
  <c r="D64" i="60"/>
  <c r="AB63" i="60"/>
  <c r="Z63" i="60"/>
  <c r="X63" i="60"/>
  <c r="V63" i="60"/>
  <c r="T63" i="60"/>
  <c r="R63" i="60"/>
  <c r="N63" i="60"/>
  <c r="L63" i="60"/>
  <c r="J63" i="60"/>
  <c r="H63" i="60"/>
  <c r="F63" i="60"/>
  <c r="D63" i="60"/>
  <c r="AB60" i="60"/>
  <c r="Z60" i="60"/>
  <c r="X60" i="60"/>
  <c r="V60" i="60"/>
  <c r="T60" i="60"/>
  <c r="R60" i="60"/>
  <c r="N60" i="60"/>
  <c r="L60" i="60"/>
  <c r="J60" i="60"/>
  <c r="H60" i="60"/>
  <c r="F60" i="60"/>
  <c r="D60" i="60"/>
  <c r="AB59" i="60"/>
  <c r="Z59" i="60"/>
  <c r="X59" i="60"/>
  <c r="V59" i="60"/>
  <c r="T59" i="60"/>
  <c r="R59" i="60"/>
  <c r="N59" i="60"/>
  <c r="L59" i="60"/>
  <c r="J59" i="60"/>
  <c r="H59" i="60"/>
  <c r="F59" i="60"/>
  <c r="D59" i="60"/>
  <c r="AB56" i="60"/>
  <c r="Z56" i="60"/>
  <c r="X56" i="60"/>
  <c r="V56" i="60"/>
  <c r="T56" i="60"/>
  <c r="R56" i="60"/>
  <c r="N56" i="60"/>
  <c r="L56" i="60"/>
  <c r="J56" i="60"/>
  <c r="H56" i="60"/>
  <c r="F56" i="60"/>
  <c r="D56" i="60"/>
  <c r="AB55" i="60"/>
  <c r="Z55" i="60"/>
  <c r="X55" i="60"/>
  <c r="V55" i="60"/>
  <c r="T55" i="60"/>
  <c r="R55" i="60"/>
  <c r="N55" i="60"/>
  <c r="L55" i="60"/>
  <c r="J55" i="60"/>
  <c r="H55" i="60"/>
  <c r="F55" i="60"/>
  <c r="D55" i="60"/>
  <c r="AB52" i="60"/>
  <c r="Z52" i="60"/>
  <c r="X52" i="60"/>
  <c r="V52" i="60"/>
  <c r="T52" i="60"/>
  <c r="R52" i="60"/>
  <c r="N52" i="60"/>
  <c r="L52" i="60"/>
  <c r="J52" i="60"/>
  <c r="F52" i="60"/>
  <c r="D52" i="60"/>
  <c r="AB51" i="60"/>
  <c r="Z51" i="60"/>
  <c r="X51" i="60"/>
  <c r="V51" i="60"/>
  <c r="T51" i="60"/>
  <c r="R51" i="60"/>
  <c r="N51" i="60"/>
  <c r="L51" i="60"/>
  <c r="J51" i="60"/>
  <c r="H51" i="60"/>
  <c r="F51" i="60"/>
  <c r="D51" i="60"/>
  <c r="AB48" i="60"/>
  <c r="Z48" i="60"/>
  <c r="X48" i="60"/>
  <c r="V48" i="60"/>
  <c r="T48" i="60"/>
  <c r="R48" i="60"/>
  <c r="N48" i="60"/>
  <c r="L48" i="60"/>
  <c r="J48" i="60"/>
  <c r="H48" i="60"/>
  <c r="F48" i="60"/>
  <c r="D48" i="60"/>
  <c r="AB47" i="60"/>
  <c r="Z47" i="60"/>
  <c r="X47" i="60"/>
  <c r="V47" i="60"/>
  <c r="T47" i="60"/>
  <c r="R47" i="60"/>
  <c r="N47" i="60"/>
  <c r="L47" i="60"/>
  <c r="J47" i="60"/>
  <c r="H47" i="60"/>
  <c r="F47" i="60"/>
  <c r="D47" i="60"/>
  <c r="AB44" i="60"/>
  <c r="Z44" i="60"/>
  <c r="X44" i="60"/>
  <c r="V44" i="60"/>
  <c r="T44" i="60"/>
  <c r="R44" i="60"/>
  <c r="N44" i="60"/>
  <c r="L44" i="60"/>
  <c r="J44" i="60"/>
  <c r="H44" i="60"/>
  <c r="F44" i="60"/>
  <c r="D44" i="60"/>
  <c r="AB43" i="60"/>
  <c r="Z43" i="60"/>
  <c r="X43" i="60"/>
  <c r="V43" i="60"/>
  <c r="T43" i="60"/>
  <c r="R43" i="60"/>
  <c r="N43" i="60"/>
  <c r="L43" i="60"/>
  <c r="J43" i="60"/>
  <c r="H43" i="60"/>
  <c r="F43" i="60"/>
  <c r="D43" i="60"/>
  <c r="AB40" i="60"/>
  <c r="Z40" i="60"/>
  <c r="X40" i="60"/>
  <c r="V40" i="60"/>
  <c r="T40" i="60"/>
  <c r="R40" i="60"/>
  <c r="N40" i="60"/>
  <c r="L40" i="60"/>
  <c r="J40" i="60"/>
  <c r="H40" i="60"/>
  <c r="F40" i="60"/>
  <c r="D40" i="60"/>
  <c r="AB39" i="60"/>
  <c r="Z39" i="60"/>
  <c r="X39" i="60"/>
  <c r="V39" i="60"/>
  <c r="T39" i="60"/>
  <c r="R39" i="60"/>
  <c r="N39" i="60"/>
  <c r="L39" i="60"/>
  <c r="J39" i="60"/>
  <c r="H39" i="60"/>
  <c r="F39" i="60"/>
  <c r="D39" i="60"/>
  <c r="AB36" i="60"/>
  <c r="Z36" i="60"/>
  <c r="X36" i="60"/>
  <c r="V36" i="60"/>
  <c r="T36" i="60"/>
  <c r="R36" i="60"/>
  <c r="N36" i="60"/>
  <c r="L36" i="60"/>
  <c r="J36" i="60"/>
  <c r="H36" i="60"/>
  <c r="F36" i="60"/>
  <c r="D36" i="60"/>
  <c r="AB35" i="60"/>
  <c r="Z35" i="60"/>
  <c r="X35" i="60"/>
  <c r="V35" i="60"/>
  <c r="T35" i="60"/>
  <c r="R35" i="60"/>
  <c r="N35" i="60"/>
  <c r="L35" i="60"/>
  <c r="J35" i="60"/>
  <c r="H35" i="60"/>
  <c r="F35" i="60"/>
  <c r="D35" i="60"/>
  <c r="AB32" i="60"/>
  <c r="Z32" i="60"/>
  <c r="X32" i="60"/>
  <c r="V32" i="60"/>
  <c r="T32" i="60"/>
  <c r="R32" i="60"/>
  <c r="N32" i="60"/>
  <c r="L32" i="60"/>
  <c r="J32" i="60"/>
  <c r="H32" i="60"/>
  <c r="F32" i="60"/>
  <c r="D32" i="60"/>
  <c r="AB31" i="60"/>
  <c r="Z31" i="60"/>
  <c r="X31" i="60"/>
  <c r="V31" i="60"/>
  <c r="T31" i="60"/>
  <c r="R31" i="60"/>
  <c r="N31" i="60"/>
  <c r="L31" i="60"/>
  <c r="J31" i="60"/>
  <c r="H31" i="60"/>
  <c r="F31" i="60"/>
  <c r="D31" i="60"/>
  <c r="AB28" i="60"/>
  <c r="Z28" i="60"/>
  <c r="X28" i="60"/>
  <c r="T28" i="60"/>
  <c r="N28" i="60"/>
  <c r="N27" i="60"/>
  <c r="L27" i="60"/>
  <c r="J27" i="60"/>
  <c r="H28" i="60"/>
  <c r="H27" i="60"/>
  <c r="F28" i="60"/>
  <c r="F27" i="60"/>
  <c r="D28" i="60"/>
  <c r="D27" i="60"/>
  <c r="G17" i="62" l="1"/>
  <c r="J17" i="62" s="1"/>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AF28" i="60" l="1"/>
  <c r="N7" i="60" s="1"/>
  <c r="P7" i="60" s="1"/>
  <c r="I17" i="62"/>
  <c r="K17" i="62"/>
  <c r="AF68" i="62"/>
  <c r="AF67" i="62"/>
  <c r="M17" i="62" s="1"/>
  <c r="M7" i="62"/>
  <c r="AF32" i="60"/>
  <c r="N8" i="60" s="1"/>
  <c r="P8" i="60" s="1"/>
  <c r="AF59" i="60"/>
  <c r="K15" i="60" s="1"/>
  <c r="M15" i="60" s="1"/>
  <c r="AF31" i="60"/>
  <c r="K8" i="60" s="1"/>
  <c r="M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7" i="53"/>
  <c r="E42" i="53"/>
  <c r="E28" i="53"/>
  <c r="AG5" i="60"/>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AB67" i="60" s="1"/>
  <c r="Z27" i="60"/>
  <c r="Z67" i="60" s="1"/>
  <c r="X27" i="60"/>
  <c r="X67" i="60" s="1"/>
  <c r="V27" i="60"/>
  <c r="V67" i="60" s="1"/>
  <c r="T27" i="60"/>
  <c r="T67" i="60" s="1"/>
  <c r="R27" i="60"/>
  <c r="P27" i="60"/>
  <c r="J67" i="60"/>
  <c r="H67" i="60"/>
  <c r="F67" i="60"/>
  <c r="D67" i="60"/>
  <c r="AD25" i="60"/>
  <c r="P25" i="60"/>
  <c r="E17" i="60"/>
  <c r="J16" i="60"/>
  <c r="I16" i="60"/>
  <c r="N12" i="60" l="1"/>
  <c r="P12" i="60" s="1"/>
  <c r="P9" i="60"/>
  <c r="N9" i="60"/>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D14" i="7"/>
  <c r="P67" i="60"/>
  <c r="R67" i="60"/>
  <c r="AF25" i="60"/>
  <c r="G7" i="60" s="1"/>
  <c r="N17" i="60" l="1"/>
  <c r="P10" i="60"/>
  <c r="G15" i="60"/>
  <c r="J15" i="60" s="1"/>
  <c r="I13" i="60"/>
  <c r="J13" i="60"/>
  <c r="I7" i="60"/>
  <c r="AF67" i="60"/>
  <c r="M17" i="60" s="1"/>
  <c r="E12" i="53" s="1"/>
  <c r="AF27" i="60"/>
  <c r="K7" i="60" s="1"/>
  <c r="M7" i="60" s="1"/>
  <c r="AF65" i="60"/>
  <c r="D26" i="7"/>
  <c r="E63" i="53"/>
  <c r="AG9" i="60"/>
  <c r="P17" i="60" l="1"/>
  <c r="E13" i="53" s="1"/>
  <c r="E14" i="53"/>
  <c r="I15" i="60"/>
  <c r="K17" i="60"/>
  <c r="G17" i="60"/>
  <c r="AG4" i="60" s="1"/>
  <c r="AG6" i="60" s="1"/>
  <c r="J8" i="60"/>
  <c r="I8" i="60"/>
  <c r="J12" i="60"/>
  <c r="I12" i="60"/>
  <c r="I9" i="60"/>
  <c r="J9" i="60"/>
  <c r="J7" i="60"/>
  <c r="J11" i="60"/>
  <c r="I11" i="60"/>
  <c r="J14" i="60"/>
  <c r="I14" i="60"/>
  <c r="I10" i="60"/>
  <c r="J10" i="60"/>
  <c r="I17" i="60" l="1"/>
  <c r="J17" i="60"/>
  <c r="G29" i="40"/>
  <c r="F65" i="52" l="1"/>
  <c r="F41" i="9"/>
  <c r="J4" i="9"/>
  <c r="G4" i="9"/>
  <c r="F4" i="9" s="1"/>
  <c r="G10" i="9"/>
  <c r="G11" i="9"/>
  <c r="G12" i="9"/>
  <c r="G13" i="9"/>
  <c r="G14" i="9"/>
  <c r="G15" i="9"/>
  <c r="G16" i="9"/>
  <c r="G17" i="9"/>
  <c r="G9" i="9"/>
  <c r="K37" i="9" l="1"/>
  <c r="K43" i="9"/>
  <c r="M43" i="9"/>
  <c r="M41" i="9"/>
  <c r="M42" i="9"/>
  <c r="K41" i="9"/>
  <c r="K42" i="9"/>
  <c r="N15" i="9"/>
  <c r="N14" i="9"/>
  <c r="N13"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0" i="9"/>
  <c r="N30" i="9" s="1"/>
  <c r="G31" i="9"/>
  <c r="J13" i="9"/>
  <c r="J25" i="9" s="1"/>
  <c r="J14" i="9"/>
  <c r="J26" i="9" s="1"/>
  <c r="J15" i="9"/>
  <c r="J27" i="9" s="1"/>
  <c r="J16" i="9"/>
  <c r="J28" i="9" s="1"/>
  <c r="J17" i="9"/>
  <c r="G26" i="9"/>
  <c r="N26" i="9" s="1"/>
  <c r="G27" i="9"/>
  <c r="N27" i="9" s="1"/>
  <c r="G28" i="9"/>
  <c r="N28" i="9" s="1"/>
  <c r="H10" i="9"/>
  <c r="H11" i="9"/>
  <c r="H12" i="9"/>
  <c r="H13" i="9"/>
  <c r="H14" i="9"/>
  <c r="H26" i="9" s="1"/>
  <c r="H15" i="9"/>
  <c r="H27" i="9" s="1"/>
  <c r="H16" i="9"/>
  <c r="H28" i="9" s="1"/>
  <c r="H17" i="9"/>
  <c r="H9" i="9"/>
  <c r="H4" i="9"/>
  <c r="N12" i="9"/>
  <c r="L25" i="7"/>
  <c r="L24" i="7"/>
  <c r="L23" i="7"/>
  <c r="L22" i="7"/>
  <c r="L21" i="7"/>
  <c r="L20" i="7"/>
  <c r="L19" i="7"/>
  <c r="L18" i="7"/>
  <c r="L17" i="7"/>
  <c r="L16" i="7"/>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E23" i="7"/>
  <c r="H23" i="7"/>
  <c r="H22" i="7"/>
  <c r="E22" i="7"/>
  <c r="L15" i="7"/>
  <c r="E5" i="7"/>
  <c r="D21" i="6"/>
  <c r="L14" i="7" l="1"/>
  <c r="I14" i="7"/>
  <c r="K14" i="7"/>
  <c r="I7" i="7"/>
  <c r="L7" i="7"/>
  <c r="F20" i="9"/>
  <c r="C7" i="10" s="1"/>
  <c r="K7" i="7"/>
  <c r="N23" i="7"/>
  <c r="N22" i="7"/>
  <c r="K14" i="9"/>
  <c r="K26" i="9"/>
  <c r="M10" i="9"/>
  <c r="M22" i="9"/>
  <c r="M40" i="9"/>
  <c r="N16" i="9"/>
  <c r="K15" i="9"/>
  <c r="K27" i="9"/>
  <c r="M11" i="9"/>
  <c r="M23" i="9"/>
  <c r="K4" i="9"/>
  <c r="N17" i="9"/>
  <c r="K5" i="9"/>
  <c r="K17" i="9"/>
  <c r="K29" i="9"/>
  <c r="M13" i="9"/>
  <c r="M25" i="9"/>
  <c r="K32" i="9"/>
  <c r="M31" i="9"/>
  <c r="N31" i="9"/>
  <c r="K6" i="9"/>
  <c r="K18" i="9"/>
  <c r="K30" i="9"/>
  <c r="M14" i="9"/>
  <c r="M26" i="9"/>
  <c r="K33" i="9"/>
  <c r="M32" i="9"/>
  <c r="N8" i="9"/>
  <c r="K7" i="9"/>
  <c r="K19" i="9"/>
  <c r="M15" i="9"/>
  <c r="M27" i="9"/>
  <c r="K34" i="9"/>
  <c r="M33" i="9"/>
  <c r="N9" i="9"/>
  <c r="M34" i="9"/>
  <c r="N10" i="9"/>
  <c r="N18" i="9"/>
  <c r="G36" i="9"/>
  <c r="G41" i="9" s="1"/>
  <c r="K9" i="9"/>
  <c r="K21" i="9"/>
  <c r="M17" i="9"/>
  <c r="M29" i="9"/>
  <c r="K36" i="9"/>
  <c r="M35" i="9"/>
  <c r="N11" i="9"/>
  <c r="K10" i="9"/>
  <c r="K22" i="9"/>
  <c r="M6" i="9"/>
  <c r="M18" i="9"/>
  <c r="M30" i="9"/>
  <c r="M36" i="9"/>
  <c r="L12" i="7"/>
  <c r="K26" i="7" l="1"/>
  <c r="I26" i="7"/>
  <c r="G3" i="42" l="1"/>
  <c r="F29" i="59" l="1"/>
  <c r="BP44" i="42" l="1"/>
  <c r="BL44" i="42"/>
  <c r="BH44" i="42"/>
  <c r="BD44" i="42"/>
  <c r="AZ44" i="42"/>
  <c r="AV44" i="42"/>
  <c r="AR44" i="42"/>
  <c r="AN44" i="42"/>
  <c r="AH44" i="42"/>
  <c r="AB44" i="42"/>
  <c r="X44" i="42"/>
  <c r="T44" i="42"/>
  <c r="O44" i="42"/>
  <c r="I44" i="42"/>
  <c r="BT38" i="42"/>
  <c r="BT39" i="42"/>
  <c r="BT40" i="42"/>
  <c r="BT41" i="42"/>
  <c r="BT42" i="42"/>
  <c r="BT43" i="42"/>
  <c r="BT37" i="42"/>
  <c r="BT36" i="42"/>
  <c r="BT44" i="42" l="1"/>
  <c r="E34" i="53" s="1"/>
  <c r="C27" i="45"/>
  <c r="C25" i="46" l="1"/>
  <c r="D25" i="33"/>
  <c r="H15" i="7" l="1"/>
  <c r="H16" i="7"/>
  <c r="H17" i="7"/>
  <c r="H18" i="7"/>
  <c r="H19" i="7"/>
  <c r="H20" i="7"/>
  <c r="H21" i="7"/>
  <c r="H24" i="7"/>
  <c r="H25" i="7"/>
  <c r="H9" i="7"/>
  <c r="H12" i="7"/>
  <c r="H10" i="7" s="1"/>
  <c r="E15" i="7"/>
  <c r="E16" i="7"/>
  <c r="E17" i="7"/>
  <c r="E18" i="7"/>
  <c r="E19" i="7"/>
  <c r="E20" i="7"/>
  <c r="E21" i="7"/>
  <c r="E24" i="7"/>
  <c r="E25" i="7"/>
  <c r="E9" i="7"/>
  <c r="E7" i="7"/>
  <c r="E12" i="7"/>
  <c r="E11" i="7"/>
  <c r="F37" i="33"/>
  <c r="H21" i="9"/>
  <c r="J8" i="9"/>
  <c r="J20" i="9" s="1"/>
  <c r="G20" i="9"/>
  <c r="J10" i="9"/>
  <c r="J22" i="9" s="1"/>
  <c r="J11" i="9"/>
  <c r="J23" i="9" s="1"/>
  <c r="J12" i="9"/>
  <c r="J24" i="9" s="1"/>
  <c r="J29" i="9"/>
  <c r="J18" i="9"/>
  <c r="J9" i="9"/>
  <c r="J21" i="9" s="1"/>
  <c r="G7" i="9"/>
  <c r="H18" i="9"/>
  <c r="H29" i="9"/>
  <c r="H25" i="9"/>
  <c r="H24" i="9"/>
  <c r="H23" i="9"/>
  <c r="H22" i="9"/>
  <c r="H8" i="9"/>
  <c r="G29" i="9"/>
  <c r="N29" i="9" s="1"/>
  <c r="G25" i="9"/>
  <c r="N25" i="9" s="1"/>
  <c r="G24" i="9"/>
  <c r="N24" i="9" s="1"/>
  <c r="G23" i="9"/>
  <c r="N23" i="9" s="1"/>
  <c r="G22" i="9"/>
  <c r="N22" i="9" s="1"/>
  <c r="G21" i="9"/>
  <c r="N21" i="9" s="1"/>
  <c r="H7" i="7" l="1"/>
  <c r="E10" i="7"/>
  <c r="H14" i="7"/>
  <c r="H26" i="7" s="1"/>
  <c r="E64" i="53"/>
  <c r="AG10" i="60"/>
  <c r="E27" i="53" s="1"/>
  <c r="G6" i="9"/>
  <c r="N6" i="9" s="1"/>
  <c r="N7" i="9"/>
  <c r="J31" i="9"/>
  <c r="J36" i="9" s="1"/>
  <c r="J41" i="9" s="1"/>
  <c r="J30" i="9"/>
  <c r="N20" i="9"/>
  <c r="G19" i="9"/>
  <c r="H31" i="9"/>
  <c r="H36" i="9" s="1"/>
  <c r="H41" i="9" s="1"/>
  <c r="H30" i="9"/>
  <c r="H20" i="9"/>
  <c r="H19" i="9" s="1"/>
  <c r="H7" i="9"/>
  <c r="H6" i="9" s="1"/>
  <c r="E16" i="53"/>
  <c r="E15" i="53" s="1"/>
  <c r="J19" i="9"/>
  <c r="J7" i="9"/>
  <c r="J6" i="9" s="1"/>
  <c r="O21" i="7"/>
  <c r="N21" i="7" s="1"/>
  <c r="O20" i="7"/>
  <c r="N20" i="7" s="1"/>
  <c r="O19" i="7"/>
  <c r="N19" i="7" s="1"/>
  <c r="O18" i="7"/>
  <c r="N18" i="7" s="1"/>
  <c r="O17" i="7"/>
  <c r="N17" i="7" s="1"/>
  <c r="O16" i="7"/>
  <c r="N16" i="7" s="1"/>
  <c r="D18" i="6"/>
  <c r="G33" i="6"/>
  <c r="E9" i="6"/>
  <c r="E5" i="6"/>
  <c r="C33" i="49"/>
  <c r="C13" i="49"/>
  <c r="E26" i="7" l="1"/>
  <c r="D4" i="6"/>
  <c r="C12" i="49"/>
  <c r="J37" i="15"/>
  <c r="L40" i="14"/>
  <c r="A10" i="36"/>
  <c r="H33" i="36"/>
  <c r="F19" i="9" l="1"/>
  <c r="D25" i="6"/>
  <c r="O15" i="7"/>
  <c r="N15" i="7" s="1"/>
  <c r="L67" i="10"/>
  <c r="C54" i="49" l="1"/>
  <c r="D55" i="49" s="1"/>
  <c r="P42" i="50"/>
  <c r="C58" i="49" l="1"/>
  <c r="D40" i="45"/>
  <c r="G45" i="33"/>
  <c r="D37" i="46"/>
  <c r="D40" i="47"/>
  <c r="D40" i="48"/>
  <c r="H75" i="26"/>
  <c r="M25" i="44"/>
  <c r="D46" i="43"/>
  <c r="CB47" i="42"/>
  <c r="I37" i="18"/>
  <c r="I33" i="17"/>
  <c r="I38" i="16"/>
  <c r="J39" i="13"/>
  <c r="O42" i="12"/>
  <c r="O50" i="9"/>
  <c r="O39" i="8"/>
  <c r="M34" i="7"/>
  <c r="H29" i="41"/>
  <c r="F30" i="39"/>
  <c r="P45" i="1"/>
  <c r="G13" i="1"/>
  <c r="P42" i="36"/>
  <c r="X40" i="37"/>
  <c r="L10" i="7"/>
  <c r="L26" i="7" s="1"/>
  <c r="E22" i="53" s="1"/>
  <c r="E21" i="53" s="1"/>
</calcChain>
</file>

<file path=xl/comments1.xml><?xml version="1.0" encoding="utf-8"?>
<comments xmlns="http://schemas.openxmlformats.org/spreadsheetml/2006/main">
  <authors>
    <author>作成者</author>
  </authors>
  <commentList>
    <comment ref="G6" authorId="0">
      <text>
        <r>
          <rPr>
            <b/>
            <sz val="9"/>
            <color indexed="81"/>
            <rFont val="ＭＳ Ｐゴシック"/>
            <family val="3"/>
            <charset val="128"/>
          </rPr>
          <t>提案書提出要請書に記載の番号を記入</t>
        </r>
      </text>
    </comment>
    <comment ref="X40" author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text>
        <r>
          <rPr>
            <b/>
            <sz val="9"/>
            <color indexed="81"/>
            <rFont val="ＭＳ Ｐゴシック"/>
            <family val="3"/>
            <charset val="128"/>
          </rPr>
          <t>初年度の記入内容を自動転記</t>
        </r>
      </text>
    </comment>
    <comment ref="H6" authorId="0">
      <text>
        <r>
          <rPr>
            <b/>
            <sz val="9"/>
            <color indexed="81"/>
            <rFont val="ＭＳ Ｐゴシック"/>
            <family val="3"/>
            <charset val="128"/>
          </rPr>
          <t>初年度の記入内容を自動転記</t>
        </r>
      </text>
    </comment>
    <comment ref="I6" author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text>
        <r>
          <rPr>
            <b/>
            <sz val="9"/>
            <color indexed="81"/>
            <rFont val="ＭＳ Ｐゴシック"/>
            <family val="3"/>
            <charset val="128"/>
          </rPr>
          <t>契約終了次年度と同様に自動記入</t>
        </r>
      </text>
    </comment>
    <comment ref="K13" author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text>
        <r>
          <rPr>
            <b/>
            <sz val="9"/>
            <color indexed="81"/>
            <rFont val="ＭＳ Ｐゴシック"/>
            <family val="3"/>
            <charset val="128"/>
          </rPr>
          <t>法人税＋ESCO利益収入</t>
        </r>
      </text>
    </comment>
    <comment ref="O50" author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text>
        <r>
          <rPr>
            <b/>
            <sz val="9"/>
            <color indexed="81"/>
            <rFont val="ＭＳ Ｐゴシック"/>
            <family val="3"/>
            <charset val="128"/>
          </rPr>
          <t>様式9-6「設計・工事費」の
記入額を自動転記</t>
        </r>
      </text>
    </comment>
    <comment ref="C15" author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text>
        <r>
          <rPr>
            <b/>
            <sz val="9"/>
            <color indexed="81"/>
            <rFont val="ＭＳ Ｐゴシック"/>
            <family val="3"/>
            <charset val="128"/>
          </rPr>
          <t>該当する方に
○をつけること</t>
        </r>
      </text>
    </comment>
    <comment ref="A30" authorId="0">
      <text>
        <r>
          <rPr>
            <b/>
            <sz val="9"/>
            <color indexed="81"/>
            <rFont val="ＭＳ Ｐゴシック"/>
            <family val="3"/>
            <charset val="128"/>
          </rPr>
          <t>複数施設のうち１施設だけ異なる補助率で
申請予定等、特記事項があれば記入</t>
        </r>
      </text>
    </comment>
    <comment ref="L40" author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3" author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text>
        <r>
          <rPr>
            <b/>
            <sz val="11"/>
            <color indexed="81"/>
            <rFont val="ＭＳ Ｐゴシック"/>
            <family val="3"/>
            <charset val="128"/>
          </rPr>
          <t>様式７「１．事業名称」
を自動転記</t>
        </r>
      </text>
    </comment>
    <comment ref="K33" authorId="0">
      <text>
        <r>
          <rPr>
            <b/>
            <sz val="11"/>
            <color indexed="81"/>
            <rFont val="ＭＳ Ｐゴシック"/>
            <family val="3"/>
            <charset val="128"/>
          </rPr>
          <t>様式７の提出日
を自動転記</t>
        </r>
      </text>
    </comment>
    <comment ref="P42" author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C3" authorId="0">
      <text>
        <r>
          <rPr>
            <b/>
            <sz val="9"/>
            <color indexed="81"/>
            <rFont val="ＭＳ Ｐゴシック"/>
            <family val="3"/>
            <charset val="128"/>
          </rPr>
          <t>様式７「事業名称」を自動転記</t>
        </r>
      </text>
    </comment>
    <comment ref="BT44" authorId="0">
      <text>
        <r>
          <rPr>
            <b/>
            <sz val="11"/>
            <color indexed="81"/>
            <rFont val="ＭＳ Ｐゴシック"/>
            <family val="3"/>
            <charset val="128"/>
          </rPr>
          <t>自動合算</t>
        </r>
      </text>
    </comment>
    <comment ref="CB47" authorId="0">
      <text>
        <r>
          <rPr>
            <b/>
            <sz val="11"/>
            <color indexed="81"/>
            <rFont val="ＭＳ Ｐゴシック"/>
            <family val="3"/>
            <charset val="128"/>
          </rPr>
          <t>様式７「１．事業名称」
を自動転記</t>
        </r>
      </text>
    </comment>
  </commentList>
</comments>
</file>

<file path=xl/comments22.xml><?xml version="1.0" encoding="utf-8"?>
<comments xmlns="http://schemas.openxmlformats.org/spreadsheetml/2006/main">
  <authors>
    <author>作成者</author>
  </authors>
  <commentList>
    <comment ref="D46" authorId="0">
      <text>
        <r>
          <rPr>
            <b/>
            <sz val="9"/>
            <color indexed="81"/>
            <rFont val="ＭＳ Ｐゴシック"/>
            <family val="3"/>
            <charset val="128"/>
          </rPr>
          <t>様式７「１．事業名称」
を自動転写</t>
        </r>
      </text>
    </comment>
  </commentList>
</comments>
</file>

<file path=xl/comments23.xml><?xml version="1.0" encoding="utf-8"?>
<comments xmlns="http://schemas.openxmlformats.org/spreadsheetml/2006/main">
  <authors>
    <author>作成者</author>
  </authors>
  <commentList>
    <comment ref="M25" authorId="0">
      <text>
        <r>
          <rPr>
            <b/>
            <sz val="11"/>
            <color indexed="81"/>
            <rFont val="ＭＳ Ｐゴシック"/>
            <family val="3"/>
            <charset val="128"/>
          </rPr>
          <t>様式７「１．事業名称」
を自動転写</t>
        </r>
      </text>
    </comment>
  </commentList>
</comments>
</file>

<file path=xl/comments24.xml><?xml version="1.0" encoding="utf-8"?>
<comments xmlns="http://schemas.openxmlformats.org/spreadsheetml/2006/main">
  <authors>
    <author>作成者</author>
  </authors>
  <commentList>
    <comment ref="H75" authorId="0">
      <text>
        <r>
          <rPr>
            <b/>
            <sz val="11"/>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F65" author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7.xml><?xml version="1.0" encoding="utf-8"?>
<comments xmlns="http://schemas.openxmlformats.org/spreadsheetml/2006/main">
  <authors>
    <author>作成者</author>
  </authors>
  <commentList>
    <comment ref="Y4" authorId="0">
      <text>
        <r>
          <rPr>
            <b/>
            <sz val="9"/>
            <color indexed="81"/>
            <rFont val="ＭＳ Ｐゴシック"/>
            <family val="3"/>
            <charset val="128"/>
          </rPr>
          <t>特記ESCO募集要項記載の値を
入力してください</t>
        </r>
      </text>
    </comment>
    <comment ref="Y6" authorId="0">
      <text>
        <r>
          <rPr>
            <b/>
            <sz val="9"/>
            <color indexed="81"/>
            <rFont val="ＭＳ Ｐゴシック"/>
            <family val="3"/>
            <charset val="128"/>
          </rPr>
          <t>コージェネレーションにかかる提案をする場合にのみ
火力平均の係数を使用すること</t>
        </r>
      </text>
    </comment>
    <comment ref="AG9" authorId="0">
      <text>
        <r>
          <rPr>
            <b/>
            <sz val="11"/>
            <color indexed="81"/>
            <rFont val="ＭＳ Ｐゴシック"/>
            <family val="3"/>
            <charset val="128"/>
          </rPr>
          <t xml:space="preserve">様式9-7「ESCOサービス料」の
初年度を自動転記
</t>
        </r>
      </text>
    </comment>
    <comment ref="Y14" authorId="0">
      <text>
        <r>
          <rPr>
            <b/>
            <sz val="9"/>
            <color indexed="81"/>
            <rFont val="ＭＳ Ｐゴシック"/>
            <family val="3"/>
            <charset val="128"/>
          </rPr>
          <t>配布したベースライン資料を元に
入力してください</t>
        </r>
      </text>
    </comment>
    <comment ref="AH26" authorId="0">
      <text>
        <r>
          <rPr>
            <b/>
            <sz val="11"/>
            <color indexed="81"/>
            <rFont val="ＭＳ Ｐゴシック"/>
            <family val="3"/>
            <charset val="128"/>
          </rPr>
          <t>改修前の電気需要平準化時間帯の
電力量を入力して下さい</t>
        </r>
      </text>
    </comment>
    <comment ref="AH28" authorId="0">
      <text>
        <r>
          <rPr>
            <b/>
            <sz val="11"/>
            <color indexed="81"/>
            <rFont val="ＭＳ Ｐゴシック"/>
            <family val="3"/>
            <charset val="128"/>
          </rPr>
          <t>改修後の電気需要平準化時間帯の
電力量を入力して下さい</t>
        </r>
      </text>
    </comment>
    <comment ref="AI72" authorId="0">
      <text>
        <r>
          <rPr>
            <b/>
            <sz val="11"/>
            <color indexed="81"/>
            <rFont val="ＭＳ Ｐゴシック"/>
            <family val="3"/>
            <charset val="128"/>
          </rPr>
          <t>様式７「１．事業名称」
より自動転写</t>
        </r>
      </text>
    </comment>
  </commentList>
</comments>
</file>

<file path=xl/comments28.xml><?xml version="1.0" encoding="utf-8"?>
<comments xmlns="http://schemas.openxmlformats.org/spreadsheetml/2006/main">
  <authors>
    <author>作成者</author>
  </authors>
  <commentList>
    <comment ref="C27" authorId="0">
      <text>
        <r>
          <rPr>
            <b/>
            <sz val="11"/>
            <color indexed="81"/>
            <rFont val="ＭＳ Ｐゴシック"/>
            <family val="3"/>
            <charset val="128"/>
          </rPr>
          <t>様式9-7「維持管理費」初年度の記入額を自動転記
※記入にあたっては整合を取ること</t>
        </r>
      </text>
    </comment>
    <comment ref="D40" authorId="0">
      <text>
        <r>
          <rPr>
            <b/>
            <sz val="11"/>
            <color indexed="81"/>
            <rFont val="ＭＳ Ｐゴシック"/>
            <family val="3"/>
            <charset val="128"/>
          </rPr>
          <t>様式７「１．事業名称」を自動転記</t>
        </r>
      </text>
    </comment>
  </commentList>
</comments>
</file>

<file path=xl/comments29.xml><?xml version="1.0" encoding="utf-8"?>
<comments xmlns="http://schemas.openxmlformats.org/spreadsheetml/2006/main">
  <authors>
    <author>作成者</author>
  </authors>
  <commentList>
    <comment ref="D25" authorId="0">
      <text>
        <r>
          <rPr>
            <b/>
            <sz val="11"/>
            <color indexed="81"/>
            <rFont val="ＭＳ Ｐゴシック"/>
            <family val="3"/>
            <charset val="128"/>
          </rPr>
          <t>様式9-7「計測・検証費」初年度の記入額を自動転記
※記入にあたっては整合を取ること</t>
        </r>
      </text>
    </comment>
    <comment ref="F37" authorId="0">
      <text>
        <r>
          <rPr>
            <b/>
            <sz val="11"/>
            <color indexed="81"/>
            <rFont val="ＭＳ Ｐゴシック"/>
            <family val="3"/>
            <charset val="128"/>
          </rPr>
          <t>金額欄に記入の額を自動合算
※行数が足りなければ追加の上、適宜修正</t>
        </r>
      </text>
    </comment>
    <comment ref="G45" authorId="0">
      <text>
        <r>
          <rPr>
            <b/>
            <sz val="9"/>
            <color indexed="81"/>
            <rFont val="ＭＳ Ｐゴシック"/>
            <family val="3"/>
            <charset val="128"/>
          </rPr>
          <t>様式７「１．事業名称」より自動転写</t>
        </r>
      </text>
    </comment>
  </commentList>
</comments>
</file>

<file path=xl/comments3.xml><?xml version="1.0" encoding="utf-8"?>
<comments xmlns="http://schemas.openxmlformats.org/spreadsheetml/2006/main">
  <authors>
    <author>作成者</author>
  </authors>
  <commentList>
    <comment ref="B4" authorId="0">
      <text>
        <r>
          <rPr>
            <b/>
            <sz val="11"/>
            <color indexed="81"/>
            <rFont val="ＭＳ Ｐゴシック"/>
            <family val="3"/>
            <charset val="128"/>
          </rPr>
          <t>文字の大きさ：明朝10ポイント程度
字数：40行×40行程度</t>
        </r>
      </text>
    </comment>
    <comment ref="A41" author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5" authorId="0">
      <text>
        <r>
          <rPr>
            <b/>
            <sz val="11"/>
            <color indexed="81"/>
            <rFont val="ＭＳ Ｐゴシック"/>
            <family val="3"/>
            <charset val="128"/>
          </rPr>
          <t>様式9-7「運転管理費」初年度の記入額を自動転記
※記入にあたっては整合を取ること</t>
        </r>
      </text>
    </comment>
    <comment ref="D37" authorId="0">
      <text>
        <r>
          <rPr>
            <b/>
            <sz val="9"/>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40" authorId="0">
      <text>
        <r>
          <rPr>
            <b/>
            <sz val="11"/>
            <color indexed="81"/>
            <rFont val="ＭＳ Ｐゴシック"/>
            <family val="3"/>
            <charset val="128"/>
          </rPr>
          <t>様式７「１．事業名称」を自動転記</t>
        </r>
      </text>
    </comment>
  </commentList>
</comments>
</file>

<file path=xl/comments32.xml><?xml version="1.0" encoding="utf-8"?>
<comments xmlns="http://schemas.openxmlformats.org/spreadsheetml/2006/main">
  <authors>
    <author>作成者</author>
  </authors>
  <commentList>
    <comment ref="D40" author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E12" authorId="0">
      <text>
        <r>
          <rPr>
            <b/>
            <sz val="9"/>
            <color indexed="81"/>
            <rFont val="ＭＳ Ｐゴシック"/>
            <family val="3"/>
            <charset val="128"/>
          </rPr>
          <t>様式10-4より自動転記</t>
        </r>
      </text>
    </comment>
    <comment ref="E13" authorId="0">
      <text>
        <r>
          <rPr>
            <b/>
            <sz val="9"/>
            <color indexed="81"/>
            <rFont val="ＭＳ Ｐゴシック"/>
            <family val="3"/>
            <charset val="128"/>
          </rPr>
          <t>様式10-4より自動転記</t>
        </r>
      </text>
    </comment>
    <comment ref="E14" authorId="0">
      <text>
        <r>
          <rPr>
            <b/>
            <sz val="9"/>
            <color indexed="81"/>
            <rFont val="ＭＳ Ｐゴシック"/>
            <family val="3"/>
            <charset val="128"/>
          </rPr>
          <t>様式10-4より自動転記</t>
        </r>
      </text>
    </comment>
    <comment ref="E15" authorId="0">
      <text>
        <r>
          <rPr>
            <b/>
            <sz val="9"/>
            <color indexed="81"/>
            <rFont val="ＭＳ Ｐゴシック"/>
            <family val="3"/>
            <charset val="128"/>
          </rPr>
          <t>以下５項目の合計金額を自動計算</t>
        </r>
      </text>
    </comment>
    <comment ref="E16" authorId="0">
      <text>
        <r>
          <rPr>
            <b/>
            <sz val="9"/>
            <color indexed="81"/>
            <rFont val="ＭＳ Ｐゴシック"/>
            <family val="3"/>
            <charset val="128"/>
          </rPr>
          <t>様式9-7「本府の利益③」の初年度
より自動転記</t>
        </r>
      </text>
    </comment>
    <comment ref="E21" authorId="0">
      <text>
        <r>
          <rPr>
            <b/>
            <sz val="9"/>
            <color indexed="81"/>
            <rFont val="ＭＳ Ｐゴシック"/>
            <family val="3"/>
            <charset val="128"/>
          </rPr>
          <t>以下５項目の合計金額を
自動計算</t>
        </r>
      </text>
    </comment>
    <comment ref="E22" authorId="0">
      <text>
        <r>
          <rPr>
            <b/>
            <sz val="9"/>
            <color indexed="81"/>
            <rFont val="ＭＳ Ｐゴシック"/>
            <family val="3"/>
            <charset val="128"/>
          </rPr>
          <t>様式9-7「本府の利益③」の15年間の
合計金額より自動転記</t>
        </r>
      </text>
    </comment>
    <comment ref="E27" authorId="0">
      <text>
        <r>
          <rPr>
            <b/>
            <sz val="9"/>
            <color indexed="81"/>
            <rFont val="ＭＳ Ｐゴシック"/>
            <family val="3"/>
            <charset val="128"/>
          </rPr>
          <t>様式10-4より自動転記</t>
        </r>
      </text>
    </comment>
    <comment ref="E28" authorId="0">
      <text>
        <r>
          <rPr>
            <b/>
            <sz val="9"/>
            <color indexed="81"/>
            <rFont val="ＭＳ Ｐゴシック"/>
            <family val="3"/>
            <charset val="128"/>
          </rPr>
          <t>様式9-7の入力値より
自動計算</t>
        </r>
      </text>
    </comment>
    <comment ref="E34" authorId="0">
      <text>
        <r>
          <rPr>
            <b/>
            <sz val="9"/>
            <color indexed="81"/>
            <rFont val="ＭＳ Ｐゴシック"/>
            <family val="3"/>
            <charset val="128"/>
          </rPr>
          <t>様式10-2-7「ＬＥＤ取替え本数の一覧表」
の合計を自動転記</t>
        </r>
      </text>
    </comment>
    <comment ref="E42" authorId="0">
      <text>
        <r>
          <rPr>
            <b/>
            <sz val="9"/>
            <color indexed="81"/>
            <rFont val="ＭＳ Ｐゴシック"/>
            <family val="3"/>
            <charset val="128"/>
          </rPr>
          <t>様式10-4を自動転記</t>
        </r>
      </text>
    </comment>
    <comment ref="D52" authorId="0">
      <text>
        <r>
          <rPr>
            <b/>
            <sz val="9"/>
            <color indexed="81"/>
            <rFont val="ＭＳ Ｐゴシック"/>
            <family val="3"/>
            <charset val="128"/>
          </rPr>
          <t>該当する省エネルギー導入手法
を簡潔に記載すること</t>
        </r>
      </text>
    </comment>
    <comment ref="E63" authorId="0">
      <text>
        <r>
          <rPr>
            <b/>
            <sz val="9"/>
            <color indexed="81"/>
            <rFont val="ＭＳ Ｐゴシック"/>
            <family val="3"/>
            <charset val="128"/>
          </rPr>
          <t>様式9-7「ESCOサービス料」の初年度
を自動転記</t>
        </r>
      </text>
    </comment>
    <comment ref="E64" authorId="0">
      <text>
        <r>
          <rPr>
            <b/>
            <sz val="9"/>
            <color indexed="81"/>
            <rFont val="ＭＳ Ｐゴシック"/>
            <family val="3"/>
            <charset val="128"/>
          </rPr>
          <t>上記の「ＥＳＣＯサービス料」より自動計算</t>
        </r>
      </text>
    </comment>
    <comment ref="G67" authorId="0">
      <text>
        <r>
          <rPr>
            <b/>
            <sz val="9"/>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C12" authorId="0">
      <text>
        <r>
          <rPr>
            <b/>
            <sz val="9"/>
            <color indexed="81"/>
            <rFont val="ＭＳ Ｐゴシック"/>
            <family val="3"/>
            <charset val="128"/>
          </rPr>
          <t>様式10－６より自動転記</t>
        </r>
      </text>
    </comment>
    <comment ref="C13" authorId="0">
      <text>
        <r>
          <rPr>
            <b/>
            <sz val="9"/>
            <color indexed="81"/>
            <rFont val="ＭＳ Ｐゴシック"/>
            <family val="3"/>
            <charset val="128"/>
          </rPr>
          <t>様式10－６より自動転記</t>
        </r>
      </text>
    </comment>
    <comment ref="C33" authorId="0">
      <text>
        <r>
          <rPr>
            <b/>
            <sz val="9"/>
            <color indexed="81"/>
            <rFont val="ＭＳ Ｐゴシック"/>
            <family val="3"/>
            <charset val="128"/>
          </rPr>
          <t>様式10－６より自動転記</t>
        </r>
      </text>
    </comment>
    <comment ref="B43" authorId="0">
      <text>
        <r>
          <rPr>
            <b/>
            <sz val="9"/>
            <color indexed="81"/>
            <rFont val="ＭＳ Ｐゴシック"/>
            <family val="3"/>
            <charset val="128"/>
          </rPr>
          <t>該当する省エネルギー導入手法を簡潔に記載すること</t>
        </r>
      </text>
    </comment>
    <comment ref="C54" authorId="0">
      <text>
        <r>
          <rPr>
            <b/>
            <sz val="9"/>
            <color indexed="81"/>
            <rFont val="ＭＳ Ｐゴシック"/>
            <family val="3"/>
            <charset val="128"/>
          </rPr>
          <t>様式９－７より自動転記</t>
        </r>
      </text>
    </comment>
    <comment ref="D55" authorId="0">
      <text>
        <r>
          <rPr>
            <b/>
            <sz val="9"/>
            <color indexed="81"/>
            <rFont val="ＭＳ Ｐゴシック"/>
            <family val="3"/>
            <charset val="128"/>
          </rPr>
          <t>上記より自動計算</t>
        </r>
      </text>
    </comment>
    <comment ref="C58" authorId="0">
      <text>
        <r>
          <rPr>
            <b/>
            <sz val="9"/>
            <color indexed="81"/>
            <rFont val="ＭＳ Ｐゴシック"/>
            <family val="3"/>
            <charset val="128"/>
          </rPr>
          <t>様式７「１．事業名称」
より自動転写</t>
        </r>
      </text>
    </comment>
  </commentList>
</comments>
</file>

<file path=xl/comments4.xml><?xml version="1.0" encoding="utf-8"?>
<comments xmlns="http://schemas.openxmlformats.org/spreadsheetml/2006/main">
  <authors>
    <author>作成者</author>
  </authors>
  <commentList>
    <comment ref="G13" authorId="0">
      <text>
        <r>
          <rPr>
            <b/>
            <sz val="9"/>
            <color indexed="81"/>
            <rFont val="ＭＳ Ｐゴシック"/>
            <family val="3"/>
            <charset val="128"/>
          </rPr>
          <t>様式７「１．事業名称」
を自動転記</t>
        </r>
      </text>
    </comment>
    <comment ref="P45" author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text>
        <r>
          <rPr>
            <b/>
            <sz val="9"/>
            <color indexed="81"/>
            <rFont val="ＭＳ Ｐゴシック"/>
            <family val="3"/>
            <charset val="128"/>
          </rPr>
          <t>「Ⅰ.包括的エネルギー管理計画書作成費」、
「Ⅱ.省エネルギー改修工事費」
を自動合算</t>
        </r>
      </text>
    </comment>
    <comment ref="E5" author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text>
        <r>
          <rPr>
            <b/>
            <sz val="9"/>
            <color indexed="81"/>
            <rFont val="ＭＳ Ｐゴシック"/>
            <family val="3"/>
            <charset val="128"/>
          </rPr>
          <t>補助金有の場合は、直接工事費から補助金額を減じた額を入力すること</t>
        </r>
      </text>
    </comment>
    <comment ref="D18" authorId="0">
      <text>
        <r>
          <rPr>
            <b/>
            <sz val="9"/>
            <color indexed="81"/>
            <rFont val="ＭＳ Ｐゴシック"/>
            <family val="3"/>
            <charset val="128"/>
          </rPr>
          <t>初期設定では「固定資産税」、「法人税」を自動合算
※項目の追加等をする際は適宜修正すること</t>
        </r>
      </text>
    </comment>
    <comment ref="D21" authorId="0">
      <text>
        <r>
          <rPr>
            <b/>
            <sz val="9"/>
            <color indexed="81"/>
            <rFont val="ＭＳ Ｐゴシック"/>
            <family val="3"/>
            <charset val="128"/>
          </rPr>
          <t>初期設定では「行政財産使用料」、「保険料」、「その他」を自動合算
※項目の追加をする際は適宜修正すること</t>
        </r>
      </text>
    </comment>
    <comment ref="D25" authorId="0">
      <text>
        <r>
          <rPr>
            <b/>
            <sz val="9"/>
            <color indexed="81"/>
            <rFont val="ＭＳ Ｐゴシック"/>
            <family val="3"/>
            <charset val="128"/>
          </rPr>
          <t>太枠欄（「設計・工事費」、「を自動合算
※項目の追加及び削除をした場合は、金額があっているか、必ず確認すること※</t>
        </r>
      </text>
    </comment>
    <comment ref="G33" author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<sst xmlns="http://schemas.openxmlformats.org/spreadsheetml/2006/main" count="1439" uniqueCount="824">
  <si>
    <t>数量</t>
    <rPh sb="0" eb="2">
      <t>スウリョウ</t>
    </rPh>
    <phoneticPr fontId="3"/>
  </si>
  <si>
    <t>単位</t>
    <rPh sb="0" eb="2">
      <t>タンイ</t>
    </rPh>
    <phoneticPr fontId="3"/>
  </si>
  <si>
    <t>備考</t>
    <rPh sb="0" eb="2">
      <t>ビコウ</t>
    </rPh>
    <phoneticPr fontId="3"/>
  </si>
  <si>
    <t>計（消費税込）</t>
    <rPh sb="0" eb="1">
      <t>ケイ</t>
    </rPh>
    <rPh sb="2" eb="5">
      <t>ショウヒゼイ</t>
    </rPh>
    <rPh sb="5" eb="6">
      <t>コ</t>
    </rPh>
    <phoneticPr fontId="3"/>
  </si>
  <si>
    <t>科目名称</t>
    <rPh sb="0" eb="2">
      <t>カモク</t>
    </rPh>
    <phoneticPr fontId="3"/>
  </si>
  <si>
    <t>中科目名称</t>
    <rPh sb="0" eb="1">
      <t>チュウ</t>
    </rPh>
    <rPh sb="1" eb="3">
      <t>カモク</t>
    </rPh>
    <rPh sb="3" eb="5">
      <t>メイショウ</t>
    </rPh>
    <phoneticPr fontId="3"/>
  </si>
  <si>
    <t>摘要</t>
    <rPh sb="0" eb="2">
      <t>テキヨウ</t>
    </rPh>
    <phoneticPr fontId="3"/>
  </si>
  <si>
    <t>項目</t>
    <rPh sb="0" eb="2">
      <t>コウモク</t>
    </rPh>
    <phoneticPr fontId="3"/>
  </si>
  <si>
    <t>金額（円）</t>
    <rPh sb="0" eb="2">
      <t>キンガク</t>
    </rPh>
    <rPh sb="3" eb="4">
      <t>エン</t>
    </rPh>
    <phoneticPr fontId="3"/>
  </si>
  <si>
    <t>積算根拠</t>
    <rPh sb="0" eb="2">
      <t>セキサン</t>
    </rPh>
    <rPh sb="2" eb="4">
      <t>コンキョ</t>
    </rPh>
    <phoneticPr fontId="3"/>
  </si>
  <si>
    <t>設計・工事費（Ⅰ＋Ⅱ）</t>
    <rPh sb="0" eb="2">
      <t>セッケイ</t>
    </rPh>
    <rPh sb="3" eb="6">
      <t>コウジヒ</t>
    </rPh>
    <phoneticPr fontId="3"/>
  </si>
  <si>
    <t>Ⅰ.包括的エネルギー管理計画書作成費（a+b+c）</t>
    <rPh sb="2" eb="5">
      <t>ホウカツテキ</t>
    </rPh>
    <rPh sb="10" eb="12">
      <t>カンリ</t>
    </rPh>
    <rPh sb="12" eb="15">
      <t>ケイカクショ</t>
    </rPh>
    <rPh sb="15" eb="17">
      <t>サクセイ</t>
    </rPh>
    <rPh sb="17" eb="18">
      <t>ヒ</t>
    </rPh>
    <phoneticPr fontId="3"/>
  </si>
  <si>
    <t>　　a.詳細診断費</t>
    <phoneticPr fontId="3"/>
  </si>
  <si>
    <t>　　b.設計費</t>
    <rPh sb="4" eb="6">
      <t>セッケイ</t>
    </rPh>
    <rPh sb="6" eb="7">
      <t>ヒ</t>
    </rPh>
    <phoneticPr fontId="3"/>
  </si>
  <si>
    <t>　　c.その他関連業務</t>
    <rPh sb="6" eb="7">
      <t>タ</t>
    </rPh>
    <rPh sb="7" eb="9">
      <t>カンレン</t>
    </rPh>
    <rPh sb="9" eb="11">
      <t>ギョウム</t>
    </rPh>
    <phoneticPr fontId="3"/>
  </si>
  <si>
    <t>Ⅱ.省エネルギー改修工事費（ｱ+ｲ+ｳ）</t>
    <rPh sb="2" eb="3">
      <t>ショウ</t>
    </rPh>
    <rPh sb="8" eb="10">
      <t>カイシュウ</t>
    </rPh>
    <rPh sb="10" eb="12">
      <t>コウジ</t>
    </rPh>
    <rPh sb="12" eb="13">
      <t>ヒ</t>
    </rPh>
    <phoneticPr fontId="3"/>
  </si>
  <si>
    <t>　　ｱ.直接工事費</t>
    <rPh sb="4" eb="6">
      <t>チョクセツ</t>
    </rPh>
    <rPh sb="6" eb="9">
      <t>コウジヒ</t>
    </rPh>
    <phoneticPr fontId="3"/>
  </si>
  <si>
    <t>　　ｲ.工事監理費</t>
    <rPh sb="4" eb="6">
      <t>コウジ</t>
    </rPh>
    <rPh sb="6" eb="8">
      <t>カンリ</t>
    </rPh>
    <rPh sb="8" eb="9">
      <t>ヒ</t>
    </rPh>
    <phoneticPr fontId="3"/>
  </si>
  <si>
    <t>　　ｳ.その他関連業務</t>
    <phoneticPr fontId="3"/>
  </si>
  <si>
    <t>維持管理費</t>
    <rPh sb="0" eb="2">
      <t>イジ</t>
    </rPh>
    <rPh sb="2" eb="4">
      <t>カンリ</t>
    </rPh>
    <rPh sb="4" eb="5">
      <t>ヒ</t>
    </rPh>
    <phoneticPr fontId="3"/>
  </si>
  <si>
    <t>計測・検証費（計測機器設置費を除く）</t>
    <rPh sb="0" eb="2">
      <t>ケイソク</t>
    </rPh>
    <rPh sb="3" eb="6">
      <t>ケンショウヒ</t>
    </rPh>
    <rPh sb="7" eb="9">
      <t>ケイソク</t>
    </rPh>
    <rPh sb="9" eb="11">
      <t>キキ</t>
    </rPh>
    <rPh sb="11" eb="13">
      <t>セッチ</t>
    </rPh>
    <rPh sb="13" eb="14">
      <t>ヒ</t>
    </rPh>
    <rPh sb="15" eb="16">
      <t>ノゾ</t>
    </rPh>
    <phoneticPr fontId="3"/>
  </si>
  <si>
    <t>運転管理費</t>
    <rPh sb="0" eb="2">
      <t>ウンテン</t>
    </rPh>
    <rPh sb="2" eb="5">
      <t>カンリヒ</t>
    </rPh>
    <phoneticPr fontId="3"/>
  </si>
  <si>
    <t>所有権移転費</t>
    <rPh sb="0" eb="3">
      <t>ショユウケン</t>
    </rPh>
    <rPh sb="3" eb="5">
      <t>イテン</t>
    </rPh>
    <rPh sb="5" eb="6">
      <t>ヒ</t>
    </rPh>
    <phoneticPr fontId="3"/>
  </si>
  <si>
    <t>　　（固定資産税）</t>
    <rPh sb="3" eb="5">
      <t>コテイ</t>
    </rPh>
    <rPh sb="5" eb="8">
      <t>シサンゼイ</t>
    </rPh>
    <phoneticPr fontId="3"/>
  </si>
  <si>
    <t>　　（法人税）</t>
    <rPh sb="3" eb="6">
      <t>ホウジンゼイ</t>
    </rPh>
    <phoneticPr fontId="3"/>
  </si>
  <si>
    <t>合計</t>
    <rPh sb="0" eb="2">
      <t>ゴウケイ</t>
    </rPh>
    <phoneticPr fontId="3"/>
  </si>
  <si>
    <t>①－６</t>
    <phoneticPr fontId="3"/>
  </si>
  <si>
    <t>（単位：円）</t>
    <rPh sb="4" eb="5">
      <t>エン</t>
    </rPh>
    <phoneticPr fontId="3"/>
  </si>
  <si>
    <t>平成（年度）</t>
  </si>
  <si>
    <t>初年度</t>
    <rPh sb="0" eb="3">
      <t>ショネンド</t>
    </rPh>
    <phoneticPr fontId="3"/>
  </si>
  <si>
    <t>2年度</t>
    <rPh sb="1" eb="3">
      <t>ネンド</t>
    </rPh>
    <phoneticPr fontId="3"/>
  </si>
  <si>
    <t>4年度</t>
    <rPh sb="1" eb="3">
      <t>ネンド</t>
    </rPh>
    <phoneticPr fontId="3"/>
  </si>
  <si>
    <t>光熱水費削減額</t>
    <rPh sb="0" eb="3">
      <t>コウネツスイ</t>
    </rPh>
    <rPh sb="3" eb="4">
      <t>ヒ</t>
    </rPh>
    <rPh sb="4" eb="6">
      <t>サクゲン</t>
    </rPh>
    <rPh sb="6" eb="7">
      <t>ゲンガク</t>
    </rPh>
    <phoneticPr fontId="3"/>
  </si>
  <si>
    <t>光熱水費</t>
    <rPh sb="0" eb="3">
      <t>コウネツスイ</t>
    </rPh>
    <rPh sb="3" eb="4">
      <t>ヒ</t>
    </rPh>
    <phoneticPr fontId="3"/>
  </si>
  <si>
    <t>設計・工事費償還分</t>
    <rPh sb="0" eb="2">
      <t>セッケイ</t>
    </rPh>
    <rPh sb="3" eb="5">
      <t>コウジ</t>
    </rPh>
    <rPh sb="5" eb="6">
      <t>ヒ</t>
    </rPh>
    <rPh sb="6" eb="9">
      <t>ショウカンブン</t>
    </rPh>
    <phoneticPr fontId="3"/>
  </si>
  <si>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3"/>
  </si>
  <si>
    <t>行政財産使用料</t>
    <rPh sb="0" eb="2">
      <t>ギョウセイ</t>
    </rPh>
    <rPh sb="2" eb="4">
      <t>ザイサン</t>
    </rPh>
    <rPh sb="4" eb="7">
      <t>シヨウリョウ</t>
    </rPh>
    <phoneticPr fontId="3"/>
  </si>
  <si>
    <t>金利償還分</t>
    <rPh sb="0" eb="2">
      <t>キンリ</t>
    </rPh>
    <rPh sb="2" eb="4">
      <t>ショウカン</t>
    </rPh>
    <rPh sb="4" eb="5">
      <t>ブン</t>
    </rPh>
    <phoneticPr fontId="3"/>
  </si>
  <si>
    <t>ESCO利益</t>
    <rPh sb="4" eb="6">
      <t>リエキ</t>
    </rPh>
    <phoneticPr fontId="3"/>
  </si>
  <si>
    <t>　　様式9-7において設定した「ESCO利益」の考え方について（設定した利益率が妥当と考えた理由）。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3"/>
  </si>
  <si>
    <t>平成（年度）</t>
    <rPh sb="0" eb="2">
      <t>ヘイセイ</t>
    </rPh>
    <rPh sb="3" eb="5">
      <t>ネンド</t>
    </rPh>
    <phoneticPr fontId="3"/>
  </si>
  <si>
    <t>科目</t>
    <rPh sb="0" eb="2">
      <t>カモク</t>
    </rPh>
    <phoneticPr fontId="3"/>
  </si>
  <si>
    <t>収支計画</t>
    <rPh sb="0" eb="2">
      <t>シュウシ</t>
    </rPh>
    <rPh sb="2" eb="4">
      <t>ケイカク</t>
    </rPh>
    <phoneticPr fontId="3"/>
  </si>
  <si>
    <t>収入計</t>
    <rPh sb="0" eb="2">
      <t>シュウニュウ</t>
    </rPh>
    <rPh sb="2" eb="3">
      <t>ケイ</t>
    </rPh>
    <phoneticPr fontId="3"/>
  </si>
  <si>
    <t>ESCOサービス料収入</t>
    <rPh sb="4" eb="9">
      <t>サービスリョウ</t>
    </rPh>
    <rPh sb="9" eb="10">
      <t>シュウ</t>
    </rPh>
    <rPh sb="10" eb="11">
      <t>シュウニュウ</t>
    </rPh>
    <phoneticPr fontId="3"/>
  </si>
  <si>
    <t>設計・工事費償還分</t>
    <rPh sb="0" eb="2">
      <t>セッケイ</t>
    </rPh>
    <rPh sb="3" eb="6">
      <t>コウジヒ</t>
    </rPh>
    <rPh sb="6" eb="9">
      <t>ショウカンブン</t>
    </rPh>
    <phoneticPr fontId="3"/>
  </si>
  <si>
    <t>維持管理収入</t>
    <rPh sb="0" eb="2">
      <t>イジ</t>
    </rPh>
    <rPh sb="2" eb="4">
      <t>カンリ</t>
    </rPh>
    <rPh sb="4" eb="6">
      <t>シュウニュウ</t>
    </rPh>
    <phoneticPr fontId="3"/>
  </si>
  <si>
    <t>計測・検証収入</t>
    <rPh sb="0" eb="2">
      <t>ケイソク</t>
    </rPh>
    <rPh sb="3" eb="5">
      <t>ケンショウ</t>
    </rPh>
    <rPh sb="5" eb="7">
      <t>シュウニュウ</t>
    </rPh>
    <phoneticPr fontId="3"/>
  </si>
  <si>
    <t>運転管理収入</t>
    <rPh sb="0" eb="2">
      <t>ウンテン</t>
    </rPh>
    <rPh sb="2" eb="4">
      <t>カンリ</t>
    </rPh>
    <rPh sb="4" eb="6">
      <t>シュウニュウ</t>
    </rPh>
    <phoneticPr fontId="3"/>
  </si>
  <si>
    <t>ESCO利益収入</t>
    <phoneticPr fontId="3"/>
  </si>
  <si>
    <t>支出計</t>
    <rPh sb="0" eb="2">
      <t>シシュツ</t>
    </rPh>
    <rPh sb="2" eb="3">
      <t>ケイ</t>
    </rPh>
    <phoneticPr fontId="3"/>
  </si>
  <si>
    <t>維持管理費</t>
    <rPh sb="0" eb="2">
      <t>イジ</t>
    </rPh>
    <rPh sb="2" eb="5">
      <t>カンリヒ</t>
    </rPh>
    <phoneticPr fontId="3"/>
  </si>
  <si>
    <t>計測・検証費</t>
    <rPh sb="0" eb="2">
      <t>ケイソク</t>
    </rPh>
    <rPh sb="3" eb="6">
      <t>ケンショウヒ</t>
    </rPh>
    <phoneticPr fontId="3"/>
  </si>
  <si>
    <t>運転管理費</t>
    <rPh sb="0" eb="2">
      <t>ウンテン</t>
    </rPh>
    <rPh sb="2" eb="4">
      <t>カンリ</t>
    </rPh>
    <rPh sb="4" eb="5">
      <t>ヒ</t>
    </rPh>
    <phoneticPr fontId="3"/>
  </si>
  <si>
    <t>税引前当期損益</t>
    <rPh sb="0" eb="3">
      <t>ゼイビキマエ</t>
    </rPh>
    <rPh sb="3" eb="5">
      <t>トウキ</t>
    </rPh>
    <rPh sb="5" eb="7">
      <t>ソンエキ</t>
    </rPh>
    <phoneticPr fontId="3"/>
  </si>
  <si>
    <t>税引後当期損益</t>
    <rPh sb="0" eb="2">
      <t>ゼイビ</t>
    </rPh>
    <rPh sb="2" eb="3">
      <t>ゴ</t>
    </rPh>
    <rPh sb="3" eb="5">
      <t>トウキ</t>
    </rPh>
    <rPh sb="5" eb="7">
      <t>ソンエキ</t>
    </rPh>
    <phoneticPr fontId="3"/>
  </si>
  <si>
    <t>資金計画</t>
    <rPh sb="0" eb="2">
      <t>シキン</t>
    </rPh>
    <rPh sb="2" eb="4">
      <t>ケイカク</t>
    </rPh>
    <phoneticPr fontId="3"/>
  </si>
  <si>
    <t>資金需要</t>
    <rPh sb="0" eb="2">
      <t>シキン</t>
    </rPh>
    <rPh sb="2" eb="4">
      <t>ジュヨウ</t>
    </rPh>
    <phoneticPr fontId="3"/>
  </si>
  <si>
    <t>設計・工事費等</t>
    <rPh sb="0" eb="2">
      <t>セッケイ</t>
    </rPh>
    <rPh sb="3" eb="6">
      <t>コウジヒ</t>
    </rPh>
    <rPh sb="6" eb="7">
      <t>トウ</t>
    </rPh>
    <phoneticPr fontId="3"/>
  </si>
  <si>
    <t>借入金返済</t>
    <rPh sb="0" eb="2">
      <t>カリイレ</t>
    </rPh>
    <rPh sb="2" eb="3">
      <t>キン</t>
    </rPh>
    <rPh sb="3" eb="5">
      <t>ヘンサイ</t>
    </rPh>
    <phoneticPr fontId="3"/>
  </si>
  <si>
    <t>その他</t>
    <rPh sb="2" eb="3">
      <t>ホカ</t>
    </rPh>
    <phoneticPr fontId="3"/>
  </si>
  <si>
    <t>資金調達</t>
    <rPh sb="0" eb="2">
      <t>シキン</t>
    </rPh>
    <rPh sb="2" eb="4">
      <t>チョウタツ</t>
    </rPh>
    <phoneticPr fontId="3"/>
  </si>
  <si>
    <t>当期損益</t>
    <rPh sb="0" eb="2">
      <t>トウキ</t>
    </rPh>
    <rPh sb="2" eb="4">
      <t>ソンエキ</t>
    </rPh>
    <phoneticPr fontId="3"/>
  </si>
  <si>
    <t>借入金</t>
    <rPh sb="0" eb="2">
      <t>カリイレ</t>
    </rPh>
    <rPh sb="2" eb="3">
      <t>キン</t>
    </rPh>
    <phoneticPr fontId="3"/>
  </si>
  <si>
    <t>資本金</t>
    <rPh sb="0" eb="3">
      <t>シホンキン</t>
    </rPh>
    <phoneticPr fontId="3"/>
  </si>
  <si>
    <t>当期資金過不足</t>
    <rPh sb="0" eb="2">
      <t>トウキ</t>
    </rPh>
    <rPh sb="2" eb="3">
      <t>シホン</t>
    </rPh>
    <rPh sb="3" eb="4">
      <t>キン</t>
    </rPh>
    <rPh sb="4" eb="7">
      <t>カフソク</t>
    </rPh>
    <phoneticPr fontId="3"/>
  </si>
  <si>
    <t>資金過不足累計</t>
    <rPh sb="0" eb="2">
      <t>シキン</t>
    </rPh>
    <rPh sb="2" eb="5">
      <t>カフソク</t>
    </rPh>
    <rPh sb="5" eb="7">
      <t>ルイケイ</t>
    </rPh>
    <phoneticPr fontId="3"/>
  </si>
  <si>
    <t>借入残高</t>
    <rPh sb="0" eb="2">
      <t>カリイレ</t>
    </rPh>
    <rPh sb="2" eb="3">
      <t>ザンキン</t>
    </rPh>
    <rPh sb="3" eb="4">
      <t>ダカ</t>
    </rPh>
    <phoneticPr fontId="3"/>
  </si>
  <si>
    <t>資金調達企業主体</t>
    <rPh sb="0" eb="2">
      <t>シキン</t>
    </rPh>
    <rPh sb="2" eb="4">
      <t>チョウタツ</t>
    </rPh>
    <rPh sb="4" eb="6">
      <t>キギョウ</t>
    </rPh>
    <rPh sb="6" eb="8">
      <t>シュタイ</t>
    </rPh>
    <phoneticPr fontId="3"/>
  </si>
  <si>
    <t>事業役割</t>
    <rPh sb="0" eb="2">
      <t>ジギョウ</t>
    </rPh>
    <rPh sb="2" eb="4">
      <t>ヤクワリ</t>
    </rPh>
    <phoneticPr fontId="3"/>
  </si>
  <si>
    <t>設計役割</t>
    <rPh sb="0" eb="2">
      <t>セッケイ</t>
    </rPh>
    <rPh sb="2" eb="4">
      <t>ヤクワリ</t>
    </rPh>
    <phoneticPr fontId="3"/>
  </si>
  <si>
    <t>建設役割</t>
    <rPh sb="0" eb="2">
      <t>ケンセツ</t>
    </rPh>
    <rPh sb="2" eb="4">
      <t>ヤクワリ</t>
    </rPh>
    <phoneticPr fontId="3"/>
  </si>
  <si>
    <t>円</t>
    <rPh sb="0" eb="1">
      <t>エン</t>
    </rPh>
    <phoneticPr fontId="3"/>
  </si>
  <si>
    <t>自己資本</t>
    <rPh sb="0" eb="2">
      <t>ジコ</t>
    </rPh>
    <rPh sb="2" eb="4">
      <t>シホン</t>
    </rPh>
    <phoneticPr fontId="3"/>
  </si>
  <si>
    <t>外部借入等</t>
    <rPh sb="0" eb="2">
      <t>ガイブ</t>
    </rPh>
    <rPh sb="2" eb="4">
      <t>カリイレ</t>
    </rPh>
    <rPh sb="4" eb="5">
      <t>トウ</t>
    </rPh>
    <phoneticPr fontId="3"/>
  </si>
  <si>
    <t>民間金融機関※</t>
    <rPh sb="0" eb="2">
      <t>ミンカン</t>
    </rPh>
    <rPh sb="2" eb="4">
      <t>キンユウ</t>
    </rPh>
    <rPh sb="4" eb="6">
      <t>キカン</t>
    </rPh>
    <phoneticPr fontId="3"/>
  </si>
  <si>
    <t>政府系金融機関※</t>
    <rPh sb="0" eb="3">
      <t>セイフケイ</t>
    </rPh>
    <rPh sb="3" eb="5">
      <t>キンユウ</t>
    </rPh>
    <rPh sb="5" eb="7">
      <t>キカン</t>
    </rPh>
    <phoneticPr fontId="3"/>
  </si>
  <si>
    <t>その他社債等※</t>
    <rPh sb="0" eb="3">
      <t>ソノタ</t>
    </rPh>
    <rPh sb="3" eb="5">
      <t>シャサイ</t>
    </rPh>
    <rPh sb="5" eb="6">
      <t>トウ</t>
    </rPh>
    <phoneticPr fontId="3"/>
  </si>
  <si>
    <t>民間金融機関</t>
    <phoneticPr fontId="3"/>
  </si>
  <si>
    <t>政府系金融機関</t>
    <phoneticPr fontId="3"/>
  </si>
  <si>
    <t>その他社債等</t>
    <phoneticPr fontId="3"/>
  </si>
  <si>
    <t>様式10-2-1</t>
    <rPh sb="0" eb="2">
      <t>ヨウシキ</t>
    </rPh>
    <phoneticPr fontId="3"/>
  </si>
  <si>
    <t>1.　技 術 提 案 基 本 方 針</t>
    <rPh sb="3" eb="4">
      <t>ワザ</t>
    </rPh>
    <rPh sb="5" eb="6">
      <t>ジュツ</t>
    </rPh>
    <rPh sb="7" eb="8">
      <t>ツツミ</t>
    </rPh>
    <rPh sb="9" eb="10">
      <t>アン</t>
    </rPh>
    <rPh sb="11" eb="12">
      <t>モト</t>
    </rPh>
    <rPh sb="13" eb="14">
      <t>ホン</t>
    </rPh>
    <rPh sb="15" eb="16">
      <t>カタ</t>
    </rPh>
    <rPh sb="17" eb="18">
      <t>ハリ</t>
    </rPh>
    <phoneticPr fontId="3"/>
  </si>
  <si>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</si>
  <si>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</si>
  <si>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</si>
  <si>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</si>
  <si>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t>様式10-2-6</t>
    <rPh sb="0" eb="2">
      <t>ヨウシキ</t>
    </rPh>
    <phoneticPr fontId="3"/>
  </si>
  <si>
    <t>様式10-2-7</t>
    <rPh sb="0" eb="2">
      <t>ヨウシキ</t>
    </rPh>
    <phoneticPr fontId="3"/>
  </si>
  <si>
    <t>事業名称</t>
    <rPh sb="0" eb="2">
      <t>ジギョウ</t>
    </rPh>
    <rPh sb="2" eb="4">
      <t>メイショウ</t>
    </rPh>
    <phoneticPr fontId="26"/>
  </si>
  <si>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6"/>
  </si>
  <si>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6"/>
  </si>
  <si>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6"/>
  </si>
  <si>
    <t>④　その他アピールポイント</t>
    <rPh sb="4" eb="5">
      <t>ホカ</t>
    </rPh>
    <phoneticPr fontId="26"/>
  </si>
  <si>
    <t>⑤　取替え対象の考え方</t>
    <rPh sb="2" eb="4">
      <t>トリカ</t>
    </rPh>
    <rPh sb="5" eb="7">
      <t>タイショウ</t>
    </rPh>
    <rPh sb="8" eb="9">
      <t>カンガ</t>
    </rPh>
    <rPh sb="10" eb="11">
      <t>カタ</t>
    </rPh>
    <phoneticPr fontId="26"/>
  </si>
  <si>
    <t>○取替え対象の考え方について</t>
    <rPh sb="1" eb="3">
      <t>トリカ</t>
    </rPh>
    <rPh sb="4" eb="6">
      <t>タイショウ</t>
    </rPh>
    <rPh sb="7" eb="8">
      <t>カンガ</t>
    </rPh>
    <rPh sb="9" eb="10">
      <t>カタ</t>
    </rPh>
    <phoneticPr fontId="3"/>
  </si>
  <si>
    <r>
      <t>○ＬＥＤ取替え本数（※台数ではない）の一覧表　　※下表にＬＥＤ照明への取替え本数を記載のこと（</t>
    </r>
    <r>
      <rPr>
        <sz val="10"/>
        <rFont val="ＭＳ Ｐゴシック"/>
        <family val="3"/>
        <charset val="128"/>
      </rPr>
      <t>既設誘導灯のLED化は含めるが、Ｈｆ形等への取替えは含まない）</t>
    </r>
    <rPh sb="4" eb="6">
      <t>トリカ</t>
    </rPh>
    <rPh sb="7" eb="9">
      <t>ホンスウ</t>
    </rPh>
    <rPh sb="11" eb="13">
      <t>ダイスウ</t>
    </rPh>
    <rPh sb="19" eb="21">
      <t>イチラン</t>
    </rPh>
    <rPh sb="21" eb="22">
      <t>ヒョウ</t>
    </rPh>
    <rPh sb="25" eb="27">
      <t>カヒョウ</t>
    </rPh>
    <rPh sb="31" eb="33">
      <t>ショウメイ</t>
    </rPh>
    <rPh sb="35" eb="37">
      <t>トリカ</t>
    </rPh>
    <rPh sb="38" eb="40">
      <t>ホンスウ</t>
    </rPh>
    <rPh sb="41" eb="43">
      <t>キサイ</t>
    </rPh>
    <rPh sb="47" eb="49">
      <t>キセツ</t>
    </rPh>
    <rPh sb="49" eb="51">
      <t>ユウドウ</t>
    </rPh>
    <rPh sb="51" eb="52">
      <t>トウ</t>
    </rPh>
    <rPh sb="56" eb="57">
      <t>カ</t>
    </rPh>
    <rPh sb="58" eb="59">
      <t>フク</t>
    </rPh>
    <rPh sb="65" eb="66">
      <t>カタ</t>
    </rPh>
    <rPh sb="66" eb="67">
      <t>ナド</t>
    </rPh>
    <rPh sb="69" eb="71">
      <t>トリカ</t>
    </rPh>
    <rPh sb="73" eb="74">
      <t>フク</t>
    </rPh>
    <phoneticPr fontId="3"/>
  </si>
  <si>
    <t>単位：本</t>
    <rPh sb="0" eb="2">
      <t>タンイ</t>
    </rPh>
    <rPh sb="3" eb="4">
      <t>ホン</t>
    </rPh>
    <phoneticPr fontId="3"/>
  </si>
  <si>
    <t>必須改修分</t>
    <rPh sb="0" eb="2">
      <t>ヒッス</t>
    </rPh>
    <rPh sb="2" eb="4">
      <t>カイシュウ</t>
    </rPh>
    <rPh sb="4" eb="5">
      <t>ブン</t>
    </rPh>
    <phoneticPr fontId="3"/>
  </si>
  <si>
    <t>任　意　改　修　分</t>
    <rPh sb="0" eb="1">
      <t>ニン</t>
    </rPh>
    <rPh sb="2" eb="3">
      <t>イ</t>
    </rPh>
    <rPh sb="4" eb="5">
      <t>アラタ</t>
    </rPh>
    <rPh sb="6" eb="7">
      <t>オサム</t>
    </rPh>
    <rPh sb="8" eb="9">
      <t>ブン</t>
    </rPh>
    <phoneticPr fontId="3"/>
  </si>
  <si>
    <t>計</t>
    <rPh sb="0" eb="1">
      <t>ケイ</t>
    </rPh>
    <phoneticPr fontId="3"/>
  </si>
  <si>
    <t>蛍光灯
直管形
40形</t>
    <rPh sb="0" eb="2">
      <t>ケイコウ</t>
    </rPh>
    <rPh sb="2" eb="3">
      <t>トウ</t>
    </rPh>
    <rPh sb="4" eb="5">
      <t>チョッ</t>
    </rPh>
    <rPh sb="5" eb="6">
      <t>カン</t>
    </rPh>
    <rPh sb="6" eb="7">
      <t>ガタ</t>
    </rPh>
    <rPh sb="10" eb="11">
      <t>ガタ</t>
    </rPh>
    <phoneticPr fontId="3"/>
  </si>
  <si>
    <t>蛍光灯
直管形
20形</t>
    <rPh sb="0" eb="2">
      <t>ケイコウ</t>
    </rPh>
    <rPh sb="2" eb="3">
      <t>トウ</t>
    </rPh>
    <rPh sb="4" eb="5">
      <t>チョッ</t>
    </rPh>
    <rPh sb="5" eb="6">
      <t>カン</t>
    </rPh>
    <rPh sb="6" eb="7">
      <t>ガタ</t>
    </rPh>
    <rPh sb="10" eb="11">
      <t>ガタ</t>
    </rPh>
    <phoneticPr fontId="3"/>
  </si>
  <si>
    <t>蛍光灯
直管形
10形</t>
    <rPh sb="0" eb="2">
      <t>ケイコウ</t>
    </rPh>
    <rPh sb="2" eb="3">
      <t>トウ</t>
    </rPh>
    <rPh sb="4" eb="5">
      <t>チョッ</t>
    </rPh>
    <rPh sb="5" eb="6">
      <t>カン</t>
    </rPh>
    <rPh sb="6" eb="7">
      <t>ガタ</t>
    </rPh>
    <rPh sb="10" eb="11">
      <t>ガタ</t>
    </rPh>
    <phoneticPr fontId="3"/>
  </si>
  <si>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3"/>
  </si>
  <si>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3"/>
  </si>
  <si>
    <t>蛍光灯
直管形
40形防水</t>
    <rPh sb="0" eb="2">
      <t>ケイコウ</t>
    </rPh>
    <rPh sb="2" eb="3">
      <t>トウ</t>
    </rPh>
    <rPh sb="4" eb="5">
      <t>チョッ</t>
    </rPh>
    <rPh sb="5" eb="6">
      <t>カン</t>
    </rPh>
    <rPh sb="6" eb="7">
      <t>ガタ</t>
    </rPh>
    <rPh sb="10" eb="11">
      <t>ガタ</t>
    </rPh>
    <rPh sb="11" eb="13">
      <t>ボウスイ</t>
    </rPh>
    <phoneticPr fontId="3"/>
  </si>
  <si>
    <t>蛍光灯
直管形
20形防水</t>
  </si>
  <si>
    <t>蛍光灯
直管形
その他</t>
    <rPh sb="0" eb="2">
      <t>ケイコウ</t>
    </rPh>
    <rPh sb="2" eb="3">
      <t>トウ</t>
    </rPh>
    <rPh sb="4" eb="5">
      <t>チョッ</t>
    </rPh>
    <rPh sb="5" eb="6">
      <t>カン</t>
    </rPh>
    <rPh sb="6" eb="7">
      <t>ガタ</t>
    </rPh>
    <rPh sb="10" eb="11">
      <t>タ</t>
    </rPh>
    <phoneticPr fontId="3"/>
  </si>
  <si>
    <t>ｺﾝﾊﾟｸﾄ形
蛍光ﾗﾝﾌﾟ</t>
    <rPh sb="6" eb="7">
      <t xml:space="preserve">
</t>
    </rPh>
    <rPh sb="7" eb="9">
      <t>ケイコウ</t>
    </rPh>
    <rPh sb="9" eb="12">
      <t>ランプ</t>
    </rPh>
    <phoneticPr fontId="3"/>
  </si>
  <si>
    <t>丸形
蛍光ﾗﾝﾌﾟ</t>
    <rPh sb="0" eb="2">
      <t>マルガタ</t>
    </rPh>
    <rPh sb="3" eb="5">
      <t>ケイコウ</t>
    </rPh>
    <phoneticPr fontId="3"/>
  </si>
  <si>
    <t>白熱電球</t>
    <rPh sb="0" eb="2">
      <t>ハクネツ</t>
    </rPh>
    <rPh sb="2" eb="4">
      <t>デンキュウ</t>
    </rPh>
    <phoneticPr fontId="3"/>
  </si>
  <si>
    <t>HIDﾗﾝﾌﾟ</t>
  </si>
  <si>
    <t>その他</t>
    <rPh sb="2" eb="3">
      <t>タ</t>
    </rPh>
    <phoneticPr fontId="3"/>
  </si>
  <si>
    <t>合　計</t>
    <rPh sb="0" eb="1">
      <t>ゴウ</t>
    </rPh>
    <rPh sb="2" eb="3">
      <t>ケイ</t>
    </rPh>
    <phoneticPr fontId="3"/>
  </si>
  <si>
    <t>様式10-2-8</t>
    <rPh sb="0" eb="2">
      <t>ヨウシキ</t>
    </rPh>
    <phoneticPr fontId="3"/>
  </si>
  <si>
    <t>品名</t>
    <rPh sb="0" eb="2">
      <t>ヒンメイ</t>
    </rPh>
    <phoneticPr fontId="3"/>
  </si>
  <si>
    <t>品番</t>
    <rPh sb="0" eb="2">
      <t>ヒンバン</t>
    </rPh>
    <phoneticPr fontId="3"/>
  </si>
  <si>
    <t>記入欄</t>
    <rPh sb="0" eb="2">
      <t>キニュウ</t>
    </rPh>
    <rPh sb="2" eb="3">
      <t>ラン</t>
    </rPh>
    <phoneticPr fontId="3"/>
  </si>
  <si>
    <t>電源部形式（内蔵形・別置形）</t>
    <rPh sb="0" eb="2">
      <t>デンゲン</t>
    </rPh>
    <rPh sb="2" eb="3">
      <t>ブ</t>
    </rPh>
    <rPh sb="3" eb="5">
      <t>ケイシキ</t>
    </rPh>
    <rPh sb="6" eb="8">
      <t>ナイゾウ</t>
    </rPh>
    <rPh sb="8" eb="9">
      <t>ガタ</t>
    </rPh>
    <rPh sb="10" eb="11">
      <t>ベツ</t>
    </rPh>
    <rPh sb="11" eb="12">
      <t>オ</t>
    </rPh>
    <rPh sb="12" eb="13">
      <t>ガタ</t>
    </rPh>
    <phoneticPr fontId="3"/>
  </si>
  <si>
    <t>内蔵形 ・ 別置形（PSEマーク　有・無）</t>
    <rPh sb="0" eb="2">
      <t>ナイゾウ</t>
    </rPh>
    <rPh sb="2" eb="3">
      <t>ガタ</t>
    </rPh>
    <phoneticPr fontId="3"/>
  </si>
  <si>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3"/>
  </si>
  <si>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3"/>
  </si>
  <si>
    <t>ランプ保持部口金（G13・GX16t-5・専用口金）</t>
    <rPh sb="3" eb="5">
      <t>ホジ</t>
    </rPh>
    <rPh sb="5" eb="6">
      <t>ブ</t>
    </rPh>
    <rPh sb="6" eb="8">
      <t>クチガネ</t>
    </rPh>
    <rPh sb="21" eb="23">
      <t>センヨウ</t>
    </rPh>
    <rPh sb="23" eb="25">
      <t>クチガネ</t>
    </rPh>
    <phoneticPr fontId="3"/>
  </si>
  <si>
    <t>G13 ・ GX16t-5 ・ 専用口金</t>
    <rPh sb="16" eb="18">
      <t>センヨウ</t>
    </rPh>
    <rPh sb="18" eb="20">
      <t>クチガネ</t>
    </rPh>
    <phoneticPr fontId="3"/>
  </si>
  <si>
    <t>質量[g]（別置形電源の場合、電源部質量は含まない）</t>
    <rPh sb="0" eb="2">
      <t>シツリョウ</t>
    </rPh>
    <rPh sb="18" eb="20">
      <t>シツリョウ</t>
    </rPh>
    <rPh sb="21" eb="22">
      <t>フク</t>
    </rPh>
    <phoneticPr fontId="3"/>
  </si>
  <si>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3"/>
  </si>
  <si>
    <t>発光面材質：</t>
    <rPh sb="0" eb="2">
      <t>ハッコウ</t>
    </rPh>
    <rPh sb="2" eb="3">
      <t>メン</t>
    </rPh>
    <rPh sb="3" eb="5">
      <t>ザイシツ</t>
    </rPh>
    <phoneticPr fontId="3"/>
  </si>
  <si>
    <t>非発光面材質：</t>
    <rPh sb="0" eb="1">
      <t>ヒ</t>
    </rPh>
    <rPh sb="1" eb="3">
      <t>ハッコウ</t>
    </rPh>
    <rPh sb="3" eb="4">
      <t>メン</t>
    </rPh>
    <rPh sb="4" eb="6">
      <t>ザイシツ</t>
    </rPh>
    <phoneticPr fontId="3"/>
  </si>
  <si>
    <t>口金材質：</t>
    <rPh sb="0" eb="2">
      <t>クチガネ</t>
    </rPh>
    <rPh sb="2" eb="4">
      <t>ザイシツ</t>
    </rPh>
    <phoneticPr fontId="3"/>
  </si>
  <si>
    <t>ピン材質：</t>
    <rPh sb="2" eb="4">
      <t>ザイシツ</t>
    </rPh>
    <phoneticPr fontId="3"/>
  </si>
  <si>
    <t>目立たない色合い ・ その他（　　　　　　　　　　　　　）</t>
    <rPh sb="0" eb="2">
      <t>メダ</t>
    </rPh>
    <rPh sb="5" eb="7">
      <t>イロア</t>
    </rPh>
    <rPh sb="13" eb="14">
      <t>タ</t>
    </rPh>
    <phoneticPr fontId="3"/>
  </si>
  <si>
    <t>全光束[lm]</t>
    <rPh sb="0" eb="1">
      <t>ゼン</t>
    </rPh>
    <rPh sb="1" eb="2">
      <t>コウ</t>
    </rPh>
    <rPh sb="2" eb="3">
      <t>ソク</t>
    </rPh>
    <phoneticPr fontId="3"/>
  </si>
  <si>
    <t>　ランプ本体　　　　　　　　　[Ｗ]
（別置電源部　　　　　　　　[W]）</t>
    <rPh sb="4" eb="6">
      <t>ホンタイ</t>
    </rPh>
    <phoneticPr fontId="3"/>
  </si>
  <si>
    <t>定格電圧[V]</t>
    <rPh sb="0" eb="2">
      <t>テイカク</t>
    </rPh>
    <rPh sb="2" eb="4">
      <t>デンアツ</t>
    </rPh>
    <phoneticPr fontId="3"/>
  </si>
  <si>
    <t>色温度</t>
    <rPh sb="0" eb="1">
      <t>イロ</t>
    </rPh>
    <rPh sb="1" eb="3">
      <t>オンド</t>
    </rPh>
    <phoneticPr fontId="3"/>
  </si>
  <si>
    <t>平均演色評価数</t>
    <rPh sb="0" eb="2">
      <t>ヘイキン</t>
    </rPh>
    <rPh sb="2" eb="3">
      <t>エン</t>
    </rPh>
    <rPh sb="3" eb="4">
      <t>ショク</t>
    </rPh>
    <rPh sb="4" eb="6">
      <t>ヒョウカ</t>
    </rPh>
    <rPh sb="6" eb="7">
      <t>スウ</t>
    </rPh>
    <phoneticPr fontId="3"/>
  </si>
  <si>
    <t>適合　・　不適合</t>
    <rPh sb="0" eb="2">
      <t>テキゴウ</t>
    </rPh>
    <rPh sb="5" eb="8">
      <t>フテキゴウ</t>
    </rPh>
    <phoneticPr fontId="3"/>
  </si>
  <si>
    <t>1/2照度角[°]</t>
    <rPh sb="3" eb="5">
      <t>ショウド</t>
    </rPh>
    <rPh sb="5" eb="6">
      <t>カク</t>
    </rPh>
    <phoneticPr fontId="3"/>
  </si>
  <si>
    <t>寿命[時間]</t>
    <rPh sb="0" eb="2">
      <t>ジュミョウ</t>
    </rPh>
    <rPh sb="3" eb="5">
      <t>ジカン</t>
    </rPh>
    <phoneticPr fontId="3"/>
  </si>
  <si>
    <t>[時間]</t>
    <rPh sb="1" eb="3">
      <t>ジカン</t>
    </rPh>
    <phoneticPr fontId="3"/>
  </si>
  <si>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3"/>
  </si>
  <si>
    <t>高調波はクラスCの基準を満たすこと。
（JIS C 61000-3-2に定めるもの）</t>
    <rPh sb="0" eb="2">
      <t>コウチョウ</t>
    </rPh>
    <rPh sb="2" eb="3">
      <t>ハ</t>
    </rPh>
    <rPh sb="9" eb="11">
      <t>キジュン</t>
    </rPh>
    <rPh sb="12" eb="13">
      <t>ミ</t>
    </rPh>
    <phoneticPr fontId="3"/>
  </si>
  <si>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3"/>
  </si>
  <si>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3"/>
  </si>
  <si>
    <t>提出可能　・　提出不可能</t>
    <rPh sb="0" eb="2">
      <t>テイシュツ</t>
    </rPh>
    <rPh sb="2" eb="4">
      <t>カノウ</t>
    </rPh>
    <rPh sb="7" eb="9">
      <t>テイシュツ</t>
    </rPh>
    <rPh sb="9" eb="12">
      <t>フカノウ</t>
    </rPh>
    <phoneticPr fontId="3"/>
  </si>
  <si>
    <t>パテント説明書の提出</t>
  </si>
  <si>
    <t>品名：</t>
    <rPh sb="0" eb="2">
      <t>ヒンメイ</t>
    </rPh>
    <phoneticPr fontId="3"/>
  </si>
  <si>
    <t>品番：</t>
    <rPh sb="0" eb="2">
      <t>ヒンバン</t>
    </rPh>
    <phoneticPr fontId="3"/>
  </si>
  <si>
    <t>数量：</t>
    <rPh sb="0" eb="2">
      <t>スウリョウ</t>
    </rPh>
    <phoneticPr fontId="3"/>
  </si>
  <si>
    <t>時期：</t>
    <rPh sb="0" eb="2">
      <t>ジキ</t>
    </rPh>
    <phoneticPr fontId="3"/>
  </si>
  <si>
    <t>施設名：</t>
    <rPh sb="0" eb="2">
      <t>シセツ</t>
    </rPh>
    <rPh sb="2" eb="3">
      <t>メイ</t>
    </rPh>
    <phoneticPr fontId="3"/>
  </si>
  <si>
    <t>設置場所：</t>
    <rPh sb="0" eb="2">
      <t>セッチ</t>
    </rPh>
    <rPh sb="2" eb="4">
      <t>バショ</t>
    </rPh>
    <phoneticPr fontId="3"/>
  </si>
  <si>
    <t>様式10-2-9</t>
    <rPh sb="0" eb="2">
      <t>ヨウシキ</t>
    </rPh>
    <phoneticPr fontId="3"/>
  </si>
  <si>
    <t>照明改修仕様報告書</t>
    <rPh sb="0" eb="2">
      <t>ショウメイ</t>
    </rPh>
    <rPh sb="2" eb="4">
      <t>カイシュウ</t>
    </rPh>
    <rPh sb="4" eb="6">
      <t>シヨウ</t>
    </rPh>
    <rPh sb="6" eb="8">
      <t>ホウコク</t>
    </rPh>
    <rPh sb="8" eb="9">
      <t>ショ</t>
    </rPh>
    <phoneticPr fontId="3"/>
  </si>
  <si>
    <t>器具名
（別紙-4より）</t>
    <rPh sb="0" eb="2">
      <t>キグ</t>
    </rPh>
    <rPh sb="2" eb="3">
      <t>メイ</t>
    </rPh>
    <rPh sb="5" eb="7">
      <t>ベッシ</t>
    </rPh>
    <phoneticPr fontId="3"/>
  </si>
  <si>
    <t>改修方法</t>
    <rPh sb="0" eb="2">
      <t>カイシュウ</t>
    </rPh>
    <rPh sb="2" eb="4">
      <t>ホウホウ</t>
    </rPh>
    <phoneticPr fontId="3"/>
  </si>
  <si>
    <t>光源</t>
    <rPh sb="0" eb="2">
      <t>コウゲン</t>
    </rPh>
    <phoneticPr fontId="3"/>
  </si>
  <si>
    <t>消費電力
[W]</t>
    <rPh sb="0" eb="2">
      <t>ショウヒ</t>
    </rPh>
    <rPh sb="2" eb="4">
      <t>デンリョク</t>
    </rPh>
    <phoneticPr fontId="3"/>
  </si>
  <si>
    <t>定格寿命
[時間]</t>
    <rPh sb="0" eb="2">
      <t>テイカク</t>
    </rPh>
    <rPh sb="2" eb="4">
      <t>ジュミョウ</t>
    </rPh>
    <rPh sb="6" eb="8">
      <t>ジカン</t>
    </rPh>
    <phoneticPr fontId="3"/>
  </si>
  <si>
    <t>全光束
[lm]</t>
    <rPh sb="0" eb="1">
      <t>ゼン</t>
    </rPh>
    <rPh sb="1" eb="2">
      <t>コウ</t>
    </rPh>
    <rPh sb="2" eb="3">
      <t>ソク</t>
    </rPh>
    <phoneticPr fontId="3"/>
  </si>
  <si>
    <t>色温度
[K]</t>
    <rPh sb="0" eb="1">
      <t>イロ</t>
    </rPh>
    <rPh sb="1" eb="3">
      <t>オンド</t>
    </rPh>
    <phoneticPr fontId="3"/>
  </si>
  <si>
    <t>大きさ
[mm]</t>
    <rPh sb="0" eb="1">
      <t>オオ</t>
    </rPh>
    <phoneticPr fontId="3"/>
  </si>
  <si>
    <t>質量
[g]</t>
    <rPh sb="0" eb="2">
      <t>シツリョウ</t>
    </rPh>
    <phoneticPr fontId="3"/>
  </si>
  <si>
    <t>口金</t>
    <rPh sb="0" eb="2">
      <t>クチガネ</t>
    </rPh>
    <phoneticPr fontId="3"/>
  </si>
  <si>
    <t>その他
（自由記入欄）</t>
    <rPh sb="2" eb="3">
      <t>タ</t>
    </rPh>
    <rPh sb="5" eb="7">
      <t>ジユウ</t>
    </rPh>
    <rPh sb="7" eb="9">
      <t>キニュウ</t>
    </rPh>
    <rPh sb="9" eb="10">
      <t>ラン</t>
    </rPh>
    <phoneticPr fontId="3"/>
  </si>
  <si>
    <t>改修方法リスト</t>
    <rPh sb="0" eb="2">
      <t>カイシュウ</t>
    </rPh>
    <rPh sb="2" eb="4">
      <t>ホウホウ</t>
    </rPh>
    <phoneticPr fontId="3"/>
  </si>
  <si>
    <t>光源種別</t>
    <rPh sb="0" eb="2">
      <t>コウゲン</t>
    </rPh>
    <rPh sb="2" eb="4">
      <t>シュベツ</t>
    </rPh>
    <phoneticPr fontId="3"/>
  </si>
  <si>
    <t>器具ごと改修</t>
    <rPh sb="0" eb="2">
      <t>キグ</t>
    </rPh>
    <rPh sb="4" eb="6">
      <t>カイシュウ</t>
    </rPh>
    <phoneticPr fontId="3"/>
  </si>
  <si>
    <t>ランプのみ改修</t>
    <rPh sb="5" eb="7">
      <t>カイシュウ</t>
    </rPh>
    <phoneticPr fontId="3"/>
  </si>
  <si>
    <t>光源部、電源部のみ改修</t>
    <rPh sb="0" eb="2">
      <t>コウゲン</t>
    </rPh>
    <rPh sb="2" eb="3">
      <t>ブ</t>
    </rPh>
    <rPh sb="4" eb="6">
      <t>デンゲン</t>
    </rPh>
    <rPh sb="6" eb="7">
      <t>ブ</t>
    </rPh>
    <rPh sb="9" eb="11">
      <t>カイシュウ</t>
    </rPh>
    <phoneticPr fontId="3"/>
  </si>
  <si>
    <t>■</t>
  </si>
  <si>
    <t>備考</t>
  </si>
  <si>
    <t>設備</t>
  </si>
  <si>
    <t>項目</t>
  </si>
  <si>
    <t>内容</t>
  </si>
  <si>
    <t>改修前</t>
    <rPh sb="0" eb="2">
      <t>カイシュウ</t>
    </rPh>
    <rPh sb="2" eb="3">
      <t>マエ</t>
    </rPh>
    <phoneticPr fontId="3"/>
  </si>
  <si>
    <t>改修後</t>
  </si>
  <si>
    <t>単価</t>
  </si>
  <si>
    <t>金額</t>
  </si>
  <si>
    <t>合計</t>
  </si>
  <si>
    <t>【施設名：　　　　　　　　　　　　　　　　　　　　　　】</t>
    <rPh sb="1" eb="3">
      <t>シセツ</t>
    </rPh>
    <rPh sb="3" eb="4">
      <t>メイ</t>
    </rPh>
    <phoneticPr fontId="3"/>
  </si>
  <si>
    <t>■省エネルギー手法導入効果</t>
    <phoneticPr fontId="3"/>
  </si>
  <si>
    <t>改修項目</t>
    <rPh sb="2" eb="4">
      <t>コウモク</t>
    </rPh>
    <phoneticPr fontId="3"/>
  </si>
  <si>
    <t>改修費</t>
    <phoneticPr fontId="3"/>
  </si>
  <si>
    <t>光熱水費
削減額</t>
    <rPh sb="0" eb="3">
      <t>コウネツスイ</t>
    </rPh>
    <rPh sb="3" eb="4">
      <t>ヒ</t>
    </rPh>
    <rPh sb="7" eb="8">
      <t>ガク</t>
    </rPh>
    <phoneticPr fontId="3"/>
  </si>
  <si>
    <t>光熱水費
削減率</t>
    <rPh sb="0" eb="3">
      <t>コウネツスイ</t>
    </rPh>
    <rPh sb="3" eb="4">
      <t>ヒ</t>
    </rPh>
    <phoneticPr fontId="3"/>
  </si>
  <si>
    <t>番号</t>
    <rPh sb="0" eb="2">
      <t>バンゴウ</t>
    </rPh>
    <phoneticPr fontId="3"/>
  </si>
  <si>
    <t>改修内容</t>
    <rPh sb="0" eb="2">
      <t>カイシュウ</t>
    </rPh>
    <rPh sb="2" eb="4">
      <t>ナイヨウ</t>
    </rPh>
    <phoneticPr fontId="3"/>
  </si>
  <si>
    <t>[円]</t>
    <phoneticPr fontId="3"/>
  </si>
  <si>
    <t>[円/年]</t>
    <phoneticPr fontId="3"/>
  </si>
  <si>
    <t>[年]</t>
    <phoneticPr fontId="3"/>
  </si>
  <si>
    <t>[％]</t>
    <phoneticPr fontId="3"/>
  </si>
  <si>
    <t>■改修による光熱水費削減の基本データ</t>
    <phoneticPr fontId="3"/>
  </si>
  <si>
    <t>改修項目
番号</t>
    <rPh sb="0" eb="2">
      <t>カイシュウ</t>
    </rPh>
    <rPh sb="2" eb="4">
      <t>コウモク</t>
    </rPh>
    <rPh sb="5" eb="7">
      <t>バンゴウ</t>
    </rPh>
    <phoneticPr fontId="3"/>
  </si>
  <si>
    <t>各項目</t>
    <rPh sb="0" eb="1">
      <t>カク</t>
    </rPh>
    <rPh sb="1" eb="3">
      <t>コウモク</t>
    </rPh>
    <phoneticPr fontId="3"/>
  </si>
  <si>
    <t>改修前</t>
    <phoneticPr fontId="3"/>
  </si>
  <si>
    <t>改修後</t>
    <rPh sb="0" eb="2">
      <t>カイシュウ</t>
    </rPh>
    <rPh sb="2" eb="3">
      <t>ゴ</t>
    </rPh>
    <phoneticPr fontId="3"/>
  </si>
  <si>
    <t>各削減量</t>
    <rPh sb="0" eb="1">
      <t>カク</t>
    </rPh>
    <rPh sb="1" eb="3">
      <t>サクゲン</t>
    </rPh>
    <rPh sb="3" eb="4">
      <t>リョウ</t>
    </rPh>
    <phoneticPr fontId="3"/>
  </si>
  <si>
    <t>ガス</t>
    <phoneticPr fontId="3"/>
  </si>
  <si>
    <t>水道水</t>
    <phoneticPr fontId="3"/>
  </si>
  <si>
    <t>■省エネルギー対策</t>
    <phoneticPr fontId="3"/>
  </si>
  <si>
    <t>□建物　　　□電気　　　□空調　　　□衛生　　□</t>
  </si>
  <si>
    <t>仕様</t>
    <phoneticPr fontId="3"/>
  </si>
  <si>
    <t>【全施設のまとめ】</t>
    <rPh sb="1" eb="2">
      <t>ゼン</t>
    </rPh>
    <rPh sb="2" eb="4">
      <t>シセツ</t>
    </rPh>
    <phoneticPr fontId="3"/>
  </si>
  <si>
    <t>①</t>
  </si>
  <si>
    <t>②</t>
  </si>
  <si>
    <t>③</t>
  </si>
  <si>
    <t>[円／年]</t>
    <phoneticPr fontId="15"/>
  </si>
  <si>
    <t>数量</t>
  </si>
  <si>
    <r>
      <t>計測・検証方法提案書</t>
    </r>
    <r>
      <rPr>
        <sz val="16"/>
        <rFont val="ＭＳ Ｐゴシック"/>
        <family val="3"/>
        <charset val="128"/>
      </rPr>
      <t xml:space="preserve"> </t>
    </r>
    <r>
      <rPr>
        <sz val="14"/>
        <rFont val="ＭＳ Ｐゴシック"/>
        <family val="3"/>
        <charset val="128"/>
      </rPr>
      <t>（補助金：</t>
    </r>
    <r>
      <rPr>
        <u/>
        <sz val="14"/>
        <rFont val="ＭＳ Ｐゴシック"/>
        <family val="3"/>
        <charset val="128"/>
      </rPr>
      <t xml:space="preserve">　有／無 </t>
    </r>
    <r>
      <rPr>
        <sz val="14"/>
        <rFont val="ＭＳ Ｐゴシック"/>
        <family val="3"/>
        <charset val="128"/>
      </rPr>
      <t>）</t>
    </r>
    <rPh sb="0" eb="2">
      <t>ケイソク</t>
    </rPh>
    <rPh sb="3" eb="5">
      <t>ケンショウ</t>
    </rPh>
    <rPh sb="5" eb="7">
      <t>ホウホウ</t>
    </rPh>
    <rPh sb="7" eb="10">
      <t>テイアンショ</t>
    </rPh>
    <rPh sb="12" eb="15">
      <t>ホジョキン</t>
    </rPh>
    <rPh sb="17" eb="18">
      <t>ア</t>
    </rPh>
    <rPh sb="19" eb="20">
      <t>ナ</t>
    </rPh>
    <phoneticPr fontId="4"/>
  </si>
  <si>
    <t>省エネルギー効果の測定・検証方法</t>
    <rPh sb="14" eb="16">
      <t>ホウホウ</t>
    </rPh>
    <phoneticPr fontId="15"/>
  </si>
  <si>
    <t>改修項目</t>
  </si>
  <si>
    <t>省エネルギー効果の測定・検証方法</t>
    <rPh sb="14" eb="16">
      <t>ホウホウ</t>
    </rPh>
    <phoneticPr fontId="3"/>
  </si>
  <si>
    <t>計測・検証費見積書</t>
    <phoneticPr fontId="15"/>
  </si>
  <si>
    <t>備考</t>
    <phoneticPr fontId="3"/>
  </si>
  <si>
    <t>※</t>
    <phoneticPr fontId="15"/>
  </si>
  <si>
    <t>[円]</t>
    <phoneticPr fontId="15"/>
  </si>
  <si>
    <t>―</t>
    <phoneticPr fontId="3"/>
  </si>
  <si>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3"/>
  </si>
  <si>
    <t>あれば記載する。</t>
    <phoneticPr fontId="3"/>
  </si>
  <si>
    <t>書式の仕様は原則A4縦（１枚程度）とする。</t>
    <rPh sb="0" eb="2">
      <t>ショシキ</t>
    </rPh>
    <rPh sb="3" eb="5">
      <t>シヨウ</t>
    </rPh>
    <rPh sb="6" eb="8">
      <t>ゲンソク</t>
    </rPh>
    <rPh sb="10" eb="11">
      <t>タテ</t>
    </rPh>
    <rPh sb="13" eb="14">
      <t>マイ</t>
    </rPh>
    <rPh sb="14" eb="16">
      <t>テイド</t>
    </rPh>
    <phoneticPr fontId="3"/>
  </si>
  <si>
    <t xml:space="preserve"> ④</t>
    <phoneticPr fontId="4"/>
  </si>
  <si>
    <r>
      <t>　　　　　　提 案 総 括 表　　　（補助金　</t>
    </r>
    <r>
      <rPr>
        <b/>
        <u/>
        <sz val="16"/>
        <rFont val="ＭＳ Ｐゴシック"/>
        <family val="3"/>
        <charset val="128"/>
      </rPr>
      <t>有／無</t>
    </r>
    <r>
      <rPr>
        <b/>
        <sz val="16"/>
        <rFont val="ＭＳ Ｐゴシック"/>
        <family val="3"/>
        <charset val="128"/>
      </rPr>
      <t>）　　　</t>
    </r>
    <r>
      <rPr>
        <b/>
        <sz val="12"/>
        <rFont val="ＭＳ Ｐゴシック"/>
        <family val="3"/>
        <charset val="128"/>
      </rPr>
      <t>（金額は消費税を含む）</t>
    </r>
    <rPh sb="6" eb="9">
      <t>テイアン</t>
    </rPh>
    <rPh sb="10" eb="13">
      <t>ソウカツ</t>
    </rPh>
    <rPh sb="14" eb="15">
      <t>ヒョウ</t>
    </rPh>
    <rPh sb="19" eb="22">
      <t>ホジョキン</t>
    </rPh>
    <rPh sb="23" eb="24">
      <t>ア</t>
    </rPh>
    <rPh sb="25" eb="26">
      <t>ナ</t>
    </rPh>
    <rPh sb="31" eb="33">
      <t>キンガク</t>
    </rPh>
    <rPh sb="34" eb="37">
      <t>ショウヒゼイ</t>
    </rPh>
    <rPh sb="38" eb="39">
      <t>フク</t>
    </rPh>
    <phoneticPr fontId="3"/>
  </si>
  <si>
    <t>失格条件</t>
    <rPh sb="0" eb="2">
      <t>シッカク</t>
    </rPh>
    <rPh sb="2" eb="4">
      <t>ジョウケン</t>
    </rPh>
    <phoneticPr fontId="3"/>
  </si>
  <si>
    <t>記入欄</t>
    <rPh sb="0" eb="3">
      <t>キニュウラン</t>
    </rPh>
    <phoneticPr fontId="3"/>
  </si>
  <si>
    <t>参照資料</t>
    <rPh sb="0" eb="2">
      <t>サンショウ</t>
    </rPh>
    <rPh sb="2" eb="4">
      <t>シリョウ</t>
    </rPh>
    <phoneticPr fontId="3"/>
  </si>
  <si>
    <t>対象施設の運営・業務への支障</t>
    <rPh sb="0" eb="2">
      <t>タイショウ</t>
    </rPh>
    <rPh sb="2" eb="4">
      <t>シセツ</t>
    </rPh>
    <rPh sb="5" eb="7">
      <t>ウンエイ</t>
    </rPh>
    <rPh sb="8" eb="10">
      <t>ギョウム</t>
    </rPh>
    <rPh sb="12" eb="14">
      <t>シショウ</t>
    </rPh>
    <phoneticPr fontId="3"/>
  </si>
  <si>
    <t>様式15</t>
    <rPh sb="0" eb="2">
      <t>ヨウシキ</t>
    </rPh>
    <phoneticPr fontId="3"/>
  </si>
  <si>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</si>
  <si>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3"/>
  </si>
  <si>
    <t>様式14</t>
    <rPh sb="0" eb="2">
      <t>ヨウシキ</t>
    </rPh>
    <phoneticPr fontId="3"/>
  </si>
  <si>
    <t>(3)</t>
  </si>
  <si>
    <t>工事費用算出の妥当性</t>
    <rPh sb="0" eb="2">
      <t>コウジ</t>
    </rPh>
    <rPh sb="2" eb="4">
      <t>ヒヨウ</t>
    </rPh>
    <rPh sb="4" eb="6">
      <t>サンシュツ</t>
    </rPh>
    <rPh sb="7" eb="10">
      <t>ダトウセイ</t>
    </rPh>
    <phoneticPr fontId="3"/>
  </si>
  <si>
    <t>様式9-1～4</t>
    <rPh sb="0" eb="2">
      <t>ヨウシキ</t>
    </rPh>
    <phoneticPr fontId="3"/>
  </si>
  <si>
    <t>評価項目</t>
    <rPh sb="0" eb="2">
      <t>ヒョウカ</t>
    </rPh>
    <rPh sb="2" eb="4">
      <t>コウモク</t>
    </rPh>
    <phoneticPr fontId="3"/>
  </si>
  <si>
    <t>様式10-6-2</t>
    <rPh sb="0" eb="2">
      <t>ヨウシキ</t>
    </rPh>
    <phoneticPr fontId="3"/>
  </si>
  <si>
    <t>各年の利益</t>
    <rPh sb="0" eb="2">
      <t>カクネン</t>
    </rPh>
    <rPh sb="3" eb="5">
      <t>リエキ</t>
    </rPh>
    <phoneticPr fontId="3"/>
  </si>
  <si>
    <t>様式9-7</t>
    <rPh sb="0" eb="2">
      <t>ヨウシキ</t>
    </rPh>
    <phoneticPr fontId="3"/>
  </si>
  <si>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3"/>
  </si>
  <si>
    <t>様式9-7の③　各年</t>
    <rPh sb="0" eb="2">
      <t>ヨウシキ</t>
    </rPh>
    <rPh sb="8" eb="10">
      <t>カクネン</t>
    </rPh>
    <phoneticPr fontId="3"/>
  </si>
  <si>
    <t>特記ESCO募集要項
15ページによる</t>
    <rPh sb="0" eb="2">
      <t>トッキ</t>
    </rPh>
    <rPh sb="6" eb="8">
      <t>ボシュウ</t>
    </rPh>
    <rPh sb="8" eb="10">
      <t>ヨウコウ</t>
    </rPh>
    <phoneticPr fontId="3"/>
  </si>
  <si>
    <t>特記ESCO募集要項
15～16ページによる</t>
    <rPh sb="0" eb="2">
      <t>トッキ</t>
    </rPh>
    <rPh sb="6" eb="8">
      <t>ボシュウ</t>
    </rPh>
    <rPh sb="8" eb="10">
      <t>ヨウコウ</t>
    </rPh>
    <phoneticPr fontId="3"/>
  </si>
  <si>
    <t>15年間の利益総額</t>
    <rPh sb="2" eb="4">
      <t>ネンカン</t>
    </rPh>
    <rPh sb="5" eb="7">
      <t>リエキ</t>
    </rPh>
    <rPh sb="7" eb="9">
      <t>ソウガク</t>
    </rPh>
    <phoneticPr fontId="3"/>
  </si>
  <si>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3"/>
  </si>
  <si>
    <t>様式9-7の③　15年計</t>
    <rPh sb="0" eb="2">
      <t>ヨウシキ</t>
    </rPh>
    <rPh sb="10" eb="11">
      <t>ネン</t>
    </rPh>
    <rPh sb="11" eb="12">
      <t>ケイ</t>
    </rPh>
    <phoneticPr fontId="3"/>
  </si>
  <si>
    <t>最低保証基準額</t>
    <rPh sb="0" eb="2">
      <t>サイテイ</t>
    </rPh>
    <rPh sb="2" eb="4">
      <t>ホショウ</t>
    </rPh>
    <rPh sb="4" eb="6">
      <t>キジュン</t>
    </rPh>
    <rPh sb="6" eb="7">
      <t>ガク</t>
    </rPh>
    <phoneticPr fontId="3"/>
  </si>
  <si>
    <t>ESCO契約期間</t>
    <rPh sb="4" eb="6">
      <t>ケイヤク</t>
    </rPh>
    <rPh sb="6" eb="8">
      <t>キカン</t>
    </rPh>
    <phoneticPr fontId="3"/>
  </si>
  <si>
    <t>資金調達計画</t>
    <rPh sb="0" eb="2">
      <t>シキン</t>
    </rPh>
    <rPh sb="2" eb="4">
      <t>チョウタツ</t>
    </rPh>
    <rPh sb="4" eb="6">
      <t>ケイカク</t>
    </rPh>
    <phoneticPr fontId="3"/>
  </si>
  <si>
    <t>自己資金　・　借入</t>
    <rPh sb="0" eb="2">
      <t>ジコ</t>
    </rPh>
    <rPh sb="2" eb="4">
      <t>シキン</t>
    </rPh>
    <rPh sb="7" eb="9">
      <t>カリイレ</t>
    </rPh>
    <phoneticPr fontId="3"/>
  </si>
  <si>
    <t>経営状況</t>
    <rPh sb="0" eb="2">
      <t>ケイエイ</t>
    </rPh>
    <rPh sb="2" eb="4">
      <t>ジョウキョウ</t>
    </rPh>
    <phoneticPr fontId="3"/>
  </si>
  <si>
    <t>（経営事項審査）</t>
    <rPh sb="1" eb="3">
      <t>ケイエイ</t>
    </rPh>
    <rPh sb="3" eb="5">
      <t>ジコウ</t>
    </rPh>
    <rPh sb="5" eb="7">
      <t>シンサ</t>
    </rPh>
    <phoneticPr fontId="3"/>
  </si>
  <si>
    <t>既存機器の更新にかかる配慮（ＬＥＤ照明を除く）</t>
    <rPh sb="0" eb="2">
      <t>キソン</t>
    </rPh>
    <rPh sb="2" eb="4">
      <t>キキ</t>
    </rPh>
    <rPh sb="5" eb="7">
      <t>コウシン</t>
    </rPh>
    <rPh sb="11" eb="13">
      <t>ハイリョ</t>
    </rPh>
    <rPh sb="17" eb="19">
      <t>ショウメイ</t>
    </rPh>
    <rPh sb="20" eb="21">
      <t>ノゾ</t>
    </rPh>
    <phoneticPr fontId="3"/>
  </si>
  <si>
    <t>様式10-5</t>
    <rPh sb="0" eb="2">
      <t>ヨウシキ</t>
    </rPh>
    <phoneticPr fontId="3"/>
  </si>
  <si>
    <t>(9)</t>
  </si>
  <si>
    <t>ＬＥＤ照明への改修本数</t>
    <rPh sb="3" eb="5">
      <t>ショウメイ</t>
    </rPh>
    <rPh sb="7" eb="9">
      <t>カイシュウ</t>
    </rPh>
    <rPh sb="9" eb="11">
      <t>ホンスウ</t>
    </rPh>
    <phoneticPr fontId="3"/>
  </si>
  <si>
    <t>補助金あり／なしで提案内容の差が落差が小さいこと</t>
    <rPh sb="0" eb="3">
      <t>ホジョキン</t>
    </rPh>
    <rPh sb="9" eb="11">
      <t>テイアン</t>
    </rPh>
    <rPh sb="11" eb="13">
      <t>ナイヨウ</t>
    </rPh>
    <rPh sb="14" eb="15">
      <t>サ</t>
    </rPh>
    <rPh sb="16" eb="18">
      <t>ラクサ</t>
    </rPh>
    <rPh sb="19" eb="20">
      <t>チイ</t>
    </rPh>
    <phoneticPr fontId="3"/>
  </si>
  <si>
    <t>補助金等の採択の可能性が高いこと</t>
    <rPh sb="0" eb="3">
      <t>ホジョキン</t>
    </rPh>
    <rPh sb="3" eb="4">
      <t>トウ</t>
    </rPh>
    <rPh sb="5" eb="7">
      <t>サイタク</t>
    </rPh>
    <rPh sb="8" eb="11">
      <t>カノウセイ</t>
    </rPh>
    <rPh sb="12" eb="13">
      <t>タカ</t>
    </rPh>
    <phoneticPr fontId="3"/>
  </si>
  <si>
    <t>ピーク対策効果率（電気需用平準化の効果）</t>
    <rPh sb="3" eb="5">
      <t>タイサク</t>
    </rPh>
    <rPh sb="5" eb="7">
      <t>コウカ</t>
    </rPh>
    <rPh sb="7" eb="8">
      <t>リツ</t>
    </rPh>
    <rPh sb="9" eb="11">
      <t>デンキ</t>
    </rPh>
    <rPh sb="11" eb="13">
      <t>ジュヨウ</t>
    </rPh>
    <rPh sb="13" eb="15">
      <t>ヘイジュン</t>
    </rPh>
    <rPh sb="15" eb="16">
      <t>カ</t>
    </rPh>
    <rPh sb="17" eb="19">
      <t>コウカ</t>
    </rPh>
    <phoneticPr fontId="3"/>
  </si>
  <si>
    <t>提案項目　（具体的な省エネルギー導入手法項目）</t>
    <rPh sb="0" eb="2">
      <t>テイアン</t>
    </rPh>
    <rPh sb="2" eb="4">
      <t>コウモク</t>
    </rPh>
    <phoneticPr fontId="3"/>
  </si>
  <si>
    <t>具体性・妥当性</t>
    <rPh sb="0" eb="3">
      <t>グタイセイ</t>
    </rPh>
    <rPh sb="4" eb="7">
      <t>ダトウセイ</t>
    </rPh>
    <phoneticPr fontId="3"/>
  </si>
  <si>
    <t>様式10-2-7～9</t>
    <rPh sb="0" eb="2">
      <t>ヨウシキ</t>
    </rPh>
    <phoneticPr fontId="3"/>
  </si>
  <si>
    <t>具体性・妥当性・良好な執務環境の確保</t>
    <rPh sb="0" eb="3">
      <t>グタイセイ</t>
    </rPh>
    <rPh sb="4" eb="7">
      <t>ダトウセイ</t>
    </rPh>
    <rPh sb="8" eb="10">
      <t>リョウコウ</t>
    </rPh>
    <rPh sb="11" eb="13">
      <t>シツム</t>
    </rPh>
    <rPh sb="13" eb="15">
      <t>カンキョウ</t>
    </rPh>
    <rPh sb="16" eb="18">
      <t>カクホ</t>
    </rPh>
    <phoneticPr fontId="3"/>
  </si>
  <si>
    <t>NOx、SOx、ばいじん、騒音等の環境性への配慮</t>
    <rPh sb="13" eb="15">
      <t>ソウオン</t>
    </rPh>
    <rPh sb="15" eb="16">
      <t>トウ</t>
    </rPh>
    <rPh sb="17" eb="19">
      <t>カンキョウ</t>
    </rPh>
    <rPh sb="19" eb="20">
      <t>セイ</t>
    </rPh>
    <rPh sb="22" eb="24">
      <t>ハイリョ</t>
    </rPh>
    <phoneticPr fontId="3"/>
  </si>
  <si>
    <t>先端性のある技術、独自性や特殊なノウハウ</t>
    <rPh sb="0" eb="3">
      <t>センタンセイ</t>
    </rPh>
    <rPh sb="6" eb="8">
      <t>ギジュツ</t>
    </rPh>
    <rPh sb="9" eb="12">
      <t>ドクジセイ</t>
    </rPh>
    <rPh sb="13" eb="15">
      <t>トクシュ</t>
    </rPh>
    <phoneticPr fontId="3"/>
  </si>
  <si>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3"/>
  </si>
  <si>
    <t>様式11～13</t>
    <rPh sb="0" eb="2">
      <t>ヨウシキ</t>
    </rPh>
    <phoneticPr fontId="3"/>
  </si>
  <si>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3"/>
  </si>
  <si>
    <t>ESCO契約期間終了後の対応への提案</t>
    <rPh sb="4" eb="6">
      <t>ケイヤク</t>
    </rPh>
    <rPh sb="6" eb="8">
      <t>キカン</t>
    </rPh>
    <rPh sb="8" eb="11">
      <t>シュウリョウゴ</t>
    </rPh>
    <rPh sb="12" eb="14">
      <t>タイオウ</t>
    </rPh>
    <rPh sb="16" eb="18">
      <t>テイアン</t>
    </rPh>
    <phoneticPr fontId="3"/>
  </si>
  <si>
    <t>本ESCO事業の普及啓発にかかる配慮</t>
    <rPh sb="0" eb="1">
      <t>ホン</t>
    </rPh>
    <rPh sb="5" eb="7">
      <t>ジギョウ</t>
    </rPh>
    <rPh sb="8" eb="10">
      <t>フキュウ</t>
    </rPh>
    <rPh sb="10" eb="12">
      <t>ケイハツ</t>
    </rPh>
    <rPh sb="16" eb="18">
      <t>ハイリョ</t>
    </rPh>
    <phoneticPr fontId="3"/>
  </si>
  <si>
    <t>*</t>
  </si>
  <si>
    <t>提案のバランス</t>
    <rPh sb="0" eb="2">
      <t>テイアン</t>
    </rPh>
    <phoneticPr fontId="3"/>
  </si>
  <si>
    <t>確認事項</t>
    <rPh sb="0" eb="2">
      <t>カクニン</t>
    </rPh>
    <rPh sb="2" eb="4">
      <t>ジコウ</t>
    </rPh>
    <phoneticPr fontId="3"/>
  </si>
  <si>
    <t>　　（うち、消費税相当額）</t>
    <rPh sb="6" eb="9">
      <t>ショウヒゼイ</t>
    </rPh>
    <rPh sb="9" eb="11">
      <t>ソウトウ</t>
    </rPh>
    <rPh sb="11" eb="12">
      <t>ガク</t>
    </rPh>
    <phoneticPr fontId="3"/>
  </si>
  <si>
    <t>　・指定機器の更新の有無</t>
    <rPh sb="2" eb="6">
      <t>シテイキキ</t>
    </rPh>
    <rPh sb="7" eb="9">
      <t>コウシン</t>
    </rPh>
    <rPh sb="10" eb="12">
      <t>ウム</t>
    </rPh>
    <phoneticPr fontId="3"/>
  </si>
  <si>
    <t>有／無</t>
    <rPh sb="0" eb="1">
      <t>アリ</t>
    </rPh>
    <rPh sb="2" eb="3">
      <t>ナ</t>
    </rPh>
    <phoneticPr fontId="3"/>
  </si>
  <si>
    <t>*は応募者では記入しないこと</t>
    <rPh sb="2" eb="5">
      <t>オウボシャ</t>
    </rPh>
    <rPh sb="7" eb="9">
      <t>キニュウ</t>
    </rPh>
    <phoneticPr fontId="3"/>
  </si>
  <si>
    <t>記</t>
    <rPh sb="0" eb="1">
      <t>キ</t>
    </rPh>
    <phoneticPr fontId="3"/>
  </si>
  <si>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3"/>
  </si>
  <si>
    <t>大阪府知事　様</t>
    <rPh sb="0" eb="2">
      <t>オオサカ</t>
    </rPh>
    <rPh sb="2" eb="5">
      <t>フチジ</t>
    </rPh>
    <rPh sb="6" eb="7">
      <t>サマ</t>
    </rPh>
    <phoneticPr fontId="3"/>
  </si>
  <si>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3"/>
  </si>
  <si>
    <t>事務担当責任者氏名</t>
    <rPh sb="0" eb="2">
      <t>ジム</t>
    </rPh>
    <rPh sb="2" eb="4">
      <t>タントウ</t>
    </rPh>
    <rPh sb="4" eb="7">
      <t>セキニンシャ</t>
    </rPh>
    <rPh sb="7" eb="9">
      <t>シメイ</t>
    </rPh>
    <phoneticPr fontId="3"/>
  </si>
  <si>
    <t>ＦＡＸ番号</t>
    <rPh sb="3" eb="5">
      <t>バンゴウ</t>
    </rPh>
    <phoneticPr fontId="3"/>
  </si>
  <si>
    <t>提案総括表</t>
    <rPh sb="0" eb="2">
      <t>テイアン</t>
    </rPh>
    <rPh sb="2" eb="4">
      <t>ソウカツ</t>
    </rPh>
    <rPh sb="4" eb="5">
      <t>ヒョウ</t>
    </rPh>
    <phoneticPr fontId="3"/>
  </si>
  <si>
    <t>①</t>
    <phoneticPr fontId="3"/>
  </si>
  <si>
    <t>ESCO事業資金計画書</t>
    <rPh sb="4" eb="6">
      <t>ジギョウ</t>
    </rPh>
    <rPh sb="6" eb="8">
      <t>シキン</t>
    </rPh>
    <rPh sb="8" eb="11">
      <t>ケイカクショ</t>
    </rPh>
    <phoneticPr fontId="3"/>
  </si>
  <si>
    <t>②</t>
    <phoneticPr fontId="3"/>
  </si>
  <si>
    <t>ESCO技術提案書</t>
    <rPh sb="4" eb="6">
      <t>ギジュツ</t>
    </rPh>
    <rPh sb="6" eb="8">
      <t>テイアン</t>
    </rPh>
    <rPh sb="8" eb="9">
      <t>ショ</t>
    </rPh>
    <phoneticPr fontId="3"/>
  </si>
  <si>
    <t>③</t>
    <phoneticPr fontId="3"/>
  </si>
  <si>
    <t>ESCO設備維持管理提案書</t>
    <rPh sb="4" eb="6">
      <t>セツビ</t>
    </rPh>
    <rPh sb="6" eb="8">
      <t>イジ</t>
    </rPh>
    <rPh sb="8" eb="10">
      <t>カンリ</t>
    </rPh>
    <rPh sb="10" eb="12">
      <t>テイアン</t>
    </rPh>
    <rPh sb="12" eb="13">
      <t>ショ</t>
    </rPh>
    <phoneticPr fontId="3"/>
  </si>
  <si>
    <t>④</t>
    <phoneticPr fontId="3"/>
  </si>
  <si>
    <t>計測・検証方法提案書</t>
    <rPh sb="0" eb="2">
      <t>ケイソク</t>
    </rPh>
    <rPh sb="3" eb="5">
      <t>ケンショウ</t>
    </rPh>
    <rPh sb="5" eb="7">
      <t>ホウホウ</t>
    </rPh>
    <rPh sb="7" eb="9">
      <t>テイアン</t>
    </rPh>
    <rPh sb="9" eb="10">
      <t>ショ</t>
    </rPh>
    <phoneticPr fontId="3"/>
  </si>
  <si>
    <t>⑤</t>
    <phoneticPr fontId="3"/>
  </si>
  <si>
    <t>運転管理方針提案書</t>
    <rPh sb="0" eb="2">
      <t>ウンテン</t>
    </rPh>
    <rPh sb="2" eb="4">
      <t>カンリ</t>
    </rPh>
    <rPh sb="4" eb="6">
      <t>ホウシン</t>
    </rPh>
    <rPh sb="6" eb="8">
      <t>テイアン</t>
    </rPh>
    <rPh sb="8" eb="9">
      <t>ショ</t>
    </rPh>
    <phoneticPr fontId="3"/>
  </si>
  <si>
    <t>⑥</t>
    <phoneticPr fontId="3"/>
  </si>
  <si>
    <t>緊急時対応方法提案書</t>
    <rPh sb="0" eb="3">
      <t>キンキュウジ</t>
    </rPh>
    <rPh sb="3" eb="5">
      <t>タイオウ</t>
    </rPh>
    <rPh sb="5" eb="7">
      <t>ホウホウ</t>
    </rPh>
    <rPh sb="7" eb="9">
      <t>テイアン</t>
    </rPh>
    <rPh sb="9" eb="10">
      <t>ショ</t>
    </rPh>
    <phoneticPr fontId="3"/>
  </si>
  <si>
    <t>⑦</t>
    <phoneticPr fontId="3"/>
  </si>
  <si>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3"/>
  </si>
  <si>
    <t>以上</t>
    <rPh sb="0" eb="2">
      <t>イジョウ</t>
    </rPh>
    <phoneticPr fontId="3"/>
  </si>
  <si>
    <t>１．　事業費の調達に関する考え方</t>
    <rPh sb="3" eb="6">
      <t>ジギョウヒ</t>
    </rPh>
    <rPh sb="7" eb="9">
      <t>チョウタツ</t>
    </rPh>
    <rPh sb="10" eb="11">
      <t>カン</t>
    </rPh>
    <rPh sb="13" eb="16">
      <t>カンガエカタ</t>
    </rPh>
    <phoneticPr fontId="3"/>
  </si>
  <si>
    <t>２．　外部借入等について</t>
    <rPh sb="3" eb="5">
      <t>ガイブ</t>
    </rPh>
    <rPh sb="5" eb="7">
      <t>カリイレ</t>
    </rPh>
    <rPh sb="7" eb="8">
      <t>トウ</t>
    </rPh>
    <phoneticPr fontId="3"/>
  </si>
  <si>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3"/>
  </si>
  <si>
    <t>円</t>
    <phoneticPr fontId="3"/>
  </si>
  <si>
    <t>円</t>
    <rPh sb="0" eb="1">
      <t>エン</t>
    </rPh>
    <phoneticPr fontId="3"/>
  </si>
  <si>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3"/>
  </si>
  <si>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3"/>
  </si>
  <si>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3"/>
  </si>
  <si>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3"/>
  </si>
  <si>
    <t>※予定する補助金の有無別に示すこと</t>
    <rPh sb="1" eb="3">
      <t>ヨテイ</t>
    </rPh>
    <rPh sb="5" eb="8">
      <t>ホジョキン</t>
    </rPh>
    <rPh sb="9" eb="11">
      <t>ウム</t>
    </rPh>
    <rPh sb="11" eb="12">
      <t>ベツ</t>
    </rPh>
    <rPh sb="13" eb="14">
      <t>シメ</t>
    </rPh>
    <phoneticPr fontId="3"/>
  </si>
  <si>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3"/>
  </si>
  <si>
    <t>種　別</t>
  </si>
  <si>
    <t>MJ/kWh</t>
    <phoneticPr fontId="3"/>
  </si>
  <si>
    <t>提 案 提 出 届</t>
    <rPh sb="0" eb="1">
      <t>ツツミ</t>
    </rPh>
    <rPh sb="2" eb="3">
      <t>アン</t>
    </rPh>
    <rPh sb="4" eb="5">
      <t>ツツミ</t>
    </rPh>
    <rPh sb="6" eb="7">
      <t>デ</t>
    </rPh>
    <rPh sb="8" eb="9">
      <t>トドケ</t>
    </rPh>
    <phoneticPr fontId="3"/>
  </si>
  <si>
    <t>ESCO事業工事費積算書</t>
    <phoneticPr fontId="3"/>
  </si>
  <si>
    <t>工事名称：</t>
    <rPh sb="0" eb="2">
      <t>コウジ</t>
    </rPh>
    <rPh sb="2" eb="4">
      <t>メイショウ</t>
    </rPh>
    <phoneticPr fontId="3"/>
  </si>
  <si>
    <t>１．事業名称：</t>
    <rPh sb="2" eb="4">
      <t>ジギョウ</t>
    </rPh>
    <rPh sb="4" eb="6">
      <t>メイショウ</t>
    </rPh>
    <phoneticPr fontId="3"/>
  </si>
  <si>
    <t>提案書</t>
    <rPh sb="0" eb="2">
      <t>テイアン</t>
    </rPh>
    <rPh sb="2" eb="3">
      <t>ショ</t>
    </rPh>
    <phoneticPr fontId="3"/>
  </si>
  <si>
    <t>に係るESCO提案</t>
    <rPh sb="1" eb="2">
      <t>カカ</t>
    </rPh>
    <rPh sb="7" eb="9">
      <t>テイアン</t>
    </rPh>
    <phoneticPr fontId="3"/>
  </si>
  <si>
    <t>工事場所：</t>
    <rPh sb="0" eb="2">
      <t>コウジ</t>
    </rPh>
    <rPh sb="2" eb="4">
      <t>バショ</t>
    </rPh>
    <phoneticPr fontId="3"/>
  </si>
  <si>
    <t>大阪府○○○市○○○○○</t>
    <rPh sb="0" eb="3">
      <t>オオサカフ</t>
    </rPh>
    <rPh sb="6" eb="7">
      <t>シ</t>
    </rPh>
    <phoneticPr fontId="3"/>
  </si>
  <si>
    <t>○○○（施設名）</t>
    <rPh sb="4" eb="6">
      <t>シセツ</t>
    </rPh>
    <rPh sb="6" eb="7">
      <t>メイ</t>
    </rPh>
    <phoneticPr fontId="3"/>
  </si>
  <si>
    <t>①－３</t>
    <phoneticPr fontId="3"/>
  </si>
  <si>
    <t>①－4</t>
    <phoneticPr fontId="3"/>
  </si>
  <si>
    <t>①－5</t>
    <phoneticPr fontId="3"/>
  </si>
  <si>
    <t>全施設</t>
    <rPh sb="0" eb="1">
      <t>ゼン</t>
    </rPh>
    <rPh sb="1" eb="3">
      <t>シセツ</t>
    </rPh>
    <phoneticPr fontId="3"/>
  </si>
  <si>
    <t>計（消費税込）</t>
    <rPh sb="0" eb="1">
      <t>ケイ</t>
    </rPh>
    <rPh sb="2" eb="4">
      <t>ショウヒ</t>
    </rPh>
    <rPh sb="4" eb="6">
      <t>ゼイコ</t>
    </rPh>
    <phoneticPr fontId="3"/>
  </si>
  <si>
    <t>①－８</t>
    <phoneticPr fontId="3"/>
  </si>
  <si>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3"/>
  </si>
  <si>
    <t>ESCO技術提案書目次</t>
    <rPh sb="4" eb="5">
      <t>ワザ</t>
    </rPh>
    <rPh sb="5" eb="6">
      <t>ジュツ</t>
    </rPh>
    <rPh sb="6" eb="7">
      <t>ツツミ</t>
    </rPh>
    <rPh sb="7" eb="8">
      <t>アン</t>
    </rPh>
    <rPh sb="8" eb="9">
      <t>ショ</t>
    </rPh>
    <rPh sb="9" eb="10">
      <t>メ</t>
    </rPh>
    <rPh sb="10" eb="11">
      <t>ツギ</t>
    </rPh>
    <phoneticPr fontId="3"/>
  </si>
  <si>
    <t>②－１</t>
    <phoneticPr fontId="3"/>
  </si>
  <si>
    <t>技術提案基本方針</t>
    <rPh sb="0" eb="2">
      <t>ギジュツ</t>
    </rPh>
    <rPh sb="2" eb="4">
      <t>テイアン</t>
    </rPh>
    <rPh sb="4" eb="6">
      <t>キホン</t>
    </rPh>
    <rPh sb="6" eb="8">
      <t>ホウシン</t>
    </rPh>
    <phoneticPr fontId="3"/>
  </si>
  <si>
    <t>省エネルギー手法</t>
    <rPh sb="0" eb="1">
      <t>ショウ</t>
    </rPh>
    <rPh sb="6" eb="8">
      <t>シュホウ</t>
    </rPh>
    <phoneticPr fontId="3"/>
  </si>
  <si>
    <t>・提案の基本方針・概要</t>
    <rPh sb="0" eb="1">
      <t>テイアン</t>
    </rPh>
    <rPh sb="2" eb="4">
      <t>キホン</t>
    </rPh>
    <rPh sb="4" eb="6">
      <t>ホウシン</t>
    </rPh>
    <rPh sb="7" eb="9">
      <t>ガイヨウ</t>
    </rPh>
    <phoneticPr fontId="3"/>
  </si>
  <si>
    <t>・先端性のある技術や独自性、特殊なノウハウ等について</t>
    <rPh sb="0" eb="3">
      <t>センタンセイ</t>
    </rPh>
    <rPh sb="6" eb="8">
      <t>ギジュツ</t>
    </rPh>
    <rPh sb="9" eb="12">
      <t>ドクジセイ</t>
    </rPh>
    <rPh sb="13" eb="15">
      <t>トクシュ</t>
    </rPh>
    <rPh sb="20" eb="21">
      <t>トウ</t>
    </rPh>
    <phoneticPr fontId="2"/>
  </si>
  <si>
    <t>②－２－４</t>
    <phoneticPr fontId="3"/>
  </si>
  <si>
    <t>・設備引渡しへの信頼性について</t>
    <rPh sb="1" eb="3">
      <t>セツビ</t>
    </rPh>
    <rPh sb="3" eb="5">
      <t>ヒキワタ</t>
    </rPh>
    <rPh sb="8" eb="11">
      <t>シンライセイ</t>
    </rPh>
    <phoneticPr fontId="3"/>
  </si>
  <si>
    <t>・ESCO契約期間終了後の対応について</t>
    <rPh sb="4" eb="6">
      <t>ケイヤク</t>
    </rPh>
    <rPh sb="6" eb="8">
      <t>キカン</t>
    </rPh>
    <rPh sb="8" eb="11">
      <t>シュウリョウゴ</t>
    </rPh>
    <rPh sb="12" eb="14">
      <t>タイオウ</t>
    </rPh>
    <phoneticPr fontId="2"/>
  </si>
  <si>
    <t>②－2－7</t>
    <phoneticPr fontId="3"/>
  </si>
  <si>
    <t>口金片側 ・ 口金両端 ・ くぼみ形コンタクト口金</t>
    <phoneticPr fontId="3"/>
  </si>
  <si>
    <t>D：　　　　　　　　[ｍｍ] × A：　　　　　　　　[ｍｍ]</t>
    <phoneticPr fontId="3"/>
  </si>
  <si>
    <t>[ｇ]</t>
    <phoneticPr fontId="3"/>
  </si>
  <si>
    <t>[ｌｍ]</t>
    <phoneticPr fontId="3"/>
  </si>
  <si>
    <t>[Ｖ]</t>
    <phoneticPr fontId="3"/>
  </si>
  <si>
    <t>[Ｋ]</t>
    <phoneticPr fontId="3"/>
  </si>
  <si>
    <t>[Ｒａ]</t>
    <phoneticPr fontId="3"/>
  </si>
  <si>
    <t>[°]</t>
    <phoneticPr fontId="3"/>
  </si>
  <si>
    <t>から　　　　　　　　　　　　　　[℃]</t>
    <phoneticPr fontId="3"/>
  </si>
  <si>
    <t>注記</t>
    <rPh sb="0" eb="2">
      <t>チュウキ</t>
    </rPh>
    <phoneticPr fontId="3"/>
  </si>
  <si>
    <t>１．承認図、カタログ等を併せて添付してください。</t>
    <phoneticPr fontId="3"/>
  </si>
  <si>
    <t>２．提出可能であれば、各項目の試験成績書（自社もしくは第三者機関によるもの）を併せて提出してください。</t>
    <phoneticPr fontId="3"/>
  </si>
  <si>
    <r>
      <t>３．別紙3_照明改修仕様書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3"/>
  </si>
  <si>
    <t>②－2－8</t>
    <phoneticPr fontId="3"/>
  </si>
  <si>
    <t>No</t>
    <phoneticPr fontId="3"/>
  </si>
  <si>
    <t>LED</t>
    <phoneticPr fontId="3"/>
  </si>
  <si>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3"/>
  </si>
  <si>
    <t>３．「光源」の入力については、リストより「LED」または「その他」を選択してください。</t>
    <rPh sb="3" eb="5">
      <t>コウゲン</t>
    </rPh>
    <rPh sb="7" eb="9">
      <t>ニュウリョク</t>
    </rPh>
    <rPh sb="31" eb="32">
      <t>タ</t>
    </rPh>
    <phoneticPr fontId="3"/>
  </si>
  <si>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3"/>
  </si>
  <si>
    <t>５．承認図、カタログ等を併せて添付してください。</t>
    <phoneticPr fontId="3"/>
  </si>
  <si>
    <t>６．提出可能であれば、各項目の試験成績書（自社もしくは第三者機関によるもの）を併せて提出してください。</t>
    <phoneticPr fontId="3"/>
  </si>
  <si>
    <t>７．別紙3_照明改修仕様書により計算した照度計算書を併せて提出してください。</t>
    <phoneticPr fontId="3"/>
  </si>
  <si>
    <t>②－2－9</t>
    <phoneticPr fontId="3"/>
  </si>
  <si>
    <r>
      <t>　　　　　　　　　　　ESCO設備維持管理提案書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5" eb="17">
      <t>セツビ</t>
    </rPh>
    <rPh sb="17" eb="19">
      <t>イジ</t>
    </rPh>
    <rPh sb="19" eb="21">
      <t>カンリ</t>
    </rPh>
    <rPh sb="26" eb="29">
      <t>ホジョキン</t>
    </rPh>
    <rPh sb="31" eb="32">
      <t>ア</t>
    </rPh>
    <rPh sb="33" eb="34">
      <t>ナ</t>
    </rPh>
    <phoneticPr fontId="4"/>
  </si>
  <si>
    <t>ESCO設備の維持管理業務に関する計画を示す。</t>
    <rPh sb="7" eb="9">
      <t>イジ</t>
    </rPh>
    <rPh sb="9" eb="11">
      <t>カンリ</t>
    </rPh>
    <rPh sb="11" eb="13">
      <t>ギョウム</t>
    </rPh>
    <rPh sb="17" eb="19">
      <t>ケイカク</t>
    </rPh>
    <phoneticPr fontId="4"/>
  </si>
  <si>
    <t>また、ESCO設備に関する維持管理費用は全てESCO事業者の負担とする。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4"/>
  </si>
  <si>
    <t>書式の仕様は、原則A4縦（枚数は自由）</t>
  </si>
  <si>
    <t>維持管理費見積書</t>
    <rPh sb="0" eb="2">
      <t>イジ</t>
    </rPh>
    <phoneticPr fontId="4"/>
  </si>
  <si>
    <t>[千円／年]</t>
  </si>
  <si>
    <t>注1）毎年かかる経費を記入すること</t>
    <phoneticPr fontId="3"/>
  </si>
  <si>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3"/>
  </si>
  <si>
    <t>その他特記事項</t>
  </si>
  <si>
    <t>維持管理業務を行う上で、コスト削減及びサービス水準の向上等の視点で、工夫している点があれば</t>
    <rPh sb="0" eb="2">
      <t>イジ</t>
    </rPh>
    <phoneticPr fontId="4"/>
  </si>
  <si>
    <t>記載する。</t>
  </si>
  <si>
    <t>書式の仕様は原則A4縦（１枚程度）とする。</t>
  </si>
  <si>
    <t xml:space="preserve"> ③</t>
    <phoneticPr fontId="4"/>
  </si>
  <si>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4"/>
  </si>
  <si>
    <t>ESCO設備及び本府の既存設備に関する適切な運転管理指針（案）を示す。</t>
    <phoneticPr fontId="22"/>
  </si>
  <si>
    <t>運転管理費見積書</t>
  </si>
  <si>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</si>
  <si>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</si>
  <si>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</si>
  <si>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4"/>
  </si>
  <si>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4"/>
  </si>
  <si>
    <t>緊急時対応方法についての考え方を示す。</t>
    <rPh sb="0" eb="2">
      <t>キンキュウ</t>
    </rPh>
    <rPh sb="2" eb="3">
      <t>ジ</t>
    </rPh>
    <rPh sb="3" eb="5">
      <t>タイオウ</t>
    </rPh>
    <rPh sb="5" eb="7">
      <t>ホウホウ</t>
    </rPh>
    <rPh sb="12" eb="15">
      <t>カンガエカタ</t>
    </rPh>
    <phoneticPr fontId="22"/>
  </si>
  <si>
    <t>書式の仕様は、原則A4縦（枚数は自由）</t>
    <phoneticPr fontId="22"/>
  </si>
  <si>
    <t>⑥</t>
    <phoneticPr fontId="22"/>
  </si>
  <si>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4"/>
  </si>
  <si>
    <t>提案するESCO設備等の設置箇所図を示す。</t>
    <rPh sb="8" eb="10">
      <t>セツビ</t>
    </rPh>
    <rPh sb="10" eb="11">
      <t>トウ</t>
    </rPh>
    <rPh sb="12" eb="14">
      <t>セッチ</t>
    </rPh>
    <rPh sb="14" eb="16">
      <t>カショ</t>
    </rPh>
    <rPh sb="16" eb="17">
      <t>ズ</t>
    </rPh>
    <phoneticPr fontId="22"/>
  </si>
  <si>
    <t>書式の仕様は自由。</t>
    <phoneticPr fontId="22"/>
  </si>
  <si>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</si>
  <si>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t>(1)</t>
    <phoneticPr fontId="3"/>
  </si>
  <si>
    <t>*</t>
    <phoneticPr fontId="3"/>
  </si>
  <si>
    <t>省エネルギー率</t>
    <rPh sb="0" eb="1">
      <t>ショウ</t>
    </rPh>
    <rPh sb="6" eb="7">
      <t>リツ</t>
    </rPh>
    <phoneticPr fontId="3"/>
  </si>
  <si>
    <t>(2)</t>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</si>
  <si>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</si>
  <si>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</si>
  <si>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(3)</t>
    <phoneticPr fontId="3"/>
  </si>
  <si>
    <r>
      <t>　（上記各年の利益のうち、行政財産使用料加算利益分
　</t>
    </r>
    <r>
      <rPr>
        <sz val="9"/>
        <rFont val="ＭＳ Ｐゴシック"/>
        <family val="3"/>
        <charset val="128"/>
      </rPr>
      <t>（特記ESCO提案募集要項による）</t>
    </r>
    <r>
      <rPr>
        <sz val="11"/>
        <rFont val="ＭＳ Ｐゴシック"/>
        <family val="3"/>
        <charset val="128"/>
      </rPr>
      <t>）</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8" eb="30">
      <t>トッキ</t>
    </rPh>
    <rPh sb="34" eb="36">
      <t>テイアン</t>
    </rPh>
    <rPh sb="36" eb="38">
      <t>ボシュウ</t>
    </rPh>
    <rPh sb="38" eb="40">
      <t>ヨウコウ</t>
    </rPh>
    <phoneticPr fontId="3"/>
  </si>
  <si>
    <r>
      <t xml:space="preserve">　（上記各年の利益のうち、指定機器の更新による加算利益分
  </t>
    </r>
    <r>
      <rPr>
        <sz val="9"/>
        <rFont val="ＭＳ Ｐゴシック"/>
        <family val="3"/>
        <charset val="128"/>
      </rPr>
      <t>（特記ESCO提案募集要項による）</t>
    </r>
    <r>
      <rPr>
        <sz val="11"/>
        <rFont val="ＭＳ Ｐゴシック"/>
        <family val="3"/>
        <charset val="128"/>
      </rPr>
      <t>）</t>
    </r>
    <rPh sb="2" eb="4">
      <t>ジョウキ</t>
    </rPh>
    <rPh sb="4" eb="6">
      <t>カクネン</t>
    </rPh>
    <rPh sb="7" eb="9">
      <t>リエキ</t>
    </rPh>
    <rPh sb="32" eb="34">
      <t>トッキ</t>
    </rPh>
    <rPh sb="38" eb="40">
      <t>テイアン</t>
    </rPh>
    <rPh sb="40" eb="42">
      <t>ボシュウ</t>
    </rPh>
    <rPh sb="42" eb="44">
      <t>ヨウコウ</t>
    </rPh>
    <phoneticPr fontId="3"/>
  </si>
  <si>
    <t>(4)</t>
    <phoneticPr fontId="3"/>
  </si>
  <si>
    <r>
      <t>　（15年間の利益総額のうち、行政財産使用料加算利益分
　</t>
    </r>
    <r>
      <rPr>
        <sz val="9"/>
        <rFont val="ＭＳ Ｐゴシック"/>
        <family val="3"/>
        <charset val="128"/>
      </rPr>
      <t>（特記ESCO提案募集要項による）</t>
    </r>
    <r>
      <rPr>
        <sz val="11"/>
        <rFont val="ＭＳ Ｐゴシック"/>
        <family val="3"/>
        <charset val="128"/>
      </rPr>
      <t>）</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0" eb="32">
      <t>トッキ</t>
    </rPh>
    <rPh sb="36" eb="38">
      <t>テイアン</t>
    </rPh>
    <rPh sb="38" eb="40">
      <t>ボシュウ</t>
    </rPh>
    <rPh sb="40" eb="42">
      <t>ヨウコウ</t>
    </rPh>
    <phoneticPr fontId="3"/>
  </si>
  <si>
    <r>
      <t xml:space="preserve">　（15年間の利益総額のうち、指定機器の更新による加算利益分
  </t>
    </r>
    <r>
      <rPr>
        <sz val="9"/>
        <rFont val="ＭＳ Ｐゴシック"/>
        <family val="3"/>
        <charset val="128"/>
      </rPr>
      <t>（特記ESCO提案募集要項による）</t>
    </r>
    <r>
      <rPr>
        <sz val="11"/>
        <rFont val="ＭＳ Ｐゴシック"/>
        <family val="3"/>
        <charset val="128"/>
      </rPr>
      <t>）</t>
    </r>
    <rPh sb="4" eb="6">
      <t>ネンカン</t>
    </rPh>
    <rPh sb="7" eb="9">
      <t>リエキ</t>
    </rPh>
    <rPh sb="9" eb="11">
      <t>ソウガク</t>
    </rPh>
    <rPh sb="34" eb="36">
      <t>トッキ</t>
    </rPh>
    <rPh sb="40" eb="42">
      <t>テイアン</t>
    </rPh>
    <rPh sb="42" eb="44">
      <t>ボシュウ</t>
    </rPh>
    <rPh sb="44" eb="46">
      <t>ヨウコウ</t>
    </rPh>
    <phoneticPr fontId="3"/>
  </si>
  <si>
    <t>(5)</t>
    <phoneticPr fontId="3"/>
  </si>
  <si>
    <t>(6)</t>
    <phoneticPr fontId="3"/>
  </si>
  <si>
    <t>様式9-6～7</t>
    <rPh sb="0" eb="2">
      <t>ヨウシキ</t>
    </rPh>
    <phoneticPr fontId="3"/>
  </si>
  <si>
    <t>(7)</t>
    <phoneticPr fontId="3"/>
  </si>
  <si>
    <t>様式9-8～9</t>
    <rPh sb="0" eb="2">
      <t>ヨウシキ</t>
    </rPh>
    <phoneticPr fontId="3"/>
  </si>
  <si>
    <t>(8)</t>
    <phoneticPr fontId="3"/>
  </si>
  <si>
    <t>*</t>
    <phoneticPr fontId="3"/>
  </si>
  <si>
    <t>(10)</t>
    <phoneticPr fontId="3"/>
  </si>
  <si>
    <t>*</t>
    <phoneticPr fontId="3"/>
  </si>
  <si>
    <t>(11)</t>
    <phoneticPr fontId="3"/>
  </si>
  <si>
    <t>(12)</t>
    <phoneticPr fontId="3"/>
  </si>
  <si>
    <t>(13)</t>
    <phoneticPr fontId="3"/>
  </si>
  <si>
    <t>様式10-5</t>
    <phoneticPr fontId="3"/>
  </si>
  <si>
    <t>（ＬＥＤ照明以外）</t>
    <phoneticPr fontId="3"/>
  </si>
  <si>
    <t>(14)</t>
    <phoneticPr fontId="3"/>
  </si>
  <si>
    <t>（ＬＥＤ照明）</t>
    <phoneticPr fontId="3"/>
  </si>
  <si>
    <t>(15)</t>
    <phoneticPr fontId="3"/>
  </si>
  <si>
    <t>(16)</t>
    <phoneticPr fontId="3"/>
  </si>
  <si>
    <t>(17)</t>
    <phoneticPr fontId="3"/>
  </si>
  <si>
    <t>(18)</t>
    <phoneticPr fontId="3"/>
  </si>
  <si>
    <t>(19)</t>
    <phoneticPr fontId="3"/>
  </si>
  <si>
    <t>(20)</t>
    <phoneticPr fontId="3"/>
  </si>
  <si>
    <t>様式10-2-1</t>
    <phoneticPr fontId="3"/>
  </si>
  <si>
    <t>(21)</t>
    <phoneticPr fontId="3"/>
  </si>
  <si>
    <t>様式9～15</t>
    <phoneticPr fontId="3"/>
  </si>
  <si>
    <t>　・ESCOサービス料　　　　　　　　　　　　　　　　　　</t>
    <rPh sb="10" eb="11">
      <t>リョウ</t>
    </rPh>
    <phoneticPr fontId="3"/>
  </si>
  <si>
    <t>（参考）計測機器設置費</t>
    <rPh sb="1" eb="3">
      <t>サンコウ</t>
    </rPh>
    <rPh sb="4" eb="6">
      <t>ケイソク</t>
    </rPh>
    <rPh sb="6" eb="8">
      <t>キキ</t>
    </rPh>
    <rPh sb="8" eb="10">
      <t>セッチ</t>
    </rPh>
    <rPh sb="10" eb="11">
      <t>ヒ</t>
    </rPh>
    <phoneticPr fontId="15"/>
  </si>
  <si>
    <t>その他特記事項</t>
    <phoneticPr fontId="15"/>
  </si>
  <si>
    <t>①－10</t>
    <phoneticPr fontId="3"/>
  </si>
  <si>
    <t>借入条件
（借入時期、期間、金利、見直時期等）</t>
    <rPh sb="0" eb="2">
      <t>カリイレ</t>
    </rPh>
    <rPh sb="2" eb="4">
      <t>ジョウケン</t>
    </rPh>
    <phoneticPr fontId="3"/>
  </si>
  <si>
    <t>発行条件
（発行時期、償還年限、表面利率等）</t>
    <rPh sb="0" eb="2">
      <t>ハッコウ</t>
    </rPh>
    <rPh sb="2" eb="4">
      <t>ジョウケン</t>
    </rPh>
    <phoneticPr fontId="3"/>
  </si>
  <si>
    <t>３．　その他、検討中の資金調達手段</t>
    <rPh sb="3" eb="6">
      <t>ソノタ</t>
    </rPh>
    <rPh sb="7" eb="10">
      <t>ケントウチュウ</t>
    </rPh>
    <rPh sb="11" eb="13">
      <t>シキン</t>
    </rPh>
    <rPh sb="13" eb="15">
      <t>チョウタツ</t>
    </rPh>
    <rPh sb="15" eb="17">
      <t>シュダン</t>
    </rPh>
    <phoneticPr fontId="3"/>
  </si>
  <si>
    <t>借入条件
（借入時期、期間、金利、見直時期等）</t>
    <phoneticPr fontId="3"/>
  </si>
  <si>
    <t>発行条件
（発行時期、償還年限、表面利率等）</t>
    <phoneticPr fontId="3"/>
  </si>
  <si>
    <t>円</t>
    <phoneticPr fontId="3"/>
  </si>
  <si>
    <t>４．　過去の主な借入実績</t>
    <rPh sb="3" eb="5">
      <t>カコ</t>
    </rPh>
    <rPh sb="6" eb="7">
      <t>オモ</t>
    </rPh>
    <rPh sb="8" eb="10">
      <t>カリイレ</t>
    </rPh>
    <rPh sb="10" eb="12">
      <t>ジッセキ</t>
    </rPh>
    <phoneticPr fontId="3"/>
  </si>
  <si>
    <t>設計・工事費
償還分</t>
    <rPh sb="0" eb="2">
      <t>セッケイ</t>
    </rPh>
    <rPh sb="3" eb="6">
      <t>コウジヒ</t>
    </rPh>
    <rPh sb="7" eb="9">
      <t>ショウカン</t>
    </rPh>
    <rPh sb="9" eb="10">
      <t>ブン</t>
    </rPh>
    <phoneticPr fontId="3"/>
  </si>
  <si>
    <t>３．提案要請番号：</t>
    <rPh sb="2" eb="4">
      <t>テイアン</t>
    </rPh>
    <rPh sb="4" eb="6">
      <t>ヨウセイ</t>
    </rPh>
    <rPh sb="6" eb="8">
      <t>バンゴウ</t>
    </rPh>
    <phoneticPr fontId="3"/>
  </si>
  <si>
    <t>代表者氏名</t>
    <rPh sb="0" eb="3">
      <t>ダイヒョウシャ</t>
    </rPh>
    <rPh sb="3" eb="5">
      <t>シメイ</t>
    </rPh>
    <phoneticPr fontId="3"/>
  </si>
  <si>
    <t>　（実印）</t>
    <phoneticPr fontId="3"/>
  </si>
  <si>
    <t>提出日</t>
    <rPh sb="0" eb="2">
      <t>テイシュツ</t>
    </rPh>
    <rPh sb="2" eb="3">
      <t>ビ</t>
    </rPh>
    <phoneticPr fontId="3"/>
  </si>
  <si>
    <t>②－２－１</t>
    <phoneticPr fontId="3"/>
  </si>
  <si>
    <t>②－２－２</t>
    <phoneticPr fontId="3"/>
  </si>
  <si>
    <t>②－２－３</t>
    <phoneticPr fontId="3"/>
  </si>
  <si>
    <t>％</t>
    <phoneticPr fontId="3"/>
  </si>
  <si>
    <t>kg-CO2/年</t>
    <phoneticPr fontId="3"/>
  </si>
  <si>
    <t>円/年</t>
    <phoneticPr fontId="3"/>
  </si>
  <si>
    <t>（　　　　　　　　　　　　　　</t>
    <phoneticPr fontId="3"/>
  </si>
  <si>
    <t>円/年）</t>
    <phoneticPr fontId="3"/>
  </si>
  <si>
    <t>円/15年</t>
    <phoneticPr fontId="3"/>
  </si>
  <si>
    <t>円/15年）</t>
    <phoneticPr fontId="3"/>
  </si>
  <si>
    <t>（</t>
    <phoneticPr fontId="3"/>
  </si>
  <si>
    <t xml:space="preserve">（ </t>
    <phoneticPr fontId="3"/>
  </si>
  <si>
    <t>年</t>
    <phoneticPr fontId="3"/>
  </si>
  <si>
    <t>％）　</t>
    <phoneticPr fontId="3"/>
  </si>
  <si>
    <t>）</t>
    <phoneticPr fontId="3"/>
  </si>
  <si>
    <t>（借入先：</t>
    <phoneticPr fontId="3"/>
  </si>
  <si>
    <t>（金利：</t>
    <phoneticPr fontId="3"/>
  </si>
  <si>
    <t>本</t>
    <phoneticPr fontId="3"/>
  </si>
  <si>
    <t>（　　　　　　　　　　　</t>
    <phoneticPr fontId="3"/>
  </si>
  <si>
    <t>省エネ率</t>
    <rPh sb="0" eb="1">
      <t>ショウ</t>
    </rPh>
    <phoneticPr fontId="3"/>
  </si>
  <si>
    <t>省エネ率</t>
    <rPh sb="0" eb="1">
      <t>ショウ</t>
    </rPh>
    <rPh sb="3" eb="4">
      <t>リツ</t>
    </rPh>
    <phoneticPr fontId="3"/>
  </si>
  <si>
    <t>様式10-6</t>
    <rPh sb="0" eb="2">
      <t>ヨウシキ</t>
    </rPh>
    <phoneticPr fontId="3"/>
  </si>
  <si>
    <t>様式10-6</t>
    <phoneticPr fontId="3"/>
  </si>
  <si>
    <t>施設名</t>
    <rPh sb="0" eb="2">
      <t>シセツ</t>
    </rPh>
    <rPh sb="2" eb="3">
      <t>メイ</t>
    </rPh>
    <phoneticPr fontId="3"/>
  </si>
  <si>
    <t>計（消費税込）</t>
  </si>
  <si>
    <t>((</t>
    <phoneticPr fontId="3"/>
  </si>
  <si>
    <t>)</t>
    <phoneticPr fontId="3"/>
  </si>
  <si>
    <t>))</t>
    <phoneticPr fontId="3"/>
  </si>
  <si>
    <t>))</t>
    <phoneticPr fontId="3"/>
  </si>
  <si>
    <t>　(</t>
    <phoneticPr fontId="3"/>
  </si>
  <si>
    <t>　（</t>
    <phoneticPr fontId="3"/>
  </si>
  <si>
    <t>⑦</t>
    <phoneticPr fontId="3"/>
  </si>
  <si>
    <t>[円／年]</t>
    <phoneticPr fontId="3"/>
  </si>
  <si>
    <t>合計</t>
    <phoneticPr fontId="3"/>
  </si>
  <si>
    <t>■</t>
    <phoneticPr fontId="3"/>
  </si>
  <si>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3"/>
  </si>
  <si>
    <t>固定価格買取制度（FIT）の活用</t>
    <rPh sb="0" eb="2">
      <t>コテイ</t>
    </rPh>
    <rPh sb="2" eb="4">
      <t>カカク</t>
    </rPh>
    <rPh sb="4" eb="6">
      <t>カイトリ</t>
    </rPh>
    <rPh sb="6" eb="8">
      <t>セイド</t>
    </rPh>
    <rPh sb="14" eb="16">
      <t>カツヨウ</t>
    </rPh>
    <phoneticPr fontId="3"/>
  </si>
  <si>
    <t>活用する　　・　　活用しない</t>
    <rPh sb="0" eb="2">
      <t>カツヨウ</t>
    </rPh>
    <rPh sb="9" eb="11">
      <t>カツヨウ</t>
    </rPh>
    <phoneticPr fontId="3"/>
  </si>
  <si>
    <t>再生可能エネルギー設備</t>
    <rPh sb="0" eb="2">
      <t>サイセイ</t>
    </rPh>
    <rPh sb="2" eb="4">
      <t>カノウ</t>
    </rPh>
    <rPh sb="9" eb="11">
      <t>セツビ</t>
    </rPh>
    <phoneticPr fontId="3"/>
  </si>
  <si>
    <t>（施設毎で一つの省エネルギー対策毎に本シート一枚を使用する）</t>
    <rPh sb="1" eb="3">
      <t>シセツ</t>
    </rPh>
    <rPh sb="3" eb="4">
      <t>ゴト</t>
    </rPh>
    <phoneticPr fontId="3"/>
  </si>
  <si>
    <t xml:space="preserve">項目   </t>
    <phoneticPr fontId="3"/>
  </si>
  <si>
    <t>仕様　</t>
    <phoneticPr fontId="3"/>
  </si>
  <si>
    <t>発電量</t>
    <rPh sb="0" eb="2">
      <t>ハツデン</t>
    </rPh>
    <rPh sb="2" eb="3">
      <t>リョウ</t>
    </rPh>
    <phoneticPr fontId="3"/>
  </si>
  <si>
    <t>年間発電量（ｋWh)</t>
    <rPh sb="0" eb="2">
      <t>ネンカン</t>
    </rPh>
    <rPh sb="2" eb="4">
      <t>ハツデン</t>
    </rPh>
    <rPh sb="4" eb="5">
      <t>リョウ</t>
    </rPh>
    <phoneticPr fontId="3"/>
  </si>
  <si>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</si>
  <si>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3"/>
  </si>
  <si>
    <t>基礎メーカー名</t>
    <rPh sb="0" eb="2">
      <t>キソ</t>
    </rPh>
    <rPh sb="6" eb="7">
      <t>メイ</t>
    </rPh>
    <phoneticPr fontId="3"/>
  </si>
  <si>
    <t>形式</t>
    <rPh sb="0" eb="2">
      <t>ケイシキ</t>
    </rPh>
    <phoneticPr fontId="3"/>
  </si>
  <si>
    <t>他の自治体での
施工実績</t>
    <rPh sb="0" eb="1">
      <t>タ</t>
    </rPh>
    <rPh sb="2" eb="4">
      <t>ジチ</t>
    </rPh>
    <rPh sb="4" eb="5">
      <t>タイ</t>
    </rPh>
    <rPh sb="8" eb="10">
      <t>セコウ</t>
    </rPh>
    <rPh sb="10" eb="12">
      <t>ジッセキ</t>
    </rPh>
    <phoneticPr fontId="3"/>
  </si>
  <si>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3"/>
  </si>
  <si>
    <t>自家消費量（エネルギー削減量）</t>
    <rPh sb="0" eb="2">
      <t>ジカ</t>
    </rPh>
    <rPh sb="2" eb="4">
      <t>ショウヒ</t>
    </rPh>
    <rPh sb="4" eb="5">
      <t>リョウ</t>
    </rPh>
    <rPh sb="11" eb="13">
      <t>サクゲン</t>
    </rPh>
    <rPh sb="13" eb="14">
      <t>リョウ</t>
    </rPh>
    <phoneticPr fontId="3"/>
  </si>
  <si>
    <t>電気</t>
  </si>
  <si>
    <t>[kWh]</t>
  </si>
  <si>
    <t>①改修前（基準年）</t>
  </si>
  <si>
    <t>②改修後</t>
  </si>
  <si>
    <t>自家消費量（エネルギー削減量）</t>
    <rPh sb="0" eb="2">
      <t>ジカ</t>
    </rPh>
    <rPh sb="2" eb="4">
      <t>ショウヒ</t>
    </rPh>
    <rPh sb="4" eb="5">
      <t>リョウ</t>
    </rPh>
    <phoneticPr fontId="3"/>
  </si>
  <si>
    <t>①ー②</t>
  </si>
  <si>
    <t>余剰電力量等</t>
    <rPh sb="0" eb="2">
      <t>ヨジョウ</t>
    </rPh>
    <rPh sb="2" eb="4">
      <t>デンリョク</t>
    </rPh>
    <rPh sb="4" eb="5">
      <t>リョウ</t>
    </rPh>
    <rPh sb="5" eb="6">
      <t>ナド</t>
    </rPh>
    <phoneticPr fontId="3"/>
  </si>
  <si>
    <t>府の収入見込み額</t>
    <rPh sb="0" eb="1">
      <t>フ</t>
    </rPh>
    <rPh sb="2" eb="4">
      <t>シュウニュウ</t>
    </rPh>
    <rPh sb="4" eb="6">
      <t>ミコ</t>
    </rPh>
    <rPh sb="7" eb="8">
      <t>ガク</t>
    </rPh>
    <phoneticPr fontId="3"/>
  </si>
  <si>
    <t>(円/年間）</t>
    <rPh sb="1" eb="2">
      <t>エン</t>
    </rPh>
    <rPh sb="3" eb="5">
      <t>ネンカン</t>
    </rPh>
    <phoneticPr fontId="3"/>
  </si>
  <si>
    <t>■</t>
    <phoneticPr fontId="3"/>
  </si>
  <si>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3"/>
  </si>
  <si>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3"/>
  </si>
  <si>
    <t>行政財産使用料の単価については、</t>
    <rPh sb="0" eb="2">
      <t>ギョウセイ</t>
    </rPh>
    <rPh sb="2" eb="4">
      <t>ザイサン</t>
    </rPh>
    <rPh sb="4" eb="6">
      <t>シヨウ</t>
    </rPh>
    <rPh sb="6" eb="7">
      <t>リョウ</t>
    </rPh>
    <rPh sb="8" eb="10">
      <t>タンカ</t>
    </rPh>
    <phoneticPr fontId="3"/>
  </si>
  <si>
    <t>行政財産使用料</t>
    <rPh sb="0" eb="2">
      <t>ギョウセイ</t>
    </rPh>
    <rPh sb="2" eb="4">
      <t>ザイサン</t>
    </rPh>
    <rPh sb="4" eb="6">
      <t>シヨウ</t>
    </rPh>
    <rPh sb="6" eb="7">
      <t>リョウ</t>
    </rPh>
    <phoneticPr fontId="3"/>
  </si>
  <si>
    <t>特記募集要項「18.提案書作成時の</t>
    <rPh sb="0" eb="2">
      <t>トッキ</t>
    </rPh>
    <rPh sb="2" eb="4">
      <t>ボシュウ</t>
    </rPh>
    <rPh sb="4" eb="6">
      <t>ヨウコウ</t>
    </rPh>
    <phoneticPr fontId="3"/>
  </si>
  <si>
    <t>行政財産使用料の単価」による</t>
    <rPh sb="0" eb="2">
      <t>ギョウセイ</t>
    </rPh>
    <rPh sb="2" eb="4">
      <t>ザイサン</t>
    </rPh>
    <rPh sb="4" eb="6">
      <t>シヨウ</t>
    </rPh>
    <rPh sb="6" eb="7">
      <t>リョウ</t>
    </rPh>
    <rPh sb="8" eb="10">
      <t>タンカ</t>
    </rPh>
    <phoneticPr fontId="3"/>
  </si>
  <si>
    <t>(1)</t>
    <phoneticPr fontId="3"/>
  </si>
  <si>
    <t>*</t>
    <phoneticPr fontId="3"/>
  </si>
  <si>
    <t>(2)</t>
    <phoneticPr fontId="3"/>
  </si>
  <si>
    <t>(3)</t>
    <phoneticPr fontId="3"/>
  </si>
  <si>
    <t>(4)</t>
    <phoneticPr fontId="3"/>
  </si>
  <si>
    <t>(5)</t>
    <phoneticPr fontId="3"/>
  </si>
  <si>
    <t>(6)</t>
    <phoneticPr fontId="3"/>
  </si>
  <si>
    <t>(7)</t>
    <phoneticPr fontId="3"/>
  </si>
  <si>
    <t>(8)</t>
    <phoneticPr fontId="3"/>
  </si>
  <si>
    <t>(9)</t>
    <phoneticPr fontId="3"/>
  </si>
  <si>
    <t>有　・　無</t>
    <rPh sb="0" eb="1">
      <t>ア</t>
    </rPh>
    <rPh sb="4" eb="5">
      <t>ナ</t>
    </rPh>
    <phoneticPr fontId="3"/>
  </si>
  <si>
    <t>発電設備容量</t>
    <rPh sb="0" eb="2">
      <t>ハツデン</t>
    </rPh>
    <rPh sb="2" eb="4">
      <t>セツビ</t>
    </rPh>
    <rPh sb="4" eb="6">
      <t>ヨウリョウ</t>
    </rPh>
    <phoneticPr fontId="3"/>
  </si>
  <si>
    <t>パネル設置基礎工法の信頼性</t>
    <rPh sb="3" eb="5">
      <t>セッチ</t>
    </rPh>
    <rPh sb="5" eb="7">
      <t>キソ</t>
    </rPh>
    <rPh sb="7" eb="9">
      <t>コウホウ</t>
    </rPh>
    <rPh sb="10" eb="13">
      <t>シンライセイ</t>
    </rPh>
    <phoneticPr fontId="3"/>
  </si>
  <si>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3"/>
  </si>
  <si>
    <t>*</t>
    <phoneticPr fontId="3"/>
  </si>
  <si>
    <t>（ＬＥＤ照明以外）</t>
    <phoneticPr fontId="3"/>
  </si>
  <si>
    <t>*</t>
    <phoneticPr fontId="3"/>
  </si>
  <si>
    <t>（ＬＥＤ照明）</t>
    <phoneticPr fontId="3"/>
  </si>
  <si>
    <t>ESCO普及啓発にかかる配慮</t>
    <rPh sb="4" eb="6">
      <t>フキュウ</t>
    </rPh>
    <rPh sb="6" eb="8">
      <t>ケイハツ</t>
    </rPh>
    <rPh sb="12" eb="14">
      <t>ハイリョ</t>
    </rPh>
    <phoneticPr fontId="3"/>
  </si>
  <si>
    <t>様式10-2-1</t>
    <phoneticPr fontId="3"/>
  </si>
  <si>
    <t>様式9～15</t>
    <phoneticPr fontId="3"/>
  </si>
  <si>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3"/>
  </si>
  <si>
    <r>
      <t>CO</t>
    </r>
    <r>
      <rPr>
        <sz val="8"/>
        <rFont val="ＭＳ Ｐゴシック"/>
        <family val="3"/>
        <charset val="128"/>
      </rPr>
      <t>２</t>
    </r>
    <r>
      <rPr>
        <sz val="11"/>
        <rFont val="ＭＳ Ｐゴシック"/>
        <family val="3"/>
        <charset val="128"/>
      </rPr>
      <t>削減率</t>
    </r>
    <rPh sb="5" eb="6">
      <t>リツ</t>
    </rPh>
    <phoneticPr fontId="3"/>
  </si>
  <si>
    <r>
      <t>CO</t>
    </r>
    <r>
      <rPr>
        <sz val="8"/>
        <rFont val="ＭＳ Ｐゴシック"/>
        <family val="3"/>
        <charset val="128"/>
      </rPr>
      <t>２</t>
    </r>
    <r>
      <rPr>
        <sz val="11"/>
        <rFont val="ＭＳ Ｐゴシック"/>
        <family val="3"/>
        <charset val="128"/>
      </rPr>
      <t>削減量</t>
    </r>
    <rPh sb="3" eb="6">
      <t>サクゲンリョウ</t>
    </rPh>
    <phoneticPr fontId="3"/>
  </si>
  <si>
    <t>２．履行期間：</t>
  </si>
  <si>
    <t>*</t>
    <phoneticPr fontId="3"/>
  </si>
  <si>
    <t>所在地*1</t>
    <rPh sb="0" eb="3">
      <t>ショザイチ</t>
    </rPh>
    <phoneticPr fontId="3"/>
  </si>
  <si>
    <t>商号又は名称*2</t>
    <rPh sb="0" eb="2">
      <t>ショウゴウ</t>
    </rPh>
    <rPh sb="2" eb="3">
      <t>マタ</t>
    </rPh>
    <rPh sb="4" eb="6">
      <t>メイショウ</t>
    </rPh>
    <phoneticPr fontId="3"/>
  </si>
  <si>
    <t>電話番号</t>
    <rPh sb="0" eb="2">
      <t>デンワ</t>
    </rPh>
    <rPh sb="2" eb="4">
      <t>バンゴウ</t>
    </rPh>
    <phoneticPr fontId="3"/>
  </si>
  <si>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3"/>
  </si>
  <si>
    <t>　*2：グループで参加の場合は、グループの代表企業名</t>
    <rPh sb="9" eb="11">
      <t>サンカ</t>
    </rPh>
    <rPh sb="12" eb="14">
      <t>バアイ</t>
    </rPh>
    <rPh sb="21" eb="23">
      <t>ダイヒョウ</t>
    </rPh>
    <rPh sb="23" eb="25">
      <t>キギョウ</t>
    </rPh>
    <rPh sb="25" eb="26">
      <t>メイ</t>
    </rPh>
    <phoneticPr fontId="3"/>
  </si>
  <si>
    <t>様式9-1</t>
    <rPh sb="0" eb="2">
      <t>ヨウシキ</t>
    </rPh>
    <phoneticPr fontId="3"/>
  </si>
  <si>
    <t>％</t>
    <phoneticPr fontId="3"/>
  </si>
  <si>
    <t>kg-CO2/年</t>
    <phoneticPr fontId="3"/>
  </si>
  <si>
    <t>円/年</t>
    <phoneticPr fontId="3"/>
  </si>
  <si>
    <t>円/年）</t>
    <phoneticPr fontId="3"/>
  </si>
  <si>
    <t>（　</t>
    <phoneticPr fontId="3"/>
  </si>
  <si>
    <t>円/15年</t>
    <phoneticPr fontId="3"/>
  </si>
  <si>
    <t>　円/15年）</t>
    <phoneticPr fontId="3"/>
  </si>
  <si>
    <t>円/15年）</t>
    <phoneticPr fontId="3"/>
  </si>
  <si>
    <t xml:space="preserve">（ </t>
    <phoneticPr fontId="3"/>
  </si>
  <si>
    <t>（ 　</t>
  </si>
  <si>
    <t>（ 　</t>
    <phoneticPr fontId="3"/>
  </si>
  <si>
    <t>年</t>
    <phoneticPr fontId="3"/>
  </si>
  <si>
    <t>（金利：　</t>
    <phoneticPr fontId="3"/>
  </si>
  <si>
    <t>％）</t>
    <phoneticPr fontId="3"/>
  </si>
  <si>
    <t>（借入先：</t>
    <phoneticPr fontId="3"/>
  </si>
  <si>
    <t>）</t>
    <phoneticPr fontId="3"/>
  </si>
  <si>
    <t>本</t>
    <phoneticPr fontId="3"/>
  </si>
  <si>
    <t>（</t>
    <phoneticPr fontId="3"/>
  </si>
  <si>
    <t>　円/㎡・年(税別））</t>
    <phoneticPr fontId="3"/>
  </si>
  <si>
    <t>（</t>
    <phoneticPr fontId="3"/>
  </si>
  <si>
    <t>ｋW）</t>
    <phoneticPr fontId="3"/>
  </si>
  <si>
    <t>　　　登記簿上の所在地を（）書で上段に記載</t>
    <rPh sb="3" eb="6">
      <t>トウキボ</t>
    </rPh>
    <rPh sb="6" eb="7">
      <t>ジョウ</t>
    </rPh>
    <rPh sb="8" eb="11">
      <t>ショザイチ</t>
    </rPh>
    <rPh sb="14" eb="15">
      <t>カ</t>
    </rPh>
    <rPh sb="16" eb="18">
      <t>ジョウダン</t>
    </rPh>
    <rPh sb="19" eb="21">
      <t>キサイ</t>
    </rPh>
    <phoneticPr fontId="3"/>
  </si>
  <si>
    <t>…</t>
    <phoneticPr fontId="3"/>
  </si>
  <si>
    <t>合計</t>
    <phoneticPr fontId="3"/>
  </si>
  <si>
    <t>…</t>
    <phoneticPr fontId="3"/>
  </si>
  <si>
    <t>契約終了年度</t>
    <rPh sb="0" eb="2">
      <t>ケイヤク</t>
    </rPh>
    <rPh sb="2" eb="4">
      <t>シュウリョウ</t>
    </rPh>
    <rPh sb="4" eb="6">
      <t>ネンド</t>
    </rPh>
    <phoneticPr fontId="3"/>
  </si>
  <si>
    <t>欄は入力不要</t>
    <rPh sb="0" eb="1">
      <t>ラン</t>
    </rPh>
    <rPh sb="2" eb="4">
      <t>ニュウリョク</t>
    </rPh>
    <rPh sb="4" eb="6">
      <t>フヨウ</t>
    </rPh>
    <phoneticPr fontId="3"/>
  </si>
  <si>
    <t>※採択条件が類似の同予算元の補助事業についても記載可</t>
    <phoneticPr fontId="3"/>
  </si>
  <si>
    <t>※地方公共団体の省ｴﾈ事業について記載（なければ民間の省ｴﾈ事業についても記載可）</t>
    <phoneticPr fontId="3"/>
  </si>
  <si>
    <t>　予定する補助事業名称</t>
    <rPh sb="1" eb="3">
      <t>ヨテイ</t>
    </rPh>
    <rPh sb="5" eb="7">
      <t>ホジョ</t>
    </rPh>
    <rPh sb="7" eb="9">
      <t>ジギョウ</t>
    </rPh>
    <rPh sb="9" eb="11">
      <t>メイショウ</t>
    </rPh>
    <phoneticPr fontId="2"/>
  </si>
  <si>
    <t>一次エネルギー換算</t>
    <phoneticPr fontId="3"/>
  </si>
  <si>
    <t>施設名称</t>
    <rPh sb="0" eb="2">
      <t>シセツ</t>
    </rPh>
    <rPh sb="2" eb="4">
      <t>メイショウ</t>
    </rPh>
    <phoneticPr fontId="3"/>
  </si>
  <si>
    <t>補助金対象経費</t>
    <phoneticPr fontId="3"/>
  </si>
  <si>
    <t>■補助金について（全施設）</t>
    <rPh sb="1" eb="4">
      <t>ホジョキン</t>
    </rPh>
    <rPh sb="9" eb="10">
      <t>ゼン</t>
    </rPh>
    <rPh sb="10" eb="12">
      <t>シセツ</t>
    </rPh>
    <phoneticPr fontId="3"/>
  </si>
  <si>
    <t>■補助金について（施設ごと）</t>
    <rPh sb="1" eb="4">
      <t>ホジョキン</t>
    </rPh>
    <rPh sb="9" eb="11">
      <t>シセツ</t>
    </rPh>
    <phoneticPr fontId="3"/>
  </si>
  <si>
    <t>（単位：円）</t>
    <rPh sb="1" eb="3">
      <t>タンイ</t>
    </rPh>
    <rPh sb="4" eb="5">
      <t>エン</t>
    </rPh>
    <phoneticPr fontId="3"/>
  </si>
  <si>
    <t>（単位：円）</t>
    <rPh sb="1" eb="3">
      <t>タンイ</t>
    </rPh>
    <rPh sb="4" eb="5">
      <t>エン</t>
    </rPh>
    <phoneticPr fontId="3"/>
  </si>
  <si>
    <t>単価（円）</t>
    <rPh sb="0" eb="2">
      <t>タンカ</t>
    </rPh>
    <rPh sb="3" eb="4">
      <t>エン</t>
    </rPh>
    <phoneticPr fontId="3"/>
  </si>
  <si>
    <t>○補助事業等の概要（予算、採択条件、近年動向等）、提案理由について</t>
    <rPh sb="1" eb="3">
      <t>ホジョ</t>
    </rPh>
    <rPh sb="3" eb="5">
      <t>ジギョウ</t>
    </rPh>
    <rPh sb="5" eb="6">
      <t>トウ</t>
    </rPh>
    <rPh sb="7" eb="9">
      <t>ガイヨウ</t>
    </rPh>
    <rPh sb="10" eb="12">
      <t>ヨサン</t>
    </rPh>
    <rPh sb="13" eb="15">
      <t>サイタク</t>
    </rPh>
    <rPh sb="15" eb="17">
      <t>ジョウケン</t>
    </rPh>
    <rPh sb="18" eb="20">
      <t>キンネン</t>
    </rPh>
    <rPh sb="20" eb="22">
      <t>ドウコウ</t>
    </rPh>
    <rPh sb="22" eb="23">
      <t>ナド</t>
    </rPh>
    <rPh sb="25" eb="27">
      <t>テイアン</t>
    </rPh>
    <rPh sb="27" eb="29">
      <t>リユウ</t>
    </rPh>
    <phoneticPr fontId="2"/>
  </si>
  <si>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2"/>
  </si>
  <si>
    <t>○採択可能性を高める為の工夫等</t>
    <rPh sb="1" eb="3">
      <t>サイタク</t>
    </rPh>
    <rPh sb="3" eb="6">
      <t>カノウセイ</t>
    </rPh>
    <rPh sb="7" eb="8">
      <t>タカ</t>
    </rPh>
    <rPh sb="10" eb="11">
      <t>タメ</t>
    </rPh>
    <rPh sb="12" eb="14">
      <t>クフウ</t>
    </rPh>
    <rPh sb="14" eb="15">
      <t>トウ</t>
    </rPh>
    <phoneticPr fontId="2"/>
  </si>
  <si>
    <t>円</t>
    <rPh sb="0" eb="1">
      <t>エン</t>
    </rPh>
    <phoneticPr fontId="3"/>
  </si>
  <si>
    <t>○申請を予定する補助事業について</t>
    <rPh sb="1" eb="3">
      <t>シンセイ</t>
    </rPh>
    <rPh sb="4" eb="6">
      <t>ヨテイ</t>
    </rPh>
    <rPh sb="8" eb="10">
      <t>ホジョ</t>
    </rPh>
    <rPh sb="10" eb="12">
      <t>ジギョウ</t>
    </rPh>
    <phoneticPr fontId="2"/>
  </si>
  <si>
    <t>①－２</t>
    <phoneticPr fontId="3"/>
  </si>
  <si>
    <t>直管形LEDランプ仕様報告書</t>
    <phoneticPr fontId="3"/>
  </si>
  <si>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3"/>
  </si>
  <si>
    <r>
      <t xml:space="preserve">費用等積算表（元金相当費用一覧）　　（補助金　 </t>
    </r>
    <r>
      <rPr>
        <b/>
        <u/>
        <sz val="14"/>
        <rFont val="ＭＳ Ｐゴシック"/>
        <family val="3"/>
        <charset val="128"/>
      </rPr>
      <t>有 　／ 無</t>
    </r>
    <r>
      <rPr>
        <b/>
        <sz val="14"/>
        <rFont val="ＭＳ Ｐゴシック"/>
        <family val="3"/>
        <charset val="128"/>
      </rPr>
      <t xml:space="preserve"> )　（消費税込）　</t>
    </r>
    <rPh sb="0" eb="2">
      <t>ヒヨウ</t>
    </rPh>
    <rPh sb="2" eb="3">
      <t>トウ</t>
    </rPh>
    <rPh sb="3" eb="5">
      <t>セキサン</t>
    </rPh>
    <rPh sb="5" eb="6">
      <t>ヒョウ</t>
    </rPh>
    <rPh sb="7" eb="9">
      <t>ガンキン</t>
    </rPh>
    <rPh sb="9" eb="11">
      <t>ソウトウガク</t>
    </rPh>
    <rPh sb="11" eb="13">
      <t>ヒヨウ</t>
    </rPh>
    <rPh sb="13" eb="15">
      <t>イチラン</t>
    </rPh>
    <phoneticPr fontId="3"/>
  </si>
  <si>
    <r>
      <t>1.技術提案基本方針　補助金（</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3"/>
  </si>
  <si>
    <r>
      <t>1.技術提案基本方針　（ＬＥＤ照明への改修について）　補助金（</t>
    </r>
    <r>
      <rPr>
        <u/>
        <sz val="12"/>
        <rFont val="ＭＳ Ｐゴシック"/>
        <family val="3"/>
        <charset val="128"/>
        <scheme val="minor"/>
      </rPr>
      <t>有／無</t>
    </r>
    <r>
      <rPr>
        <sz val="12"/>
        <rFont val="ＭＳ Ｐゴシック"/>
        <family val="3"/>
        <charset val="128"/>
        <scheme val="minor"/>
      </rPr>
      <t>）</t>
    </r>
    <rPh sb="2" eb="3">
      <t>ワザ</t>
    </rPh>
    <rPh sb="3" eb="4">
      <t>ジュツ</t>
    </rPh>
    <rPh sb="4" eb="5">
      <t>ツツミ</t>
    </rPh>
    <rPh sb="5" eb="6">
      <t>アン</t>
    </rPh>
    <rPh sb="6" eb="7">
      <t>モト</t>
    </rPh>
    <rPh sb="7" eb="8">
      <t>ホン</t>
    </rPh>
    <rPh sb="8" eb="9">
      <t>カタ</t>
    </rPh>
    <rPh sb="9" eb="10">
      <t>ハリ</t>
    </rPh>
    <rPh sb="15" eb="17">
      <t>ショウメイ</t>
    </rPh>
    <rPh sb="19" eb="21">
      <t>カイシュウ</t>
    </rPh>
    <phoneticPr fontId="26"/>
  </si>
  <si>
    <t>２．省エネルギー手法</t>
    <phoneticPr fontId="3"/>
  </si>
  <si>
    <t>改修効果の試算</t>
    <phoneticPr fontId="3"/>
  </si>
  <si>
    <t>上記合計金額の内</t>
    <rPh sb="0" eb="2">
      <t>ジョウキ</t>
    </rPh>
    <rPh sb="2" eb="4">
      <t>ゴウケイ</t>
    </rPh>
    <rPh sb="4" eb="6">
      <t>キンガク</t>
    </rPh>
    <rPh sb="7" eb="8">
      <t>ウチ</t>
    </rPh>
    <phoneticPr fontId="3"/>
  </si>
  <si>
    <t>　過去採択実績の有無</t>
    <rPh sb="1" eb="3">
      <t>カコ</t>
    </rPh>
    <rPh sb="3" eb="5">
      <t>サイタク</t>
    </rPh>
    <rPh sb="5" eb="7">
      <t>ジッセキ</t>
    </rPh>
    <rPh sb="8" eb="10">
      <t>ウム</t>
    </rPh>
    <phoneticPr fontId="2"/>
  </si>
  <si>
    <t xml:space="preserve">  申請年度</t>
    <rPh sb="2" eb="4">
      <t>シンセイ</t>
    </rPh>
    <rPh sb="4" eb="6">
      <t>ネンド</t>
    </rPh>
    <phoneticPr fontId="2"/>
  </si>
  <si>
    <t xml:space="preserve">  補助事業名称</t>
    <rPh sb="2" eb="4">
      <t>ホジョ</t>
    </rPh>
    <rPh sb="4" eb="6">
      <t>ジギョウ</t>
    </rPh>
    <rPh sb="6" eb="8">
      <t>メイショウ</t>
    </rPh>
    <phoneticPr fontId="2"/>
  </si>
  <si>
    <t xml:space="preserve">  対象施設</t>
    <rPh sb="2" eb="4">
      <t>タイショウ</t>
    </rPh>
    <rPh sb="4" eb="6">
      <t>シセツ</t>
    </rPh>
    <phoneticPr fontId="3"/>
  </si>
  <si>
    <t xml:space="preserve">  申請者</t>
    <rPh sb="2" eb="5">
      <t>シンセイシャ</t>
    </rPh>
    <phoneticPr fontId="2"/>
  </si>
  <si>
    <t xml:space="preserve">  補助金額</t>
    <rPh sb="2" eb="4">
      <t>ホジョ</t>
    </rPh>
    <rPh sb="4" eb="6">
      <t>キンガク</t>
    </rPh>
    <phoneticPr fontId="2"/>
  </si>
  <si>
    <t xml:space="preserve">  補助率</t>
    <rPh sb="2" eb="5">
      <t>ホジョリツ</t>
    </rPh>
    <phoneticPr fontId="3"/>
  </si>
  <si>
    <t>※採択実績が有る場合、以下記入</t>
    <rPh sb="1" eb="3">
      <t>サイタク</t>
    </rPh>
    <rPh sb="3" eb="5">
      <t>ジッセキ</t>
    </rPh>
    <rPh sb="6" eb="7">
      <t>ア</t>
    </rPh>
    <phoneticPr fontId="3"/>
  </si>
  <si>
    <t>有　　　　　　　・　　　　　　　無</t>
    <rPh sb="0" eb="1">
      <t>アリ</t>
    </rPh>
    <rPh sb="16" eb="17">
      <t>ナ</t>
    </rPh>
    <phoneticPr fontId="3"/>
  </si>
  <si>
    <t>補助金対象外経費</t>
    <phoneticPr fontId="3"/>
  </si>
  <si>
    <t>申請する補助金の補助率</t>
    <rPh sb="0" eb="2">
      <t>シンセイ</t>
    </rPh>
    <rPh sb="4" eb="7">
      <t>ホジョキン</t>
    </rPh>
    <rPh sb="8" eb="11">
      <t>ホジョリツ</t>
    </rPh>
    <phoneticPr fontId="3"/>
  </si>
  <si>
    <t>様式10-1</t>
    <phoneticPr fontId="3"/>
  </si>
  <si>
    <t>　補助金見込額</t>
    <rPh sb="1" eb="4">
      <t>ホジョキン</t>
    </rPh>
    <rPh sb="4" eb="6">
      <t>ミコ</t>
    </rPh>
    <rPh sb="6" eb="7">
      <t>ガク</t>
    </rPh>
    <phoneticPr fontId="3"/>
  </si>
  <si>
    <t>　補助対象経費</t>
    <rPh sb="1" eb="3">
      <t>ホジョ</t>
    </rPh>
    <rPh sb="3" eb="5">
      <t>タイショウ</t>
    </rPh>
    <rPh sb="5" eb="7">
      <t>ケイヒ</t>
    </rPh>
    <phoneticPr fontId="3"/>
  </si>
  <si>
    <t>　補助率</t>
    <rPh sb="1" eb="4">
      <t>ホジョリツ</t>
    </rPh>
    <phoneticPr fontId="3"/>
  </si>
  <si>
    <t>（NO.　　）　</t>
  </si>
  <si>
    <t>・工事完了期限について</t>
    <rPh sb="1" eb="3">
      <t>コウジ</t>
    </rPh>
    <rPh sb="3" eb="5">
      <t>カンリョウ</t>
    </rPh>
    <rPh sb="5" eb="7">
      <t>キゲン</t>
    </rPh>
    <phoneticPr fontId="3"/>
  </si>
  <si>
    <t>○○○○○○○○○○○ESCO事業</t>
    <phoneticPr fontId="3"/>
  </si>
  <si>
    <t>②－３－３</t>
    <phoneticPr fontId="3"/>
  </si>
  <si>
    <t>・品質管理について</t>
    <rPh sb="0" eb="2">
      <t>ヒンシツ</t>
    </rPh>
    <rPh sb="2" eb="3">
      <t>カン</t>
    </rPh>
    <rPh sb="3" eb="5">
      <t>カンリ</t>
    </rPh>
    <phoneticPr fontId="2"/>
  </si>
  <si>
    <t xml:space="preserve">本文
</t>
    <rPh sb="0" eb="2">
      <t>ホンブン</t>
    </rPh>
    <phoneticPr fontId="3"/>
  </si>
  <si>
    <t>（通し番号）</t>
    <rPh sb="1" eb="2">
      <t>トオ</t>
    </rPh>
    <rPh sb="3" eb="5">
      <t>バンゴウ</t>
    </rPh>
    <phoneticPr fontId="3"/>
  </si>
  <si>
    <t>（リストから選択）</t>
  </si>
  <si>
    <t>-</t>
    <phoneticPr fontId="3"/>
  </si>
  <si>
    <t>補助金見込額</t>
    <rPh sb="0" eb="3">
      <t>ホジョキン</t>
    </rPh>
    <rPh sb="3" eb="5">
      <t>ミコミ</t>
    </rPh>
    <rPh sb="5" eb="6">
      <t>ガク</t>
    </rPh>
    <phoneticPr fontId="3"/>
  </si>
  <si>
    <t>所属  　職名</t>
    <rPh sb="0" eb="2">
      <t>ショゾク</t>
    </rPh>
    <rPh sb="5" eb="7">
      <t>ショクメイ</t>
    </rPh>
    <phoneticPr fontId="3"/>
  </si>
  <si>
    <t>・その他アピールポイント（副次効果等）</t>
    <rPh sb="3" eb="4">
      <t>タ</t>
    </rPh>
    <rPh sb="13" eb="15">
      <t>フクジ</t>
    </rPh>
    <rPh sb="15" eb="17">
      <t>コウカ</t>
    </rPh>
    <rPh sb="17" eb="18">
      <t>トウ</t>
    </rPh>
    <phoneticPr fontId="3"/>
  </si>
  <si>
    <t>・本ESCO事業にかかる普及啓発の取り組み</t>
    <rPh sb="1" eb="2">
      <t>ホン</t>
    </rPh>
    <rPh sb="6" eb="8">
      <t>ジギョウ</t>
    </rPh>
    <rPh sb="12" eb="14">
      <t>フキュウ</t>
    </rPh>
    <rPh sb="14" eb="16">
      <t>ケイハツ</t>
    </rPh>
    <rPh sb="17" eb="18">
      <t>ト</t>
    </rPh>
    <rPh sb="19" eb="20">
      <t>ク</t>
    </rPh>
    <phoneticPr fontId="3"/>
  </si>
  <si>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3"/>
  </si>
  <si>
    <t>リップル率
（JEL801:2010「9. 制御装置の要求事項」に定めるもの）</t>
    <rPh sb="33" eb="34">
      <t>サダ</t>
    </rPh>
    <phoneticPr fontId="3"/>
  </si>
  <si>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3"/>
  </si>
  <si>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3"/>
  </si>
  <si>
    <t>電磁波雑音は、国際無線障害特別委員会CISPR15で定める
「蛍光ランプを使用する蛍光灯器具」の基準を満たすこと。</t>
    <rPh sb="0" eb="3">
      <t>デンジハ</t>
    </rPh>
    <rPh sb="3" eb="5">
      <t>ザツオン</t>
    </rPh>
    <phoneticPr fontId="3"/>
  </si>
  <si>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3"/>
  </si>
  <si>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3"/>
  </si>
  <si>
    <t>様式10-4</t>
    <rPh sb="0" eb="2">
      <t>ヨウシキ</t>
    </rPh>
    <phoneticPr fontId="3"/>
  </si>
  <si>
    <t>様式10-4</t>
    <phoneticPr fontId="3"/>
  </si>
  <si>
    <t>様式10-3-1</t>
    <phoneticPr fontId="3"/>
  </si>
  <si>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3"/>
  </si>
  <si>
    <t>　　ただし、A4版３枚以内で、簡潔にまとめること。</t>
    <phoneticPr fontId="3"/>
  </si>
  <si>
    <t>平成　　年　　月　　日～平成　　年　　月　　日</t>
    <rPh sb="0" eb="2">
      <t>ヘイセイ</t>
    </rPh>
    <phoneticPr fontId="3"/>
  </si>
  <si>
    <t>平成　　年　　月　　日</t>
    <rPh sb="0" eb="2">
      <t>ヘイセイ</t>
    </rPh>
    <rPh sb="4" eb="5">
      <t>ネン</t>
    </rPh>
    <rPh sb="7" eb="8">
      <t>ガツ</t>
    </rPh>
    <rPh sb="10" eb="11">
      <t>ニチ</t>
    </rPh>
    <phoneticPr fontId="3"/>
  </si>
  <si>
    <t>提案書（Ａ４版）の体裁</t>
    <rPh sb="0" eb="2">
      <t>テイアン</t>
    </rPh>
    <rPh sb="2" eb="3">
      <t>ショ</t>
    </rPh>
    <rPh sb="6" eb="7">
      <t>バン</t>
    </rPh>
    <rPh sb="9" eb="11">
      <t>テイサイ</t>
    </rPh>
    <phoneticPr fontId="3"/>
  </si>
  <si>
    <t>様式8-2</t>
    <rPh sb="0" eb="2">
      <t>ヨウシキ</t>
    </rPh>
    <phoneticPr fontId="3"/>
  </si>
  <si>
    <t>様式8-1</t>
    <rPh sb="0" eb="2">
      <t>ヨウシキ</t>
    </rPh>
    <phoneticPr fontId="3"/>
  </si>
  <si>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3"/>
  </si>
  <si>
    <r>
      <t xml:space="preserve">直接工事費　（科目別内訳書）　（補助金　 </t>
    </r>
    <r>
      <rPr>
        <u/>
        <sz val="11"/>
        <rFont val="ＭＳ Ｐゴシック"/>
        <family val="3"/>
        <charset val="128"/>
      </rPr>
      <t>有 　／ 無</t>
    </r>
    <r>
      <rPr>
        <sz val="11"/>
        <rFont val="ＭＳ Ｐゴシック"/>
        <family val="3"/>
        <charset val="128"/>
      </rPr>
      <t xml:space="preserve"> )</t>
    </r>
    <rPh sb="7" eb="8">
      <t>カ</t>
    </rPh>
    <phoneticPr fontId="3"/>
  </si>
  <si>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3"/>
  </si>
  <si>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3"/>
  </si>
  <si>
    <r>
      <t xml:space="preserve">補助金　（ </t>
    </r>
    <r>
      <rPr>
        <b/>
        <u/>
        <sz val="16"/>
        <rFont val="ＭＳ Ｐゴシック"/>
        <family val="3"/>
        <charset val="128"/>
      </rPr>
      <t>有 ／ 無</t>
    </r>
    <r>
      <rPr>
        <b/>
        <sz val="16"/>
        <rFont val="ＭＳ Ｐゴシック"/>
        <family val="3"/>
        <charset val="128"/>
      </rPr>
      <t xml:space="preserve"> ）</t>
    </r>
    <rPh sb="0" eb="3">
      <t>ホジョキン</t>
    </rPh>
    <rPh sb="6" eb="7">
      <t>アリ</t>
    </rPh>
    <rPh sb="10" eb="11">
      <t>ナ</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</si>
  <si>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3"/>
  </si>
  <si>
    <t>（ 地方公共団体 ・ 民間 ）</t>
    <rPh sb="2" eb="4">
      <t>チホウ</t>
    </rPh>
    <rPh sb="4" eb="6">
      <t>コウキョウ</t>
    </rPh>
    <rPh sb="6" eb="8">
      <t>ダンタイ</t>
    </rPh>
    <rPh sb="11" eb="13">
      <t>ミンカン</t>
    </rPh>
    <phoneticPr fontId="2"/>
  </si>
  <si>
    <r>
      <t>1.　技術提案基本方針　補助金（</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3"/>
  </si>
  <si>
    <t>②－２－６</t>
    <phoneticPr fontId="3"/>
  </si>
  <si>
    <t>②－２－５</t>
    <phoneticPr fontId="3"/>
  </si>
  <si>
    <r>
      <rPr>
        <b/>
        <sz val="16"/>
        <rFont val="ＭＳ Ｐゴシック"/>
        <family val="3"/>
        <charset val="128"/>
      </rPr>
      <t>再生可能エネルギー設備に係る省エネルギー手法（</t>
    </r>
    <r>
      <rPr>
        <b/>
        <u/>
        <sz val="16"/>
        <rFont val="ＭＳ Ｐゴシック"/>
        <family val="3"/>
        <charset val="128"/>
      </rPr>
      <t>NO.　　</t>
    </r>
    <r>
      <rPr>
        <b/>
        <sz val="16"/>
        <rFont val="ＭＳ Ｐゴシック"/>
        <family val="3"/>
        <charset val="128"/>
      </rPr>
      <t>）</t>
    </r>
    <r>
      <rPr>
        <u/>
        <sz val="16"/>
        <rFont val="ＭＳ Ｐゴシック"/>
        <family val="3"/>
        <charset val="128"/>
      </rPr>
      <t>　　　</t>
    </r>
    <phoneticPr fontId="3"/>
  </si>
  <si>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3"/>
  </si>
  <si>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3"/>
  </si>
  <si>
    <t>②－３－１</t>
    <phoneticPr fontId="3"/>
  </si>
  <si>
    <t>②－３－２</t>
    <phoneticPr fontId="3"/>
  </si>
  <si>
    <t>①－１</t>
    <phoneticPr fontId="3"/>
  </si>
  <si>
    <t>　 (</t>
    <phoneticPr fontId="3"/>
  </si>
  <si>
    <t>)</t>
    <phoneticPr fontId="3"/>
  </si>
  <si>
    <t>　　（保険料）</t>
    <rPh sb="3" eb="6">
      <t>ホケンリョウ</t>
    </rPh>
    <phoneticPr fontId="3"/>
  </si>
  <si>
    <t>（</t>
    <phoneticPr fontId="3"/>
  </si>
  <si>
    <t>）</t>
    <phoneticPr fontId="3"/>
  </si>
  <si>
    <t>保険料</t>
    <rPh sb="0" eb="3">
      <t>ホケンリョウ</t>
    </rPh>
    <phoneticPr fontId="3"/>
  </si>
  <si>
    <t>その他</t>
    <rPh sb="2" eb="3">
      <t>タ</t>
    </rPh>
    <phoneticPr fontId="3"/>
  </si>
  <si>
    <t>　　（その他）</t>
    <rPh sb="5" eb="6">
      <t>タ</t>
    </rPh>
    <phoneticPr fontId="3"/>
  </si>
  <si>
    <t>…</t>
    <phoneticPr fontId="3"/>
  </si>
  <si>
    <t xml:space="preserve"> ： 様式9-6 「計測・県消費」 より自動転記</t>
    <phoneticPr fontId="3"/>
  </si>
  <si>
    <t xml:space="preserve"> ： 様式9-6 「設計・工事費償還分」 より自動転記</t>
    <phoneticPr fontId="3"/>
  </si>
  <si>
    <t xml:space="preserve"> ： 様式9-6 「維持管理費」 より自動転記</t>
    <phoneticPr fontId="3"/>
  </si>
  <si>
    <t xml:space="preserve"> ： 様式9-6 「運転管理費」 より自動転記</t>
    <phoneticPr fontId="3"/>
  </si>
  <si>
    <t xml:space="preserve"> ： 様式9-6 「固定資産税」 より自動転記</t>
    <phoneticPr fontId="3"/>
  </si>
  <si>
    <t xml:space="preserve"> ： 様式9-6 「法人税」 より自動転記</t>
    <phoneticPr fontId="3"/>
  </si>
  <si>
    <t xml:space="preserve"> ： 様式9-6 「行政財産使用料」 より自動転記</t>
    <phoneticPr fontId="3"/>
  </si>
  <si>
    <t xml:space="preserve"> ： 様式9-6 「保険料」 より自動転記</t>
    <phoneticPr fontId="3"/>
  </si>
  <si>
    <t xml:space="preserve"> ： 様式9-6 「その他」 より自動転記</t>
    <phoneticPr fontId="3"/>
  </si>
  <si>
    <t>　  【様式9-6】と【様式9-7】の整合性確認　（印刷不要）</t>
    <rPh sb="4" eb="6">
      <t>ヨウシキ</t>
    </rPh>
    <rPh sb="12" eb="14">
      <t>ヨウシキ</t>
    </rPh>
    <rPh sb="19" eb="22">
      <t>セイゴウセイ</t>
    </rPh>
    <rPh sb="22" eb="24">
      <t>カクニン</t>
    </rPh>
    <rPh sb="26" eb="28">
      <t>インサツ</t>
    </rPh>
    <rPh sb="28" eb="30">
      <t>フヨウ</t>
    </rPh>
    <phoneticPr fontId="3"/>
  </si>
  <si>
    <t>0年目</t>
    <rPh sb="1" eb="3">
      <t>ネンメ</t>
    </rPh>
    <phoneticPr fontId="3"/>
  </si>
  <si>
    <t>1年目</t>
    <rPh sb="1" eb="3">
      <t>ネンメ</t>
    </rPh>
    <phoneticPr fontId="3"/>
  </si>
  <si>
    <t>2年目</t>
    <rPh sb="1" eb="3">
      <t>ネンメ</t>
    </rPh>
    <phoneticPr fontId="3"/>
  </si>
  <si>
    <t>ESCO契約終了年度</t>
    <phoneticPr fontId="3"/>
  </si>
  <si>
    <r>
      <rPr>
        <b/>
        <sz val="16"/>
        <rFont val="ＭＳ Ｐゴシック"/>
        <family val="3"/>
        <charset val="128"/>
      </rPr>
      <t>長 期 収 支 計 画 表　</t>
    </r>
    <r>
      <rPr>
        <b/>
        <sz val="14"/>
        <rFont val="ＭＳ Ｐゴシック"/>
        <family val="3"/>
        <charset val="128"/>
      </rPr>
      <t>（補助金：　</t>
    </r>
    <r>
      <rPr>
        <b/>
        <u/>
        <sz val="14"/>
        <rFont val="ＭＳ Ｐゴシック"/>
        <family val="3"/>
        <charset val="128"/>
      </rPr>
      <t>有／無</t>
    </r>
    <r>
      <rPr>
        <b/>
        <sz val="14"/>
        <rFont val="ＭＳ Ｐゴシック"/>
        <family val="3"/>
        <charset val="128"/>
      </rPr>
      <t>、　ESCO契約期間：</t>
    </r>
    <r>
      <rPr>
        <b/>
        <u/>
        <sz val="14"/>
        <rFont val="ＭＳ Ｐゴシック"/>
        <family val="3"/>
        <charset val="128"/>
      </rPr>
      <t>　　</t>
    </r>
    <r>
      <rPr>
        <b/>
        <sz val="14"/>
        <rFont val="ＭＳ Ｐゴシック"/>
        <family val="3"/>
        <charset val="128"/>
      </rPr>
      <t>年）　（消費税込み）　</t>
    </r>
    <rPh sb="0" eb="1">
      <t>チョウ</t>
    </rPh>
    <rPh sb="2" eb="3">
      <t>キ</t>
    </rPh>
    <rPh sb="4" eb="5">
      <t>オサム</t>
    </rPh>
    <rPh sb="6" eb="7">
      <t>ササ</t>
    </rPh>
    <rPh sb="8" eb="9">
      <t>ケイ</t>
    </rPh>
    <rPh sb="10" eb="11">
      <t>ガ</t>
    </rPh>
    <rPh sb="12" eb="13">
      <t>オモテ</t>
    </rPh>
    <rPh sb="40" eb="43">
      <t>ショウヒゼイ</t>
    </rPh>
    <rPh sb="43" eb="44">
      <t>コ</t>
    </rPh>
    <phoneticPr fontId="3"/>
  </si>
  <si>
    <t>-</t>
    <phoneticPr fontId="3"/>
  </si>
  <si>
    <t>欄は様式9-7から転記</t>
    <rPh sb="0" eb="1">
      <t>ラン</t>
    </rPh>
    <rPh sb="2" eb="4">
      <t>ヨウシキ</t>
    </rPh>
    <rPh sb="9" eb="11">
      <t>テンキ</t>
    </rPh>
    <phoneticPr fontId="3"/>
  </si>
  <si>
    <t>-</t>
    <phoneticPr fontId="3"/>
  </si>
  <si>
    <t>電気（昼間）</t>
    <phoneticPr fontId="3"/>
  </si>
  <si>
    <t>電気（夜間）</t>
    <phoneticPr fontId="3"/>
  </si>
  <si>
    <t>-</t>
    <phoneticPr fontId="3"/>
  </si>
  <si>
    <t>ピーク
対策
効果率</t>
    <rPh sb="4" eb="6">
      <t>タイサク</t>
    </rPh>
    <rPh sb="7" eb="9">
      <t>コウカ</t>
    </rPh>
    <rPh sb="9" eb="10">
      <t>リツ</t>
    </rPh>
    <phoneticPr fontId="3"/>
  </si>
  <si>
    <t>■換算係数</t>
  </si>
  <si>
    <r>
      <t>MJ/Nm</t>
    </r>
    <r>
      <rPr>
        <vertAlign val="superscript"/>
        <sz val="12"/>
        <rFont val="ＭＳ Ｐゴシック"/>
        <family val="3"/>
        <charset val="128"/>
      </rPr>
      <t>3</t>
    </r>
    <phoneticPr fontId="3"/>
  </si>
  <si>
    <t xml:space="preserve"> 電気（昼間）</t>
    <phoneticPr fontId="3"/>
  </si>
  <si>
    <t xml:space="preserve"> 電気（夜間）</t>
    <phoneticPr fontId="3"/>
  </si>
  <si>
    <t xml:space="preserve"> ガス（13Ａ）</t>
    <phoneticPr fontId="3"/>
  </si>
  <si>
    <t xml:space="preserve"> 上水</t>
    <phoneticPr fontId="3"/>
  </si>
  <si>
    <t xml:space="preserve"> 下水</t>
    <phoneticPr fontId="3"/>
  </si>
  <si>
    <t xml:space="preserve"> 重油Ａ</t>
    <phoneticPr fontId="3"/>
  </si>
  <si>
    <t xml:space="preserve"> 灯油</t>
    <phoneticPr fontId="3"/>
  </si>
  <si>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3"/>
  </si>
  <si>
    <t>単純
回収年数</t>
    <phoneticPr fontId="3"/>
  </si>
  <si>
    <r>
      <t>CO</t>
    </r>
    <r>
      <rPr>
        <sz val="9"/>
        <rFont val="ＭＳ Ｐゴシック"/>
        <family val="3"/>
        <charset val="128"/>
      </rPr>
      <t>2</t>
    </r>
    <r>
      <rPr>
        <sz val="12"/>
        <rFont val="ＭＳ Ｐゴシック"/>
        <family val="3"/>
        <charset val="128"/>
      </rPr>
      <t>排出係数</t>
    </r>
    <phoneticPr fontId="3"/>
  </si>
  <si>
    <r>
      <t xml:space="preserve"> kg-CO</t>
    </r>
    <r>
      <rPr>
        <sz val="9"/>
        <rFont val="ＭＳ Ｐゴシック"/>
        <family val="3"/>
        <charset val="128"/>
      </rPr>
      <t>2</t>
    </r>
    <r>
      <rPr>
        <sz val="12"/>
        <rFont val="ＭＳ Ｐゴシック"/>
        <family val="3"/>
        <charset val="128"/>
      </rPr>
      <t>/kWh</t>
    </r>
    <phoneticPr fontId="3"/>
  </si>
  <si>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</si>
  <si>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</si>
  <si>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 xml:space="preserve"> kg-CO</t>
    </r>
    <r>
      <rPr>
        <sz val="9"/>
        <rFont val="ＭＳ Ｐゴシック"/>
        <family val="3"/>
        <charset val="128"/>
      </rPr>
      <t>2</t>
    </r>
    <r>
      <rPr>
        <sz val="12"/>
        <rFont val="ＭＳ Ｐゴシック"/>
        <family val="3"/>
        <charset val="128"/>
      </rPr>
      <t>/l</t>
    </r>
    <phoneticPr fontId="3"/>
  </si>
  <si>
    <t>重油Ａ</t>
    <rPh sb="0" eb="2">
      <t>ジュウユ</t>
    </rPh>
    <phoneticPr fontId="3"/>
  </si>
  <si>
    <t>灯油</t>
    <rPh sb="0" eb="2">
      <t>トウユ</t>
    </rPh>
    <phoneticPr fontId="3"/>
  </si>
  <si>
    <t xml:space="preserve"> 光熱水費 [円/年]</t>
    <rPh sb="1" eb="3">
      <t>コウネツ</t>
    </rPh>
    <rPh sb="3" eb="4">
      <t>スイ</t>
    </rPh>
    <rPh sb="4" eb="5">
      <t>ヒ</t>
    </rPh>
    <rPh sb="7" eb="8">
      <t>エン</t>
    </rPh>
    <rPh sb="9" eb="10">
      <t>トシ</t>
    </rPh>
    <phoneticPr fontId="3"/>
  </si>
  <si>
    <t xml:space="preserve"> 一次エネルギー消費量 [MJ/年]</t>
    <rPh sb="1" eb="3">
      <t>イチジ</t>
    </rPh>
    <rPh sb="8" eb="11">
      <t>ショウヒリョウ</t>
    </rPh>
    <rPh sb="16" eb="17">
      <t>ネン</t>
    </rPh>
    <phoneticPr fontId="3"/>
  </si>
  <si>
    <t>ガス</t>
    <phoneticPr fontId="3"/>
  </si>
  <si>
    <t>GJ/kl</t>
    <phoneticPr fontId="3"/>
  </si>
  <si>
    <r>
      <t xml:space="preserve"> CO2排出量 [kg-CO</t>
    </r>
    <r>
      <rPr>
        <sz val="9"/>
        <rFont val="ＭＳ Ｐゴシック"/>
        <family val="3"/>
        <charset val="128"/>
      </rPr>
      <t>2</t>
    </r>
    <r>
      <rPr>
        <sz val="12"/>
        <rFont val="ＭＳ Ｐゴシック"/>
        <family val="3"/>
        <charset val="128"/>
      </rPr>
      <t>/年]</t>
    </r>
    <phoneticPr fontId="3"/>
  </si>
  <si>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3"/>
  </si>
  <si>
    <t xml:space="preserve"> 機器点検費削減額 [千円/年]</t>
    <rPh sb="1" eb="3">
      <t>キキ</t>
    </rPh>
    <rPh sb="3" eb="5">
      <t>テンケン</t>
    </rPh>
    <rPh sb="5" eb="6">
      <t>ヒ</t>
    </rPh>
    <rPh sb="6" eb="8">
      <t>サクゲン</t>
    </rPh>
    <rPh sb="8" eb="9">
      <t>ガク</t>
    </rPh>
    <rPh sb="11" eb="12">
      <t>セン</t>
    </rPh>
    <phoneticPr fontId="3"/>
  </si>
  <si>
    <t>３．改修効果の試算（補助金　有／無）（金額は消費税込み）</t>
    <phoneticPr fontId="3"/>
  </si>
  <si>
    <t>②－４</t>
    <phoneticPr fontId="3"/>
  </si>
  <si>
    <t>様式10-4</t>
    <phoneticPr fontId="3"/>
  </si>
  <si>
    <t xml:space="preserve"> ①光熱水費削減予定額 [円/年]</t>
    <rPh sb="2" eb="4">
      <t>コウネツ</t>
    </rPh>
    <rPh sb="4" eb="5">
      <t>スイ</t>
    </rPh>
    <rPh sb="5" eb="6">
      <t>ヒ</t>
    </rPh>
    <rPh sb="6" eb="8">
      <t>サクゲン</t>
    </rPh>
    <rPh sb="8" eb="10">
      <t>ヨテイ</t>
    </rPh>
    <rPh sb="10" eb="11">
      <t>ガク</t>
    </rPh>
    <phoneticPr fontId="3"/>
  </si>
  <si>
    <t xml:space="preserve"> ②機器点検費削減予定額 [円/年]</t>
    <rPh sb="2" eb="4">
      <t>キキ</t>
    </rPh>
    <rPh sb="4" eb="6">
      <t>テンケン</t>
    </rPh>
    <rPh sb="6" eb="7">
      <t>ヒ</t>
    </rPh>
    <rPh sb="7" eb="9">
      <t>サクゲン</t>
    </rPh>
    <rPh sb="9" eb="11">
      <t>ヨテイ</t>
    </rPh>
    <rPh sb="11" eb="12">
      <t>ガク</t>
    </rPh>
    <phoneticPr fontId="3"/>
  </si>
  <si>
    <t xml:space="preserve"> ③削減予定額 [円/年]　（①＋②）</t>
    <rPh sb="2" eb="4">
      <t>サクゲン</t>
    </rPh>
    <rPh sb="4" eb="6">
      <t>ヨテイ</t>
    </rPh>
    <rPh sb="6" eb="7">
      <t>ガク</t>
    </rPh>
    <phoneticPr fontId="3"/>
  </si>
  <si>
    <t xml:space="preserve"> ④削減保証率 [％]　（⑤／③）</t>
    <rPh sb="2" eb="4">
      <t>サクゲン</t>
    </rPh>
    <rPh sb="4" eb="6">
      <t>ホショウ</t>
    </rPh>
    <rPh sb="6" eb="7">
      <t>リツ</t>
    </rPh>
    <phoneticPr fontId="3"/>
  </si>
  <si>
    <t xml:space="preserve"> ⑤削減保証基準額 [円/年]　（③×④）</t>
    <rPh sb="2" eb="4">
      <t>サクゲン</t>
    </rPh>
    <rPh sb="4" eb="6">
      <t>ホショウ</t>
    </rPh>
    <rPh sb="6" eb="8">
      <t>キジュン</t>
    </rPh>
    <rPh sb="8" eb="9">
      <t>ガク</t>
    </rPh>
    <rPh sb="11" eb="12">
      <t>エン</t>
    </rPh>
    <rPh sb="13" eb="14">
      <t>トシ</t>
    </rPh>
    <phoneticPr fontId="3"/>
  </si>
  <si>
    <t xml:space="preserve"> ⑥ESCOサービス料 [円/年]　</t>
    <rPh sb="10" eb="11">
      <t>リョウ</t>
    </rPh>
    <phoneticPr fontId="3"/>
  </si>
  <si>
    <t xml:space="preserve"> ⑦最低保証基準額 [円/年]　（⑤－⑥）</t>
    <rPh sb="2" eb="4">
      <t>サイテイ</t>
    </rPh>
    <rPh sb="4" eb="6">
      <t>ホショウ</t>
    </rPh>
    <rPh sb="6" eb="8">
      <t>キジュン</t>
    </rPh>
    <rPh sb="8" eb="9">
      <t>ガク</t>
    </rPh>
    <rPh sb="11" eb="12">
      <t>エン</t>
    </rPh>
    <rPh sb="13" eb="14">
      <t>トシ</t>
    </rPh>
    <phoneticPr fontId="3"/>
  </si>
  <si>
    <t>■光熱水費等削減保証</t>
    <phoneticPr fontId="3"/>
  </si>
  <si>
    <t>様式10-2-7～9
様式10-3-1</t>
    <rPh sb="0" eb="2">
      <t>ヨウシキ</t>
    </rPh>
    <phoneticPr fontId="3"/>
  </si>
  <si>
    <t>　（上記各年の利益のうち、太陽光発電設備に係る行政財産使用料
　　加算利益分（特記ESCO提案募集要項による））</t>
    <phoneticPr fontId="3"/>
  </si>
  <si>
    <t>様式10-3-2</t>
    <phoneticPr fontId="3"/>
  </si>
  <si>
    <t>　（15年間の利益総額のうち、太陽光発電設備に係る行政財産使用料
　 加算利益分（特記ESCO提案募集要項による））</t>
    <phoneticPr fontId="3"/>
  </si>
  <si>
    <r>
      <t>　（上記各年の利益のうち、指定機器の更新による加算利益分
　</t>
    </r>
    <r>
      <rPr>
        <sz val="11"/>
        <rFont val="ＭＳ Ｐゴシック"/>
        <family val="3"/>
        <charset val="128"/>
      </rPr>
      <t>（特記ESCO提案募集要項による））</t>
    </r>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3"/>
  </si>
  <si>
    <r>
      <t xml:space="preserve">　（上記各年の利益のうち、行政財産使用料加算利益分
  </t>
    </r>
    <r>
      <rPr>
        <sz val="11"/>
        <rFont val="ＭＳ Ｐゴシック"/>
        <family val="3"/>
        <charset val="128"/>
      </rPr>
      <t>（特記ESCO提案募集要項による））</t>
    </r>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3"/>
  </si>
  <si>
    <r>
      <t>　（15年間の利益総額のうち、指定機器の更新による加算利益分
　</t>
    </r>
    <r>
      <rPr>
        <sz val="11"/>
        <rFont val="ＭＳ Ｐゴシック"/>
        <family val="3"/>
        <charset val="128"/>
      </rPr>
      <t>（特記ESCO提案募集要項による））</t>
    </r>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3"/>
  </si>
  <si>
    <r>
      <t xml:space="preserve">　（15年間の利益総額のうち、行政財産使用料加算利益分
  </t>
    </r>
    <r>
      <rPr>
        <sz val="11"/>
        <rFont val="ＭＳ Ｐゴシック"/>
        <family val="3"/>
        <charset val="128"/>
      </rPr>
      <t>（特記ESCO提案募集要項による））</t>
    </r>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3"/>
  </si>
  <si>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3"/>
  </si>
  <si>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3"/>
  </si>
  <si>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3"/>
  </si>
  <si>
    <t>(22)</t>
    <phoneticPr fontId="3"/>
  </si>
  <si>
    <t>(12)</t>
    <phoneticPr fontId="3"/>
  </si>
  <si>
    <t xml:space="preserve"> ベースライン</t>
    <phoneticPr fontId="3"/>
  </si>
  <si>
    <t>…</t>
  </si>
  <si>
    <t>…</t>
    <phoneticPr fontId="3"/>
  </si>
  <si>
    <t>…</t>
    <phoneticPr fontId="3"/>
  </si>
  <si>
    <t xml:space="preserve"> 本府の利益 ③＝①－②</t>
    <rPh sb="1" eb="2">
      <t>ホン</t>
    </rPh>
    <rPh sb="2" eb="3">
      <t>フ</t>
    </rPh>
    <rPh sb="4" eb="6">
      <t>リエキ</t>
    </rPh>
    <phoneticPr fontId="3"/>
  </si>
  <si>
    <t xml:space="preserve"> 光熱水費等削減額 ①</t>
    <phoneticPr fontId="3"/>
  </si>
  <si>
    <t xml:space="preserve"> ESCOサービス料 ②</t>
    <phoneticPr fontId="3"/>
  </si>
  <si>
    <r>
      <t>ESCO事業収支計画表　　　（消費税込み、補助金：　</t>
    </r>
    <r>
      <rPr>
        <b/>
        <u/>
        <sz val="14"/>
        <rFont val="ＭＳ Ｐゴシック"/>
        <family val="3"/>
        <charset val="128"/>
      </rPr>
      <t>有／無</t>
    </r>
    <r>
      <rPr>
        <b/>
        <sz val="14"/>
        <rFont val="ＭＳ Ｐゴシック"/>
        <family val="3"/>
        <charset val="128"/>
      </rPr>
      <t>、　金利：</t>
    </r>
    <r>
      <rPr>
        <b/>
        <u/>
        <sz val="14"/>
        <rFont val="ＭＳ Ｐゴシック"/>
        <family val="3"/>
        <charset val="128"/>
      </rPr>
      <t>　　　％</t>
    </r>
    <r>
      <rPr>
        <b/>
        <sz val="14"/>
        <rFont val="ＭＳ Ｐゴシック"/>
        <family val="3"/>
        <charset val="128"/>
      </rPr>
      <t>、　ESCO契約期間：</t>
    </r>
    <r>
      <rPr>
        <b/>
        <u/>
        <sz val="14"/>
        <rFont val="ＭＳ Ｐゴシック"/>
        <family val="3"/>
        <charset val="128"/>
      </rPr>
      <t>　　年</t>
    </r>
    <r>
      <rPr>
        <b/>
        <sz val="14"/>
        <rFont val="ＭＳ Ｐゴシック"/>
        <family val="3"/>
        <charset val="128"/>
      </rPr>
      <t>）　</t>
    </r>
    <rPh sb="4" eb="6">
      <t>ジギョウ</t>
    </rPh>
    <rPh sb="6" eb="8">
      <t>シュウシ</t>
    </rPh>
    <rPh sb="8" eb="11">
      <t>ケイカクヒョウ</t>
    </rPh>
    <rPh sb="15" eb="18">
      <t>ショウヒゼイ</t>
    </rPh>
    <rPh sb="18" eb="19">
      <t>コ</t>
    </rPh>
    <rPh sb="31" eb="33">
      <t>キンリ</t>
    </rPh>
    <rPh sb="44" eb="46">
      <t>ケイヤク</t>
    </rPh>
    <rPh sb="46" eb="48">
      <t>キカン</t>
    </rPh>
    <rPh sb="51" eb="52">
      <t>ネン</t>
    </rPh>
    <phoneticPr fontId="3"/>
  </si>
  <si>
    <t>欄に入力すること</t>
    <rPh sb="0" eb="1">
      <t>ラン</t>
    </rPh>
    <rPh sb="2" eb="4">
      <t>ニュウリョク</t>
    </rPh>
    <phoneticPr fontId="3"/>
  </si>
  <si>
    <t>（単位：円）</t>
    <phoneticPr fontId="3"/>
  </si>
  <si>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3"/>
  </si>
  <si>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</si>
  <si>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</si>
  <si>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r>
      <t xml:space="preserve"> CO2排出量 [kg-CO</t>
    </r>
    <r>
      <rPr>
        <sz val="9"/>
        <rFont val="ＭＳ Ｐゴシック"/>
        <family val="3"/>
        <charset val="128"/>
      </rPr>
      <t>2</t>
    </r>
    <r>
      <rPr>
        <sz val="12"/>
        <rFont val="ＭＳ Ｐゴシック"/>
        <family val="3"/>
        <charset val="128"/>
      </rPr>
      <t>/年]</t>
    </r>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</si>
  <si>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</si>
  <si>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 xml:space="preserve"> kg-CO</t>
    </r>
    <r>
      <rPr>
        <sz val="9"/>
        <rFont val="ＭＳ Ｐゴシック"/>
        <family val="3"/>
        <charset val="128"/>
      </rPr>
      <t>2</t>
    </r>
    <r>
      <rPr>
        <sz val="12"/>
        <rFont val="ＭＳ Ｐゴシック"/>
        <family val="3"/>
        <charset val="128"/>
      </rPr>
      <t>/kWh</t>
    </r>
    <phoneticPr fontId="3"/>
  </si>
  <si>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3"/>
  </si>
  <si>
    <t>[MJ/年]</t>
    <phoneticPr fontId="3"/>
  </si>
  <si>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3"/>
  </si>
  <si>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3"/>
  </si>
  <si>
    <r>
      <t>[kg-CO</t>
    </r>
    <r>
      <rPr>
        <sz val="9"/>
        <rFont val="ＭＳ Ｐゴシック"/>
        <family val="3"/>
        <charset val="128"/>
      </rPr>
      <t>2</t>
    </r>
    <r>
      <rPr>
        <sz val="12"/>
        <rFont val="ＭＳ Ｐゴシック"/>
        <family val="3"/>
        <charset val="128"/>
      </rPr>
      <t>/年]</t>
    </r>
    <phoneticPr fontId="3"/>
  </si>
  <si>
    <t xml:space="preserve"> ※削減保証率は70％以上とすること</t>
    <rPh sb="2" eb="4">
      <t>サクゲン</t>
    </rPh>
    <rPh sb="4" eb="6">
      <t>ホショウ</t>
    </rPh>
    <rPh sb="6" eb="7">
      <t>リツ</t>
    </rPh>
    <rPh sb="11" eb="13">
      <t>イジョウ</t>
    </rPh>
    <phoneticPr fontId="3"/>
  </si>
  <si>
    <t>[kWh/年]</t>
    <phoneticPr fontId="3"/>
  </si>
  <si>
    <t>■ベースライン</t>
    <phoneticPr fontId="3"/>
  </si>
  <si>
    <t xml:space="preserve"> ※指定熱源機器の更新がある場合のみ、特記ESCO提案募集要項に示す額を記入のこと</t>
    <phoneticPr fontId="3"/>
  </si>
  <si>
    <t xml:space="preserve"> （改修前）</t>
    <rPh sb="2" eb="4">
      <t>カイシュウ</t>
    </rPh>
    <rPh sb="4" eb="5">
      <t>マエ</t>
    </rPh>
    <phoneticPr fontId="3"/>
  </si>
  <si>
    <t xml:space="preserve"> （改修後）</t>
    <rPh sb="2" eb="4">
      <t>カイシュウ</t>
    </rPh>
    <rPh sb="4" eb="5">
      <t>ゴ</t>
    </rPh>
    <phoneticPr fontId="3"/>
  </si>
  <si>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3"/>
  </si>
  <si>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3"/>
  </si>
  <si>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3"/>
  </si>
  <si>
    <t>様式10-3-3</t>
    <phoneticPr fontId="3"/>
  </si>
  <si>
    <t>【施設名：　　　　　　　　　　　　　　　　　　　　　　】</t>
    <phoneticPr fontId="3"/>
  </si>
  <si>
    <t>・NOx、SOｘ、ばいじん、騒音等についての環境性への配慮について</t>
    <rPh sb="13" eb="15">
      <t>ソウオン</t>
    </rPh>
    <rPh sb="15" eb="16">
      <t>ナド</t>
    </rPh>
    <rPh sb="21" eb="23">
      <t>カンキョウ</t>
    </rPh>
    <rPh sb="23" eb="24">
      <t>セイ</t>
    </rPh>
    <rPh sb="26" eb="28">
      <t>ハイリョ</t>
    </rPh>
    <phoneticPr fontId="2"/>
  </si>
  <si>
    <t>様式10-2-2</t>
    <rPh sb="0" eb="2">
      <t>ヨウシキ</t>
    </rPh>
    <phoneticPr fontId="3"/>
  </si>
  <si>
    <t>様式10-2-3</t>
    <rPh sb="0" eb="2">
      <t>ヨウシキ</t>
    </rPh>
    <phoneticPr fontId="3"/>
  </si>
  <si>
    <t>様式10-2-4</t>
    <rPh sb="0" eb="2">
      <t>ヨウシキ</t>
    </rPh>
    <phoneticPr fontId="3"/>
  </si>
  <si>
    <t>様式10-2-5</t>
    <rPh sb="0" eb="2">
      <t>ヨウシキ</t>
    </rPh>
    <phoneticPr fontId="3"/>
  </si>
  <si>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3"/>
  </si>
  <si>
    <t>様式10-3-2</t>
    <rPh sb="0" eb="2">
      <t>ヨウシキ</t>
    </rPh>
    <phoneticPr fontId="3"/>
  </si>
  <si>
    <t>特記ESCO募集要項
10, 15ページによる</t>
    <rPh sb="0" eb="2">
      <t>トッキ</t>
    </rPh>
    <rPh sb="6" eb="8">
      <t>ボシュウ</t>
    </rPh>
    <rPh sb="8" eb="10">
      <t>ヨウコウ</t>
    </rPh>
    <phoneticPr fontId="3"/>
  </si>
  <si>
    <t>特記ESCO募集要項
8, 15ページによる</t>
    <rPh sb="0" eb="2">
      <t>トッキ</t>
    </rPh>
    <rPh sb="6" eb="8">
      <t>ボシュウ</t>
    </rPh>
    <rPh sb="8" eb="10">
      <t>ヨウコウ</t>
    </rPh>
    <phoneticPr fontId="3"/>
  </si>
  <si>
    <t>特記ESCO募集要項
8, 15ページによる</t>
    <phoneticPr fontId="3"/>
  </si>
  <si>
    <t>様式9-７～10</t>
    <rPh sb="0" eb="2">
      <t>ヨウシキ</t>
    </rPh>
    <phoneticPr fontId="3"/>
  </si>
  <si>
    <t>備考</t>
    <phoneticPr fontId="3"/>
  </si>
  <si>
    <t>補助金あり／なしで提案内容の差が小さいこと</t>
    <rPh sb="0" eb="3">
      <t>ホジョキン</t>
    </rPh>
    <rPh sb="9" eb="11">
      <t>テイアン</t>
    </rPh>
    <rPh sb="11" eb="13">
      <t>ナイヨウ</t>
    </rPh>
    <rPh sb="14" eb="15">
      <t>サ</t>
    </rPh>
    <rPh sb="16" eb="17">
      <t>チイ</t>
    </rPh>
    <phoneticPr fontId="3"/>
  </si>
  <si>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3"/>
  </si>
  <si>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3"/>
  </si>
  <si>
    <t>※改修項目番号は様式10-3-1、様式10-3-2と整合をとること。</t>
    <phoneticPr fontId="3"/>
  </si>
  <si>
    <t xml:space="preserve"> kg-CO2/kWh（火力平均）</t>
    <rPh sb="12" eb="14">
      <t>カリョク</t>
    </rPh>
    <rPh sb="14" eb="16">
      <t>ヘイキン</t>
    </rPh>
    <phoneticPr fontId="3"/>
  </si>
  <si>
    <t>欄は自動計算セル</t>
    <rPh sb="0" eb="1">
      <t>ラン</t>
    </rPh>
    <rPh sb="2" eb="4">
      <t>ジドウ</t>
    </rPh>
    <rPh sb="4" eb="6">
      <t>ケイサン</t>
    </rPh>
    <phoneticPr fontId="3"/>
  </si>
  <si>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1"/>
  </si>
  <si>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1"/>
  </si>
  <si>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1"/>
  </si>
  <si>
    <t>注4）予定する補助金の有無別に示すこと</t>
    <rPh sb="0" eb="1">
      <t>チュウ</t>
    </rPh>
    <rPh sb="3" eb="5">
      <t>ヨテイ</t>
    </rPh>
    <rPh sb="7" eb="10">
      <t>ホジョキン</t>
    </rPh>
    <rPh sb="11" eb="13">
      <t>ウム</t>
    </rPh>
    <rPh sb="13" eb="14">
      <t>ベツ</t>
    </rPh>
    <rPh sb="15" eb="16">
      <t>シメ</t>
    </rPh>
    <phoneticPr fontId="1"/>
  </si>
  <si>
    <t>注4）予定する補助金の有無別に示すこと</t>
    <rPh sb="0" eb="1">
      <t>チュウ</t>
    </rPh>
    <rPh sb="3" eb="5">
      <t>ヨテイ</t>
    </rPh>
    <rPh sb="7" eb="10">
      <t>ホジョキン</t>
    </rPh>
    <rPh sb="11" eb="13">
      <t>ウム</t>
    </rPh>
    <rPh sb="13" eb="14">
      <t>ベツ</t>
    </rPh>
    <rPh sb="15" eb="16">
      <t>シメ</t>
    </rPh>
    <phoneticPr fontId="3"/>
  </si>
  <si>
    <t>*1：租税については、固定資産税や法人税等、税種別に記載すること</t>
    <rPh sb="3" eb="5">
      <t>ソゼイ</t>
    </rPh>
    <phoneticPr fontId="1"/>
  </si>
  <si>
    <t>*2：その他については、可能な範囲で具体的に記入すること</t>
    <rPh sb="3" eb="6">
      <t>ソノタ</t>
    </rPh>
    <rPh sb="12" eb="14">
      <t>カノウ</t>
    </rPh>
    <rPh sb="15" eb="17">
      <t>ハンイ</t>
    </rPh>
    <rPh sb="18" eb="21">
      <t>グタイテキ</t>
    </rPh>
    <rPh sb="22" eb="24">
      <t>キニュウ</t>
    </rPh>
    <phoneticPr fontId="1"/>
  </si>
  <si>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1"/>
  </si>
  <si>
    <t>租税 *1</t>
    <rPh sb="0" eb="2">
      <t>ソゼイ</t>
    </rPh>
    <phoneticPr fontId="3"/>
  </si>
  <si>
    <t>その他 *2</t>
    <rPh sb="0" eb="3">
      <t>ソノタ</t>
    </rPh>
    <phoneticPr fontId="3"/>
  </si>
  <si>
    <t>　　（行政財産使用料 *3）</t>
    <rPh sb="3" eb="5">
      <t>ギョウセイ</t>
    </rPh>
    <rPh sb="5" eb="7">
      <t>ザイサン</t>
    </rPh>
    <rPh sb="7" eb="10">
      <t>シヨウリョウ</t>
    </rPh>
    <phoneticPr fontId="3"/>
  </si>
  <si>
    <t>①－７</t>
    <phoneticPr fontId="3"/>
  </si>
  <si>
    <t>指定熱源機器点検費 *1</t>
    <rPh sb="0" eb="2">
      <t>シテイ</t>
    </rPh>
    <rPh sb="2" eb="4">
      <t>ネツゲン</t>
    </rPh>
    <rPh sb="4" eb="5">
      <t>キ</t>
    </rPh>
    <rPh sb="5" eb="6">
      <t>キ</t>
    </rPh>
    <rPh sb="6" eb="8">
      <t>テンケン</t>
    </rPh>
    <rPh sb="8" eb="9">
      <t>ヒ</t>
    </rPh>
    <phoneticPr fontId="3"/>
  </si>
  <si>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3"/>
  </si>
  <si>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3"/>
  </si>
  <si>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3"/>
  </si>
  <si>
    <t>固定資産税 *2</t>
    <rPh sb="0" eb="2">
      <t>コテイ</t>
    </rPh>
    <rPh sb="2" eb="5">
      <t>シサンゼイ</t>
    </rPh>
    <phoneticPr fontId="3"/>
  </si>
  <si>
    <t>法人税 *2</t>
    <rPh sb="0" eb="3">
      <t>ホウジンゼイ</t>
    </rPh>
    <phoneticPr fontId="3"/>
  </si>
  <si>
    <t>*2：固定資産税や法人税等、税種別に記載すること</t>
    <phoneticPr fontId="3"/>
  </si>
  <si>
    <t>注4）予定する補助金の有無別に示すこと</t>
    <phoneticPr fontId="3"/>
  </si>
  <si>
    <t>注1）その他の様式と関連のある項目の数値については整合を図ること</t>
    <phoneticPr fontId="3"/>
  </si>
  <si>
    <t>注2）可能な範囲で詳細に記入すること</t>
    <phoneticPr fontId="3"/>
  </si>
  <si>
    <t>①－９</t>
    <phoneticPr fontId="3"/>
  </si>
  <si>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3"/>
  </si>
  <si>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3"/>
  </si>
  <si>
    <t>固定資産税 *1</t>
    <rPh sb="0" eb="2">
      <t>コテイ</t>
    </rPh>
    <rPh sb="2" eb="5">
      <t>シサンゼイ</t>
    </rPh>
    <phoneticPr fontId="3"/>
  </si>
  <si>
    <t>法人税 *1</t>
    <rPh sb="0" eb="3">
      <t>ホウジンゼイ</t>
    </rPh>
    <phoneticPr fontId="3"/>
  </si>
  <si>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3"/>
  </si>
  <si>
    <t>その他 *2</t>
    <rPh sb="2" eb="3">
      <t>タ</t>
    </rPh>
    <phoneticPr fontId="3"/>
  </si>
  <si>
    <t>注2）可能な範囲で詳細に記入すること</t>
    <rPh sb="3" eb="5">
      <t>カノウ</t>
    </rPh>
    <rPh sb="6" eb="8">
      <t>ハンイ</t>
    </rPh>
    <rPh sb="9" eb="11">
      <t>ショウサイ</t>
    </rPh>
    <rPh sb="12" eb="14">
      <t>キニュウ</t>
    </rPh>
    <phoneticPr fontId="3"/>
  </si>
  <si>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3"/>
  </si>
  <si>
    <t>追加点検費用等（契約終了後）</t>
    <rPh sb="0" eb="2">
      <t>ツイカ</t>
    </rPh>
    <rPh sb="2" eb="4">
      <t>テンケン</t>
    </rPh>
    <rPh sb="4" eb="7">
      <t>ヒヨウトウ</t>
    </rPh>
    <rPh sb="8" eb="10">
      <t>ケイヤク</t>
    </rPh>
    <rPh sb="10" eb="13">
      <t>シュウリョウゴ</t>
    </rPh>
    <phoneticPr fontId="3"/>
  </si>
  <si>
    <t>注3）EＳＣＯ契約期間と使用する金利を明示すること</t>
    <rPh sb="7" eb="9">
      <t>ケイヤク</t>
    </rPh>
    <rPh sb="9" eb="11">
      <t>キカン</t>
    </rPh>
    <rPh sb="12" eb="14">
      <t>シヨウ</t>
    </rPh>
    <rPh sb="16" eb="18">
      <t>キンリ</t>
    </rPh>
    <rPh sb="19" eb="21">
      <t>メイジ</t>
    </rPh>
    <phoneticPr fontId="3"/>
  </si>
  <si>
    <t>１．直管形LEDランプの仕様については、様式10-2-8を使用してください。</t>
    <rPh sb="2" eb="3">
      <t>チョッ</t>
    </rPh>
    <rPh sb="3" eb="4">
      <t>カン</t>
    </rPh>
    <rPh sb="4" eb="5">
      <t>ガタ</t>
    </rPh>
    <rPh sb="12" eb="14">
      <t>シヨウ</t>
    </rPh>
    <rPh sb="20" eb="22">
      <t>ヨウシキ</t>
    </rPh>
    <rPh sb="29" eb="31">
      <t>シヨウ</t>
    </rPh>
    <phoneticPr fontId="3"/>
  </si>
  <si>
    <t>契約関連経費（印紙代を除く）</t>
    <rPh sb="0" eb="2">
      <t>ケイヤク</t>
    </rPh>
    <rPh sb="2" eb="4">
      <t>カンレン</t>
    </rPh>
    <rPh sb="4" eb="6">
      <t>ケイヒ</t>
    </rPh>
    <rPh sb="7" eb="9">
      <t>インシ</t>
    </rPh>
    <rPh sb="9" eb="10">
      <t>ダイ</t>
    </rPh>
    <rPh sb="11" eb="12">
      <t>ノゾ</t>
    </rPh>
    <phoneticPr fontId="3"/>
  </si>
  <si>
    <t>※直近３ヶ年での提案する補助事業の採択実績を記載</t>
    <phoneticPr fontId="3"/>
  </si>
  <si>
    <t>その他</t>
    <rPh sb="0" eb="3">
      <t>ソノタ</t>
    </rPh>
    <phoneticPr fontId="3"/>
  </si>
  <si>
    <t xml:space="preserve"> １次エネルギー
消費量削減量</t>
    <rPh sb="9" eb="12">
      <t>ショウヒリョウ</t>
    </rPh>
    <rPh sb="12" eb="14">
      <t>サクゲン</t>
    </rPh>
    <rPh sb="14" eb="15">
      <t>リョウ</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</si>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</sst>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00;[Red]\-#,##0.000"/>
    <numFmt numFmtId="179" formatCode="0_ "/>
    <numFmt numFmtId="180" formatCode="#,##0.0;[Red]\-#,##0.0"/>
    <numFmt numFmtId="181" formatCode="#,##0_ ;[Red]\-#,##0\ "/>
    <numFmt numFmtId="182" formatCode="0.0_);[Red]\(0.0\)"/>
    <numFmt numFmtId="183" formatCode="#,##0.0_ ;[Red]\-#,##0.0\ "/>
    <numFmt numFmtId="184" formatCode="0_);[Red]\(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u/>
      <sz val="12"/>
      <name val="ＭＳ Ｐゴシック"/>
      <family val="3"/>
      <charset val="128"/>
      <scheme val="minor"/>
    </font>
    <font>
      <sz val="11"/>
      <color theme="4"/>
      <name val="ＭＳ Ｐゴシック"/>
      <family val="3"/>
      <charset val="128"/>
    </font>
    <font>
      <u/>
      <sz val="16"/>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2"/>
      <color rgb="FFFF0000"/>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12"/>
      <color rgb="FFFF0000"/>
      <name val="ＭＳ Ｐゴシック"/>
      <family val="3"/>
      <charset val="128"/>
      <scheme val="minor"/>
    </font>
    <font>
      <sz val="2"/>
      <name val="ＭＳ Ｐゴシック"/>
      <family val="3"/>
      <charset val="128"/>
    </font>
    <font>
      <sz val="9.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s>
  <borders count="2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s>
  <cellStyleXfs count="9">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9" fontId="18" fillId="0" borderId="0" applyFont="0" applyFill="0" applyBorder="0" applyAlignment="0" applyProtection="0"/>
    <xf numFmtId="0" fontId="19" fillId="0" borderId="0">
      <alignment vertical="center"/>
    </xf>
    <xf numFmtId="0" fontId="2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cellStyleXfs>
  <cellXfs count="1740">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2" fillId="0" borderId="0" xfId="0" applyFont="1" applyFill="1" applyBorder="1"/>
    <xf numFmtId="0" fontId="0" fillId="0" borderId="8" xfId="0" applyBorder="1"/>
    <xf numFmtId="0" fontId="4"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Continuous"/>
    </xf>
    <xf numFmtId="0" fontId="5" fillId="0" borderId="0" xfId="0" applyFont="1"/>
    <xf numFmtId="0" fontId="4" fillId="0" borderId="0" xfId="0" quotePrefix="1" applyFont="1" applyAlignment="1">
      <alignment horizontal="right"/>
    </xf>
    <xf numFmtId="0" fontId="4"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4" fillId="0" borderId="0" xfId="0" applyFont="1" applyBorder="1" applyAlignment="1">
      <alignment horizontal="right"/>
    </xf>
    <xf numFmtId="0" fontId="4"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6" fillId="0" borderId="0" xfId="0" applyFont="1" applyFill="1" applyBorder="1"/>
    <xf numFmtId="0" fontId="6" fillId="0" borderId="35" xfId="0" applyFont="1" applyFill="1" applyBorder="1"/>
    <xf numFmtId="0" fontId="6" fillId="0" borderId="35" xfId="0" applyFont="1" applyBorder="1"/>
    <xf numFmtId="0" fontId="6" fillId="0" borderId="36" xfId="0" applyFont="1" applyBorder="1"/>
    <xf numFmtId="38" fontId="0" fillId="0" borderId="0" xfId="0" applyNumberFormat="1"/>
    <xf numFmtId="0" fontId="6" fillId="0" borderId="5" xfId="0" applyFont="1" applyBorder="1"/>
    <xf numFmtId="0" fontId="7" fillId="0" borderId="36" xfId="0" applyFont="1" applyBorder="1" applyAlignment="1">
      <alignment vertical="center" wrapText="1"/>
    </xf>
    <xf numFmtId="0" fontId="7" fillId="0" borderId="36" xfId="0" applyFont="1" applyBorder="1" applyAlignment="1">
      <alignment vertical="center"/>
    </xf>
    <xf numFmtId="0" fontId="6" fillId="0" borderId="36" xfId="0" applyFont="1" applyFill="1" applyBorder="1"/>
    <xf numFmtId="0" fontId="6" fillId="0" borderId="0" xfId="0" applyFont="1" applyFill="1" applyBorder="1" applyAlignment="1">
      <alignment horizontal="right"/>
    </xf>
    <xf numFmtId="0" fontId="0" fillId="0" borderId="26" xfId="0" applyBorder="1"/>
    <xf numFmtId="0" fontId="2" fillId="0" borderId="0" xfId="0" applyFont="1"/>
    <xf numFmtId="0" fontId="2" fillId="0" borderId="0" xfId="0" applyFont="1" applyBorder="1"/>
    <xf numFmtId="0" fontId="8" fillId="0" borderId="0" xfId="0" applyFont="1" applyBorder="1"/>
    <xf numFmtId="0" fontId="8" fillId="0" borderId="0" xfId="0" applyFont="1"/>
    <xf numFmtId="0" fontId="0" fillId="0" borderId="0" xfId="0" applyFont="1" applyFill="1"/>
    <xf numFmtId="0" fontId="2" fillId="0" borderId="0" xfId="0" applyFont="1" applyAlignment="1">
      <alignment horizontal="centerContinuous"/>
    </xf>
    <xf numFmtId="0" fontId="11" fillId="0" borderId="0" xfId="0" applyFont="1" applyBorder="1"/>
    <xf numFmtId="0" fontId="8" fillId="0" borderId="4" xfId="0" applyFont="1" applyBorder="1"/>
    <xf numFmtId="0" fontId="0" fillId="0" borderId="0" xfId="0" applyAlignment="1">
      <alignment horizontal="right"/>
    </xf>
    <xf numFmtId="0" fontId="8" fillId="0" borderId="10" xfId="0" applyFont="1" applyBorder="1"/>
    <xf numFmtId="0" fontId="8" fillId="0" borderId="11" xfId="0" applyFont="1" applyBorder="1"/>
    <xf numFmtId="0" fontId="8" fillId="0" borderId="71" xfId="0" applyFont="1" applyFill="1" applyBorder="1" applyAlignment="1">
      <alignment horizontal="center"/>
    </xf>
    <xf numFmtId="0" fontId="8" fillId="0" borderId="49" xfId="0" applyFont="1" applyBorder="1" applyAlignment="1">
      <alignment horizontal="center"/>
    </xf>
    <xf numFmtId="0" fontId="8" fillId="0" borderId="40" xfId="0" applyFont="1" applyBorder="1"/>
    <xf numFmtId="0" fontId="8" fillId="0" borderId="41" xfId="0" applyFont="1" applyBorder="1"/>
    <xf numFmtId="0" fontId="8" fillId="0" borderId="53" xfId="0" applyFont="1" applyFill="1" applyBorder="1" applyAlignment="1">
      <alignment horizontal="center"/>
    </xf>
    <xf numFmtId="0" fontId="8" fillId="0" borderId="55" xfId="0" applyFont="1" applyBorder="1" applyAlignment="1">
      <alignment horizontal="center"/>
    </xf>
    <xf numFmtId="0" fontId="8" fillId="0" borderId="75" xfId="0" applyFont="1" applyBorder="1"/>
    <xf numFmtId="0" fontId="8" fillId="0" borderId="76" xfId="0" applyFont="1" applyBorder="1"/>
    <xf numFmtId="0" fontId="8" fillId="0" borderId="1" xfId="0" applyFont="1" applyBorder="1"/>
    <xf numFmtId="0" fontId="8" fillId="0" borderId="4" xfId="0" applyFont="1" applyFill="1" applyBorder="1"/>
    <xf numFmtId="0" fontId="8" fillId="0" borderId="65" xfId="0" applyFont="1" applyFill="1" applyBorder="1"/>
    <xf numFmtId="0" fontId="8" fillId="0" borderId="1" xfId="0" applyFont="1" applyFill="1" applyBorder="1"/>
    <xf numFmtId="0" fontId="8" fillId="0" borderId="2" xfId="0" applyFont="1" applyFill="1" applyBorder="1"/>
    <xf numFmtId="0" fontId="8" fillId="0" borderId="83" xfId="0" applyFont="1" applyFill="1" applyBorder="1"/>
    <xf numFmtId="0" fontId="8" fillId="0" borderId="63" xfId="0" applyFont="1" applyFill="1" applyBorder="1"/>
    <xf numFmtId="0" fontId="8" fillId="0" borderId="86" xfId="0" applyFont="1" applyFill="1" applyBorder="1"/>
    <xf numFmtId="0" fontId="8" fillId="0" borderId="58" xfId="0" applyFont="1" applyFill="1" applyBorder="1"/>
    <xf numFmtId="0" fontId="8" fillId="0" borderId="7" xfId="0" applyFont="1" applyBorder="1"/>
    <xf numFmtId="0" fontId="8" fillId="0" borderId="87" xfId="0" applyFont="1" applyBorder="1"/>
    <xf numFmtId="0" fontId="8" fillId="0" borderId="91" xfId="0" applyFont="1" applyBorder="1"/>
    <xf numFmtId="0" fontId="8" fillId="0" borderId="92" xfId="0" applyFont="1" applyBorder="1"/>
    <xf numFmtId="0" fontId="8" fillId="0" borderId="84" xfId="0" applyFont="1" applyBorder="1"/>
    <xf numFmtId="0" fontId="8" fillId="0" borderId="63" xfId="0" applyFont="1" applyBorder="1"/>
    <xf numFmtId="0" fontId="8" fillId="0" borderId="2" xfId="0" applyFont="1" applyBorder="1"/>
    <xf numFmtId="0" fontId="8" fillId="0" borderId="81" xfId="0" applyFont="1" applyBorder="1"/>
    <xf numFmtId="0" fontId="8" fillId="0" borderId="33" xfId="0" applyFont="1" applyBorder="1"/>
    <xf numFmtId="0" fontId="4"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4" fillId="0" borderId="0" xfId="0" applyFont="1" applyFill="1" applyAlignment="1">
      <alignment horizontal="right"/>
    </xf>
    <xf numFmtId="0" fontId="0" fillId="0" borderId="0" xfId="0" applyFill="1" applyBorder="1" applyAlignment="1">
      <alignment horizontal="right"/>
    </xf>
    <xf numFmtId="0" fontId="5" fillId="0" borderId="0" xfId="0" applyFont="1" applyBorder="1"/>
    <xf numFmtId="0" fontId="5" fillId="0" borderId="0" xfId="0" applyFont="1" applyBorder="1" applyAlignment="1">
      <alignment horizontal="centerContinuous"/>
    </xf>
    <xf numFmtId="0" fontId="6" fillId="0" borderId="0" xfId="0" applyFont="1" applyBorder="1"/>
    <xf numFmtId="0" fontId="6" fillId="0" borderId="0" xfId="0" applyFont="1" applyBorder="1" applyAlignment="1">
      <alignment horizontal="centerContinuous"/>
    </xf>
    <xf numFmtId="0" fontId="0" fillId="0" borderId="0" xfId="0" applyFont="1"/>
    <xf numFmtId="0" fontId="8" fillId="0" borderId="0" xfId="4" applyFont="1">
      <alignment vertical="center"/>
    </xf>
    <xf numFmtId="0" fontId="23" fillId="0" borderId="0" xfId="4" applyFont="1" applyBorder="1">
      <alignment vertical="center"/>
    </xf>
    <xf numFmtId="0" fontId="23" fillId="0" borderId="22" xfId="4" applyFont="1" applyBorder="1">
      <alignment vertical="center"/>
    </xf>
    <xf numFmtId="0" fontId="23" fillId="0" borderId="105" xfId="4" applyFont="1" applyBorder="1" applyAlignment="1">
      <alignment vertical="center"/>
    </xf>
    <xf numFmtId="0" fontId="23" fillId="0" borderId="103" xfId="4" applyFont="1" applyBorder="1" applyAlignment="1">
      <alignment vertical="center"/>
    </xf>
    <xf numFmtId="0" fontId="24" fillId="0" borderId="103" xfId="4" applyFont="1" applyBorder="1" applyAlignment="1">
      <alignment vertical="center" shrinkToFit="1"/>
    </xf>
    <xf numFmtId="0" fontId="24" fillId="0" borderId="106" xfId="4" applyFont="1" applyBorder="1" applyAlignment="1">
      <alignment vertical="center" shrinkToFit="1"/>
    </xf>
    <xf numFmtId="0" fontId="24" fillId="0" borderId="107" xfId="4" applyFont="1" applyBorder="1">
      <alignment vertical="center"/>
    </xf>
    <xf numFmtId="0" fontId="23" fillId="0" borderId="48" xfId="4" applyFont="1" applyBorder="1">
      <alignment vertical="center"/>
    </xf>
    <xf numFmtId="0" fontId="24" fillId="0" borderId="0" xfId="4" applyFont="1" applyBorder="1">
      <alignment vertical="center"/>
    </xf>
    <xf numFmtId="0" fontId="24" fillId="0" borderId="48" xfId="4" applyFont="1" applyBorder="1">
      <alignment vertical="center"/>
    </xf>
    <xf numFmtId="0" fontId="23" fillId="0" borderId="37" xfId="4" applyFont="1" applyBorder="1" applyAlignment="1">
      <alignment vertical="top"/>
    </xf>
    <xf numFmtId="0" fontId="23" fillId="0" borderId="2" xfId="4" applyFont="1" applyBorder="1" applyAlignment="1">
      <alignment vertical="top"/>
    </xf>
    <xf numFmtId="0" fontId="23" fillId="0" borderId="39" xfId="4" applyFont="1" applyBorder="1" applyAlignment="1">
      <alignment vertical="top"/>
    </xf>
    <xf numFmtId="0" fontId="23" fillId="0" borderId="21" xfId="4" applyFont="1" applyBorder="1" applyAlignment="1">
      <alignment vertical="top"/>
    </xf>
    <xf numFmtId="0" fontId="23" fillId="0" borderId="0" xfId="4" applyFont="1" applyBorder="1" applyAlignment="1">
      <alignment vertical="top"/>
    </xf>
    <xf numFmtId="0" fontId="23" fillId="0" borderId="22" xfId="4" applyFont="1" applyBorder="1" applyAlignment="1">
      <alignment vertical="top"/>
    </xf>
    <xf numFmtId="0" fontId="8" fillId="0" borderId="48" xfId="4" applyFont="1" applyBorder="1">
      <alignment vertical="center"/>
    </xf>
    <xf numFmtId="0" fontId="23" fillId="0" borderId="48" xfId="4" applyFont="1" applyBorder="1" applyAlignment="1">
      <alignment vertical="top"/>
    </xf>
    <xf numFmtId="0" fontId="23" fillId="0" borderId="108" xfId="4" applyFont="1" applyBorder="1" applyAlignment="1">
      <alignment vertical="top"/>
    </xf>
    <xf numFmtId="0" fontId="23" fillId="0" borderId="21" xfId="4" applyFont="1" applyBorder="1" applyAlignment="1">
      <alignment vertical="center"/>
    </xf>
    <xf numFmtId="0" fontId="23" fillId="0" borderId="0" xfId="4" applyFont="1" applyBorder="1" applyAlignment="1">
      <alignment vertical="center"/>
    </xf>
    <xf numFmtId="0" fontId="24" fillId="0" borderId="25" xfId="4" applyFont="1" applyBorder="1">
      <alignment vertical="center"/>
    </xf>
    <xf numFmtId="0" fontId="23" fillId="0" borderId="26" xfId="4" applyFont="1" applyBorder="1" applyAlignment="1">
      <alignment vertical="center"/>
    </xf>
    <xf numFmtId="0" fontId="23" fillId="0" borderId="25" xfId="4" applyFont="1" applyBorder="1" applyAlignment="1">
      <alignment vertical="center"/>
    </xf>
    <xf numFmtId="0" fontId="24" fillId="0" borderId="26" xfId="4" applyFont="1" applyBorder="1">
      <alignment vertical="center"/>
    </xf>
    <xf numFmtId="0" fontId="23" fillId="0" borderId="26" xfId="4" applyFont="1" applyBorder="1">
      <alignment vertical="center"/>
    </xf>
    <xf numFmtId="0" fontId="23" fillId="0" borderId="27" xfId="4" applyFont="1" applyBorder="1">
      <alignment vertical="center"/>
    </xf>
    <xf numFmtId="0" fontId="23" fillId="0" borderId="48" xfId="4" applyFont="1" applyBorder="1" applyAlignment="1">
      <alignment vertical="center"/>
    </xf>
    <xf numFmtId="0" fontId="23" fillId="0" borderId="108" xfId="4" applyFont="1" applyBorder="1">
      <alignment vertical="center"/>
    </xf>
    <xf numFmtId="0" fontId="23" fillId="0" borderId="26" xfId="4" applyFont="1" applyFill="1" applyBorder="1" applyAlignment="1">
      <alignment vertical="center"/>
    </xf>
    <xf numFmtId="0" fontId="23" fillId="0" borderId="0" xfId="4" applyFont="1" applyFill="1" applyBorder="1" applyAlignment="1">
      <alignment vertical="top"/>
    </xf>
    <xf numFmtId="0" fontId="23" fillId="0" borderId="32" xfId="4" applyFont="1" applyFill="1" applyBorder="1">
      <alignment vertical="center"/>
    </xf>
    <xf numFmtId="0" fontId="23" fillId="0" borderId="8" xfId="4" applyFont="1" applyFill="1" applyBorder="1">
      <alignment vertical="center"/>
    </xf>
    <xf numFmtId="0" fontId="23" fillId="0" borderId="9" xfId="4" applyFont="1" applyFill="1" applyBorder="1">
      <alignment vertical="center"/>
    </xf>
    <xf numFmtId="0" fontId="23" fillId="0" borderId="35" xfId="4" applyFont="1" applyFill="1" applyBorder="1" applyAlignment="1">
      <alignment vertical="center"/>
    </xf>
    <xf numFmtId="0" fontId="23" fillId="0" borderId="33" xfId="4" applyFont="1" applyFill="1" applyBorder="1" applyAlignment="1">
      <alignment vertical="center"/>
    </xf>
    <xf numFmtId="0" fontId="23" fillId="0" borderId="28" xfId="4" applyFont="1" applyFill="1" applyBorder="1" applyAlignment="1">
      <alignment vertical="center"/>
    </xf>
    <xf numFmtId="0" fontId="23" fillId="0" borderId="110" xfId="4" applyFont="1" applyFill="1" applyBorder="1" applyAlignment="1">
      <alignment vertical="center"/>
    </xf>
    <xf numFmtId="0" fontId="23" fillId="0" borderId="42" xfId="4" applyFont="1" applyFill="1" applyBorder="1" applyAlignment="1">
      <alignment vertical="center"/>
    </xf>
    <xf numFmtId="0" fontId="23" fillId="0" borderId="52" xfId="4" applyFont="1" applyFill="1" applyBorder="1" applyAlignment="1">
      <alignment vertical="center"/>
    </xf>
    <xf numFmtId="0" fontId="23" fillId="0" borderId="26" xfId="4" applyFont="1" applyBorder="1" applyAlignment="1">
      <alignment vertical="top"/>
    </xf>
    <xf numFmtId="0" fontId="23" fillId="0" borderId="27" xfId="4" applyFont="1" applyBorder="1" applyAlignment="1">
      <alignment vertical="top"/>
    </xf>
    <xf numFmtId="0" fontId="20" fillId="0" borderId="0" xfId="5"/>
    <xf numFmtId="0" fontId="20" fillId="0" borderId="5" xfId="5" applyFill="1" applyBorder="1" applyAlignment="1">
      <alignment horizontal="center" vertical="center"/>
    </xf>
    <xf numFmtId="0" fontId="20" fillId="0" borderId="111" xfId="5" applyBorder="1" applyAlignment="1">
      <alignment horizontal="center"/>
    </xf>
    <xf numFmtId="0" fontId="20" fillId="0" borderId="18" xfId="5" applyBorder="1" applyAlignment="1">
      <alignment horizontal="center"/>
    </xf>
    <xf numFmtId="0" fontId="20" fillId="0" borderId="15" xfId="5" applyBorder="1" applyAlignment="1">
      <alignment vertical="center"/>
    </xf>
    <xf numFmtId="0" fontId="20" fillId="0" borderId="16" xfId="5" applyBorder="1" applyAlignment="1">
      <alignment vertical="center"/>
    </xf>
    <xf numFmtId="0" fontId="20"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5" xfId="0" applyFill="1" applyBorder="1" applyAlignment="1">
      <alignment horizontal="center"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29" fillId="0" borderId="0" xfId="5" applyFont="1" applyBorder="1" applyAlignment="1">
      <alignment vertical="center"/>
    </xf>
    <xf numFmtId="0" fontId="29" fillId="0" borderId="0" xfId="5" applyFont="1" applyBorder="1" applyAlignment="1">
      <alignment horizontal="center" vertical="center"/>
    </xf>
    <xf numFmtId="176" fontId="0" fillId="0" borderId="0" xfId="0" applyNumberFormat="1" applyAlignment="1">
      <alignment horizontal="center" vertical="center"/>
    </xf>
    <xf numFmtId="0" fontId="22"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5" fillId="0" borderId="0" xfId="0" applyFont="1" applyBorder="1"/>
    <xf numFmtId="38" fontId="15" fillId="0" borderId="0" xfId="6" applyFont="1" applyAlignment="1">
      <alignment vertical="center"/>
    </xf>
    <xf numFmtId="38" fontId="15" fillId="0" borderId="0" xfId="6" applyFont="1" applyBorder="1" applyAlignment="1">
      <alignment vertical="center"/>
    </xf>
    <xf numFmtId="38" fontId="15" fillId="0" borderId="0" xfId="6" applyFont="1" applyAlignment="1">
      <alignment horizontal="centerContinuous" vertical="center"/>
    </xf>
    <xf numFmtId="38" fontId="15" fillId="0" borderId="4" xfId="6" applyFont="1" applyBorder="1" applyAlignment="1">
      <alignment vertical="center"/>
    </xf>
    <xf numFmtId="0" fontId="6" fillId="0" borderId="0" xfId="0" applyFont="1" applyAlignment="1">
      <alignment horizontal="centerContinuous"/>
    </xf>
    <xf numFmtId="0" fontId="17" fillId="0" borderId="0" xfId="0" applyFont="1" applyFill="1" applyBorder="1" applyAlignment="1">
      <alignment horizontal="centerContinuous"/>
    </xf>
    <xf numFmtId="38" fontId="15"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horizontal="left"/>
    </xf>
    <xf numFmtId="0" fontId="15" fillId="0" borderId="0" xfId="0" applyFont="1" applyBorder="1" applyAlignment="1">
      <alignment horizontal="left"/>
    </xf>
    <xf numFmtId="38" fontId="15" fillId="0" borderId="0" xfId="7" applyFont="1" applyAlignment="1">
      <alignment vertical="center"/>
    </xf>
    <xf numFmtId="38" fontId="15" fillId="0" borderId="2" xfId="7" applyFont="1" applyBorder="1" applyAlignment="1">
      <alignment vertical="center"/>
    </xf>
    <xf numFmtId="38" fontId="15" fillId="0" borderId="4" xfId="7" applyFont="1" applyBorder="1" applyAlignment="1">
      <alignment vertical="center"/>
    </xf>
    <xf numFmtId="38" fontId="15" fillId="0" borderId="0" xfId="7" applyFont="1" applyBorder="1" applyAlignment="1">
      <alignment vertical="center"/>
    </xf>
    <xf numFmtId="38" fontId="15" fillId="0" borderId="6" xfId="7" applyFont="1" applyBorder="1" applyAlignment="1">
      <alignment vertical="center"/>
    </xf>
    <xf numFmtId="38" fontId="16" fillId="0" borderId="0" xfId="7" applyFont="1" applyBorder="1" applyAlignment="1">
      <alignment vertical="center"/>
    </xf>
    <xf numFmtId="38" fontId="15" fillId="0" borderId="0" xfId="7" applyFont="1" applyFill="1" applyAlignment="1">
      <alignment vertical="center"/>
    </xf>
    <xf numFmtId="38" fontId="15" fillId="0" borderId="8" xfId="7" applyFont="1" applyBorder="1" applyAlignment="1">
      <alignment vertical="center"/>
    </xf>
    <xf numFmtId="38" fontId="30" fillId="0" borderId="7" xfId="7" applyFont="1" applyBorder="1" applyAlignment="1">
      <alignment vertical="center"/>
    </xf>
    <xf numFmtId="38" fontId="30" fillId="0" borderId="4" xfId="7" applyFont="1" applyBorder="1" applyAlignment="1">
      <alignment vertical="center"/>
    </xf>
    <xf numFmtId="38" fontId="30" fillId="0" borderId="37" xfId="7" applyFont="1" applyBorder="1" applyAlignment="1">
      <alignment vertical="center"/>
    </xf>
    <xf numFmtId="38" fontId="30" fillId="0" borderId="5" xfId="7" applyFont="1" applyBorder="1" applyAlignment="1">
      <alignment vertical="center"/>
    </xf>
    <xf numFmtId="38" fontId="30" fillId="0" borderId="1" xfId="7" applyFont="1" applyBorder="1" applyAlignment="1">
      <alignment vertical="center"/>
    </xf>
    <xf numFmtId="38" fontId="15" fillId="0" borderId="7" xfId="7" applyFont="1" applyBorder="1" applyAlignment="1">
      <alignment vertical="center"/>
    </xf>
    <xf numFmtId="38" fontId="15" fillId="0" borderId="9" xfId="7" applyFont="1" applyBorder="1" applyAlignment="1">
      <alignment vertical="center"/>
    </xf>
    <xf numFmtId="38" fontId="15" fillId="0" borderId="0" xfId="7" applyFont="1" applyFill="1" applyBorder="1" applyAlignment="1">
      <alignment vertical="center"/>
    </xf>
    <xf numFmtId="38" fontId="30" fillId="0" borderId="30" xfId="7" applyFont="1" applyBorder="1" applyAlignment="1">
      <alignment horizontal="center" vertical="center"/>
    </xf>
    <xf numFmtId="38" fontId="30" fillId="0" borderId="43" xfId="7" applyFont="1" applyBorder="1" applyAlignment="1">
      <alignment horizontal="center" vertical="center"/>
    </xf>
    <xf numFmtId="38" fontId="30" fillId="0" borderId="67" xfId="7" applyFont="1" applyBorder="1" applyAlignment="1">
      <alignment vertical="center"/>
    </xf>
    <xf numFmtId="38" fontId="30" fillId="0" borderId="17" xfId="7" applyFont="1" applyBorder="1" applyAlignment="1">
      <alignment vertical="center"/>
    </xf>
    <xf numFmtId="38" fontId="30" fillId="0" borderId="24" xfId="7" applyFont="1" applyBorder="1" applyAlignment="1">
      <alignment vertical="center"/>
    </xf>
    <xf numFmtId="38" fontId="30" fillId="0" borderId="32" xfId="7" applyFont="1" applyBorder="1" applyAlignment="1">
      <alignment vertical="center"/>
    </xf>
    <xf numFmtId="38" fontId="30" fillId="0" borderId="21" xfId="7" applyFont="1" applyBorder="1" applyAlignment="1">
      <alignment vertical="center"/>
    </xf>
    <xf numFmtId="38" fontId="30" fillId="0" borderId="142" xfId="7" applyFont="1" applyBorder="1" applyAlignment="1">
      <alignment vertical="center"/>
    </xf>
    <xf numFmtId="0" fontId="15" fillId="0" borderId="1" xfId="0" applyFont="1" applyBorder="1" applyAlignment="1">
      <alignment horizontal="left"/>
    </xf>
    <xf numFmtId="0" fontId="15" fillId="0" borderId="3" xfId="0" applyFont="1" applyBorder="1"/>
    <xf numFmtId="0" fontId="15" fillId="0" borderId="4" xfId="0" applyFont="1" applyBorder="1" applyAlignment="1">
      <alignment horizontal="left"/>
    </xf>
    <xf numFmtId="0" fontId="15" fillId="0" borderId="6" xfId="0" applyFont="1" applyBorder="1"/>
    <xf numFmtId="38" fontId="30" fillId="0" borderId="0" xfId="7" applyFont="1" applyBorder="1" applyAlignment="1">
      <alignment horizontal="center" vertical="center"/>
    </xf>
    <xf numFmtId="0" fontId="4" fillId="0" borderId="0" xfId="0" applyFont="1"/>
    <xf numFmtId="38" fontId="31" fillId="0" borderId="0" xfId="7" applyFont="1" applyBorder="1" applyAlignment="1">
      <alignment vertical="center"/>
    </xf>
    <xf numFmtId="38" fontId="15" fillId="0" borderId="0" xfId="7" applyFont="1" applyAlignment="1">
      <alignment horizontal="center" vertical="center"/>
    </xf>
    <xf numFmtId="38" fontId="15" fillId="0" borderId="0" xfId="7" applyFont="1" applyAlignment="1">
      <alignment vertical="center" wrapText="1"/>
    </xf>
    <xf numFmtId="38" fontId="15" fillId="0" borderId="5" xfId="7" applyFont="1" applyBorder="1" applyAlignment="1">
      <alignment horizontal="center" vertical="center"/>
    </xf>
    <xf numFmtId="38" fontId="15" fillId="0" borderId="5" xfId="7" applyFont="1" applyBorder="1" applyAlignment="1">
      <alignment vertical="center"/>
    </xf>
    <xf numFmtId="38" fontId="15" fillId="0" borderId="0" xfId="7" applyFont="1" applyAlignment="1">
      <alignment horizontal="left" vertical="center" wrapText="1"/>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xf numFmtId="38" fontId="32" fillId="0" borderId="0" xfId="7" applyFont="1" applyBorder="1" applyAlignment="1">
      <alignment vertical="center"/>
    </xf>
    <xf numFmtId="38" fontId="34" fillId="0" borderId="5" xfId="7" applyFont="1" applyBorder="1" applyAlignment="1">
      <alignment horizontal="left" wrapText="1"/>
    </xf>
    <xf numFmtId="38" fontId="36" fillId="0" borderId="5" xfId="7" applyFont="1" applyBorder="1" applyAlignment="1">
      <alignment wrapText="1"/>
    </xf>
    <xf numFmtId="38" fontId="34" fillId="0" borderId="5" xfId="7" applyFont="1" applyBorder="1" applyAlignment="1">
      <alignment horizontal="left"/>
    </xf>
    <xf numFmtId="0" fontId="0" fillId="0" borderId="0" xfId="0" applyAlignment="1">
      <alignment wrapText="1"/>
    </xf>
    <xf numFmtId="38" fontId="15"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5" fillId="0" borderId="0" xfId="0" applyFont="1" applyFill="1"/>
    <xf numFmtId="0" fontId="38" fillId="0" borderId="0" xfId="0" applyFont="1" applyFill="1" applyAlignment="1">
      <alignment vertical="center"/>
    </xf>
    <xf numFmtId="0" fontId="38" fillId="0" borderId="118" xfId="0" applyFont="1" applyFill="1" applyBorder="1" applyAlignment="1">
      <alignment vertical="center" wrapText="1"/>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24" xfId="0" applyFont="1" applyFill="1" applyBorder="1" applyAlignment="1">
      <alignment horizontal="center" vertical="center" wrapText="1"/>
    </xf>
    <xf numFmtId="0" fontId="0" fillId="0" borderId="80" xfId="0" quotePrefix="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12" xfId="0" applyFont="1" applyFill="1" applyBorder="1" applyAlignment="1">
      <alignment vertical="center"/>
    </xf>
    <xf numFmtId="0" fontId="0" fillId="0" borderId="119" xfId="0" applyFont="1" applyFill="1" applyBorder="1" applyAlignment="1">
      <alignment horizontal="left" vertical="center" wrapText="1"/>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0" fillId="0" borderId="0" xfId="0" applyFont="1"/>
    <xf numFmtId="0" fontId="40"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xf numFmtId="0" fontId="43" fillId="0" borderId="0" xfId="0" applyFont="1" applyAlignment="1">
      <alignment vertical="center"/>
    </xf>
    <xf numFmtId="0" fontId="18" fillId="0" borderId="0" xfId="0" applyFont="1" applyAlignment="1">
      <alignment vertical="center"/>
    </xf>
    <xf numFmtId="0" fontId="19" fillId="0" borderId="0" xfId="0" applyFont="1" applyBorder="1" applyAlignment="1">
      <alignment vertical="center"/>
    </xf>
    <xf numFmtId="0" fontId="45"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45"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right" vertical="center"/>
    </xf>
    <xf numFmtId="0" fontId="18" fillId="0" borderId="0" xfId="0" applyFont="1" applyBorder="1" applyAlignment="1">
      <alignment vertical="center"/>
    </xf>
    <xf numFmtId="0" fontId="43" fillId="0" borderId="0" xfId="0" applyFont="1" applyBorder="1" applyAlignment="1">
      <alignment vertical="center"/>
    </xf>
    <xf numFmtId="0" fontId="46" fillId="0" borderId="0" xfId="0" applyFont="1" applyAlignment="1">
      <alignment vertical="center"/>
    </xf>
    <xf numFmtId="0" fontId="43" fillId="0" borderId="0" xfId="0" applyFont="1" applyAlignment="1">
      <alignment horizontal="right" vertical="center"/>
    </xf>
    <xf numFmtId="0" fontId="19" fillId="0" borderId="0" xfId="0" applyFont="1" applyBorder="1" applyAlignment="1">
      <alignment horizontal="right" vertical="center"/>
    </xf>
    <xf numFmtId="0" fontId="4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9" fillId="0" borderId="0" xfId="0" applyFont="1"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3" fontId="19" fillId="0" borderId="0" xfId="0" applyNumberFormat="1" applyFont="1" applyBorder="1" applyAlignment="1">
      <alignment horizontal="center" vertical="center"/>
    </xf>
    <xf numFmtId="3" fontId="19" fillId="0" borderId="0" xfId="0" applyNumberFormat="1" applyFont="1" applyBorder="1" applyAlignment="1">
      <alignment horizontal="left" vertical="center"/>
    </xf>
    <xf numFmtId="0" fontId="8" fillId="0" borderId="0" xfId="0" applyNumberFormat="1"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vertical="center"/>
    </xf>
    <xf numFmtId="0" fontId="52" fillId="0" borderId="0" xfId="0" applyFont="1" applyBorder="1" applyAlignment="1">
      <alignment horizontal="center" vertical="top"/>
    </xf>
    <xf numFmtId="0" fontId="43" fillId="0" borderId="0" xfId="0" applyFont="1" applyBorder="1" applyAlignment="1">
      <alignment horizontal="center" vertical="top"/>
    </xf>
    <xf numFmtId="0" fontId="47" fillId="0" borderId="0" xfId="0" applyFont="1"/>
    <xf numFmtId="0" fontId="47" fillId="0" borderId="0" xfId="0" applyFont="1" applyAlignment="1"/>
    <xf numFmtId="0" fontId="11"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8" fillId="0" borderId="0" xfId="0" applyFont="1" applyAlignment="1">
      <alignment vertical="top"/>
    </xf>
    <xf numFmtId="0" fontId="0" fillId="0" borderId="0" xfId="0" applyFont="1" applyBorder="1" applyAlignment="1">
      <alignment vertical="center"/>
    </xf>
    <xf numFmtId="3" fontId="19" fillId="0" borderId="0" xfId="0" applyNumberFormat="1" applyFont="1" applyBorder="1" applyAlignment="1">
      <alignment vertical="center"/>
    </xf>
    <xf numFmtId="0" fontId="19" fillId="0" borderId="0" xfId="0" applyNumberFormat="1" applyFont="1" applyBorder="1" applyAlignment="1">
      <alignment vertical="center"/>
    </xf>
    <xf numFmtId="0" fontId="19" fillId="0" borderId="0" xfId="0" applyNumberFormat="1" applyFont="1" applyBorder="1" applyAlignment="1">
      <alignment horizontal="right" vertical="center"/>
    </xf>
    <xf numFmtId="0" fontId="53" fillId="0" borderId="0" xfId="0" applyFont="1" applyAlignment="1"/>
    <xf numFmtId="0" fontId="50" fillId="0" borderId="0" xfId="0" applyFont="1" applyAlignment="1"/>
    <xf numFmtId="0" fontId="53"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2" fillId="0" borderId="0" xfId="0" applyFont="1" applyFill="1" applyBorder="1" applyAlignment="1">
      <alignment vertical="center"/>
    </xf>
    <xf numFmtId="0" fontId="22" fillId="0" borderId="0" xfId="0" applyFont="1" applyFill="1" applyBorder="1"/>
    <xf numFmtId="0" fontId="8" fillId="0" borderId="51" xfId="0" applyFont="1" applyFill="1" applyBorder="1" applyAlignment="1">
      <alignment horizontal="center"/>
    </xf>
    <xf numFmtId="0" fontId="8" fillId="0" borderId="23" xfId="0" applyFont="1" applyFill="1" applyBorder="1" applyAlignment="1">
      <alignment horizontal="center"/>
    </xf>
    <xf numFmtId="0" fontId="8" fillId="0" borderId="42" xfId="0" applyFont="1" applyFill="1" applyBorder="1" applyAlignment="1">
      <alignment horizontal="center"/>
    </xf>
    <xf numFmtId="0" fontId="8" fillId="0" borderId="166" xfId="0" applyFont="1" applyBorder="1" applyAlignment="1">
      <alignment horizontal="right"/>
    </xf>
    <xf numFmtId="0" fontId="8" fillId="0" borderId="167" xfId="0" applyFont="1" applyBorder="1"/>
    <xf numFmtId="0" fontId="8" fillId="0" borderId="168" xfId="0" applyFont="1" applyBorder="1"/>
    <xf numFmtId="0" fontId="8" fillId="0" borderId="169" xfId="0" applyFont="1" applyBorder="1"/>
    <xf numFmtId="0" fontId="8" fillId="0" borderId="170" xfId="0" applyFont="1" applyBorder="1"/>
    <xf numFmtId="0" fontId="8" fillId="0" borderId="171" xfId="0" applyFont="1" applyFill="1" applyBorder="1"/>
    <xf numFmtId="0" fontId="8" fillId="0" borderId="172" xfId="0" applyFont="1" applyFill="1" applyBorder="1"/>
    <xf numFmtId="0" fontId="8" fillId="0" borderId="169" xfId="0" applyFont="1" applyFill="1" applyBorder="1"/>
    <xf numFmtId="0" fontId="8" fillId="0" borderId="170" xfId="0" applyFont="1" applyFill="1" applyBorder="1"/>
    <xf numFmtId="0" fontId="8" fillId="0" borderId="173" xfId="0" applyFont="1" applyFill="1" applyBorder="1"/>
    <xf numFmtId="0" fontId="8" fillId="0" borderId="174" xfId="0" applyFont="1" applyFill="1" applyBorder="1"/>
    <xf numFmtId="0" fontId="8" fillId="0" borderId="175" xfId="0" applyFont="1" applyBorder="1"/>
    <xf numFmtId="0" fontId="8" fillId="0" borderId="176" xfId="0" applyFont="1" applyBorder="1"/>
    <xf numFmtId="0" fontId="8" fillId="0" borderId="177" xfId="0" applyFont="1" applyBorder="1"/>
    <xf numFmtId="0" fontId="8" fillId="0" borderId="166" xfId="0" applyFont="1" applyBorder="1"/>
    <xf numFmtId="0" fontId="8" fillId="0" borderId="178" xfId="0" applyFont="1" applyBorder="1"/>
    <xf numFmtId="0" fontId="8" fillId="0" borderId="173" xfId="0" applyFont="1" applyBorder="1"/>
    <xf numFmtId="0" fontId="8"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7" fillId="0" borderId="0" xfId="0" applyFont="1" applyBorder="1"/>
    <xf numFmtId="0" fontId="6" fillId="0" borderId="0" xfId="0" quotePrefix="1" applyFont="1" applyBorder="1" applyAlignment="1">
      <alignment horizontal="left" vertical="center"/>
    </xf>
    <xf numFmtId="0" fontId="22" fillId="0" borderId="0" xfId="0" applyFont="1" applyBorder="1" applyAlignment="1">
      <alignment horizontal="centerContinuous" vertical="center"/>
    </xf>
    <xf numFmtId="0" fontId="23" fillId="0" borderId="0" xfId="4" applyFont="1">
      <alignment vertical="center"/>
    </xf>
    <xf numFmtId="0" fontId="24" fillId="0" borderId="0" xfId="0" applyFont="1" applyBorder="1" applyAlignment="1">
      <alignment horizontal="left"/>
    </xf>
    <xf numFmtId="0" fontId="25" fillId="0" borderId="0" xfId="4" applyFont="1">
      <alignment vertical="center"/>
    </xf>
    <xf numFmtId="0" fontId="23" fillId="0" borderId="0" xfId="4" quotePrefix="1" applyFont="1">
      <alignment vertical="center"/>
    </xf>
    <xf numFmtId="0" fontId="23" fillId="0" borderId="0" xfId="4" applyFont="1" applyAlignment="1">
      <alignment horizontal="right" vertical="center"/>
    </xf>
    <xf numFmtId="0" fontId="23" fillId="0" borderId="0" xfId="4" applyFont="1" applyAlignment="1">
      <alignment vertical="top"/>
    </xf>
    <xf numFmtId="0" fontId="23" fillId="0" borderId="0" xfId="4" applyFont="1" applyAlignment="1">
      <alignment vertical="center"/>
    </xf>
    <xf numFmtId="0" fontId="8" fillId="0" borderId="0" xfId="4" applyFont="1" applyFill="1">
      <alignment vertical="center"/>
    </xf>
    <xf numFmtId="0" fontId="23" fillId="0" borderId="0" xfId="4" applyFont="1" applyFill="1">
      <alignment vertical="center"/>
    </xf>
    <xf numFmtId="38" fontId="15" fillId="0" borderId="0" xfId="7" applyFont="1" applyAlignment="1"/>
    <xf numFmtId="38" fontId="15"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2"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8"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8"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184"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right" vertical="center" wrapText="1"/>
    </xf>
    <xf numFmtId="0" fontId="0" fillId="0" borderId="2" xfId="0" applyFont="1" applyFill="1" applyBorder="1" applyAlignment="1">
      <alignment horizontal="right" vertical="center" wrapText="1"/>
    </xf>
    <xf numFmtId="0" fontId="0" fillId="0" borderId="8" xfId="0" applyFont="1" applyFill="1" applyBorder="1" applyAlignment="1">
      <alignment horizontal="right" vertical="center" wrapText="1"/>
    </xf>
    <xf numFmtId="0" fontId="0" fillId="0" borderId="185" xfId="0" applyFont="1" applyFill="1" applyBorder="1" applyAlignment="1">
      <alignment horizontal="right" vertical="center" wrapText="1"/>
    </xf>
    <xf numFmtId="0" fontId="0" fillId="0" borderId="186" xfId="0" applyFont="1" applyFill="1" applyBorder="1" applyAlignment="1">
      <alignment horizontal="right" vertical="center" wrapText="1"/>
    </xf>
    <xf numFmtId="0" fontId="0" fillId="0" borderId="187" xfId="0" applyFont="1" applyFill="1" applyBorder="1" applyAlignment="1">
      <alignment horizontal="right" vertical="center" wrapText="1"/>
    </xf>
    <xf numFmtId="0" fontId="0" fillId="0" borderId="188" xfId="0" applyFont="1" applyFill="1" applyBorder="1" applyAlignment="1">
      <alignment vertical="center" wrapText="1"/>
    </xf>
    <xf numFmtId="0" fontId="0" fillId="0" borderId="0" xfId="0" applyFill="1" applyBorder="1" applyAlignment="1">
      <alignment vertical="center"/>
    </xf>
    <xf numFmtId="0" fontId="0" fillId="0" borderId="190"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18" xfId="0" applyFont="1" applyFill="1" applyBorder="1" applyAlignment="1">
      <alignment vertical="center" wrapText="1"/>
    </xf>
    <xf numFmtId="0" fontId="0" fillId="0" borderId="74" xfId="0" applyFont="1" applyFill="1" applyBorder="1" applyAlignment="1">
      <alignment vertical="center" wrapText="1"/>
    </xf>
    <xf numFmtId="0" fontId="0" fillId="0" borderId="22" xfId="0" applyFont="1" applyFill="1" applyBorder="1" applyAlignment="1">
      <alignment horizontal="right" vertical="center" wrapText="1"/>
    </xf>
    <xf numFmtId="0" fontId="0" fillId="0" borderId="80" xfId="0" applyFont="1" applyFill="1" applyBorder="1" applyAlignment="1">
      <alignment vertical="center" wrapText="1"/>
    </xf>
    <xf numFmtId="0" fontId="0" fillId="0" borderId="18" xfId="0" applyFont="1" applyFill="1" applyBorder="1" applyAlignment="1">
      <alignment vertical="center" wrapText="1"/>
    </xf>
    <xf numFmtId="0" fontId="0" fillId="0" borderId="16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34" xfId="0" applyFont="1" applyFill="1" applyBorder="1" applyAlignment="1">
      <alignment horizontal="right" vertical="center" wrapText="1"/>
    </xf>
    <xf numFmtId="38" fontId="0" fillId="0" borderId="185" xfId="8"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5" xfId="0" applyBorder="1"/>
    <xf numFmtId="0" fontId="0" fillId="0" borderId="196" xfId="0" applyBorder="1"/>
    <xf numFmtId="0" fontId="0" fillId="0" borderId="194" xfId="0" applyBorder="1" applyAlignment="1">
      <alignment horizontal="center"/>
    </xf>
    <xf numFmtId="0" fontId="0" fillId="0" borderId="195"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6" fillId="0" borderId="5" xfId="0" applyFont="1" applyFill="1" applyBorder="1"/>
    <xf numFmtId="0" fontId="6" fillId="0" borderId="23" xfId="0" applyFont="1" applyFill="1" applyBorder="1"/>
    <xf numFmtId="0" fontId="6" fillId="0" borderId="118" xfId="0" applyFont="1" applyFill="1" applyBorder="1" applyAlignment="1">
      <alignment horizontal="centerContinuous"/>
    </xf>
    <xf numFmtId="0" fontId="6" fillId="0" borderId="114" xfId="0" applyFont="1" applyFill="1" applyBorder="1" applyAlignment="1">
      <alignment horizontal="centerContinuous"/>
    </xf>
    <xf numFmtId="0" fontId="6" fillId="0" borderId="115" xfId="0" applyFont="1" applyFill="1" applyBorder="1" applyAlignment="1">
      <alignment horizontal="center"/>
    </xf>
    <xf numFmtId="0" fontId="6" fillId="0" borderId="116" xfId="0" applyFont="1" applyFill="1" applyBorder="1"/>
    <xf numFmtId="0" fontId="6" fillId="0" borderId="13" xfId="0" applyFont="1" applyFill="1" applyBorder="1"/>
    <xf numFmtId="0" fontId="6" fillId="0" borderId="14" xfId="0" applyFont="1" applyFill="1" applyBorder="1"/>
    <xf numFmtId="0" fontId="6" fillId="0" borderId="13" xfId="0" applyFont="1" applyBorder="1"/>
    <xf numFmtId="0" fontId="6" fillId="0" borderId="14" xfId="0" applyFont="1" applyBorder="1"/>
    <xf numFmtId="0" fontId="6" fillId="0" borderId="194" xfId="0" applyFont="1" applyFill="1" applyBorder="1" applyAlignment="1">
      <alignment horizontal="centerContinuous"/>
    </xf>
    <xf numFmtId="0" fontId="6" fillId="0" borderId="195" xfId="0" applyFont="1" applyFill="1" applyBorder="1" applyAlignment="1">
      <alignment horizontal="centerContinuous"/>
    </xf>
    <xf numFmtId="0" fontId="6" fillId="0" borderId="196" xfId="0" applyFont="1" applyFill="1" applyBorder="1"/>
    <xf numFmtId="38" fontId="9" fillId="0" borderId="81" xfId="2" applyFont="1" applyFill="1" applyBorder="1" applyAlignment="1">
      <alignment horizontal="right"/>
    </xf>
    <xf numFmtId="38" fontId="9" fillId="0" borderId="81" xfId="2" applyFont="1" applyBorder="1" applyAlignment="1">
      <alignment horizontal="right"/>
    </xf>
    <xf numFmtId="0" fontId="6" fillId="0" borderId="7" xfId="0" applyFont="1" applyFill="1" applyBorder="1"/>
    <xf numFmtId="0" fontId="10" fillId="0" borderId="34" xfId="0" applyFont="1" applyFill="1" applyBorder="1"/>
    <xf numFmtId="0" fontId="6" fillId="0" borderId="81" xfId="0" applyFont="1" applyBorder="1"/>
    <xf numFmtId="0" fontId="6" fillId="0" borderId="81" xfId="0" applyFont="1" applyFill="1" applyBorder="1"/>
    <xf numFmtId="0" fontId="6" fillId="0" borderId="28" xfId="0" applyFont="1" applyFill="1" applyBorder="1"/>
    <xf numFmtId="0" fontId="6" fillId="0" borderId="28" xfId="0" applyFont="1" applyBorder="1"/>
    <xf numFmtId="0" fontId="8" fillId="0" borderId="4" xfId="0" applyFont="1" applyBorder="1" applyAlignment="1">
      <alignment vertical="center"/>
    </xf>
    <xf numFmtId="38" fontId="30" fillId="0" borderId="13" xfId="7" applyFont="1" applyBorder="1" applyAlignment="1">
      <alignment vertical="center"/>
    </xf>
    <xf numFmtId="38" fontId="30" fillId="0" borderId="14" xfId="7" applyFont="1" applyBorder="1" applyAlignment="1">
      <alignment vertical="center"/>
    </xf>
    <xf numFmtId="38" fontId="15" fillId="0" borderId="11" xfId="7" applyFont="1" applyBorder="1" applyAlignment="1">
      <alignment vertical="center"/>
    </xf>
    <xf numFmtId="38" fontId="30" fillId="0" borderId="194" xfId="7"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38" fontId="30" fillId="0" borderId="200" xfId="7" applyFont="1" applyBorder="1" applyAlignment="1">
      <alignment vertical="center"/>
    </xf>
    <xf numFmtId="38" fontId="30" fillId="0" borderId="4" xfId="7" applyFont="1" applyBorder="1" applyAlignment="1">
      <alignment horizontal="right" vertical="center"/>
    </xf>
    <xf numFmtId="38" fontId="30" fillId="0" borderId="5" xfId="7" applyFont="1" applyBorder="1" applyAlignment="1">
      <alignment horizontal="right" vertical="center"/>
    </xf>
    <xf numFmtId="38" fontId="30" fillId="0" borderId="7" xfId="7" applyFont="1" applyBorder="1" applyAlignment="1">
      <alignment horizontal="right" vertical="center"/>
    </xf>
    <xf numFmtId="38" fontId="30" fillId="0" borderId="1" xfId="7" applyFont="1" applyBorder="1" applyAlignment="1">
      <alignment horizontal="right" vertical="center"/>
    </xf>
    <xf numFmtId="38" fontId="30" fillId="0" borderId="51" xfId="7" applyFont="1" applyBorder="1" applyAlignment="1">
      <alignment horizontal="right" vertical="center"/>
    </xf>
    <xf numFmtId="38" fontId="30" fillId="0" borderId="195" xfId="7" applyFont="1" applyBorder="1" applyAlignment="1">
      <alignment horizontal="right" vertical="center"/>
    </xf>
    <xf numFmtId="38" fontId="47" fillId="0" borderId="0" xfId="6" applyFont="1" applyAlignment="1">
      <alignment vertical="center"/>
    </xf>
    <xf numFmtId="38" fontId="47" fillId="0" borderId="0" xfId="6" applyFont="1" applyFill="1" applyAlignment="1">
      <alignment vertical="center"/>
    </xf>
    <xf numFmtId="38" fontId="8" fillId="0" borderId="16" xfId="7" applyFont="1" applyFill="1" applyBorder="1" applyAlignment="1">
      <alignment vertical="center" shrinkToFit="1"/>
    </xf>
    <xf numFmtId="38" fontId="15" fillId="0" borderId="4" xfId="7" applyFont="1" applyFill="1" applyBorder="1" applyAlignment="1">
      <alignment vertical="center"/>
    </xf>
    <xf numFmtId="38" fontId="8" fillId="0" borderId="38" xfId="7" applyFont="1" applyFill="1" applyBorder="1" applyAlignment="1">
      <alignment vertical="center"/>
    </xf>
    <xf numFmtId="38" fontId="8" fillId="0" borderId="38" xfId="7" applyFont="1" applyFill="1" applyBorder="1" applyAlignment="1">
      <alignment vertical="center" shrinkToFit="1"/>
    </xf>
    <xf numFmtId="38" fontId="8" fillId="0" borderId="23" xfId="7" applyFont="1" applyFill="1" applyBorder="1" applyAlignment="1">
      <alignment vertical="center"/>
    </xf>
    <xf numFmtId="38" fontId="15"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4" fillId="0" borderId="0" xfId="0" applyFont="1" applyBorder="1" applyAlignment="1">
      <alignment vertical="center"/>
    </xf>
    <xf numFmtId="0" fontId="50" fillId="0" borderId="0" xfId="0" applyFont="1" applyBorder="1" applyAlignment="1">
      <alignment vertic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0" fontId="60" fillId="0" borderId="0" xfId="0" applyFont="1" applyAlignment="1">
      <alignment horizontal="right"/>
    </xf>
    <xf numFmtId="0" fontId="4" fillId="0" borderId="0" xfId="0" applyFont="1" applyBorder="1" applyAlignment="1">
      <alignment horizontal="right" vertical="center"/>
    </xf>
    <xf numFmtId="0" fontId="4" fillId="0" borderId="0" xfId="4" applyFont="1" applyAlignment="1">
      <alignment horizontal="right" vertical="center"/>
    </xf>
    <xf numFmtId="0" fontId="61" fillId="0" borderId="0" xfId="5" applyFont="1" applyAlignment="1">
      <alignment horizontal="right"/>
    </xf>
    <xf numFmtId="0" fontId="62" fillId="0" borderId="0" xfId="5" applyFont="1" applyBorder="1" applyAlignment="1">
      <alignment horizontal="right" vertical="center"/>
    </xf>
    <xf numFmtId="38" fontId="60" fillId="0" borderId="0" xfId="7" applyFont="1" applyAlignment="1">
      <alignment horizontal="right" vertical="center"/>
    </xf>
    <xf numFmtId="38" fontId="60"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2"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3" xfId="0" applyFont="1" applyFill="1" applyBorder="1" applyAlignment="1">
      <alignment horizontal="right" vertical="center" wrapText="1"/>
    </xf>
    <xf numFmtId="0" fontId="0" fillId="0" borderId="191" xfId="0" applyFont="1" applyFill="1" applyBorder="1" applyAlignment="1">
      <alignment horizontal="left" vertical="center" wrapText="1"/>
    </xf>
    <xf numFmtId="0" fontId="0" fillId="0" borderId="190"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5"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50" fillId="0" borderId="0" xfId="0" applyFont="1" applyBorder="1" applyAlignment="1">
      <alignment horizontal="left" vertical="center"/>
    </xf>
    <xf numFmtId="38" fontId="30" fillId="0" borderId="222" xfId="7" applyFont="1" applyBorder="1" applyAlignment="1">
      <alignment vertical="center"/>
    </xf>
    <xf numFmtId="38" fontId="30" fillId="0" borderId="223" xfId="7" applyFont="1" applyBorder="1" applyAlignment="1">
      <alignment vertical="center"/>
    </xf>
    <xf numFmtId="38" fontId="30" fillId="0" borderId="224" xfId="7" applyFont="1" applyBorder="1" applyAlignment="1">
      <alignment vertical="center"/>
    </xf>
    <xf numFmtId="38" fontId="30" fillId="0" borderId="225" xfId="7" applyFont="1" applyBorder="1" applyAlignment="1">
      <alignment vertical="center"/>
    </xf>
    <xf numFmtId="38" fontId="30" fillId="0" borderId="226" xfId="7" applyFont="1" applyBorder="1" applyAlignment="1">
      <alignment vertical="center"/>
    </xf>
    <xf numFmtId="38" fontId="30" fillId="0" borderId="227" xfId="7" applyFont="1" applyBorder="1" applyAlignment="1">
      <alignment vertical="center"/>
    </xf>
    <xf numFmtId="0" fontId="8" fillId="0" borderId="0" xfId="0" applyFont="1" applyAlignment="1">
      <alignment horizontal="right" vertical="center"/>
    </xf>
    <xf numFmtId="0" fontId="8" fillId="0" borderId="0" xfId="0" quotePrefix="1" applyFont="1" applyAlignment="1">
      <alignment horizontal="right"/>
    </xf>
    <xf numFmtId="0" fontId="8" fillId="0" borderId="0" xfId="0" applyFont="1" applyAlignment="1">
      <alignment horizontal="right"/>
    </xf>
    <xf numFmtId="38" fontId="30" fillId="0" borderId="80" xfId="7" applyFont="1" applyBorder="1" applyAlignment="1">
      <alignment vertical="center"/>
    </xf>
    <xf numFmtId="38" fontId="30" fillId="0" borderId="15" xfId="7" applyFont="1" applyBorder="1" applyAlignment="1">
      <alignment vertical="center"/>
    </xf>
    <xf numFmtId="38" fontId="30" fillId="0" borderId="16" xfId="7" applyFont="1" applyBorder="1" applyAlignment="1">
      <alignment vertical="center"/>
    </xf>
    <xf numFmtId="38" fontId="30" fillId="0" borderId="165" xfId="7" applyFont="1" applyBorder="1" applyAlignment="1">
      <alignment vertical="center"/>
    </xf>
    <xf numFmtId="38" fontId="30" fillId="0" borderId="196" xfId="7" applyFont="1" applyBorder="1" applyAlignment="1">
      <alignment vertical="center"/>
    </xf>
    <xf numFmtId="38" fontId="9" fillId="0" borderId="1" xfId="2" applyFont="1" applyFill="1" applyBorder="1" applyAlignment="1">
      <alignment horizontal="right"/>
    </xf>
    <xf numFmtId="38" fontId="9" fillId="0" borderId="7" xfId="2" applyFont="1" applyFill="1" applyBorder="1" applyAlignment="1">
      <alignment horizontal="right"/>
    </xf>
    <xf numFmtId="38" fontId="9" fillId="0" borderId="0" xfId="2" applyFont="1" applyFill="1" applyBorder="1" applyAlignment="1">
      <alignment horizontal="right"/>
    </xf>
    <xf numFmtId="38" fontId="9" fillId="0" borderId="33" xfId="2" applyFont="1" applyBorder="1" applyAlignment="1">
      <alignment horizontal="right"/>
    </xf>
    <xf numFmtId="38" fontId="9" fillId="0" borderId="71" xfId="2" applyFont="1" applyFill="1" applyBorder="1" applyAlignment="1">
      <alignment horizontal="right"/>
    </xf>
    <xf numFmtId="38" fontId="9" fillId="0" borderId="9" xfId="2" applyFont="1" applyFill="1" applyBorder="1" applyAlignment="1">
      <alignment horizontal="left"/>
    </xf>
    <xf numFmtId="38" fontId="9" fillId="0" borderId="28" xfId="2" applyFont="1" applyFill="1" applyBorder="1" applyAlignment="1">
      <alignment horizontal="left"/>
    </xf>
    <xf numFmtId="38" fontId="9" fillId="0" borderId="28" xfId="2" applyFont="1" applyBorder="1" applyAlignment="1">
      <alignment horizontal="left"/>
    </xf>
    <xf numFmtId="38" fontId="9" fillId="0" borderId="3" xfId="2" applyFont="1" applyFill="1" applyBorder="1" applyAlignment="1">
      <alignment horizontal="left"/>
    </xf>
    <xf numFmtId="38" fontId="9"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19" fillId="0" borderId="0" xfId="0" quotePrefix="1" applyFont="1" applyAlignment="1">
      <alignment horizontal="right" vertical="center"/>
    </xf>
    <xf numFmtId="0" fontId="6" fillId="4" borderId="0" xfId="0" applyFont="1" applyFill="1" applyBorder="1" applyAlignment="1">
      <alignment horizontal="right"/>
    </xf>
    <xf numFmtId="0" fontId="17" fillId="0" borderId="0" xfId="0" applyFont="1" applyFill="1" applyBorder="1" applyAlignment="1">
      <alignment horizontal="left" vertical="center"/>
    </xf>
    <xf numFmtId="0" fontId="5"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8" fillId="0" borderId="0" xfId="0" applyFont="1" applyBorder="1"/>
    <xf numFmtId="0" fontId="22" fillId="0" borderId="0" xfId="0" applyFont="1"/>
    <xf numFmtId="0" fontId="22" fillId="0" borderId="0" xfId="0" applyFont="1" applyBorder="1" applyAlignment="1">
      <alignment horizontal="center"/>
    </xf>
    <xf numFmtId="0" fontId="12" fillId="0" borderId="0" xfId="0" applyFont="1" applyBorder="1"/>
    <xf numFmtId="0" fontId="5"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8" fillId="0" borderId="0" xfId="0" applyFont="1" applyBorder="1" applyAlignment="1"/>
    <xf numFmtId="0" fontId="14"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4"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8" fillId="0" borderId="0" xfId="0" applyFont="1" applyBorder="1" applyAlignment="1">
      <alignment horizontal="left" vertical="top" wrapText="1"/>
    </xf>
    <xf numFmtId="0" fontId="6"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2" fillId="0" borderId="0" xfId="6" applyFont="1" applyAlignment="1">
      <alignment vertical="center"/>
    </xf>
    <xf numFmtId="38" fontId="4" fillId="0" borderId="0" xfId="6" applyFont="1" applyAlignment="1">
      <alignment horizontal="right" vertical="center"/>
    </xf>
    <xf numFmtId="38" fontId="2" fillId="0" borderId="0" xfId="6" applyFont="1" applyBorder="1" applyAlignment="1">
      <alignment vertical="center"/>
    </xf>
    <xf numFmtId="38" fontId="11" fillId="0" borderId="0" xfId="6" applyFont="1" applyBorder="1" applyAlignment="1">
      <alignment vertical="center"/>
    </xf>
    <xf numFmtId="38" fontId="2" fillId="0" borderId="0" xfId="6" applyFont="1" applyFill="1" applyBorder="1" applyAlignment="1">
      <alignment horizontal="left" vertical="center"/>
    </xf>
    <xf numFmtId="0" fontId="2" fillId="0" borderId="0" xfId="0" applyFont="1" applyFill="1" applyAlignment="1">
      <alignment horizontal="centerContinuous"/>
    </xf>
    <xf numFmtId="38" fontId="38" fillId="0" borderId="0" xfId="6" applyFont="1" applyFill="1" applyBorder="1" applyAlignment="1">
      <alignment horizontal="left" vertical="center"/>
    </xf>
    <xf numFmtId="38" fontId="17" fillId="0" borderId="0" xfId="6" applyFont="1" applyFill="1" applyBorder="1" applyAlignment="1">
      <alignment horizontal="center" vertical="center"/>
    </xf>
    <xf numFmtId="38" fontId="38" fillId="0" borderId="0" xfId="6" applyFont="1" applyAlignment="1">
      <alignment vertical="center"/>
    </xf>
    <xf numFmtId="38" fontId="2" fillId="0" borderId="0" xfId="6" applyFont="1" applyFill="1" applyAlignment="1">
      <alignment vertical="center"/>
    </xf>
    <xf numFmtId="0" fontId="2" fillId="0" borderId="0" xfId="0" applyFont="1" applyFill="1"/>
    <xf numFmtId="38" fontId="2" fillId="0" borderId="0" xfId="6" applyFont="1" applyFill="1" applyAlignment="1">
      <alignment horizontal="right" vertical="center"/>
    </xf>
    <xf numFmtId="0" fontId="2" fillId="0" borderId="0" xfId="0" quotePrefix="1" applyFont="1" applyAlignment="1">
      <alignment horizontal="center"/>
    </xf>
    <xf numFmtId="0" fontId="2" fillId="0" borderId="81" xfId="0" applyFont="1" applyBorder="1" applyAlignment="1">
      <alignment horizontal="center"/>
    </xf>
    <xf numFmtId="38" fontId="2" fillId="0" borderId="81" xfId="6" applyFont="1" applyBorder="1" applyAlignment="1">
      <alignment vertical="center"/>
    </xf>
    <xf numFmtId="38" fontId="2" fillId="0" borderId="33" xfId="6" applyFont="1" applyFill="1" applyBorder="1" applyAlignment="1">
      <alignment vertical="center"/>
    </xf>
    <xf numFmtId="38" fontId="2" fillId="0" borderId="28" xfId="6"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xf>
    <xf numFmtId="38" fontId="2" fillId="0" borderId="2" xfId="6" applyFont="1" applyBorder="1" applyAlignment="1">
      <alignment horizontal="centerContinuous" vertical="center"/>
    </xf>
    <xf numFmtId="38" fontId="2" fillId="0" borderId="2" xfId="6" applyFont="1" applyFill="1" applyBorder="1" applyAlignment="1">
      <alignment horizontal="centerContinuous" vertical="center"/>
    </xf>
    <xf numFmtId="38" fontId="2" fillId="0" borderId="3" xfId="6" applyFont="1" applyFill="1" applyBorder="1" applyAlignment="1">
      <alignment horizontal="centerContinuous" vertical="center"/>
    </xf>
    <xf numFmtId="0" fontId="2" fillId="0" borderId="7" xfId="0" applyFont="1" applyBorder="1" applyAlignment="1">
      <alignment horizontal="left"/>
    </xf>
    <xf numFmtId="38" fontId="2" fillId="0" borderId="8" xfId="6" applyFont="1" applyBorder="1" applyAlignment="1">
      <alignment horizontal="centerContinuous" vertical="center"/>
    </xf>
    <xf numFmtId="38" fontId="2" fillId="0" borderId="8" xfId="6" applyFont="1" applyFill="1" applyBorder="1" applyAlignment="1">
      <alignment horizontal="centerContinuous" vertical="center"/>
    </xf>
    <xf numFmtId="38" fontId="2" fillId="0" borderId="9" xfId="6" applyFont="1" applyFill="1" applyBorder="1" applyAlignment="1">
      <alignment horizontal="centerContinuous" vertical="center"/>
    </xf>
    <xf numFmtId="0" fontId="2" fillId="0" borderId="4" xfId="0" applyFont="1" applyBorder="1" applyAlignment="1">
      <alignment horizontal="center"/>
    </xf>
    <xf numFmtId="38" fontId="2" fillId="0" borderId="3" xfId="6" applyFont="1" applyBorder="1" applyAlignment="1">
      <alignment horizontal="centerContinuous" vertical="center"/>
    </xf>
    <xf numFmtId="0" fontId="2" fillId="0" borderId="4" xfId="0" applyFont="1" applyBorder="1"/>
    <xf numFmtId="0" fontId="2" fillId="0" borderId="7" xfId="0" applyFont="1" applyBorder="1"/>
    <xf numFmtId="0" fontId="2" fillId="0" borderId="8" xfId="0" applyFont="1" applyBorder="1"/>
    <xf numFmtId="38" fontId="2" fillId="0" borderId="8" xfId="6" applyFont="1" applyBorder="1" applyAlignment="1">
      <alignment vertical="center"/>
    </xf>
    <xf numFmtId="38" fontId="2" fillId="0" borderId="9" xfId="6" applyFont="1" applyBorder="1" applyAlignment="1">
      <alignment vertical="center"/>
    </xf>
    <xf numFmtId="38" fontId="2" fillId="0" borderId="4" xfId="6" applyFont="1" applyBorder="1" applyAlignment="1">
      <alignment vertical="center"/>
    </xf>
    <xf numFmtId="38" fontId="2" fillId="0" borderId="6" xfId="6" applyFont="1" applyBorder="1" applyAlignment="1">
      <alignment vertical="center"/>
    </xf>
    <xf numFmtId="38" fontId="2" fillId="0" borderId="7" xfId="6" applyFont="1" applyBorder="1" applyAlignment="1">
      <alignment vertical="center"/>
    </xf>
    <xf numFmtId="38" fontId="2" fillId="0" borderId="1" xfId="6" applyFont="1" applyBorder="1" applyAlignment="1">
      <alignment horizontal="center" vertical="center"/>
    </xf>
    <xf numFmtId="38" fontId="2" fillId="0" borderId="1" xfId="6" applyFont="1" applyBorder="1" applyAlignment="1">
      <alignment vertical="center"/>
    </xf>
    <xf numFmtId="38" fontId="2" fillId="0" borderId="2" xfId="6" applyFont="1" applyBorder="1" applyAlignment="1">
      <alignment vertical="center"/>
    </xf>
    <xf numFmtId="38" fontId="2" fillId="0" borderId="3" xfId="6" applyFont="1" applyBorder="1" applyAlignment="1">
      <alignment vertical="center"/>
    </xf>
    <xf numFmtId="38" fontId="38" fillId="0" borderId="0" xfId="6" applyFont="1" applyBorder="1" applyAlignment="1">
      <alignment vertical="center"/>
    </xf>
    <xf numFmtId="38" fontId="2" fillId="0" borderId="0" xfId="7" applyFont="1" applyAlignment="1">
      <alignment vertical="center"/>
    </xf>
    <xf numFmtId="38" fontId="2" fillId="0" borderId="0" xfId="7" applyFont="1" applyBorder="1" applyAlignment="1">
      <alignment vertical="center"/>
    </xf>
    <xf numFmtId="38" fontId="12" fillId="0" borderId="0" xfId="7" applyFont="1" applyBorder="1" applyAlignment="1">
      <alignment horizontal="centerContinuous" vertical="center"/>
    </xf>
    <xf numFmtId="38" fontId="5" fillId="0" borderId="0" xfId="7" applyFont="1" applyBorder="1" applyAlignment="1">
      <alignment horizontal="centerContinuous" vertical="center"/>
    </xf>
    <xf numFmtId="38" fontId="2" fillId="0" borderId="0" xfId="7" applyFont="1" applyAlignment="1">
      <alignment horizontal="centerContinuous" vertical="center"/>
    </xf>
    <xf numFmtId="38" fontId="38" fillId="0" borderId="0" xfId="7" applyFont="1" applyBorder="1" applyAlignment="1">
      <alignment horizontal="left" vertical="center"/>
    </xf>
    <xf numFmtId="38" fontId="2" fillId="0" borderId="0" xfId="7" applyFont="1" applyBorder="1" applyAlignment="1">
      <alignment horizontal="center" vertical="center"/>
    </xf>
    <xf numFmtId="38" fontId="38" fillId="0" borderId="0" xfId="7" applyFont="1" applyAlignment="1">
      <alignment vertical="center"/>
    </xf>
    <xf numFmtId="38" fontId="2" fillId="0" borderId="81" xfId="7" applyFont="1" applyBorder="1" applyAlignment="1">
      <alignment vertical="center"/>
    </xf>
    <xf numFmtId="38" fontId="2" fillId="0" borderId="33" xfId="7" applyFont="1" applyBorder="1" applyAlignment="1">
      <alignment vertical="center"/>
    </xf>
    <xf numFmtId="38" fontId="2" fillId="0" borderId="28" xfId="7" applyFont="1" applyBorder="1" applyAlignment="1">
      <alignment vertical="center"/>
    </xf>
    <xf numFmtId="38" fontId="2" fillId="0" borderId="1" xfId="7" applyFont="1" applyBorder="1" applyAlignment="1">
      <alignment horizontal="centerContinuous" vertical="center"/>
    </xf>
    <xf numFmtId="38" fontId="2" fillId="0" borderId="2" xfId="7" applyFont="1" applyBorder="1" applyAlignment="1">
      <alignment horizontal="centerContinuous" vertical="center"/>
    </xf>
    <xf numFmtId="38" fontId="2" fillId="0" borderId="3" xfId="7" applyFont="1" applyBorder="1" applyAlignment="1">
      <alignment horizontal="centerContinuous" vertical="center"/>
    </xf>
    <xf numFmtId="38" fontId="2" fillId="0" borderId="7" xfId="7" applyFont="1" applyBorder="1" applyAlignment="1">
      <alignment horizontal="centerContinuous" vertical="center"/>
    </xf>
    <xf numFmtId="38" fontId="2" fillId="0" borderId="8" xfId="7" applyFont="1" applyBorder="1" applyAlignment="1">
      <alignment horizontal="centerContinuous" vertical="center"/>
    </xf>
    <xf numFmtId="38" fontId="2" fillId="0" borderId="9" xfId="7" applyFont="1" applyBorder="1" applyAlignment="1">
      <alignment horizontal="centerContinuous" vertical="center"/>
    </xf>
    <xf numFmtId="0" fontId="2" fillId="0" borderId="4" xfId="0" applyFont="1" applyBorder="1" applyAlignment="1">
      <alignment horizontal="left"/>
    </xf>
    <xf numFmtId="38" fontId="2" fillId="0" borderId="4" xfId="7" applyFont="1" applyBorder="1" applyAlignment="1">
      <alignment horizontal="centerContinuous" vertical="center"/>
    </xf>
    <xf numFmtId="38" fontId="2" fillId="0" borderId="0" xfId="7" applyFont="1" applyBorder="1" applyAlignment="1">
      <alignment horizontal="centerContinuous" vertical="center"/>
    </xf>
    <xf numFmtId="38" fontId="2" fillId="0" borderId="6" xfId="7" applyFont="1" applyBorder="1" applyAlignment="1">
      <alignment horizontal="centerContinuous" vertical="center"/>
    </xf>
    <xf numFmtId="38" fontId="2" fillId="0" borderId="6" xfId="7" applyFont="1" applyBorder="1" applyAlignment="1">
      <alignment vertical="center"/>
    </xf>
    <xf numFmtId="38" fontId="2" fillId="0" borderId="4" xfId="7" applyFont="1" applyBorder="1" applyAlignment="1">
      <alignment vertical="center"/>
    </xf>
    <xf numFmtId="38" fontId="2" fillId="0" borderId="7" xfId="7" applyFont="1" applyBorder="1" applyAlignment="1">
      <alignment vertical="center"/>
    </xf>
    <xf numFmtId="38" fontId="2" fillId="0" borderId="8" xfId="7" applyFont="1" applyBorder="1" applyAlignment="1">
      <alignment vertical="center"/>
    </xf>
    <xf numFmtId="38" fontId="2" fillId="0" borderId="9" xfId="7" applyFont="1" applyBorder="1" applyAlignment="1">
      <alignment vertical="center"/>
    </xf>
    <xf numFmtId="38" fontId="2" fillId="0" borderId="1" xfId="7" applyFont="1" applyBorder="1" applyAlignment="1">
      <alignment vertical="center"/>
    </xf>
    <xf numFmtId="38" fontId="2" fillId="0" borderId="2" xfId="7" applyFont="1" applyBorder="1" applyAlignment="1">
      <alignment vertical="center"/>
    </xf>
    <xf numFmtId="38" fontId="2" fillId="0" borderId="3" xfId="7" applyFont="1" applyBorder="1" applyAlignment="1">
      <alignment vertical="center"/>
    </xf>
    <xf numFmtId="38" fontId="38" fillId="0" borderId="0" xfId="7" applyFont="1" applyBorder="1" applyAlignment="1">
      <alignment vertical="center"/>
    </xf>
    <xf numFmtId="38" fontId="2" fillId="0" borderId="0" xfId="7" applyFont="1" applyFill="1" applyAlignment="1">
      <alignment vertical="center"/>
    </xf>
    <xf numFmtId="38" fontId="38" fillId="0" borderId="0" xfId="7" applyFont="1" applyFill="1" applyAlignment="1">
      <alignment vertical="center"/>
    </xf>
    <xf numFmtId="38" fontId="2" fillId="0" borderId="0" xfId="7" applyFont="1" applyFill="1" applyBorder="1" applyAlignment="1">
      <alignment vertical="center"/>
    </xf>
    <xf numFmtId="38" fontId="2" fillId="0" borderId="5" xfId="7" applyFont="1" applyFill="1" applyBorder="1" applyAlignment="1">
      <alignment horizontal="left" vertical="center"/>
    </xf>
    <xf numFmtId="38" fontId="2" fillId="0" borderId="5" xfId="7" applyFont="1" applyFill="1" applyBorder="1" applyAlignment="1">
      <alignment vertical="center"/>
    </xf>
    <xf numFmtId="38" fontId="2" fillId="0" borderId="5" xfId="7" applyFont="1" applyFill="1" applyBorder="1" applyAlignment="1">
      <alignment vertical="center" wrapText="1"/>
    </xf>
    <xf numFmtId="38" fontId="2" fillId="0" borderId="16" xfId="7" applyFont="1" applyFill="1" applyBorder="1" applyAlignment="1">
      <alignment horizontal="center" vertical="center"/>
    </xf>
    <xf numFmtId="0" fontId="2" fillId="0" borderId="23" xfId="0" applyFont="1" applyFill="1" applyBorder="1"/>
    <xf numFmtId="38" fontId="2" fillId="0" borderId="23" xfId="7" applyFont="1" applyFill="1" applyBorder="1" applyAlignment="1">
      <alignment horizontal="center" vertical="center"/>
    </xf>
    <xf numFmtId="38" fontId="2" fillId="0" borderId="16" xfId="7" applyFont="1" applyFill="1" applyBorder="1" applyAlignment="1">
      <alignment vertical="center"/>
    </xf>
    <xf numFmtId="38" fontId="2" fillId="0" borderId="38" xfId="7" applyFont="1" applyFill="1" applyBorder="1" applyAlignment="1">
      <alignment vertical="center"/>
    </xf>
    <xf numFmtId="38" fontId="2" fillId="0" borderId="23" xfId="7" applyFont="1" applyFill="1" applyBorder="1" applyAlignment="1">
      <alignment vertical="center"/>
    </xf>
    <xf numFmtId="38" fontId="2" fillId="0" borderId="3" xfId="7" applyFont="1" applyFill="1" applyBorder="1" applyAlignment="1">
      <alignment horizontal="center"/>
    </xf>
    <xf numFmtId="38" fontId="14" fillId="0" borderId="16" xfId="7" applyFont="1" applyFill="1" applyBorder="1" applyAlignment="1">
      <alignment horizontal="center" vertical="center"/>
    </xf>
    <xf numFmtId="38" fontId="8" fillId="0" borderId="9" xfId="7" applyFont="1" applyFill="1" applyBorder="1" applyAlignment="1">
      <alignment horizontal="center"/>
    </xf>
    <xf numFmtId="38" fontId="14" fillId="0" borderId="23" xfId="7" applyFont="1" applyFill="1" applyBorder="1" applyAlignment="1">
      <alignment horizontal="center" vertical="center"/>
    </xf>
    <xf numFmtId="38" fontId="2"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2" fillId="0" borderId="0" xfId="6" applyFont="1" applyFill="1" applyBorder="1" applyAlignment="1">
      <alignment vertical="center"/>
    </xf>
    <xf numFmtId="38" fontId="6" fillId="0" borderId="121" xfId="6" applyFont="1" applyBorder="1" applyAlignment="1">
      <alignment horizontal="center" vertical="center"/>
    </xf>
    <xf numFmtId="38" fontId="6" fillId="0" borderId="123" xfId="6" applyFont="1" applyBorder="1" applyAlignment="1">
      <alignment horizontal="center" vertical="center"/>
    </xf>
    <xf numFmtId="38" fontId="6" fillId="0" borderId="127" xfId="6" applyFont="1" applyBorder="1" applyAlignment="1">
      <alignment horizontal="center" vertical="center"/>
    </xf>
    <xf numFmtId="38" fontId="6" fillId="0" borderId="129" xfId="6" applyFont="1" applyBorder="1" applyAlignment="1">
      <alignment horizontal="center" vertical="center"/>
    </xf>
    <xf numFmtId="38" fontId="0" fillId="0" borderId="0" xfId="6" applyFont="1" applyFill="1" applyBorder="1" applyAlignment="1">
      <alignment vertical="center" shrinkToFit="1"/>
    </xf>
    <xf numFmtId="38" fontId="6" fillId="0" borderId="212" xfId="6" applyFont="1" applyBorder="1" applyAlignment="1">
      <alignment horizontal="center" vertical="center"/>
    </xf>
    <xf numFmtId="0" fontId="11"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8" fillId="0" borderId="0" xfId="0" applyFont="1" applyAlignment="1"/>
    <xf numFmtId="0" fontId="17" fillId="0" borderId="0" xfId="0" applyFont="1" applyAlignment="1"/>
    <xf numFmtId="0" fontId="5" fillId="0" borderId="0" xfId="0" applyFont="1" applyAlignment="1"/>
    <xf numFmtId="0" fontId="5" fillId="0" borderId="0" xfId="0" applyFont="1" applyAlignment="1">
      <alignment vertical="center"/>
    </xf>
    <xf numFmtId="0" fontId="11" fillId="0" borderId="0" xfId="0" applyFont="1" applyAlignment="1"/>
    <xf numFmtId="0" fontId="0" fillId="0" borderId="0" xfId="0" applyFont="1" applyAlignment="1"/>
    <xf numFmtId="0" fontId="68" fillId="0" borderId="0" xfId="0" applyFont="1" applyAlignment="1">
      <alignment vertical="center"/>
    </xf>
    <xf numFmtId="0" fontId="14" fillId="0" borderId="0" xfId="0" applyFont="1" applyAlignment="1"/>
    <xf numFmtId="38" fontId="17" fillId="0" borderId="0" xfId="6" applyFont="1" applyBorder="1" applyAlignment="1">
      <alignment horizontal="left" vertical="center"/>
    </xf>
    <xf numFmtId="38" fontId="6" fillId="0" borderId="0" xfId="6" applyFont="1" applyAlignment="1">
      <alignment horizontal="right" vertical="center"/>
    </xf>
    <xf numFmtId="38" fontId="6" fillId="0" borderId="0" xfId="6" applyFont="1" applyFill="1" applyBorder="1" applyAlignment="1">
      <alignment vertical="center"/>
    </xf>
    <xf numFmtId="38" fontId="6" fillId="0" borderId="231" xfId="6" applyFont="1" applyFill="1" applyBorder="1" applyAlignment="1">
      <alignment horizontal="center" vertical="center"/>
    </xf>
    <xf numFmtId="38" fontId="15" fillId="0" borderId="0" xfId="6" applyFont="1" applyFill="1" applyBorder="1" applyAlignment="1">
      <alignment vertical="center"/>
    </xf>
    <xf numFmtId="38" fontId="6" fillId="0" borderId="35" xfId="6" applyFont="1" applyFill="1" applyBorder="1" applyAlignment="1">
      <alignment vertical="center"/>
    </xf>
    <xf numFmtId="38" fontId="6" fillId="0" borderId="33" xfId="6" applyFont="1" applyFill="1" applyBorder="1" applyAlignment="1">
      <alignment vertical="center"/>
    </xf>
    <xf numFmtId="0" fontId="19" fillId="0" borderId="0" xfId="0" applyFont="1" applyAlignment="1">
      <alignment horizontal="center" vertical="center"/>
    </xf>
    <xf numFmtId="38" fontId="6" fillId="0" borderId="32" xfId="6" applyFont="1" applyFill="1" applyBorder="1" applyAlignment="1">
      <alignment vertical="center"/>
    </xf>
    <xf numFmtId="38" fontId="6" fillId="0" borderId="8" xfId="6" applyFont="1" applyFill="1" applyBorder="1" applyAlignment="1">
      <alignment vertical="center"/>
    </xf>
    <xf numFmtId="38" fontId="6" fillId="0" borderId="73" xfId="6" applyFont="1" applyBorder="1" applyAlignment="1">
      <alignment horizontal="center" vertical="center"/>
    </xf>
    <xf numFmtId="38" fontId="12" fillId="0" borderId="0" xfId="6" applyFont="1" applyBorder="1" applyAlignment="1">
      <alignment horizontal="center" vertical="center"/>
    </xf>
    <xf numFmtId="38" fontId="69" fillId="0" borderId="0" xfId="6" applyFont="1" applyFill="1" applyBorder="1" applyAlignment="1">
      <alignment horizontal="center" vertical="center"/>
    </xf>
    <xf numFmtId="38" fontId="58" fillId="0" borderId="0" xfId="6" applyFont="1" applyFill="1" applyBorder="1" applyAlignment="1">
      <alignment horizontal="center" vertical="center"/>
    </xf>
    <xf numFmtId="38" fontId="6" fillId="0" borderId="73" xfId="6" applyFont="1" applyFill="1" applyBorder="1" applyAlignment="1">
      <alignment horizontal="center" vertical="center"/>
    </xf>
    <xf numFmtId="38" fontId="10" fillId="4" borderId="33" xfId="2" applyFont="1" applyFill="1" applyBorder="1" applyAlignment="1">
      <alignment horizontal="right"/>
    </xf>
    <xf numFmtId="38" fontId="10" fillId="4" borderId="0" xfId="2" applyFont="1" applyFill="1" applyBorder="1" applyAlignment="1">
      <alignment horizontal="right"/>
    </xf>
    <xf numFmtId="38" fontId="10" fillId="4" borderId="8" xfId="2" applyFont="1" applyFill="1" applyBorder="1" applyAlignment="1">
      <alignment horizontal="right"/>
    </xf>
    <xf numFmtId="38" fontId="10" fillId="4" borderId="2" xfId="2" applyFont="1" applyFill="1" applyBorder="1" applyAlignment="1">
      <alignment horizontal="right"/>
    </xf>
    <xf numFmtId="38" fontId="10" fillId="4" borderId="48" xfId="2" applyFont="1" applyFill="1" applyBorder="1" applyAlignment="1">
      <alignment horizontal="right"/>
    </xf>
    <xf numFmtId="38" fontId="9" fillId="0" borderId="4" xfId="2" applyFont="1" applyFill="1" applyBorder="1" applyAlignment="1">
      <alignment horizontal="right"/>
    </xf>
    <xf numFmtId="38" fontId="9" fillId="0" borderId="6" xfId="2" applyFont="1" applyFill="1" applyBorder="1" applyAlignment="1">
      <alignment horizontal="left"/>
    </xf>
    <xf numFmtId="0" fontId="6" fillId="0" borderId="67" xfId="0" applyFont="1" applyFill="1" applyBorder="1"/>
    <xf numFmtId="177" fontId="2" fillId="0" borderId="0" xfId="0" applyNumberFormat="1" applyFont="1" applyAlignment="1">
      <alignment shrinkToFit="1"/>
    </xf>
    <xf numFmtId="179" fontId="8" fillId="0" borderId="51" xfId="0" applyNumberFormat="1" applyFont="1" applyFill="1" applyBorder="1" applyAlignment="1">
      <alignment horizontal="center" shrinkToFit="1"/>
    </xf>
    <xf numFmtId="0" fontId="47" fillId="0" borderId="0" xfId="0" applyFont="1" applyBorder="1" applyAlignment="1">
      <alignment vertical="center"/>
    </xf>
    <xf numFmtId="0" fontId="8" fillId="2" borderId="48" xfId="0" applyFont="1" applyFill="1" applyBorder="1" applyAlignment="1">
      <alignment horizontal="center"/>
    </xf>
    <xf numFmtId="180" fontId="6" fillId="3" borderId="63" xfId="6" applyNumberFormat="1" applyFont="1" applyFill="1" applyBorder="1" applyAlignment="1">
      <alignment vertical="center"/>
    </xf>
    <xf numFmtId="180" fontId="6" fillId="3" borderId="165" xfId="6" applyNumberFormat="1" applyFont="1" applyFill="1" applyBorder="1" applyAlignment="1">
      <alignment vertical="center"/>
    </xf>
    <xf numFmtId="38" fontId="6" fillId="2" borderId="139" xfId="6" applyFont="1" applyFill="1" applyBorder="1" applyAlignment="1">
      <alignment horizontal="left" vertical="center"/>
    </xf>
    <xf numFmtId="38" fontId="6" fillId="2" borderId="28" xfId="6" applyFont="1" applyFill="1" applyBorder="1" applyAlignment="1">
      <alignment horizontal="left" vertical="center"/>
    </xf>
    <xf numFmtId="38" fontId="16" fillId="0" borderId="0" xfId="6" applyFont="1" applyAlignment="1">
      <alignment vertical="center"/>
    </xf>
    <xf numFmtId="40" fontId="10" fillId="2" borderId="78" xfId="6" applyNumberFormat="1" applyFont="1" applyFill="1" applyBorder="1" applyAlignment="1">
      <alignment horizontal="right" vertical="center"/>
    </xf>
    <xf numFmtId="40" fontId="10" fillId="2" borderId="81" xfId="6" applyNumberFormat="1" applyFont="1" applyFill="1" applyBorder="1" applyAlignment="1">
      <alignment horizontal="right" vertical="center"/>
    </xf>
    <xf numFmtId="38" fontId="6" fillId="2" borderId="29" xfId="6" applyFont="1" applyFill="1" applyBorder="1" applyAlignment="1">
      <alignment horizontal="left" vertical="center"/>
    </xf>
    <xf numFmtId="182" fontId="6" fillId="3" borderId="60" xfId="6" applyNumberFormat="1" applyFont="1" applyFill="1" applyBorder="1" applyAlignment="1">
      <alignment vertical="center"/>
    </xf>
    <xf numFmtId="182" fontId="6" fillId="3" borderId="165" xfId="6" applyNumberFormat="1" applyFont="1" applyFill="1" applyBorder="1" applyAlignment="1">
      <alignment vertical="center"/>
    </xf>
    <xf numFmtId="180" fontId="6" fillId="3" borderId="75" xfId="6" applyNumberFormat="1" applyFont="1" applyFill="1" applyBorder="1" applyAlignment="1">
      <alignment vertical="center"/>
    </xf>
    <xf numFmtId="180" fontId="6" fillId="3" borderId="58" xfId="6" applyNumberFormat="1" applyFont="1" applyFill="1" applyBorder="1" applyAlignment="1">
      <alignment vertical="center"/>
    </xf>
    <xf numFmtId="180" fontId="6" fillId="3" borderId="60" xfId="6" applyNumberFormat="1" applyFont="1" applyFill="1" applyBorder="1" applyAlignment="1">
      <alignment vertical="center"/>
    </xf>
    <xf numFmtId="180" fontId="10" fillId="2" borderId="81" xfId="6" applyNumberFormat="1" applyFont="1" applyFill="1" applyBorder="1" applyAlignment="1">
      <alignment horizontal="right" vertical="center"/>
    </xf>
    <xf numFmtId="180" fontId="10" fillId="2" borderId="91" xfId="6" applyNumberFormat="1" applyFont="1" applyFill="1" applyBorder="1" applyAlignment="1">
      <alignment horizontal="right" vertical="center"/>
    </xf>
    <xf numFmtId="178" fontId="10" fillId="2" borderId="33" xfId="6" applyNumberFormat="1" applyFont="1" applyFill="1" applyBorder="1" applyAlignment="1">
      <alignment vertical="center"/>
    </xf>
    <xf numFmtId="40" fontId="10" fillId="2" borderId="33" xfId="6" applyNumberFormat="1" applyFont="1" applyFill="1" applyBorder="1" applyAlignment="1">
      <alignment vertical="center"/>
    </xf>
    <xf numFmtId="38" fontId="11" fillId="0" borderId="0" xfId="6" applyFont="1" applyFill="1" applyBorder="1" applyAlignment="1">
      <alignment vertical="center"/>
    </xf>
    <xf numFmtId="38" fontId="12" fillId="0" borderId="0" xfId="6" applyFont="1" applyBorder="1" applyAlignment="1">
      <alignment vertical="center"/>
    </xf>
    <xf numFmtId="177" fontId="8" fillId="0" borderId="139" xfId="0" applyNumberFormat="1" applyFont="1" applyBorder="1" applyAlignment="1">
      <alignment horizontal="center" shrinkToFit="1"/>
    </xf>
    <xf numFmtId="177" fontId="8" fillId="0" borderId="23" xfId="0" applyNumberFormat="1" applyFont="1" applyBorder="1" applyAlignment="1">
      <alignment shrinkToFit="1"/>
    </xf>
    <xf numFmtId="177" fontId="8" fillId="0" borderId="78" xfId="0" applyNumberFormat="1" applyFont="1" applyBorder="1" applyAlignment="1">
      <alignment shrinkToFit="1"/>
    </xf>
    <xf numFmtId="177" fontId="8" fillId="0" borderId="79" xfId="0" applyNumberFormat="1" applyFont="1" applyBorder="1" applyAlignment="1">
      <alignment shrinkToFit="1"/>
    </xf>
    <xf numFmtId="177" fontId="8" fillId="0" borderId="28" xfId="0" applyNumberFormat="1" applyFont="1" applyBorder="1" applyAlignment="1">
      <alignment horizontal="center" shrinkToFit="1"/>
    </xf>
    <xf numFmtId="177" fontId="8" fillId="0" borderId="5" xfId="0" applyNumberFormat="1" applyFont="1" applyBorder="1" applyAlignment="1">
      <alignment shrinkToFit="1"/>
    </xf>
    <xf numFmtId="177" fontId="8" fillId="0" borderId="5" xfId="0" applyNumberFormat="1" applyFont="1" applyFill="1" applyBorder="1" applyAlignment="1">
      <alignment shrinkToFit="1"/>
    </xf>
    <xf numFmtId="177" fontId="8" fillId="0" borderId="81" xfId="0" applyNumberFormat="1" applyFont="1" applyFill="1" applyBorder="1" applyAlignment="1">
      <alignment shrinkToFit="1"/>
    </xf>
    <xf numFmtId="177" fontId="8" fillId="0" borderId="82" xfId="0" applyNumberFormat="1" applyFont="1" applyBorder="1" applyAlignment="1">
      <alignment shrinkToFit="1"/>
    </xf>
    <xf numFmtId="177" fontId="8" fillId="0" borderId="68" xfId="0" applyNumberFormat="1" applyFont="1" applyBorder="1" applyAlignment="1">
      <alignment horizontal="center" shrinkToFit="1"/>
    </xf>
    <xf numFmtId="177" fontId="8" fillId="0" borderId="83" xfId="0" applyNumberFormat="1" applyFont="1" applyFill="1" applyBorder="1" applyAlignment="1">
      <alignment shrinkToFit="1"/>
    </xf>
    <xf numFmtId="177" fontId="8" fillId="0" borderId="84" xfId="0" applyNumberFormat="1" applyFont="1" applyFill="1" applyBorder="1" applyAlignment="1">
      <alignment shrinkToFit="1"/>
    </xf>
    <xf numFmtId="177" fontId="8" fillId="0" borderId="85" xfId="0" applyNumberFormat="1" applyFont="1" applyBorder="1" applyAlignment="1">
      <alignment shrinkToFit="1"/>
    </xf>
    <xf numFmtId="177" fontId="8" fillId="0" borderId="234" xfId="0" applyNumberFormat="1" applyFont="1" applyBorder="1" applyAlignment="1">
      <alignment horizontal="center" shrinkToFit="1"/>
    </xf>
    <xf numFmtId="177" fontId="8" fillId="0" borderId="60" xfId="0" applyNumberFormat="1" applyFont="1" applyFill="1" applyBorder="1" applyAlignment="1">
      <alignment shrinkToFit="1"/>
    </xf>
    <xf numFmtId="177" fontId="8" fillId="0" borderId="218" xfId="0" applyNumberFormat="1" applyFont="1" applyFill="1" applyBorder="1" applyAlignment="1">
      <alignment shrinkToFit="1"/>
    </xf>
    <xf numFmtId="177" fontId="8" fillId="0" borderId="63" xfId="0" applyNumberFormat="1" applyFont="1" applyFill="1" applyBorder="1" applyAlignment="1">
      <alignment shrinkToFit="1"/>
    </xf>
    <xf numFmtId="177" fontId="8" fillId="0" borderId="64" xfId="0" applyNumberFormat="1" applyFont="1" applyBorder="1" applyAlignment="1">
      <alignment shrinkToFit="1"/>
    </xf>
    <xf numFmtId="177" fontId="8" fillId="0" borderId="219" xfId="0" applyNumberFormat="1" applyFont="1" applyFill="1" applyBorder="1" applyAlignment="1">
      <alignment shrinkToFit="1"/>
    </xf>
    <xf numFmtId="177" fontId="8" fillId="0" borderId="56" xfId="0" applyNumberFormat="1" applyFont="1" applyFill="1" applyBorder="1" applyAlignment="1">
      <alignment shrinkToFit="1"/>
    </xf>
    <xf numFmtId="177" fontId="8" fillId="0" borderId="65" xfId="0" applyNumberFormat="1" applyFont="1" applyFill="1" applyBorder="1" applyAlignment="1">
      <alignment shrinkToFit="1"/>
    </xf>
    <xf numFmtId="177" fontId="8" fillId="0" borderId="86" xfId="0" applyNumberFormat="1" applyFont="1" applyFill="1" applyBorder="1" applyAlignment="1">
      <alignment shrinkToFit="1"/>
    </xf>
    <xf numFmtId="177" fontId="8" fillId="0" borderId="66" xfId="0" applyNumberFormat="1" applyFont="1" applyBorder="1" applyAlignment="1">
      <alignment shrinkToFit="1"/>
    </xf>
    <xf numFmtId="177" fontId="8" fillId="0" borderId="57" xfId="0" applyNumberFormat="1" applyFont="1" applyBorder="1" applyAlignment="1">
      <alignment horizontal="center" shrinkToFit="1"/>
    </xf>
    <xf numFmtId="177" fontId="8" fillId="0" borderId="23" xfId="0" applyNumberFormat="1" applyFont="1" applyFill="1" applyBorder="1" applyAlignment="1">
      <alignment shrinkToFit="1"/>
    </xf>
    <xf numFmtId="177" fontId="8" fillId="0" borderId="28" xfId="0" applyNumberFormat="1" applyFont="1" applyFill="1" applyBorder="1" applyAlignment="1">
      <alignment shrinkToFit="1"/>
    </xf>
    <xf numFmtId="177" fontId="8" fillId="0" borderId="16" xfId="0" applyNumberFormat="1" applyFont="1" applyFill="1" applyBorder="1" applyAlignment="1">
      <alignment shrinkToFit="1"/>
    </xf>
    <xf numFmtId="177" fontId="8" fillId="0" borderId="61" xfId="0" applyNumberFormat="1" applyFont="1" applyBorder="1" applyAlignment="1">
      <alignment horizontal="center" shrinkToFit="1"/>
    </xf>
    <xf numFmtId="177" fontId="8" fillId="0" borderId="220" xfId="0" applyNumberFormat="1" applyFont="1" applyFill="1" applyBorder="1" applyAlignment="1">
      <alignment shrinkToFit="1"/>
    </xf>
    <xf numFmtId="177" fontId="8" fillId="0" borderId="89" xfId="0" applyNumberFormat="1" applyFont="1" applyBorder="1" applyAlignment="1">
      <alignment shrinkToFit="1"/>
    </xf>
    <xf numFmtId="177" fontId="8" fillId="0" borderId="29" xfId="0" applyNumberFormat="1" applyFont="1" applyBorder="1" applyAlignment="1">
      <alignment horizontal="center" shrinkToFit="1"/>
    </xf>
    <xf numFmtId="177" fontId="8" fillId="0" borderId="19" xfId="0" applyNumberFormat="1" applyFont="1" applyBorder="1" applyAlignment="1">
      <alignment shrinkToFit="1"/>
    </xf>
    <xf numFmtId="177" fontId="8" fillId="0" borderId="19" xfId="0" applyNumberFormat="1" applyFont="1" applyFill="1" applyBorder="1" applyAlignment="1">
      <alignment shrinkToFit="1"/>
    </xf>
    <xf numFmtId="177" fontId="8" fillId="0" borderId="91" xfId="0" applyNumberFormat="1" applyFont="1" applyFill="1" applyBorder="1" applyAlignment="1">
      <alignment shrinkToFit="1"/>
    </xf>
    <xf numFmtId="177" fontId="8" fillId="0" borderId="93" xfId="0" applyNumberFormat="1" applyFont="1" applyBorder="1" applyAlignment="1">
      <alignment shrinkToFit="1"/>
    </xf>
    <xf numFmtId="177" fontId="8" fillId="0" borderId="9" xfId="0" applyNumberFormat="1" applyFont="1" applyBorder="1" applyAlignment="1">
      <alignment shrinkToFit="1"/>
    </xf>
    <xf numFmtId="177" fontId="8" fillId="0" borderId="7" xfId="0" applyNumberFormat="1" applyFont="1" applyFill="1" applyBorder="1" applyAlignment="1">
      <alignment shrinkToFit="1"/>
    </xf>
    <xf numFmtId="177" fontId="74" fillId="4" borderId="95" xfId="0" applyNumberFormat="1" applyFont="1" applyFill="1" applyBorder="1" applyAlignment="1">
      <alignment shrinkToFit="1"/>
    </xf>
    <xf numFmtId="177" fontId="74" fillId="4" borderId="83" xfId="0" applyNumberFormat="1" applyFont="1" applyFill="1" applyBorder="1" applyAlignment="1">
      <alignment shrinkToFit="1"/>
    </xf>
    <xf numFmtId="177" fontId="74" fillId="4" borderId="85" xfId="0" applyNumberFormat="1" applyFont="1" applyFill="1" applyBorder="1" applyAlignment="1">
      <alignment shrinkToFit="1"/>
    </xf>
    <xf numFmtId="177" fontId="74" fillId="4" borderId="61" xfId="0" applyNumberFormat="1" applyFont="1" applyFill="1" applyBorder="1" applyAlignment="1">
      <alignment shrinkToFit="1"/>
    </xf>
    <xf numFmtId="177" fontId="74" fillId="4" borderId="60" xfId="0" applyNumberFormat="1" applyFont="1" applyFill="1" applyBorder="1" applyAlignment="1">
      <alignment shrinkToFit="1"/>
    </xf>
    <xf numFmtId="177" fontId="74" fillId="4" borderId="64" xfId="0" applyNumberFormat="1" applyFont="1" applyFill="1" applyBorder="1" applyAlignment="1">
      <alignment shrinkToFit="1"/>
    </xf>
    <xf numFmtId="177" fontId="74" fillId="4" borderId="88" xfId="0" applyNumberFormat="1" applyFont="1" applyFill="1" applyBorder="1" applyAlignment="1">
      <alignment shrinkToFit="1"/>
    </xf>
    <xf numFmtId="177" fontId="74" fillId="4" borderId="96" xfId="0" applyNumberFormat="1" applyFont="1" applyFill="1" applyBorder="1" applyAlignment="1">
      <alignment shrinkToFit="1"/>
    </xf>
    <xf numFmtId="177" fontId="8" fillId="0" borderId="96" xfId="0" applyNumberFormat="1" applyFont="1" applyFill="1" applyBorder="1" applyAlignment="1">
      <alignment shrinkToFit="1"/>
    </xf>
    <xf numFmtId="177" fontId="8" fillId="0" borderId="87" xfId="0" applyNumberFormat="1" applyFont="1" applyFill="1" applyBorder="1" applyAlignment="1">
      <alignment shrinkToFit="1"/>
    </xf>
    <xf numFmtId="177" fontId="74" fillId="4" borderId="89" xfId="0" applyNumberFormat="1" applyFont="1" applyFill="1" applyBorder="1" applyAlignment="1">
      <alignment shrinkToFit="1"/>
    </xf>
    <xf numFmtId="177" fontId="8" fillId="0" borderId="28" xfId="0" applyNumberFormat="1" applyFont="1" applyBorder="1" applyAlignment="1">
      <alignment shrinkToFit="1"/>
    </xf>
    <xf numFmtId="177" fontId="74" fillId="4" borderId="28" xfId="0" applyNumberFormat="1" applyFont="1" applyFill="1" applyBorder="1" applyAlignment="1">
      <alignment shrinkToFit="1"/>
    </xf>
    <xf numFmtId="177" fontId="74" fillId="4" borderId="5" xfId="0" applyNumberFormat="1" applyFont="1" applyFill="1" applyBorder="1" applyAlignment="1">
      <alignment shrinkToFit="1"/>
    </xf>
    <xf numFmtId="177" fontId="8" fillId="0" borderId="82" xfId="0" applyNumberFormat="1" applyFont="1" applyBorder="1" applyAlignment="1">
      <alignment horizontal="center" shrinkToFit="1"/>
    </xf>
    <xf numFmtId="177" fontId="74" fillId="4" borderId="180" xfId="0" applyNumberFormat="1" applyFont="1" applyFill="1" applyBorder="1" applyAlignment="1">
      <alignment shrinkToFit="1"/>
    </xf>
    <xf numFmtId="177" fontId="74" fillId="4" borderId="19" xfId="0" applyNumberFormat="1" applyFont="1" applyFill="1" applyBorder="1" applyAlignment="1">
      <alignment shrinkToFit="1"/>
    </xf>
    <xf numFmtId="177" fontId="8" fillId="0" borderId="93" xfId="0" applyNumberFormat="1" applyFont="1" applyBorder="1" applyAlignment="1">
      <alignment horizontal="center" shrinkToFit="1"/>
    </xf>
    <xf numFmtId="38" fontId="6" fillId="0" borderId="0" xfId="6" applyFont="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38" fontId="0" fillId="3" borderId="188"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0" borderId="8" xfId="0" applyNumberFormat="1" applyFont="1" applyFill="1" applyBorder="1" applyAlignment="1">
      <alignment horizontal="right" vertical="center" wrapText="1"/>
    </xf>
    <xf numFmtId="177" fontId="0" fillId="0" borderId="186" xfId="0" applyNumberFormat="1" applyFont="1" applyFill="1" applyBorder="1" applyAlignment="1">
      <alignment horizontal="right" vertical="center" wrapText="1"/>
    </xf>
    <xf numFmtId="177" fontId="0" fillId="0" borderId="187" xfId="0" applyNumberFormat="1" applyFont="1" applyFill="1" applyBorder="1" applyAlignment="1">
      <alignment horizontal="right" vertical="center" wrapText="1"/>
    </xf>
    <xf numFmtId="177" fontId="0" fillId="3" borderId="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177" fontId="0" fillId="3" borderId="33" xfId="0" applyNumberFormat="1" applyFont="1" applyFill="1" applyBorder="1" applyAlignment="1">
      <alignment horizontal="right" vertical="center" wrapText="1"/>
    </xf>
    <xf numFmtId="177" fontId="0" fillId="3" borderId="2" xfId="0" applyNumberFormat="1" applyFont="1" applyFill="1" applyBorder="1" applyAlignment="1">
      <alignment horizontal="right" vertical="center" wrapText="1"/>
    </xf>
    <xf numFmtId="184" fontId="0" fillId="3" borderId="33" xfId="0" applyNumberFormat="1" applyFont="1" applyFill="1" applyBorder="1" applyAlignment="1">
      <alignment horizontal="right" vertical="center" wrapText="1"/>
    </xf>
    <xf numFmtId="183" fontId="0" fillId="3" borderId="33"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38" fontId="0" fillId="3" borderId="216" xfId="0" applyNumberFormat="1" applyFont="1" applyFill="1" applyBorder="1" applyAlignment="1">
      <alignment horizontal="right" vertical="center" wrapText="1"/>
    </xf>
    <xf numFmtId="0" fontId="4" fillId="0" borderId="0" xfId="0" quotePrefix="1" applyFont="1" applyFill="1" applyAlignment="1"/>
    <xf numFmtId="0" fontId="2"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2" fillId="0" borderId="0" xfId="0" applyFont="1" applyBorder="1" applyAlignment="1">
      <alignment vertical="center"/>
    </xf>
    <xf numFmtId="0" fontId="2" fillId="0" borderId="46" xfId="0" applyFont="1" applyFill="1" applyBorder="1" applyAlignment="1">
      <alignment vertical="center"/>
    </xf>
    <xf numFmtId="0" fontId="0" fillId="0" borderId="47" xfId="0" applyFont="1" applyFill="1" applyBorder="1" applyAlignment="1">
      <alignment vertical="center"/>
    </xf>
    <xf numFmtId="0" fontId="2" fillId="0" borderId="48"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Alignment="1">
      <alignment vertical="center"/>
    </xf>
    <xf numFmtId="177" fontId="2" fillId="0" borderId="0" xfId="0" applyNumberFormat="1" applyFont="1" applyAlignment="1">
      <alignment vertical="center" shrinkToFit="1"/>
    </xf>
    <xf numFmtId="0" fontId="2" fillId="0" borderId="51" xfId="0" applyFont="1" applyFill="1" applyBorder="1" applyAlignment="1">
      <alignment horizontal="center" vertical="center"/>
    </xf>
    <xf numFmtId="0" fontId="2" fillId="0" borderId="41" xfId="0" applyFont="1" applyFill="1" applyBorder="1" applyAlignment="1">
      <alignment horizontal="center" vertical="center"/>
    </xf>
    <xf numFmtId="0" fontId="14"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0" fillId="2" borderId="15" xfId="0" applyFont="1" applyFill="1" applyBorder="1" applyAlignment="1">
      <alignment vertical="center"/>
    </xf>
    <xf numFmtId="0" fontId="2" fillId="0" borderId="33" xfId="0" applyFont="1" applyBorder="1" applyAlignment="1">
      <alignment vertical="center"/>
    </xf>
    <xf numFmtId="38" fontId="2" fillId="0" borderId="5" xfId="2" applyFont="1" applyFill="1" applyBorder="1" applyAlignment="1">
      <alignment vertical="center" shrinkToFit="1"/>
    </xf>
    <xf numFmtId="38" fontId="2" fillId="0" borderId="28" xfId="2" applyFont="1" applyFill="1" applyBorder="1" applyAlignment="1">
      <alignment vertical="center" shrinkToFit="1"/>
    </xf>
    <xf numFmtId="38" fontId="2" fillId="2" borderId="82" xfId="2" applyFont="1" applyFill="1" applyBorder="1" applyAlignment="1">
      <alignment vertical="center" shrinkToFit="1"/>
    </xf>
    <xf numFmtId="0" fontId="2" fillId="0" borderId="83" xfId="0" applyFont="1" applyFill="1" applyBorder="1" applyAlignment="1">
      <alignment vertical="center"/>
    </xf>
    <xf numFmtId="38" fontId="2" fillId="0" borderId="83" xfId="2" applyFont="1" applyFill="1" applyBorder="1" applyAlignment="1">
      <alignment vertical="center" shrinkToFit="1"/>
    </xf>
    <xf numFmtId="38" fontId="2" fillId="0" borderId="95" xfId="2" applyFont="1" applyFill="1" applyBorder="1" applyAlignment="1">
      <alignment vertical="center" shrinkToFit="1"/>
    </xf>
    <xf numFmtId="38" fontId="2" fillId="0" borderId="84" xfId="2" applyFont="1" applyFill="1" applyBorder="1" applyAlignment="1">
      <alignment vertical="center" shrinkToFit="1"/>
    </xf>
    <xf numFmtId="38" fontId="2" fillId="2" borderId="85" xfId="2" applyFont="1" applyFill="1" applyBorder="1" applyAlignment="1">
      <alignment vertical="center" shrinkToFit="1"/>
    </xf>
    <xf numFmtId="0" fontId="0" fillId="0" borderId="96" xfId="0" applyFont="1" applyFill="1" applyBorder="1" applyAlignment="1">
      <alignment vertical="center" shrinkToFit="1"/>
    </xf>
    <xf numFmtId="38" fontId="2" fillId="0" borderId="96" xfId="2" applyFont="1" applyFill="1" applyBorder="1" applyAlignment="1">
      <alignment vertical="center" shrinkToFit="1"/>
    </xf>
    <xf numFmtId="38" fontId="2" fillId="0" borderId="88" xfId="2" applyFont="1" applyFill="1" applyBorder="1" applyAlignment="1">
      <alignment vertical="center" shrinkToFit="1"/>
    </xf>
    <xf numFmtId="38" fontId="2" fillId="0" borderId="87" xfId="2" applyFont="1" applyFill="1" applyBorder="1" applyAlignment="1">
      <alignment vertical="center" shrinkToFit="1"/>
    </xf>
    <xf numFmtId="38" fontId="2" fillId="2" borderId="89" xfId="2" applyFont="1" applyFill="1" applyBorder="1" applyAlignment="1">
      <alignment vertical="center" shrinkToFit="1"/>
    </xf>
    <xf numFmtId="38" fontId="2"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2" fillId="0" borderId="58" xfId="2" applyFont="1" applyFill="1" applyBorder="1" applyAlignment="1">
      <alignment vertical="center" shrinkToFit="1"/>
    </xf>
    <xf numFmtId="38" fontId="2" fillId="2" borderId="59" xfId="2" applyFont="1" applyFill="1" applyBorder="1" applyAlignment="1">
      <alignment vertical="center" shrinkToFit="1"/>
    </xf>
    <xf numFmtId="38" fontId="2" fillId="0" borderId="38" xfId="2" applyFont="1" applyFill="1" applyBorder="1" applyAlignment="1">
      <alignment vertical="center" shrinkToFit="1"/>
    </xf>
    <xf numFmtId="38" fontId="2" fillId="0" borderId="6" xfId="2" applyFont="1" applyFill="1" applyBorder="1" applyAlignment="1">
      <alignment vertical="center" shrinkToFit="1"/>
    </xf>
    <xf numFmtId="38" fontId="2" fillId="2" borderId="246"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2" fillId="2" borderId="28" xfId="2" applyFont="1" applyFill="1" applyBorder="1" applyAlignment="1">
      <alignment vertical="center" shrinkToFit="1"/>
    </xf>
    <xf numFmtId="38" fontId="2" fillId="0" borderId="81" xfId="2"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38" fontId="2" fillId="0" borderId="57" xfId="2" applyFont="1" applyFill="1" applyBorder="1" applyAlignment="1">
      <alignment vertical="center" shrinkToFit="1"/>
    </xf>
    <xf numFmtId="38" fontId="72" fillId="0" borderId="0" xfId="0" applyNumberFormat="1" applyFont="1" applyFill="1" applyAlignment="1">
      <alignment horizontal="right" vertical="center"/>
    </xf>
    <xf numFmtId="177" fontId="73" fillId="0" borderId="0" xfId="2" applyNumberFormat="1" applyFont="1" applyFill="1" applyBorder="1" applyAlignment="1">
      <alignment vertical="center" shrinkToFit="1"/>
    </xf>
    <xf numFmtId="0" fontId="0" fillId="0" borderId="60" xfId="0" applyFont="1" applyFill="1" applyBorder="1" applyAlignment="1">
      <alignment vertical="center"/>
    </xf>
    <xf numFmtId="38" fontId="2" fillId="0" borderId="60" xfId="2" applyFont="1" applyFill="1" applyBorder="1" applyAlignment="1">
      <alignment vertical="center" shrinkToFit="1"/>
    </xf>
    <xf numFmtId="38" fontId="2" fillId="0" borderId="61" xfId="2" applyFont="1" applyFill="1" applyBorder="1" applyAlignment="1">
      <alignment vertical="center" shrinkToFit="1"/>
    </xf>
    <xf numFmtId="38" fontId="2" fillId="0" borderId="63" xfId="2" applyFont="1" applyFill="1" applyBorder="1" applyAlignment="1">
      <alignment vertical="center" shrinkToFit="1"/>
    </xf>
    <xf numFmtId="38" fontId="2" fillId="2" borderId="64" xfId="2" applyFont="1" applyFill="1" applyBorder="1" applyAlignment="1">
      <alignment vertical="center" shrinkToFit="1"/>
    </xf>
    <xf numFmtId="0" fontId="73" fillId="0" borderId="0" xfId="0" applyFont="1" applyFill="1" applyBorder="1" applyAlignment="1">
      <alignment vertical="center"/>
    </xf>
    <xf numFmtId="38" fontId="2" fillId="0" borderId="61" xfId="2" applyFont="1" applyBorder="1" applyAlignment="1">
      <alignment vertical="center" shrinkToFit="1"/>
    </xf>
    <xf numFmtId="38" fontId="2" fillId="0" borderId="63" xfId="2" applyFont="1" applyBorder="1" applyAlignment="1">
      <alignment vertical="center" shrinkToFit="1"/>
    </xf>
    <xf numFmtId="177" fontId="73" fillId="0" borderId="0" xfId="2" applyNumberFormat="1" applyFont="1" applyBorder="1" applyAlignment="1">
      <alignment vertical="center" shrinkToFit="1"/>
    </xf>
    <xf numFmtId="0" fontId="2" fillId="0" borderId="96" xfId="0" applyFont="1" applyFill="1" applyBorder="1" applyAlignment="1">
      <alignment vertical="center"/>
    </xf>
    <xf numFmtId="38" fontId="2" fillId="0" borderId="88" xfId="2" applyFont="1" applyBorder="1" applyAlignment="1">
      <alignment vertical="center" shrinkToFit="1"/>
    </xf>
    <xf numFmtId="38" fontId="2" fillId="0" borderId="87" xfId="2" applyFont="1" applyBorder="1" applyAlignment="1">
      <alignment vertical="center" shrinkToFit="1"/>
    </xf>
    <xf numFmtId="38" fontId="2" fillId="0" borderId="44" xfId="2" applyFont="1" applyFill="1" applyBorder="1" applyAlignment="1">
      <alignment vertical="center" shrinkToFit="1"/>
    </xf>
    <xf numFmtId="38" fontId="2" fillId="0" borderId="69" xfId="2" applyFont="1" applyBorder="1" applyAlignment="1">
      <alignment vertical="center" shrinkToFit="1"/>
    </xf>
    <xf numFmtId="38" fontId="2"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2" fillId="0" borderId="23" xfId="0" applyNumberFormat="1" applyFont="1" applyFill="1" applyBorder="1" applyAlignment="1">
      <alignment vertical="center" shrinkToFit="1"/>
    </xf>
    <xf numFmtId="0" fontId="2" fillId="0" borderId="8" xfId="0" applyFont="1" applyFill="1" applyBorder="1" applyAlignment="1">
      <alignment horizontal="center" vertical="center" shrinkToFit="1"/>
    </xf>
    <xf numFmtId="38" fontId="2"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6" fillId="0" borderId="0" xfId="0" applyFont="1" applyFill="1" applyBorder="1" applyAlignment="1">
      <alignment horizontal="left" vertical="center"/>
    </xf>
    <xf numFmtId="0" fontId="0" fillId="0" borderId="0" xfId="0" applyFont="1" applyBorder="1" applyAlignment="1">
      <alignment shrinkToFit="1"/>
    </xf>
    <xf numFmtId="38" fontId="6" fillId="0" borderId="73" xfId="6" applyFont="1" applyBorder="1" applyAlignment="1">
      <alignment horizontal="center" vertical="center"/>
    </xf>
    <xf numFmtId="38" fontId="58" fillId="0" borderId="0" xfId="6" applyFont="1" applyFill="1" applyBorder="1" applyAlignment="1">
      <alignment horizontal="center" vertical="center"/>
    </xf>
    <xf numFmtId="38" fontId="69" fillId="0" borderId="0" xfId="6" applyFont="1" applyFill="1" applyBorder="1" applyAlignment="1">
      <alignment vertical="center"/>
    </xf>
    <xf numFmtId="38" fontId="10" fillId="2" borderId="81" xfId="6" applyNumberFormat="1" applyFont="1" applyFill="1" applyBorder="1" applyAlignment="1">
      <alignment horizontal="right" vertical="center"/>
    </xf>
    <xf numFmtId="40" fontId="10" fillId="2" borderId="92" xfId="6" applyNumberFormat="1" applyFont="1" applyFill="1" applyBorder="1" applyAlignment="1">
      <alignment vertical="center"/>
    </xf>
    <xf numFmtId="40" fontId="15" fillId="0" borderId="0" xfId="6" applyNumberFormat="1" applyFont="1" applyAlignment="1">
      <alignment vertical="center"/>
    </xf>
    <xf numFmtId="0" fontId="6" fillId="0" borderId="0" xfId="0" applyFont="1" applyFill="1" applyBorder="1" applyAlignment="1">
      <alignment horizontal="center" vertical="center" wrapText="1"/>
    </xf>
    <xf numFmtId="38" fontId="6" fillId="0" borderId="0" xfId="6" applyFont="1" applyFill="1" applyBorder="1" applyAlignment="1">
      <alignment horizontal="center" vertical="center"/>
    </xf>
    <xf numFmtId="183" fontId="10" fillId="0" borderId="0" xfId="6" applyNumberFormat="1" applyFont="1" applyFill="1" applyBorder="1" applyAlignment="1">
      <alignment vertical="center"/>
    </xf>
    <xf numFmtId="182" fontId="6" fillId="3" borderId="4" xfId="6" applyNumberFormat="1" applyFont="1" applyFill="1" applyBorder="1" applyAlignment="1">
      <alignment vertical="center"/>
    </xf>
    <xf numFmtId="182" fontId="6" fillId="3" borderId="260" xfId="6" applyNumberFormat="1" applyFont="1" applyFill="1" applyBorder="1" applyAlignment="1">
      <alignment vertical="center"/>
    </xf>
    <xf numFmtId="183" fontId="6" fillId="3" borderId="163" xfId="6" applyNumberFormat="1" applyFont="1" applyFill="1" applyBorder="1" applyAlignment="1">
      <alignment vertical="center"/>
    </xf>
    <xf numFmtId="183" fontId="6" fillId="3" borderId="63" xfId="6" applyNumberFormat="1" applyFont="1" applyFill="1" applyBorder="1" applyAlignment="1">
      <alignment vertical="center"/>
    </xf>
    <xf numFmtId="183" fontId="6" fillId="3" borderId="135" xfId="6" applyNumberFormat="1" applyFont="1" applyFill="1" applyBorder="1" applyAlignment="1">
      <alignment vertical="center"/>
    </xf>
    <xf numFmtId="183" fontId="6" fillId="3" borderId="165" xfId="6" applyNumberFormat="1" applyFont="1" applyFill="1" applyBorder="1" applyAlignment="1">
      <alignment vertical="center"/>
    </xf>
    <xf numFmtId="38" fontId="6" fillId="0" borderId="0" xfId="6" applyFont="1" applyBorder="1" applyAlignment="1">
      <alignment horizontal="left" vertical="center"/>
    </xf>
    <xf numFmtId="183" fontId="6" fillId="3" borderId="232" xfId="6" applyNumberFormat="1" applyFont="1" applyFill="1" applyBorder="1" applyAlignment="1">
      <alignment vertical="center"/>
    </xf>
    <xf numFmtId="183" fontId="6" fillId="3" borderId="233" xfId="6" applyNumberFormat="1" applyFont="1" applyFill="1" applyBorder="1" applyAlignment="1">
      <alignment vertical="center"/>
    </xf>
    <xf numFmtId="183" fontId="6" fillId="3" borderId="196" xfId="6" applyNumberFormat="1" applyFont="1" applyFill="1" applyBorder="1" applyAlignment="1">
      <alignment vertical="center"/>
    </xf>
    <xf numFmtId="178" fontId="10" fillId="2" borderId="75" xfId="6" applyNumberFormat="1" applyFont="1" applyFill="1" applyBorder="1" applyAlignment="1">
      <alignment vertical="center"/>
    </xf>
    <xf numFmtId="178" fontId="10" fillId="2" borderId="7" xfId="6" applyNumberFormat="1" applyFont="1" applyFill="1" applyBorder="1" applyAlignment="1">
      <alignment vertical="center"/>
    </xf>
    <xf numFmtId="0" fontId="14" fillId="0" borderId="87" xfId="0" applyFont="1" applyBorder="1"/>
    <xf numFmtId="0" fontId="22" fillId="0" borderId="0" xfId="0" applyFont="1" applyBorder="1" applyAlignment="1">
      <alignment vertical="center"/>
    </xf>
    <xf numFmtId="0" fontId="0" fillId="0" borderId="5" xfId="0" applyFont="1" applyBorder="1" applyAlignment="1">
      <alignment vertical="center" shrinkToFit="1"/>
    </xf>
    <xf numFmtId="38" fontId="6" fillId="0" borderId="0" xfId="6" applyFont="1" applyBorder="1" applyAlignment="1">
      <alignment vertical="center"/>
    </xf>
    <xf numFmtId="38" fontId="6" fillId="0" borderId="0" xfId="7" applyFont="1" applyBorder="1" applyAlignment="1">
      <alignment horizontal="left" vertical="center"/>
    </xf>
    <xf numFmtId="0" fontId="8" fillId="3" borderId="23" xfId="0" applyFont="1" applyFill="1" applyBorder="1" applyAlignment="1">
      <alignment horizontal="center"/>
    </xf>
    <xf numFmtId="177" fontId="8" fillId="3" borderId="83" xfId="0" applyNumberFormat="1" applyFont="1" applyFill="1" applyBorder="1" applyAlignment="1">
      <alignment shrinkToFit="1"/>
    </xf>
    <xf numFmtId="177" fontId="8" fillId="3" borderId="60" xfId="0" applyNumberFormat="1" applyFont="1" applyFill="1" applyBorder="1" applyAlignment="1">
      <alignment shrinkToFit="1"/>
    </xf>
    <xf numFmtId="177" fontId="8" fillId="3" borderId="61" xfId="0" applyNumberFormat="1" applyFont="1" applyFill="1" applyBorder="1" applyAlignment="1">
      <alignment shrinkToFit="1"/>
    </xf>
    <xf numFmtId="40" fontId="10" fillId="0" borderId="78" xfId="6" applyNumberFormat="1" applyFont="1" applyFill="1" applyBorder="1" applyAlignment="1">
      <alignment horizontal="right" vertical="center"/>
    </xf>
    <xf numFmtId="40" fontId="10" fillId="0" borderId="81" xfId="6" applyNumberFormat="1" applyFont="1" applyFill="1" applyBorder="1" applyAlignment="1">
      <alignment horizontal="right" vertical="center"/>
    </xf>
    <xf numFmtId="38" fontId="10" fillId="0" borderId="81" xfId="6" applyNumberFormat="1" applyFont="1" applyFill="1" applyBorder="1" applyAlignment="1">
      <alignment horizontal="right" vertical="center"/>
    </xf>
    <xf numFmtId="38" fontId="6" fillId="2" borderId="76" xfId="6" applyFont="1" applyFill="1" applyBorder="1" applyAlignment="1">
      <alignment vertical="center"/>
    </xf>
    <xf numFmtId="38" fontId="6" fillId="2" borderId="243" xfId="6" applyFont="1" applyFill="1" applyBorder="1" applyAlignment="1">
      <alignment vertical="center"/>
    </xf>
    <xf numFmtId="38" fontId="6" fillId="2" borderId="34" xfId="6" applyFont="1" applyFill="1" applyBorder="1" applyAlignment="1">
      <alignment vertical="center"/>
    </xf>
    <xf numFmtId="0" fontId="0" fillId="3" borderId="5" xfId="0" applyFont="1" applyFill="1" applyBorder="1"/>
    <xf numFmtId="0" fontId="2" fillId="4" borderId="5" xfId="0" applyFont="1" applyFill="1" applyBorder="1"/>
    <xf numFmtId="0" fontId="0" fillId="3" borderId="5" xfId="0" applyFill="1" applyBorder="1"/>
    <xf numFmtId="0" fontId="8" fillId="0" borderId="0" xfId="0" applyFont="1" applyAlignment="1">
      <alignment horizontal="center"/>
    </xf>
    <xf numFmtId="38" fontId="82" fillId="2" borderId="8" xfId="6" applyFont="1" applyFill="1" applyBorder="1" applyAlignment="1">
      <alignment vertical="center"/>
    </xf>
    <xf numFmtId="0" fontId="8" fillId="0" borderId="0" xfId="0" applyFont="1" applyFill="1"/>
    <xf numFmtId="0" fontId="2" fillId="0" borderId="0" xfId="0" applyFont="1" applyAlignment="1"/>
    <xf numFmtId="0" fontId="8" fillId="0" borderId="0" xfId="0" applyFont="1" applyAlignment="1"/>
    <xf numFmtId="0" fontId="14" fillId="0" borderId="0" xfId="0" applyFont="1"/>
    <xf numFmtId="0" fontId="2"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7" fillId="6" borderId="88" xfId="2" applyFont="1" applyFill="1" applyBorder="1" applyAlignment="1">
      <alignment vertical="center" shrinkToFit="1"/>
    </xf>
    <xf numFmtId="38" fontId="2" fillId="6" borderId="88" xfId="2" applyFont="1" applyFill="1" applyBorder="1" applyAlignment="1">
      <alignment vertical="center" shrinkToFit="1"/>
    </xf>
    <xf numFmtId="38" fontId="0" fillId="6" borderId="96" xfId="2" applyFont="1" applyFill="1" applyBorder="1" applyAlignment="1">
      <alignment horizontal="center" vertical="center" shrinkToFit="1"/>
    </xf>
    <xf numFmtId="38" fontId="2" fillId="0" borderId="4" xfId="2" applyFont="1" applyFill="1" applyBorder="1" applyAlignment="1">
      <alignment vertical="center" shrinkToFit="1"/>
    </xf>
    <xf numFmtId="0" fontId="0" fillId="4" borderId="46" xfId="0" applyFont="1" applyFill="1" applyBorder="1" applyAlignment="1">
      <alignment vertical="center"/>
    </xf>
    <xf numFmtId="0" fontId="0" fillId="4" borderId="47" xfId="0" applyFont="1" applyFill="1" applyBorder="1" applyAlignment="1">
      <alignment vertical="center"/>
    </xf>
    <xf numFmtId="38" fontId="2" fillId="4" borderId="83" xfId="2" applyFont="1" applyFill="1" applyBorder="1" applyAlignment="1">
      <alignment vertical="center" shrinkToFit="1"/>
    </xf>
    <xf numFmtId="38" fontId="2" fillId="4" borderId="96" xfId="2" applyFont="1" applyFill="1" applyBorder="1" applyAlignment="1">
      <alignment vertical="center" shrinkToFit="1"/>
    </xf>
    <xf numFmtId="38" fontId="2" fillId="4" borderId="57" xfId="2" applyFont="1" applyFill="1" applyBorder="1" applyAlignment="1">
      <alignment vertical="center" shrinkToFit="1"/>
    </xf>
    <xf numFmtId="38" fontId="2" fillId="4" borderId="6" xfId="2" applyFont="1" applyFill="1" applyBorder="1" applyAlignment="1">
      <alignment vertical="center" shrinkToFit="1"/>
    </xf>
    <xf numFmtId="38" fontId="2" fillId="4" borderId="60" xfId="2" applyFont="1" applyFill="1" applyBorder="1" applyAlignment="1">
      <alignment vertical="center" shrinkToFit="1"/>
    </xf>
    <xf numFmtId="38" fontId="2" fillId="4" borderId="87" xfId="2" applyFont="1" applyFill="1" applyBorder="1" applyAlignment="1">
      <alignment vertical="center" shrinkToFit="1"/>
    </xf>
    <xf numFmtId="0" fontId="55" fillId="0" borderId="0" xfId="0" applyFont="1" applyBorder="1" applyAlignment="1">
      <alignment horizontal="center" vertical="center"/>
    </xf>
    <xf numFmtId="0" fontId="43" fillId="0" borderId="0" xfId="0" applyFont="1" applyAlignment="1">
      <alignment horizontal="distributed" vertical="center"/>
    </xf>
    <xf numFmtId="0" fontId="19" fillId="0" borderId="0" xfId="0" applyFont="1" applyBorder="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left" vertical="center"/>
    </xf>
    <xf numFmtId="0" fontId="40" fillId="0" borderId="0" xfId="0" applyFont="1" applyBorder="1" applyAlignment="1">
      <alignment horizontal="distributed" vertical="center"/>
    </xf>
    <xf numFmtId="0" fontId="51" fillId="0" borderId="0" xfId="0" applyFont="1" applyBorder="1" applyAlignment="1">
      <alignment vertical="center"/>
    </xf>
    <xf numFmtId="3" fontId="51" fillId="0" borderId="0" xfId="0" applyNumberFormat="1" applyFont="1" applyBorder="1" applyAlignment="1">
      <alignment horizontal="left" vertical="center"/>
    </xf>
    <xf numFmtId="0" fontId="19" fillId="0" borderId="0" xfId="0" applyFont="1" applyAlignment="1">
      <alignment horizontal="center" vertical="center"/>
    </xf>
    <xf numFmtId="0" fontId="5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0" fillId="0" borderId="0" xfId="0" applyFont="1" applyAlignment="1">
      <alignment horizontal="right"/>
    </xf>
    <xf numFmtId="0" fontId="14" fillId="0" borderId="0" xfId="0" applyFont="1" applyAlignment="1">
      <alignment horizontal="right"/>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5" fillId="0" borderId="0" xfId="0" quotePrefix="1" applyFont="1" applyAlignment="1">
      <alignment horizontal="center" vertical="center"/>
    </xf>
    <xf numFmtId="0" fontId="68" fillId="0" borderId="0" xfId="0" applyFont="1" applyAlignment="1">
      <alignment horizontal="center"/>
    </xf>
    <xf numFmtId="0" fontId="8"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7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6" fillId="0" borderId="30" xfId="0" applyFont="1" applyFill="1" applyBorder="1" applyAlignment="1">
      <alignment horizontal="center"/>
    </xf>
    <xf numFmtId="38" fontId="9" fillId="0" borderId="102" xfId="2" applyFont="1" applyFill="1" applyBorder="1" applyAlignment="1">
      <alignment horizontal="right"/>
    </xf>
    <xf numFmtId="38" fontId="9" fillId="0" borderId="103" xfId="2" applyFont="1" applyFill="1" applyBorder="1" applyAlignment="1">
      <alignment horizontal="right"/>
    </xf>
    <xf numFmtId="38" fontId="9" fillId="0" borderId="106" xfId="2" applyFont="1" applyFill="1" applyBorder="1" applyAlignment="1">
      <alignment horizontal="right"/>
    </xf>
    <xf numFmtId="38" fontId="10" fillId="4" borderId="45" xfId="2" applyFont="1" applyFill="1" applyBorder="1" applyAlignment="1">
      <alignment horizontal="right"/>
    </xf>
    <xf numFmtId="38" fontId="10" fillId="4" borderId="30" xfId="2" applyFont="1" applyFill="1" applyBorder="1" applyAlignment="1">
      <alignment horizontal="right"/>
    </xf>
    <xf numFmtId="38" fontId="10" fillId="4" borderId="101" xfId="2" applyFont="1" applyFill="1" applyBorder="1" applyAlignment="1">
      <alignment horizontal="right"/>
    </xf>
    <xf numFmtId="38" fontId="10" fillId="4" borderId="197" xfId="2" applyFont="1" applyFill="1" applyBorder="1" applyAlignment="1">
      <alignment horizontal="right"/>
    </xf>
    <xf numFmtId="38" fontId="10" fillId="4" borderId="198" xfId="2" applyFont="1" applyFill="1" applyBorder="1" applyAlignment="1">
      <alignment horizontal="right"/>
    </xf>
    <xf numFmtId="38" fontId="10" fillId="4" borderId="199" xfId="2" applyFont="1" applyFill="1" applyBorder="1" applyAlignment="1">
      <alignment horizontal="right"/>
    </xf>
    <xf numFmtId="0" fontId="6" fillId="0" borderId="0" xfId="0" applyFont="1" applyBorder="1" applyAlignment="1">
      <alignment horizontal="right"/>
    </xf>
    <xf numFmtId="38" fontId="9" fillId="0" borderId="165" xfId="2" applyFont="1" applyFill="1" applyBorder="1" applyAlignment="1">
      <alignment horizontal="right"/>
    </xf>
    <xf numFmtId="38" fontId="9" fillId="0" borderId="131" xfId="2" applyFont="1" applyFill="1" applyBorder="1" applyAlignment="1">
      <alignment horizontal="right"/>
    </xf>
    <xf numFmtId="38" fontId="9" fillId="0" borderId="132" xfId="2" applyFont="1" applyFill="1" applyBorder="1" applyAlignment="1">
      <alignment horizontal="right"/>
    </xf>
    <xf numFmtId="0" fontId="0" fillId="0" borderId="0" xfId="0" applyFont="1" applyAlignment="1">
      <alignment horizontal="right"/>
    </xf>
    <xf numFmtId="0" fontId="2"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7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16" xfId="0" applyFont="1" applyFill="1" applyBorder="1" applyAlignment="1">
      <alignment horizontal="center" vertical="center"/>
    </xf>
    <xf numFmtId="0" fontId="0" fillId="0" borderId="0" xfId="0" applyAlignment="1">
      <alignment horizontal="center"/>
    </xf>
    <xf numFmtId="0" fontId="5" fillId="0" borderId="0" xfId="0" applyFont="1" applyBorder="1" applyAlignment="1">
      <alignment horizontal="center"/>
    </xf>
    <xf numFmtId="0" fontId="46" fillId="0" borderId="4" xfId="0" applyFont="1" applyBorder="1" applyAlignment="1">
      <alignment horizontal="left" vertical="top"/>
    </xf>
    <xf numFmtId="0" fontId="46" fillId="0" borderId="0" xfId="0" applyFont="1" applyBorder="1" applyAlignment="1">
      <alignment horizontal="left" vertical="top"/>
    </xf>
    <xf numFmtId="0" fontId="46" fillId="0" borderId="6" xfId="0" applyFont="1" applyBorder="1" applyAlignment="1">
      <alignment horizontal="left" vertical="top"/>
    </xf>
    <xf numFmtId="0" fontId="46" fillId="0" borderId="7" xfId="0" applyFont="1" applyBorder="1" applyAlignment="1">
      <alignment horizontal="left" vertical="top"/>
    </xf>
    <xf numFmtId="0" fontId="46" fillId="0" borderId="8" xfId="0" applyFont="1" applyBorder="1" applyAlignment="1">
      <alignment horizontal="left" vertical="top"/>
    </xf>
    <xf numFmtId="0" fontId="46" fillId="0" borderId="9" xfId="0" applyFont="1" applyBorder="1" applyAlignment="1">
      <alignment horizontal="left" vertical="top"/>
    </xf>
    <xf numFmtId="0" fontId="22" fillId="0" borderId="0" xfId="0" applyFont="1" applyAlignment="1">
      <alignment horizontal="left"/>
    </xf>
    <xf numFmtId="0" fontId="8"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8" fillId="0" borderId="45" xfId="0" applyFont="1" applyBorder="1" applyAlignment="1">
      <alignment horizontal="center" vertical="center" textRotation="255"/>
    </xf>
    <xf numFmtId="177" fontId="8" fillId="0" borderId="30" xfId="0" applyNumberFormat="1" applyFont="1" applyBorder="1" applyAlignment="1">
      <alignment horizontal="center" vertical="center" shrinkToFit="1"/>
    </xf>
    <xf numFmtId="177" fontId="8" fillId="0" borderId="38" xfId="0" applyNumberFormat="1" applyFont="1" applyBorder="1" applyAlignment="1">
      <alignment horizontal="center" vertical="center" shrinkToFit="1"/>
    </xf>
    <xf numFmtId="177" fontId="8" fillId="0" borderId="44" xfId="0" applyNumberFormat="1" applyFont="1" applyBorder="1" applyAlignment="1">
      <alignment horizontal="center" vertical="center" shrinkToFit="1"/>
    </xf>
    <xf numFmtId="177" fontId="8" fillId="0" borderId="75" xfId="0" applyNumberFormat="1" applyFont="1" applyBorder="1" applyAlignment="1">
      <alignment horizontal="center" vertical="center" shrinkToFit="1"/>
    </xf>
    <xf numFmtId="177" fontId="8" fillId="0" borderId="4" xfId="0" applyNumberFormat="1" applyFont="1" applyBorder="1" applyAlignment="1">
      <alignment horizontal="center" vertical="center" shrinkToFit="1"/>
    </xf>
    <xf numFmtId="177" fontId="8" fillId="0" borderId="69" xfId="0" applyNumberFormat="1" applyFont="1" applyBorder="1" applyAlignment="1">
      <alignment horizontal="center" vertical="center" shrinkToFi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0" xfId="0" applyFont="1" applyFill="1" applyBorder="1" applyAlignment="1">
      <alignment horizontal="center" vertical="center"/>
    </xf>
    <xf numFmtId="177" fontId="8" fillId="0" borderId="221" xfId="0" applyNumberFormat="1" applyFont="1"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0" fillId="0" borderId="97" xfId="0" applyFill="1" applyBorder="1" applyAlignment="1">
      <alignment horizontal="center" vertical="center"/>
    </xf>
    <xf numFmtId="0" fontId="0" fillId="0" borderId="33" xfId="0" applyFill="1" applyBorder="1" applyAlignment="1">
      <alignment horizontal="center"/>
    </xf>
    <xf numFmtId="0" fontId="0" fillId="0" borderId="28" xfId="0" applyFill="1" applyBorder="1" applyAlignment="1">
      <alignment horizontal="center"/>
    </xf>
    <xf numFmtId="0" fontId="22" fillId="0" borderId="0" xfId="0" applyFont="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6" fillId="0" borderId="10" xfId="0" applyFont="1" applyFill="1" applyBorder="1" applyAlignment="1">
      <alignment horizontal="center" vertical="top"/>
    </xf>
    <xf numFmtId="0" fontId="46" fillId="0" borderId="11" xfId="0" applyFont="1" applyFill="1" applyBorder="1" applyAlignment="1">
      <alignment horizontal="center" vertical="top"/>
    </xf>
    <xf numFmtId="0" fontId="46" fillId="0" borderId="12" xfId="0" applyFont="1" applyFill="1" applyBorder="1" applyAlignment="1">
      <alignment horizontal="center" vertical="top"/>
    </xf>
    <xf numFmtId="0" fontId="46" fillId="0" borderId="21" xfId="0" applyFont="1" applyFill="1" applyBorder="1" applyAlignment="1">
      <alignment horizontal="center" vertical="top"/>
    </xf>
    <xf numFmtId="0" fontId="46" fillId="0" borderId="0" xfId="0" applyFont="1" applyFill="1" applyBorder="1" applyAlignment="1">
      <alignment horizontal="center" vertical="top"/>
    </xf>
    <xf numFmtId="0" fontId="46" fillId="0" borderId="22" xfId="0" applyFont="1" applyFill="1" applyBorder="1" applyAlignment="1">
      <alignment horizontal="center" vertical="top"/>
    </xf>
    <xf numFmtId="0" fontId="46" fillId="0" borderId="25" xfId="0" applyFont="1" applyFill="1" applyBorder="1" applyAlignment="1">
      <alignment horizontal="center" vertical="top"/>
    </xf>
    <xf numFmtId="0" fontId="46" fillId="0" borderId="26" xfId="0" applyFont="1" applyFill="1" applyBorder="1" applyAlignment="1">
      <alignment horizontal="center" vertical="top"/>
    </xf>
    <xf numFmtId="0" fontId="46"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0" xfId="0" applyFont="1" applyAlignment="1">
      <alignment horizontal="center" vertical="center"/>
    </xf>
    <xf numFmtId="0" fontId="5" fillId="0" borderId="0" xfId="0" applyFont="1" applyBorder="1" applyAlignment="1">
      <alignment horizontal="center" vertical="center"/>
    </xf>
    <xf numFmtId="0" fontId="15" fillId="0" borderId="81" xfId="0" applyFont="1" applyBorder="1" applyAlignment="1">
      <alignment horizontal="center" vertical="center"/>
    </xf>
    <xf numFmtId="0" fontId="15" fillId="0" borderId="28" xfId="0" applyFont="1" applyBorder="1" applyAlignment="1">
      <alignment horizontal="center" vertical="center"/>
    </xf>
    <xf numFmtId="0" fontId="5"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3" xfId="0" applyFont="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2"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8" fillId="2" borderId="33" xfId="0" applyFont="1" applyFill="1" applyBorder="1" applyAlignment="1">
      <alignment horizontal="center" vertical="center"/>
    </xf>
    <xf numFmtId="0" fontId="38" fillId="2" borderId="28" xfId="0"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38" fontId="66" fillId="2" borderId="230" xfId="2" applyFont="1" applyFill="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24" fillId="0" borderId="81"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02" xfId="4" applyFont="1" applyBorder="1" applyAlignment="1">
      <alignment horizontal="center" vertical="center"/>
    </xf>
    <xf numFmtId="0" fontId="24" fillId="0" borderId="103" xfId="4" applyFont="1" applyBorder="1" applyAlignment="1">
      <alignment horizontal="center" vertical="center"/>
    </xf>
    <xf numFmtId="0" fontId="24" fillId="0" borderId="104" xfId="4" applyFont="1" applyBorder="1" applyAlignment="1">
      <alignment horizontal="center" vertical="center"/>
    </xf>
    <xf numFmtId="0" fontId="23" fillId="0" borderId="10" xfId="4" applyFont="1" applyFill="1" applyBorder="1" applyAlignment="1">
      <alignment horizontal="center" vertical="center"/>
    </xf>
    <xf numFmtId="0" fontId="23" fillId="0" borderId="11" xfId="4" applyFont="1" applyFill="1" applyBorder="1" applyAlignment="1">
      <alignment horizontal="center" vertical="center"/>
    </xf>
    <xf numFmtId="0" fontId="23" fillId="0" borderId="47" xfId="4" applyFont="1" applyFill="1" applyBorder="1" applyAlignment="1">
      <alignment horizontal="center" vertical="center"/>
    </xf>
    <xf numFmtId="0" fontId="23" fillId="0" borderId="21" xfId="4" applyFont="1" applyFill="1" applyBorder="1" applyAlignment="1">
      <alignment horizontal="center" vertical="center"/>
    </xf>
    <xf numFmtId="0" fontId="23" fillId="0" borderId="0"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40" xfId="4" applyFont="1" applyFill="1" applyBorder="1" applyAlignment="1">
      <alignment horizontal="center" vertical="center"/>
    </xf>
    <xf numFmtId="0" fontId="23" fillId="0" borderId="41" xfId="4" applyFont="1" applyFill="1" applyBorder="1" applyAlignment="1">
      <alignment horizontal="center" vertical="center"/>
    </xf>
    <xf numFmtId="0" fontId="23" fillId="0" borderId="72" xfId="4" applyFont="1" applyFill="1" applyBorder="1" applyAlignment="1">
      <alignment horizontal="center" vertical="center"/>
    </xf>
    <xf numFmtId="0" fontId="23" fillId="0" borderId="71" xfId="4" applyFont="1" applyFill="1" applyBorder="1" applyAlignment="1">
      <alignment horizontal="center" vertical="center"/>
    </xf>
    <xf numFmtId="0" fontId="23" fillId="0" borderId="48" xfId="4" applyFont="1" applyFill="1" applyBorder="1" applyAlignment="1">
      <alignment horizontal="center" vertical="center"/>
    </xf>
    <xf numFmtId="0" fontId="23" fillId="0" borderId="97" xfId="4" applyFont="1" applyFill="1" applyBorder="1" applyAlignment="1">
      <alignment horizontal="center" vertical="center"/>
    </xf>
    <xf numFmtId="0" fontId="23" fillId="0" borderId="99" xfId="4" applyFont="1" applyFill="1" applyBorder="1" applyAlignment="1">
      <alignment horizontal="center" vertical="center"/>
    </xf>
    <xf numFmtId="0" fontId="23" fillId="0" borderId="12" xfId="4" applyFont="1" applyFill="1" applyBorder="1" applyAlignment="1">
      <alignment horizontal="center" vertical="center"/>
    </xf>
    <xf numFmtId="0" fontId="23" fillId="0" borderId="22" xfId="4" applyFont="1" applyFill="1" applyBorder="1" applyAlignment="1">
      <alignment horizontal="center" vertical="center"/>
    </xf>
    <xf numFmtId="0" fontId="23" fillId="0" borderId="109" xfId="4" applyFont="1" applyFill="1" applyBorder="1" applyAlignment="1">
      <alignment horizontal="center" vertical="center"/>
    </xf>
    <xf numFmtId="0" fontId="23" fillId="0" borderId="1" xfId="4" applyFont="1" applyFill="1" applyBorder="1" applyAlignment="1">
      <alignment horizontal="center" vertical="center" wrapText="1"/>
    </xf>
    <xf numFmtId="0" fontId="23" fillId="0" borderId="2"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41"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72" xfId="4" applyFont="1" applyFill="1" applyBorder="1" applyAlignment="1">
      <alignment horizontal="center" vertical="center" wrapText="1"/>
    </xf>
    <xf numFmtId="0" fontId="23" fillId="0" borderId="5"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7" fillId="0" borderId="53" xfId="4" applyFont="1" applyFill="1" applyBorder="1" applyAlignment="1">
      <alignment horizontal="center" vertical="center" wrapText="1"/>
    </xf>
    <xf numFmtId="0" fontId="27" fillId="0" borderId="41" xfId="4" applyFont="1" applyFill="1" applyBorder="1" applyAlignment="1">
      <alignment horizontal="center" vertical="center" wrapText="1"/>
    </xf>
    <xf numFmtId="0" fontId="27" fillId="0" borderId="72" xfId="4" applyFont="1" applyFill="1" applyBorder="1" applyAlignment="1">
      <alignment horizontal="center" vertical="center" wrapText="1"/>
    </xf>
    <xf numFmtId="0" fontId="78" fillId="0" borderId="23" xfId="4" applyFont="1" applyFill="1" applyBorder="1" applyAlignment="1">
      <alignment horizontal="center" vertical="center"/>
    </xf>
    <xf numFmtId="0" fontId="78" fillId="0" borderId="7" xfId="4" applyFont="1" applyFill="1" applyBorder="1" applyAlignment="1">
      <alignment horizontal="center" vertical="center"/>
    </xf>
    <xf numFmtId="0" fontId="78" fillId="0" borderId="8" xfId="4" applyFont="1" applyFill="1" applyBorder="1" applyAlignment="1">
      <alignment horizontal="center" vertical="center"/>
    </xf>
    <xf numFmtId="0" fontId="78" fillId="0" borderId="9" xfId="4" applyFont="1" applyFill="1" applyBorder="1" applyAlignment="1">
      <alignment horizontal="center" vertical="center"/>
    </xf>
    <xf numFmtId="0" fontId="78" fillId="0" borderId="5" xfId="4" applyFont="1" applyFill="1" applyBorder="1" applyAlignment="1">
      <alignment horizontal="center" vertical="center"/>
    </xf>
    <xf numFmtId="0" fontId="23" fillId="5" borderId="9" xfId="4" applyFont="1" applyFill="1" applyBorder="1" applyAlignment="1">
      <alignment horizontal="center" vertical="center"/>
    </xf>
    <xf numFmtId="0" fontId="23" fillId="5" borderId="23" xfId="4" applyFont="1" applyFill="1" applyBorder="1" applyAlignment="1">
      <alignment horizontal="center" vertical="center"/>
    </xf>
    <xf numFmtId="0" fontId="23" fillId="5" borderId="24" xfId="4" applyFont="1" applyFill="1" applyBorder="1" applyAlignment="1">
      <alignment horizontal="center" vertical="center"/>
    </xf>
    <xf numFmtId="0" fontId="78" fillId="0" borderId="81" xfId="4" applyFont="1" applyFill="1" applyBorder="1" applyAlignment="1">
      <alignment horizontal="center" vertical="center"/>
    </xf>
    <xf numFmtId="0" fontId="78" fillId="0" borderId="33" xfId="4" applyFont="1" applyFill="1" applyBorder="1" applyAlignment="1">
      <alignment horizontal="center" vertical="center"/>
    </xf>
    <xf numFmtId="0" fontId="78" fillId="0" borderId="28" xfId="4" applyFont="1" applyFill="1" applyBorder="1" applyAlignment="1">
      <alignment horizontal="center" vertical="center"/>
    </xf>
    <xf numFmtId="0" fontId="23" fillId="5" borderId="28" xfId="4" applyFont="1" applyFill="1" applyBorder="1" applyAlignment="1">
      <alignment horizontal="center" vertical="center"/>
    </xf>
    <xf numFmtId="0" fontId="23" fillId="5" borderId="5" xfId="4" applyFont="1" applyFill="1" applyBorder="1" applyAlignment="1">
      <alignment horizontal="center" vertical="center"/>
    </xf>
    <xf numFmtId="0" fontId="23" fillId="5" borderId="14" xfId="4" applyFont="1" applyFill="1" applyBorder="1" applyAlignment="1">
      <alignment horizontal="center" vertical="center"/>
    </xf>
    <xf numFmtId="0" fontId="78" fillId="0" borderId="51" xfId="4" applyFont="1" applyFill="1" applyBorder="1" applyAlignment="1">
      <alignment horizontal="center" vertical="center"/>
    </xf>
    <xf numFmtId="0" fontId="78" fillId="0" borderId="73" xfId="4" applyFont="1" applyFill="1" applyBorder="1" applyAlignment="1">
      <alignment horizontal="center" vertical="center"/>
    </xf>
    <xf numFmtId="0" fontId="78" fillId="0" borderId="42" xfId="4" applyFont="1" applyFill="1" applyBorder="1" applyAlignment="1">
      <alignment horizontal="center" vertical="center"/>
    </xf>
    <xf numFmtId="0" fontId="78" fillId="0" borderId="52" xfId="4" applyFont="1" applyFill="1" applyBorder="1" applyAlignment="1">
      <alignment horizontal="center" vertical="center"/>
    </xf>
    <xf numFmtId="0" fontId="23" fillId="0" borderId="11" xfId="4" applyFont="1" applyBorder="1" applyAlignment="1">
      <alignment horizontal="center" vertical="center"/>
    </xf>
    <xf numFmtId="0" fontId="24" fillId="0" borderId="11" xfId="0" applyFont="1" applyBorder="1" applyAlignment="1">
      <alignment horizontal="center" vertical="center"/>
    </xf>
    <xf numFmtId="0" fontId="23" fillId="5" borderId="69" xfId="4" applyFont="1" applyFill="1" applyBorder="1" applyAlignment="1">
      <alignment horizontal="center" vertical="center"/>
    </xf>
    <xf numFmtId="0" fontId="23" fillId="5" borderId="26" xfId="4" applyFont="1" applyFill="1" applyBorder="1" applyAlignment="1">
      <alignment horizontal="center" vertical="center"/>
    </xf>
    <xf numFmtId="0" fontId="23" fillId="5" borderId="100" xfId="4" applyFont="1" applyFill="1" applyBorder="1" applyAlignment="1">
      <alignment horizontal="center" vertical="center"/>
    </xf>
    <xf numFmtId="0" fontId="23" fillId="5" borderId="44" xfId="4" applyFont="1" applyFill="1" applyBorder="1" applyAlignment="1">
      <alignment horizontal="center" vertical="center"/>
    </xf>
    <xf numFmtId="0" fontId="23" fillId="0" borderId="25" xfId="4" applyFont="1" applyFill="1" applyBorder="1" applyAlignment="1">
      <alignment horizontal="center" vertical="center"/>
    </xf>
    <xf numFmtId="0" fontId="23" fillId="0" borderId="26" xfId="4" applyFont="1" applyFill="1" applyBorder="1" applyAlignment="1">
      <alignment horizontal="center" vertical="center"/>
    </xf>
    <xf numFmtId="0" fontId="23" fillId="0" borderId="100" xfId="4" applyFont="1" applyFill="1" applyBorder="1" applyAlignment="1">
      <alignment horizontal="center" vertical="center"/>
    </xf>
    <xf numFmtId="0" fontId="23" fillId="5" borderId="3" xfId="4" applyFont="1" applyFill="1" applyBorder="1" applyAlignment="1">
      <alignment horizontal="center" vertical="center"/>
    </xf>
    <xf numFmtId="0" fontId="23" fillId="5" borderId="16" xfId="4" applyFont="1" applyFill="1" applyBorder="1" applyAlignment="1">
      <alignment horizontal="center" vertical="center"/>
    </xf>
    <xf numFmtId="0" fontId="23" fillId="5" borderId="17" xfId="4" applyFont="1" applyFill="1" applyBorder="1" applyAlignment="1">
      <alignment horizontal="center" vertical="center"/>
    </xf>
    <xf numFmtId="0" fontId="23" fillId="5" borderId="195" xfId="4" applyFont="1" applyFill="1" applyBorder="1" applyAlignment="1">
      <alignment horizontal="center" vertical="center"/>
    </xf>
    <xf numFmtId="0" fontId="23" fillId="5" borderId="196" xfId="4" applyFont="1" applyFill="1" applyBorder="1" applyAlignment="1">
      <alignment horizontal="center" vertical="center"/>
    </xf>
    <xf numFmtId="0" fontId="20" fillId="0" borderId="116" xfId="5" applyBorder="1" applyAlignment="1">
      <alignment vertical="center"/>
    </xf>
    <xf numFmtId="0" fontId="20" fillId="0" borderId="23" xfId="5" applyBorder="1" applyAlignment="1">
      <alignment vertical="center"/>
    </xf>
    <xf numFmtId="0" fontId="20" fillId="0" borderId="78" xfId="5" applyBorder="1" applyAlignment="1">
      <alignment vertical="center"/>
    </xf>
    <xf numFmtId="0" fontId="20" fillId="0" borderId="117" xfId="5" applyBorder="1" applyAlignment="1">
      <alignment vertical="center"/>
    </xf>
    <xf numFmtId="0" fontId="28" fillId="0" borderId="26" xfId="5" applyFont="1" applyBorder="1" applyAlignment="1">
      <alignment horizontal="center"/>
    </xf>
    <xf numFmtId="0" fontId="20" fillId="0" borderId="46" xfId="5" applyBorder="1" applyAlignment="1">
      <alignment horizontal="center"/>
    </xf>
    <xf numFmtId="0" fontId="20" fillId="0" borderId="98" xfId="5" applyBorder="1" applyAlignment="1">
      <alignment horizontal="center"/>
    </xf>
    <xf numFmtId="0" fontId="20" fillId="0" borderId="91" xfId="5" applyBorder="1" applyAlignment="1">
      <alignment horizontal="center"/>
    </xf>
    <xf numFmtId="0" fontId="20" fillId="0" borderId="92" xfId="5" applyBorder="1" applyAlignment="1">
      <alignment horizontal="center"/>
    </xf>
    <xf numFmtId="0" fontId="20" fillId="0" borderId="152" xfId="5" applyBorder="1" applyAlignment="1">
      <alignment horizontal="center"/>
    </xf>
    <xf numFmtId="0" fontId="29" fillId="0" borderId="112" xfId="5" applyFont="1" applyBorder="1" applyAlignment="1">
      <alignment horizontal="center"/>
    </xf>
    <xf numFmtId="0" fontId="29" fillId="0" borderId="113" xfId="5" applyFont="1" applyBorder="1" applyAlignment="1">
      <alignment horizontal="center"/>
    </xf>
    <xf numFmtId="0" fontId="29" fillId="0" borderId="114" xfId="5" applyFont="1" applyBorder="1" applyAlignment="1">
      <alignment horizontal="center" vertical="center"/>
    </xf>
    <xf numFmtId="0" fontId="29" fillId="0" borderId="115" xfId="5" applyFont="1" applyBorder="1" applyAlignment="1">
      <alignment horizontal="center" vertical="center"/>
    </xf>
    <xf numFmtId="0" fontId="20" fillId="0" borderId="35" xfId="5" applyBorder="1" applyAlignment="1">
      <alignment vertical="center" wrapText="1"/>
    </xf>
    <xf numFmtId="0" fontId="20" fillId="0" borderId="28" xfId="5" applyBorder="1" applyAlignment="1">
      <alignment vertical="center"/>
    </xf>
    <xf numFmtId="0" fontId="20" fillId="0" borderId="5" xfId="5" applyBorder="1" applyAlignment="1">
      <alignment vertical="center"/>
    </xf>
    <xf numFmtId="0" fontId="20" fillId="0" borderId="14" xfId="5" applyBorder="1" applyAlignment="1">
      <alignment vertical="center"/>
    </xf>
    <xf numFmtId="0" fontId="20" fillId="0" borderId="13" xfId="5" applyBorder="1" applyAlignment="1">
      <alignment vertical="center" wrapText="1"/>
    </xf>
    <xf numFmtId="0" fontId="20" fillId="0" borderId="5" xfId="5" applyBorder="1" applyAlignment="1">
      <alignment vertical="center" wrapText="1"/>
    </xf>
    <xf numFmtId="0" fontId="20" fillId="0" borderId="13" xfId="5" applyBorder="1" applyAlignment="1">
      <alignment vertical="center"/>
    </xf>
    <xf numFmtId="0" fontId="20" fillId="0" borderId="5" xfId="5" applyBorder="1" applyAlignment="1">
      <alignment horizontal="right" vertical="center"/>
    </xf>
    <xf numFmtId="0" fontId="20" fillId="0" borderId="14" xfId="5" applyBorder="1" applyAlignment="1">
      <alignment horizontal="right" vertical="center"/>
    </xf>
    <xf numFmtId="0" fontId="20" fillId="0" borderId="37" xfId="5" applyBorder="1" applyAlignment="1">
      <alignment vertical="center" wrapText="1"/>
    </xf>
    <xf numFmtId="0" fontId="20" fillId="0" borderId="3" xfId="5" applyBorder="1" applyAlignment="1">
      <alignment vertical="center" wrapText="1"/>
    </xf>
    <xf numFmtId="0" fontId="20" fillId="0" borderId="21" xfId="5" applyBorder="1" applyAlignment="1">
      <alignment vertical="center" wrapText="1"/>
    </xf>
    <xf numFmtId="0" fontId="20" fillId="0" borderId="6" xfId="5" applyBorder="1" applyAlignment="1">
      <alignment vertical="center" wrapText="1"/>
    </xf>
    <xf numFmtId="0" fontId="20" fillId="0" borderId="32" xfId="5" applyBorder="1" applyAlignment="1">
      <alignment vertical="center" wrapText="1"/>
    </xf>
    <xf numFmtId="0" fontId="20" fillId="0" borderId="9" xfId="5" applyBorder="1" applyAlignment="1">
      <alignment vertical="center" wrapText="1"/>
    </xf>
    <xf numFmtId="0" fontId="20" fillId="0" borderId="14" xfId="5" applyBorder="1" applyAlignment="1">
      <alignment vertical="center" wrapText="1"/>
    </xf>
    <xf numFmtId="0" fontId="20" fillId="0" borderId="28" xfId="5" applyBorder="1" applyAlignment="1">
      <alignment vertical="center" wrapText="1"/>
    </xf>
    <xf numFmtId="0" fontId="20" fillId="0" borderId="5" xfId="5" applyBorder="1" applyAlignment="1">
      <alignment horizontal="center" vertical="center"/>
    </xf>
    <xf numFmtId="0" fontId="20" fillId="0" borderId="14" xfId="5" applyBorder="1" applyAlignment="1">
      <alignment horizontal="center" vertical="center"/>
    </xf>
    <xf numFmtId="0" fontId="20" fillId="0" borderId="116" xfId="5" applyBorder="1" applyAlignment="1">
      <alignment vertical="center" wrapText="1"/>
    </xf>
    <xf numFmtId="0" fontId="20" fillId="0" borderId="23" xfId="5" applyBorder="1" applyAlignment="1">
      <alignment vertical="center" wrapText="1"/>
    </xf>
    <xf numFmtId="0" fontId="20" fillId="2" borderId="13" xfId="5" applyFill="1" applyBorder="1" applyAlignment="1">
      <alignment vertical="center" wrapText="1"/>
    </xf>
    <xf numFmtId="0" fontId="20" fillId="2" borderId="5" xfId="5" applyFill="1" applyBorder="1" applyAlignment="1">
      <alignment vertical="center" wrapText="1"/>
    </xf>
    <xf numFmtId="0" fontId="20" fillId="2" borderId="5" xfId="5" applyFill="1" applyBorder="1" applyAlignment="1">
      <alignment horizontal="right" vertical="center"/>
    </xf>
    <xf numFmtId="0" fontId="20" fillId="2" borderId="14" xfId="5" applyFill="1" applyBorder="1" applyAlignment="1">
      <alignment horizontal="right" vertical="center"/>
    </xf>
    <xf numFmtId="0" fontId="29" fillId="0" borderId="0" xfId="5" applyFont="1" applyBorder="1" applyAlignment="1">
      <alignment vertical="center"/>
    </xf>
    <xf numFmtId="0" fontId="29" fillId="0" borderId="0" xfId="5" applyFont="1" applyFill="1" applyBorder="1" applyAlignment="1">
      <alignment vertical="center"/>
    </xf>
    <xf numFmtId="0" fontId="20" fillId="0" borderId="0" xfId="5" applyAlignment="1">
      <alignment horizontal="center"/>
    </xf>
    <xf numFmtId="0" fontId="24" fillId="2" borderId="37" xfId="5" applyFont="1" applyFill="1" applyBorder="1" applyAlignment="1">
      <alignment vertical="center" wrapText="1"/>
    </xf>
    <xf numFmtId="0" fontId="24" fillId="2" borderId="3" xfId="5" applyFont="1" applyFill="1" applyBorder="1" applyAlignment="1">
      <alignment vertical="center"/>
    </xf>
    <xf numFmtId="0" fontId="24" fillId="2" borderId="21" xfId="5" applyFont="1" applyFill="1" applyBorder="1" applyAlignment="1">
      <alignment vertical="center"/>
    </xf>
    <xf numFmtId="0" fontId="24" fillId="2" borderId="6" xfId="5" applyFont="1" applyFill="1" applyBorder="1" applyAlignment="1">
      <alignment vertical="center"/>
    </xf>
    <xf numFmtId="0" fontId="24" fillId="2" borderId="25" xfId="5" applyFont="1" applyFill="1" applyBorder="1" applyAlignment="1">
      <alignment vertical="center"/>
    </xf>
    <xf numFmtId="0" fontId="24" fillId="2" borderId="100" xfId="5" applyFont="1" applyFill="1" applyBorder="1" applyAlignment="1">
      <alignment vertical="center"/>
    </xf>
    <xf numFmtId="0" fontId="20" fillId="2" borderId="5" xfId="5" applyFill="1" applyBorder="1" applyAlignment="1">
      <alignment horizontal="left" vertical="center"/>
    </xf>
    <xf numFmtId="0" fontId="20" fillId="2" borderId="14" xfId="5" applyFill="1" applyBorder="1" applyAlignment="1">
      <alignment horizontal="left" vertical="center"/>
    </xf>
    <xf numFmtId="0" fontId="20" fillId="2" borderId="19" xfId="5" applyFill="1" applyBorder="1" applyAlignment="1">
      <alignment horizontal="left" vertical="center"/>
    </xf>
    <xf numFmtId="0" fontId="20" fillId="2" borderId="20" xfId="5" applyFill="1" applyBorder="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20" fillId="0" borderId="0" xfId="5" applyFont="1" applyBorder="1" applyAlignment="1">
      <alignment horizontal="center" vertical="center"/>
    </xf>
    <xf numFmtId="0" fontId="29" fillId="0" borderId="0" xfId="5" applyFont="1" applyBorder="1" applyAlignment="1">
      <alignment vertical="center" wrapText="1"/>
    </xf>
    <xf numFmtId="38" fontId="0" fillId="0" borderId="0" xfId="6" applyFont="1" applyAlignment="1">
      <alignment horizontal="center"/>
    </xf>
    <xf numFmtId="38" fontId="2" fillId="0" borderId="0" xfId="6" applyFont="1" applyAlignment="1">
      <alignment horizontal="center"/>
    </xf>
    <xf numFmtId="38" fontId="5" fillId="0" borderId="0" xfId="6" applyFont="1" applyBorder="1" applyAlignment="1">
      <alignment horizontal="center" vertical="center"/>
    </xf>
    <xf numFmtId="0" fontId="6" fillId="0" borderId="0" xfId="0" applyFont="1" applyFill="1" applyAlignment="1">
      <alignment horizontal="center"/>
    </xf>
    <xf numFmtId="38" fontId="2" fillId="0" borderId="16" xfId="7" applyFont="1" applyFill="1" applyBorder="1" applyAlignment="1">
      <alignment horizontal="center" vertical="center"/>
    </xf>
    <xf numFmtId="38" fontId="2" fillId="0" borderId="23" xfId="7" applyFont="1" applyFill="1" applyBorder="1" applyAlignment="1">
      <alignment horizontal="center" vertical="center"/>
    </xf>
    <xf numFmtId="38" fontId="2" fillId="0" borderId="5" xfId="7" applyFont="1" applyBorder="1" applyAlignment="1">
      <alignment horizontal="center" vertical="center"/>
    </xf>
    <xf numFmtId="38" fontId="2" fillId="0" borderId="1" xfId="7" applyFont="1" applyFill="1" applyBorder="1" applyAlignment="1">
      <alignment horizontal="center" vertical="center"/>
    </xf>
    <xf numFmtId="38" fontId="2" fillId="0" borderId="2" xfId="7" applyFont="1" applyFill="1" applyBorder="1" applyAlignment="1">
      <alignment horizontal="center" vertical="center"/>
    </xf>
    <xf numFmtId="38" fontId="2" fillId="0" borderId="3" xfId="7" applyFont="1" applyFill="1" applyBorder="1" applyAlignment="1">
      <alignment horizontal="center" vertical="center"/>
    </xf>
    <xf numFmtId="38" fontId="2" fillId="0" borderId="7" xfId="7" applyFont="1" applyFill="1" applyBorder="1" applyAlignment="1">
      <alignment horizontal="center" vertical="center"/>
    </xf>
    <xf numFmtId="38" fontId="2" fillId="0" borderId="8" xfId="7" applyFont="1" applyFill="1" applyBorder="1" applyAlignment="1">
      <alignment horizontal="center" vertical="center"/>
    </xf>
    <xf numFmtId="38" fontId="2" fillId="0" borderId="9" xfId="7" applyFont="1" applyFill="1" applyBorder="1" applyAlignment="1">
      <alignment horizontal="center" vertical="center"/>
    </xf>
    <xf numFmtId="38" fontId="2" fillId="0" borderId="16" xfId="7" applyFont="1" applyFill="1" applyBorder="1" applyAlignment="1">
      <alignment horizontal="left" vertical="center"/>
    </xf>
    <xf numFmtId="38" fontId="2" fillId="0" borderId="38" xfId="7" applyFont="1" applyFill="1" applyBorder="1" applyAlignment="1">
      <alignment horizontal="left" vertical="center"/>
    </xf>
    <xf numFmtId="38" fontId="2" fillId="0" borderId="23" xfId="7" applyFont="1" applyFill="1" applyBorder="1" applyAlignment="1">
      <alignment horizontal="left" vertical="center"/>
    </xf>
    <xf numFmtId="38" fontId="2" fillId="0" borderId="4" xfId="7" applyFont="1" applyFill="1" applyBorder="1" applyAlignment="1">
      <alignment horizontal="center" vertical="center"/>
    </xf>
    <xf numFmtId="38" fontId="2" fillId="0" borderId="0" xfId="7" applyFont="1" applyFill="1" applyBorder="1" applyAlignment="1">
      <alignment horizontal="center" vertical="center"/>
    </xf>
    <xf numFmtId="38" fontId="2" fillId="0" borderId="6" xfId="7" applyFont="1" applyFill="1" applyBorder="1" applyAlignment="1">
      <alignment horizontal="center" vertical="center"/>
    </xf>
    <xf numFmtId="38" fontId="2" fillId="0" borderId="1" xfId="7" applyFont="1" applyFill="1" applyBorder="1" applyAlignment="1">
      <alignment horizontal="center" vertical="center" wrapText="1"/>
    </xf>
    <xf numFmtId="38" fontId="2" fillId="0" borderId="3" xfId="7" applyFont="1" applyFill="1" applyBorder="1" applyAlignment="1">
      <alignment horizontal="center" vertical="center" wrapText="1"/>
    </xf>
    <xf numFmtId="38" fontId="2" fillId="0" borderId="7" xfId="7" applyFont="1" applyFill="1" applyBorder="1" applyAlignment="1">
      <alignment horizontal="center" vertical="center" wrapText="1"/>
    </xf>
    <xf numFmtId="38" fontId="2" fillId="0" borderId="9" xfId="7" applyFont="1" applyFill="1" applyBorder="1" applyAlignment="1">
      <alignment horizontal="center" vertical="center" wrapText="1"/>
    </xf>
    <xf numFmtId="38" fontId="2" fillId="0" borderId="16" xfId="7" applyFont="1" applyFill="1" applyBorder="1" applyAlignment="1">
      <alignment horizontal="left" vertical="top"/>
    </xf>
    <xf numFmtId="38" fontId="2" fillId="0" borderId="38" xfId="7" applyFont="1" applyFill="1" applyBorder="1" applyAlignment="1">
      <alignment horizontal="left" vertical="top"/>
    </xf>
    <xf numFmtId="38" fontId="2" fillId="0" borderId="23" xfId="7" applyFont="1" applyFill="1" applyBorder="1" applyAlignment="1">
      <alignment horizontal="left" vertical="top"/>
    </xf>
    <xf numFmtId="38" fontId="2" fillId="0" borderId="81" xfId="7" applyFont="1" applyFill="1" applyBorder="1" applyAlignment="1">
      <alignment horizontal="center" vertical="center"/>
    </xf>
    <xf numFmtId="38" fontId="2" fillId="0" borderId="28" xfId="7" applyFont="1" applyFill="1" applyBorder="1" applyAlignment="1">
      <alignment horizontal="center" vertical="center"/>
    </xf>
    <xf numFmtId="38" fontId="2" fillId="0" borderId="1" xfId="7" applyFont="1" applyFill="1" applyBorder="1" applyAlignment="1">
      <alignment horizontal="center"/>
    </xf>
    <xf numFmtId="38" fontId="2" fillId="0" borderId="2" xfId="7" applyFont="1" applyFill="1" applyBorder="1" applyAlignment="1">
      <alignment horizontal="center"/>
    </xf>
    <xf numFmtId="38" fontId="2" fillId="0" borderId="3" xfId="7" applyFont="1" applyFill="1" applyBorder="1" applyAlignment="1">
      <alignment horizontal="center"/>
    </xf>
    <xf numFmtId="38" fontId="2" fillId="0" borderId="7" xfId="7" applyFont="1" applyFill="1" applyBorder="1" applyAlignment="1">
      <alignment horizontal="center"/>
    </xf>
    <xf numFmtId="38" fontId="2" fillId="0" borderId="8" xfId="7" applyFont="1" applyFill="1" applyBorder="1" applyAlignment="1">
      <alignment horizontal="center"/>
    </xf>
    <xf numFmtId="38" fontId="2" fillId="0" borderId="9" xfId="7" applyFont="1" applyFill="1" applyBorder="1" applyAlignment="1">
      <alignment horizontal="center"/>
    </xf>
    <xf numFmtId="38" fontId="2" fillId="0" borderId="16" xfId="7" applyFont="1" applyFill="1" applyBorder="1" applyAlignment="1">
      <alignment horizontal="center" vertical="center" wrapText="1"/>
    </xf>
    <xf numFmtId="38" fontId="14" fillId="0" borderId="16" xfId="7" applyFont="1" applyFill="1" applyBorder="1" applyAlignment="1">
      <alignment horizontal="center" vertical="center" wrapText="1"/>
    </xf>
    <xf numFmtId="38" fontId="14" fillId="0" borderId="23" xfId="7" applyFont="1" applyFill="1" applyBorder="1" applyAlignment="1">
      <alignment horizontal="center" vertical="center"/>
    </xf>
    <xf numFmtId="38" fontId="2" fillId="0" borderId="5" xfId="7" applyFont="1" applyFill="1" applyBorder="1" applyAlignment="1">
      <alignment horizontal="center" vertical="center"/>
    </xf>
    <xf numFmtId="38" fontId="59" fillId="0" borderId="0" xfId="6" applyFont="1" applyBorder="1" applyAlignment="1">
      <alignment horizontal="center" vertical="center"/>
    </xf>
    <xf numFmtId="38" fontId="58" fillId="0" borderId="0" xfId="6" applyFont="1" applyFill="1" applyBorder="1" applyAlignment="1">
      <alignment horizontal="center" vertical="center"/>
    </xf>
    <xf numFmtId="177" fontId="25" fillId="3" borderId="255" xfId="6" applyNumberFormat="1" applyFont="1" applyFill="1" applyBorder="1" applyAlignment="1">
      <alignment horizontal="right" vertical="center"/>
    </xf>
    <xf numFmtId="177" fontId="25" fillId="3" borderId="257" xfId="6" applyNumberFormat="1" applyFont="1" applyFill="1" applyBorder="1" applyAlignment="1">
      <alignment horizontal="right" vertical="center"/>
    </xf>
    <xf numFmtId="177" fontId="25" fillId="3" borderId="256" xfId="0" applyNumberFormat="1" applyFont="1" applyFill="1" applyBorder="1" applyAlignment="1">
      <alignment horizontal="right" vertical="center"/>
    </xf>
    <xf numFmtId="177" fontId="25" fillId="3" borderId="256" xfId="6" applyNumberFormat="1" applyFont="1" applyFill="1" applyBorder="1" applyAlignment="1">
      <alignment horizontal="right" vertical="center"/>
    </xf>
    <xf numFmtId="177" fontId="25" fillId="3" borderId="258" xfId="6" applyNumberFormat="1" applyFont="1" applyFill="1" applyBorder="1" applyAlignment="1">
      <alignment horizontal="right" vertical="center"/>
    </xf>
    <xf numFmtId="177" fontId="25" fillId="3" borderId="259" xfId="6" applyNumberFormat="1" applyFont="1" applyFill="1" applyBorder="1" applyAlignment="1">
      <alignment horizontal="right" vertical="center"/>
    </xf>
    <xf numFmtId="177" fontId="25" fillId="3" borderId="272" xfId="6" applyNumberFormat="1" applyFont="1" applyFill="1" applyBorder="1" applyAlignment="1">
      <alignment vertical="center"/>
    </xf>
    <xf numFmtId="177" fontId="25" fillId="3" borderId="27" xfId="6" applyNumberFormat="1" applyFont="1" applyFill="1" applyBorder="1" applyAlignment="1">
      <alignment vertical="center"/>
    </xf>
    <xf numFmtId="0" fontId="11" fillId="0" borderId="0" xfId="0" applyFont="1" applyBorder="1" applyAlignment="1">
      <alignment horizontal="center" vertical="center"/>
    </xf>
    <xf numFmtId="177" fontId="25" fillId="3" borderId="254" xfId="0" applyNumberFormat="1" applyFont="1" applyFill="1" applyBorder="1" applyAlignment="1">
      <alignment horizontal="right" vertical="center"/>
    </xf>
    <xf numFmtId="38" fontId="24" fillId="3" borderId="247" xfId="6" applyFont="1" applyFill="1" applyBorder="1" applyAlignment="1">
      <alignment horizontal="left" vertical="center" wrapText="1"/>
    </xf>
    <xf numFmtId="38" fontId="24" fillId="3" borderId="248" xfId="6" applyFont="1" applyFill="1" applyBorder="1" applyAlignment="1">
      <alignment horizontal="left" vertical="center" wrapText="1"/>
    </xf>
    <xf numFmtId="177" fontId="25" fillId="3" borderId="254" xfId="6" applyNumberFormat="1" applyFont="1" applyFill="1" applyBorder="1" applyAlignment="1">
      <alignment horizontal="right" vertical="center"/>
    </xf>
    <xf numFmtId="177" fontId="25" fillId="3" borderId="128" xfId="6" applyNumberFormat="1" applyFont="1" applyFill="1" applyBorder="1" applyAlignment="1">
      <alignment horizontal="right" vertical="center"/>
    </xf>
    <xf numFmtId="177" fontId="25" fillId="3" borderId="244" xfId="6" applyNumberFormat="1" applyFont="1" applyFill="1" applyBorder="1" applyAlignment="1">
      <alignment horizontal="right" vertical="center"/>
    </xf>
    <xf numFmtId="177" fontId="25" fillId="3" borderId="153" xfId="0" applyNumberFormat="1" applyFont="1" applyFill="1" applyBorder="1" applyAlignment="1">
      <alignment horizontal="right" vertical="center"/>
    </xf>
    <xf numFmtId="177" fontId="25" fillId="3" borderId="153" xfId="6" applyNumberFormat="1" applyFont="1" applyFill="1" applyBorder="1" applyAlignment="1">
      <alignment horizontal="right" vertical="center"/>
    </xf>
    <xf numFmtId="177" fontId="25" fillId="3" borderId="250" xfId="6" applyNumberFormat="1" applyFont="1" applyFill="1" applyBorder="1" applyAlignment="1">
      <alignment horizontal="right" vertical="center"/>
    </xf>
    <xf numFmtId="177" fontId="25" fillId="3" borderId="251" xfId="6" applyNumberFormat="1" applyFont="1" applyFill="1" applyBorder="1" applyAlignment="1">
      <alignment horizontal="right" vertical="center"/>
    </xf>
    <xf numFmtId="177" fontId="24" fillId="3" borderId="266" xfId="6" applyNumberFormat="1" applyFont="1" applyFill="1" applyBorder="1" applyAlignment="1">
      <alignment horizontal="left" vertical="center"/>
    </xf>
    <xf numFmtId="177" fontId="24" fillId="3" borderId="267" xfId="6" applyNumberFormat="1" applyFont="1" applyFill="1" applyBorder="1" applyAlignment="1">
      <alignment horizontal="left" vertical="center"/>
    </xf>
    <xf numFmtId="177" fontId="25" fillId="3" borderId="134" xfId="0" applyNumberFormat="1" applyFont="1" applyFill="1" applyBorder="1" applyAlignment="1">
      <alignment horizontal="right" vertical="center"/>
    </xf>
    <xf numFmtId="38" fontId="24" fillId="3" borderId="63" xfId="6" applyFont="1" applyFill="1" applyBorder="1" applyAlignment="1">
      <alignment vertical="center" wrapText="1"/>
    </xf>
    <xf numFmtId="38" fontId="24" fillId="3" borderId="61" xfId="6" applyFont="1" applyFill="1" applyBorder="1" applyAlignment="1">
      <alignment vertical="center" wrapText="1"/>
    </xf>
    <xf numFmtId="177" fontId="25" fillId="3" borderId="134" xfId="6" applyNumberFormat="1" applyFont="1" applyFill="1" applyBorder="1" applyAlignment="1">
      <alignment horizontal="right" vertical="center"/>
    </xf>
    <xf numFmtId="177" fontId="25" fillId="3" borderId="155" xfId="6" applyNumberFormat="1" applyFont="1" applyFill="1" applyBorder="1" applyAlignment="1">
      <alignment horizontal="right" vertical="center"/>
    </xf>
    <xf numFmtId="177" fontId="25" fillId="3" borderId="205" xfId="6" applyNumberFormat="1" applyFont="1" applyFill="1" applyBorder="1" applyAlignment="1">
      <alignment horizontal="right" vertical="center"/>
    </xf>
    <xf numFmtId="177" fontId="25" fillId="3" borderId="133" xfId="6" applyNumberFormat="1" applyFont="1" applyFill="1" applyBorder="1" applyAlignment="1">
      <alignment horizontal="right" vertical="center"/>
    </xf>
    <xf numFmtId="0" fontId="24" fillId="3" borderId="63" xfId="0" applyFont="1" applyFill="1" applyBorder="1" applyAlignment="1">
      <alignment vertical="center" wrapText="1"/>
    </xf>
    <xf numFmtId="0" fontId="24" fillId="3" borderId="61" xfId="0" applyFont="1" applyFill="1" applyBorder="1" applyAlignment="1">
      <alignment vertical="center"/>
    </xf>
    <xf numFmtId="177" fontId="25" fillId="3" borderId="202" xfId="6" applyNumberFormat="1" applyFont="1" applyFill="1" applyBorder="1" applyAlignment="1">
      <alignment horizontal="right" vertical="center"/>
    </xf>
    <xf numFmtId="177" fontId="25" fillId="3" borderId="124" xfId="6" applyNumberFormat="1" applyFont="1" applyFill="1" applyBorder="1" applyAlignment="1">
      <alignment horizontal="right" vertical="center"/>
    </xf>
    <xf numFmtId="177" fontId="25" fillId="3" borderId="201" xfId="6" applyNumberFormat="1" applyFont="1" applyFill="1" applyBorder="1" applyAlignment="1">
      <alignment horizontal="right" vertical="center"/>
    </xf>
    <xf numFmtId="177" fontId="25" fillId="3" borderId="202" xfId="0" applyNumberFormat="1" applyFont="1" applyFill="1" applyBorder="1" applyAlignment="1">
      <alignment horizontal="right" vertical="center"/>
    </xf>
    <xf numFmtId="177" fontId="25" fillId="3" borderId="245" xfId="6" applyNumberFormat="1" applyFont="1" applyFill="1" applyBorder="1" applyAlignment="1">
      <alignment horizontal="center" vertical="center"/>
    </xf>
    <xf numFmtId="177" fontId="25" fillId="3" borderId="164" xfId="6" applyNumberFormat="1" applyFont="1" applyFill="1" applyBorder="1" applyAlignment="1">
      <alignment horizontal="center" vertical="center"/>
    </xf>
    <xf numFmtId="177" fontId="25" fillId="3" borderId="261" xfId="6" applyNumberFormat="1" applyFont="1" applyFill="1" applyBorder="1" applyAlignment="1">
      <alignment vertical="center"/>
    </xf>
    <xf numFmtId="177" fontId="25" fillId="3" borderId="262" xfId="6" applyNumberFormat="1" applyFont="1" applyFill="1" applyBorder="1" applyAlignment="1">
      <alignment vertical="center"/>
    </xf>
    <xf numFmtId="177" fontId="25" fillId="3" borderId="208" xfId="6" applyNumberFormat="1" applyFont="1" applyFill="1" applyBorder="1" applyAlignment="1">
      <alignment vertical="center"/>
    </xf>
    <xf numFmtId="177" fontId="25" fillId="3" borderId="236" xfId="6" applyNumberFormat="1" applyFont="1" applyFill="1" applyBorder="1" applyAlignment="1">
      <alignment vertical="center"/>
    </xf>
    <xf numFmtId="177" fontId="25" fillId="3" borderId="88" xfId="6" applyNumberFormat="1" applyFont="1" applyFill="1" applyBorder="1" applyAlignment="1">
      <alignment vertical="center"/>
    </xf>
    <xf numFmtId="177" fontId="25" fillId="3" borderId="211" xfId="6" applyNumberFormat="1" applyFont="1" applyFill="1" applyBorder="1" applyAlignment="1">
      <alignment horizontal="right" vertical="center"/>
    </xf>
    <xf numFmtId="177" fontId="25" fillId="3" borderId="161" xfId="6" applyNumberFormat="1" applyFont="1" applyFill="1" applyBorder="1" applyAlignment="1">
      <alignment horizontal="right" vertical="center"/>
    </xf>
    <xf numFmtId="177" fontId="25" fillId="2" borderId="270" xfId="6" applyNumberFormat="1" applyFont="1" applyFill="1" applyBorder="1" applyAlignment="1">
      <alignment horizontal="right" vertical="center"/>
    </xf>
    <xf numFmtId="177" fontId="25" fillId="2" borderId="271" xfId="6" applyNumberFormat="1" applyFont="1" applyFill="1" applyBorder="1" applyAlignment="1">
      <alignment horizontal="right" vertical="center"/>
    </xf>
    <xf numFmtId="38" fontId="24" fillId="3" borderId="74" xfId="6" applyFont="1" applyFill="1" applyBorder="1" applyAlignment="1">
      <alignment horizontal="center" vertical="center"/>
    </xf>
    <xf numFmtId="38" fontId="24" fillId="3" borderId="80" xfId="6" applyFont="1" applyFill="1" applyBorder="1" applyAlignment="1">
      <alignment horizontal="center" vertical="center"/>
    </xf>
    <xf numFmtId="38" fontId="24" fillId="3" borderId="90" xfId="6" applyFont="1" applyFill="1" applyBorder="1" applyAlignment="1">
      <alignment horizontal="center" vertical="center"/>
    </xf>
    <xf numFmtId="0" fontId="24" fillId="3" borderId="163" xfId="0" applyFont="1" applyFill="1" applyBorder="1" applyAlignment="1">
      <alignment vertical="center" wrapText="1"/>
    </xf>
    <xf numFmtId="0" fontId="24" fillId="3" borderId="126" xfId="0" applyFont="1" applyFill="1" applyBorder="1" applyAlignment="1">
      <alignment vertical="center" wrapText="1"/>
    </xf>
    <xf numFmtId="177" fontId="25" fillId="3" borderId="87" xfId="6" applyNumberFormat="1" applyFont="1" applyFill="1" applyBorder="1" applyAlignment="1">
      <alignment vertical="center"/>
    </xf>
    <xf numFmtId="177" fontId="25" fillId="3" borderId="253" xfId="6" applyNumberFormat="1" applyFont="1" applyFill="1" applyBorder="1" applyAlignment="1">
      <alignment vertical="center"/>
    </xf>
    <xf numFmtId="177" fontId="25" fillId="3" borderId="203" xfId="6" applyNumberFormat="1" applyFont="1" applyFill="1" applyBorder="1" applyAlignment="1">
      <alignment horizontal="right" vertical="center"/>
    </xf>
    <xf numFmtId="177" fontId="25" fillId="3" borderId="206" xfId="0" applyNumberFormat="1" applyFont="1" applyFill="1" applyBorder="1" applyAlignment="1">
      <alignment horizontal="right" vertical="center"/>
    </xf>
    <xf numFmtId="177" fontId="25" fillId="3" borderId="204" xfId="0" applyNumberFormat="1" applyFont="1" applyFill="1" applyBorder="1" applyAlignment="1">
      <alignment horizontal="right" vertical="center"/>
    </xf>
    <xf numFmtId="177" fontId="24" fillId="3" borderId="268" xfId="0" applyNumberFormat="1" applyFont="1" applyFill="1" applyBorder="1" applyAlignment="1">
      <alignment horizontal="left" vertical="center"/>
    </xf>
    <xf numFmtId="177" fontId="24" fillId="3" borderId="22" xfId="0" applyNumberFormat="1" applyFont="1" applyFill="1" applyBorder="1" applyAlignment="1">
      <alignment horizontal="left" vertical="center"/>
    </xf>
    <xf numFmtId="38" fontId="24" fillId="3" borderId="87" xfId="6" applyFont="1" applyFill="1" applyBorder="1" applyAlignment="1">
      <alignment horizontal="left" vertical="center" wrapText="1"/>
    </xf>
    <xf numFmtId="38" fontId="24" fillId="3" borderId="88" xfId="6" applyFont="1" applyFill="1" applyBorder="1" applyAlignment="1">
      <alignment horizontal="left" vertical="center" wrapText="1"/>
    </xf>
    <xf numFmtId="177" fontId="25" fillId="2" borderId="261" xfId="6" applyNumberFormat="1" applyFont="1" applyFill="1" applyBorder="1" applyAlignment="1">
      <alignment horizontal="center" vertical="center"/>
    </xf>
    <xf numFmtId="177" fontId="25" fillId="2" borderId="262" xfId="6" applyNumberFormat="1" applyFont="1" applyFill="1" applyBorder="1" applyAlignment="1">
      <alignment horizontal="center" vertical="center"/>
    </xf>
    <xf numFmtId="177" fontId="25" fillId="3" borderId="128" xfId="6" applyNumberFormat="1" applyFont="1" applyFill="1" applyBorder="1" applyAlignment="1">
      <alignment vertical="center"/>
    </xf>
    <xf numFmtId="177" fontId="25" fillId="3" borderId="244" xfId="6" applyNumberFormat="1" applyFont="1" applyFill="1" applyBorder="1" applyAlignment="1">
      <alignment vertical="center"/>
    </xf>
    <xf numFmtId="177" fontId="25" fillId="3" borderId="249" xfId="6" applyNumberFormat="1" applyFont="1" applyFill="1" applyBorder="1" applyAlignment="1">
      <alignment horizontal="right" vertical="center"/>
    </xf>
    <xf numFmtId="177" fontId="25" fillId="0" borderId="153" xfId="6" applyNumberFormat="1" applyFont="1" applyBorder="1" applyAlignment="1">
      <alignment horizontal="right" vertical="center"/>
    </xf>
    <xf numFmtId="177" fontId="25" fillId="0" borderId="153" xfId="0" applyNumberFormat="1" applyFont="1" applyFill="1" applyBorder="1" applyAlignment="1">
      <alignment horizontal="right" vertical="center"/>
    </xf>
    <xf numFmtId="177" fontId="25" fillId="0" borderId="128" xfId="6" applyNumberFormat="1" applyFont="1" applyBorder="1" applyAlignment="1">
      <alignment horizontal="right" vertical="center"/>
    </xf>
    <xf numFmtId="177" fontId="25" fillId="0" borderId="244" xfId="6" applyNumberFormat="1" applyFont="1" applyBorder="1" applyAlignment="1">
      <alignment horizontal="right" vertical="center"/>
    </xf>
    <xf numFmtId="177" fontId="25" fillId="3" borderId="128" xfId="6" applyNumberFormat="1" applyFont="1" applyFill="1" applyBorder="1" applyAlignment="1">
      <alignment horizontal="center" vertical="center"/>
    </xf>
    <xf numFmtId="177" fontId="25" fillId="3" borderId="61" xfId="6" applyNumberFormat="1" applyFont="1" applyFill="1" applyBorder="1" applyAlignment="1">
      <alignment horizontal="center" vertical="center"/>
    </xf>
    <xf numFmtId="177" fontId="24" fillId="2" borderId="266" xfId="6" applyNumberFormat="1" applyFont="1" applyFill="1" applyBorder="1" applyAlignment="1">
      <alignment horizontal="left" vertical="center"/>
    </xf>
    <xf numFmtId="177" fontId="24" fillId="2" borderId="267" xfId="6" applyNumberFormat="1" applyFont="1" applyFill="1" applyBorder="1" applyAlignment="1">
      <alignment horizontal="left" vertical="center"/>
    </xf>
    <xf numFmtId="177" fontId="25" fillId="0" borderId="134" xfId="6" applyNumberFormat="1" applyFont="1" applyBorder="1" applyAlignment="1">
      <alignment horizontal="right" vertical="center"/>
    </xf>
    <xf numFmtId="177" fontId="25" fillId="0" borderId="155" xfId="0" applyNumberFormat="1" applyFont="1" applyFill="1" applyBorder="1" applyAlignment="1">
      <alignment horizontal="right" vertical="center"/>
    </xf>
    <xf numFmtId="177" fontId="25" fillId="3" borderId="155" xfId="0" applyNumberFormat="1" applyFont="1" applyFill="1" applyBorder="1" applyAlignment="1">
      <alignment horizontal="right" vertical="center"/>
    </xf>
    <xf numFmtId="177" fontId="25" fillId="3" borderId="160" xfId="0" applyNumberFormat="1" applyFont="1" applyFill="1" applyBorder="1" applyAlignment="1">
      <alignment horizontal="right" vertical="center"/>
    </xf>
    <xf numFmtId="177" fontId="25" fillId="3" borderId="210" xfId="0" applyNumberFormat="1" applyFont="1" applyFill="1" applyBorder="1" applyAlignment="1">
      <alignment horizontal="right" vertical="center"/>
    </xf>
    <xf numFmtId="177" fontId="25" fillId="3" borderId="156" xfId="0" applyNumberFormat="1" applyFont="1" applyFill="1" applyBorder="1" applyAlignment="1">
      <alignment horizontal="right" vertical="center"/>
    </xf>
    <xf numFmtId="177" fontId="25" fillId="0" borderId="155" xfId="6" applyNumberFormat="1" applyFont="1" applyBorder="1" applyAlignment="1">
      <alignment horizontal="right" vertical="center"/>
    </xf>
    <xf numFmtId="177" fontId="25" fillId="0" borderId="133" xfId="6" applyNumberFormat="1" applyFont="1" applyBorder="1" applyAlignment="1">
      <alignment horizontal="right" vertical="center"/>
    </xf>
    <xf numFmtId="177" fontId="25" fillId="0" borderId="205" xfId="6" applyNumberFormat="1" applyFont="1" applyBorder="1" applyAlignment="1">
      <alignment horizontal="right" vertical="center"/>
    </xf>
    <xf numFmtId="177" fontId="25" fillId="0" borderId="237" xfId="6" applyNumberFormat="1" applyFont="1" applyBorder="1" applyAlignment="1">
      <alignment horizontal="right" vertical="center"/>
    </xf>
    <xf numFmtId="177" fontId="25" fillId="0" borderId="238" xfId="6" applyNumberFormat="1" applyFont="1" applyBorder="1" applyAlignment="1">
      <alignment horizontal="right" vertical="center"/>
    </xf>
    <xf numFmtId="177" fontId="25" fillId="2" borderId="263" xfId="6" applyNumberFormat="1" applyFont="1" applyFill="1" applyBorder="1" applyAlignment="1">
      <alignment horizontal="right" vertical="center"/>
    </xf>
    <xf numFmtId="177" fontId="25" fillId="2" borderId="264" xfId="6" applyNumberFormat="1" applyFont="1" applyFill="1" applyBorder="1" applyAlignment="1">
      <alignment horizontal="right" vertical="center"/>
    </xf>
    <xf numFmtId="38" fontId="24" fillId="0" borderId="15" xfId="6" applyFont="1" applyBorder="1" applyAlignment="1">
      <alignment horizontal="center" vertical="center"/>
    </xf>
    <xf numFmtId="38" fontId="24" fillId="0" borderId="80" xfId="6" applyFont="1" applyBorder="1" applyAlignment="1">
      <alignment horizontal="center" vertical="center"/>
    </xf>
    <xf numFmtId="38" fontId="24" fillId="0" borderId="50" xfId="6" applyFont="1" applyBorder="1" applyAlignment="1">
      <alignment horizontal="center" vertical="center"/>
    </xf>
    <xf numFmtId="0" fontId="24" fillId="0" borderId="58" xfId="0" applyFont="1" applyFill="1" applyBorder="1" applyAlignment="1">
      <alignment vertical="center" wrapText="1"/>
    </xf>
    <xf numFmtId="0" fontId="24" fillId="0" borderId="57" xfId="0" applyFont="1" applyFill="1" applyBorder="1" applyAlignment="1">
      <alignment vertical="center" wrapText="1"/>
    </xf>
    <xf numFmtId="177" fontId="24" fillId="2" borderId="269" xfId="0" applyNumberFormat="1" applyFont="1" applyFill="1" applyBorder="1" applyAlignment="1">
      <alignment horizontal="left" vertical="center"/>
    </xf>
    <xf numFmtId="177" fontId="24" fillId="2" borderId="39" xfId="0" applyNumberFormat="1" applyFont="1" applyFill="1" applyBorder="1" applyAlignment="1">
      <alignment horizontal="left" vertical="center"/>
    </xf>
    <xf numFmtId="0" fontId="24" fillId="0" borderId="63" xfId="0" applyFont="1" applyFill="1" applyBorder="1" applyAlignment="1">
      <alignment vertical="center" wrapText="1"/>
    </xf>
    <xf numFmtId="0" fontId="24" fillId="0" borderId="61" xfId="0" applyFont="1" applyFill="1" applyBorder="1" applyAlignment="1">
      <alignment vertical="center"/>
    </xf>
    <xf numFmtId="177" fontId="80" fillId="0" borderId="133" xfId="6" applyNumberFormat="1" applyFont="1" applyBorder="1" applyAlignment="1">
      <alignment horizontal="right" vertical="center"/>
    </xf>
    <xf numFmtId="177" fontId="80" fillId="0" borderId="205" xfId="6" applyNumberFormat="1" applyFont="1" applyBorder="1" applyAlignment="1">
      <alignment horizontal="right" vertical="center"/>
    </xf>
    <xf numFmtId="177" fontId="80" fillId="0" borderId="155" xfId="6" applyNumberFormat="1" applyFont="1" applyBorder="1" applyAlignment="1">
      <alignment horizontal="right" vertical="center"/>
    </xf>
    <xf numFmtId="38" fontId="24" fillId="0" borderId="116" xfId="6" applyFont="1" applyBorder="1" applyAlignment="1">
      <alignment horizontal="center" vertical="center"/>
    </xf>
    <xf numFmtId="177" fontId="80" fillId="0" borderId="153" xfId="0" applyNumberFormat="1" applyFont="1" applyFill="1" applyBorder="1" applyAlignment="1">
      <alignment horizontal="right" vertical="center"/>
    </xf>
    <xf numFmtId="177" fontId="80" fillId="0" borderId="155" xfId="0" applyNumberFormat="1" applyFont="1" applyFill="1" applyBorder="1" applyAlignment="1">
      <alignment horizontal="right" vertical="center"/>
    </xf>
    <xf numFmtId="177" fontId="80" fillId="0" borderId="153" xfId="6" applyNumberFormat="1" applyFont="1" applyBorder="1" applyAlignment="1">
      <alignment horizontal="right" vertical="center"/>
    </xf>
    <xf numFmtId="177" fontId="80" fillId="0" borderId="134" xfId="6" applyNumberFormat="1" applyFont="1" applyBorder="1" applyAlignment="1">
      <alignment horizontal="right" vertical="center"/>
    </xf>
    <xf numFmtId="177" fontId="80" fillId="0" borderId="128" xfId="6" applyNumberFormat="1" applyFont="1" applyBorder="1" applyAlignment="1">
      <alignment horizontal="right" vertical="center"/>
    </xf>
    <xf numFmtId="177" fontId="24" fillId="2" borderId="268" xfId="0" applyNumberFormat="1" applyFont="1" applyFill="1" applyBorder="1" applyAlignment="1">
      <alignment horizontal="left" vertical="center"/>
    </xf>
    <xf numFmtId="177" fontId="24" fillId="2" borderId="22" xfId="0" applyNumberFormat="1" applyFont="1" applyFill="1" applyBorder="1" applyAlignment="1">
      <alignment horizontal="left" vertical="center"/>
    </xf>
    <xf numFmtId="177" fontId="80" fillId="0" borderId="244" xfId="6" applyNumberFormat="1" applyFont="1" applyBorder="1" applyAlignment="1">
      <alignment horizontal="right" vertical="center"/>
    </xf>
    <xf numFmtId="177" fontId="80" fillId="0" borderId="124" xfId="6" applyNumberFormat="1" applyFont="1" applyBorder="1" applyAlignment="1">
      <alignment vertical="center"/>
    </xf>
    <xf numFmtId="177" fontId="80" fillId="0" borderId="203" xfId="6" applyNumberFormat="1" applyFont="1" applyBorder="1" applyAlignment="1">
      <alignment vertical="center"/>
    </xf>
    <xf numFmtId="177" fontId="80" fillId="0" borderId="203" xfId="6" applyNumberFormat="1" applyFont="1" applyBorder="1" applyAlignment="1">
      <alignment horizontal="right" vertical="center"/>
    </xf>
    <xf numFmtId="177" fontId="80" fillId="0" borderId="237" xfId="6" applyNumberFormat="1" applyFont="1" applyBorder="1" applyAlignment="1">
      <alignment horizontal="right" vertical="center"/>
    </xf>
    <xf numFmtId="177" fontId="80" fillId="0" borderId="238" xfId="6" applyNumberFormat="1" applyFont="1" applyBorder="1" applyAlignment="1">
      <alignment horizontal="right" vertical="center"/>
    </xf>
    <xf numFmtId="38" fontId="24" fillId="0" borderId="74" xfId="6" applyFont="1" applyBorder="1" applyAlignment="1">
      <alignment horizontal="center" vertical="center"/>
    </xf>
    <xf numFmtId="177" fontId="24" fillId="2" borderId="265" xfId="0" applyNumberFormat="1" applyFont="1" applyFill="1" applyBorder="1" applyAlignment="1">
      <alignment horizontal="left" vertical="center"/>
    </xf>
    <xf numFmtId="177" fontId="24" fillId="2" borderId="243" xfId="0" applyNumberFormat="1" applyFont="1" applyFill="1" applyBorder="1" applyAlignment="1">
      <alignment horizontal="left" vertical="center"/>
    </xf>
    <xf numFmtId="0" fontId="24" fillId="0" borderId="163" xfId="0" applyFont="1" applyFill="1" applyBorder="1" applyAlignment="1">
      <alignment vertical="center" wrapText="1"/>
    </xf>
    <xf numFmtId="0" fontId="24" fillId="0" borderId="126" xfId="0" applyFont="1" applyFill="1" applyBorder="1" applyAlignment="1">
      <alignment vertical="center" wrapText="1"/>
    </xf>
    <xf numFmtId="177" fontId="80" fillId="0" borderId="163" xfId="6" applyNumberFormat="1" applyFont="1" applyBorder="1" applyAlignment="1">
      <alignment vertical="center"/>
    </xf>
    <xf numFmtId="177" fontId="80" fillId="0" borderId="125" xfId="6" applyNumberFormat="1" applyFont="1" applyBorder="1" applyAlignment="1">
      <alignment vertical="center"/>
    </xf>
    <xf numFmtId="177" fontId="80" fillId="0" borderId="202" xfId="6" applyNumberFormat="1" applyFont="1" applyBorder="1" applyAlignment="1">
      <alignment horizontal="right" vertical="center"/>
    </xf>
    <xf numFmtId="177" fontId="80" fillId="0" borderId="202" xfId="0" applyNumberFormat="1" applyFont="1" applyFill="1" applyBorder="1" applyAlignment="1">
      <alignment horizontal="right" vertical="center"/>
    </xf>
    <xf numFmtId="177" fontId="80" fillId="0" borderId="124" xfId="6" applyNumberFormat="1" applyFont="1" applyBorder="1" applyAlignment="1">
      <alignment horizontal="right" vertical="center"/>
    </xf>
    <xf numFmtId="177" fontId="25" fillId="3" borderId="252" xfId="0" applyNumberFormat="1" applyFont="1" applyFill="1" applyBorder="1" applyAlignment="1">
      <alignment horizontal="right" vertical="center"/>
    </xf>
    <xf numFmtId="38" fontId="0" fillId="0" borderId="209" xfId="6" applyFont="1" applyBorder="1" applyAlignment="1">
      <alignment horizontal="center" vertical="center"/>
    </xf>
    <xf numFmtId="38" fontId="0" fillId="0" borderId="154" xfId="6" applyFont="1" applyBorder="1" applyAlignment="1">
      <alignment horizontal="center" vertical="center"/>
    </xf>
    <xf numFmtId="38" fontId="0" fillId="0" borderId="207" xfId="6" applyFont="1" applyBorder="1" applyAlignment="1">
      <alignment horizontal="center" vertical="center"/>
    </xf>
    <xf numFmtId="38" fontId="0" fillId="0" borderId="158" xfId="6" applyFont="1" applyBorder="1" applyAlignment="1">
      <alignment horizontal="center" vertical="center"/>
    </xf>
    <xf numFmtId="38" fontId="4" fillId="0" borderId="209" xfId="6" applyFont="1" applyBorder="1" applyAlignment="1">
      <alignment horizontal="center" vertical="center" wrapText="1"/>
    </xf>
    <xf numFmtId="38" fontId="4" fillId="0" borderId="154" xfId="6" applyFont="1" applyBorder="1" applyAlignment="1">
      <alignment horizontal="center" vertical="center"/>
    </xf>
    <xf numFmtId="38" fontId="4" fillId="0" borderId="207" xfId="6" applyFont="1" applyBorder="1" applyAlignment="1">
      <alignment horizontal="center" vertical="center"/>
    </xf>
    <xf numFmtId="38" fontId="4" fillId="0" borderId="158" xfId="6" applyFont="1" applyBorder="1" applyAlignment="1">
      <alignment horizontal="center" vertical="center"/>
    </xf>
    <xf numFmtId="181" fontId="0" fillId="0" borderId="135" xfId="6" applyNumberFormat="1" applyFont="1" applyBorder="1" applyAlignment="1">
      <alignment horizontal="center" vertical="center" shrinkToFit="1"/>
    </xf>
    <xf numFmtId="181" fontId="0" fillId="0" borderId="235" xfId="6" applyNumberFormat="1" applyFont="1" applyBorder="1" applyAlignment="1">
      <alignment horizontal="center" vertical="center" shrinkToFit="1"/>
    </xf>
    <xf numFmtId="38" fontId="0" fillId="0" borderId="136" xfId="6" applyFont="1" applyBorder="1" applyAlignment="1">
      <alignment horizontal="center" vertical="center" wrapText="1"/>
    </xf>
    <xf numFmtId="38" fontId="0" fillId="0" borderId="235" xfId="6" applyFont="1" applyBorder="1" applyAlignment="1">
      <alignment horizontal="center" vertical="center" wrapText="1"/>
    </xf>
    <xf numFmtId="38" fontId="0" fillId="0" borderId="157" xfId="6" applyFont="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0" fillId="0" borderId="136" xfId="6" applyFont="1" applyFill="1" applyBorder="1" applyAlignment="1">
      <alignment horizontal="center" vertical="center" wrapText="1"/>
    </xf>
    <xf numFmtId="38" fontId="6" fillId="0" borderId="197" xfId="6" applyFont="1" applyFill="1" applyBorder="1" applyAlignment="1">
      <alignment horizontal="left" vertical="center" shrinkToFit="1"/>
    </xf>
    <xf numFmtId="38" fontId="6" fillId="0" borderId="198" xfId="6" applyFont="1" applyFill="1" applyBorder="1" applyAlignment="1">
      <alignment horizontal="left" vertical="center" shrinkToFit="1"/>
    </xf>
    <xf numFmtId="181" fontId="10" fillId="0" borderId="198" xfId="6" applyNumberFormat="1" applyFont="1" applyFill="1" applyBorder="1" applyAlignment="1">
      <alignment horizontal="right" vertical="center" shrinkToFit="1"/>
    </xf>
    <xf numFmtId="181" fontId="10" fillId="0" borderId="199" xfId="6" applyNumberFormat="1" applyFont="1" applyFill="1" applyBorder="1" applyAlignment="1">
      <alignment horizontal="right" vertical="center" shrinkToFit="1"/>
    </xf>
    <xf numFmtId="0" fontId="0" fillId="0" borderId="111" xfId="0" applyFont="1" applyBorder="1" applyAlignment="1">
      <alignment horizontal="center" vertical="center" wrapText="1"/>
    </xf>
    <xf numFmtId="0" fontId="0" fillId="0" borderId="15" xfId="0" applyFont="1" applyBorder="1" applyAlignment="1">
      <alignment horizontal="center" vertical="center"/>
    </xf>
    <xf numFmtId="38" fontId="0" fillId="0" borderId="99" xfId="6" applyFont="1" applyBorder="1" applyAlignment="1">
      <alignment horizontal="center" vertical="center"/>
    </xf>
    <xf numFmtId="38" fontId="0" fillId="0" borderId="47" xfId="6" applyFont="1" applyBorder="1" applyAlignment="1">
      <alignment horizontal="center" vertical="center"/>
    </xf>
    <xf numFmtId="38" fontId="0" fillId="0" borderId="53" xfId="6" applyFont="1" applyBorder="1" applyAlignment="1">
      <alignment horizontal="center" vertical="center"/>
    </xf>
    <xf numFmtId="38" fontId="0" fillId="0" borderId="72" xfId="6" applyFont="1" applyBorder="1" applyAlignment="1">
      <alignment horizontal="center" vertical="center"/>
    </xf>
    <xf numFmtId="38" fontId="0" fillId="0" borderId="239" xfId="6" applyFont="1" applyBorder="1" applyAlignment="1">
      <alignment horizontal="center" vertical="center" wrapText="1"/>
    </xf>
    <xf numFmtId="38" fontId="0" fillId="0" borderId="240" xfId="6" applyFont="1" applyBorder="1" applyAlignment="1">
      <alignment horizontal="center" vertical="center" wrapText="1"/>
    </xf>
    <xf numFmtId="38" fontId="0" fillId="0" borderId="242" xfId="6" applyFont="1" applyBorder="1" applyAlignment="1">
      <alignment horizontal="center" vertical="center" wrapText="1"/>
    </xf>
    <xf numFmtId="38" fontId="0" fillId="0" borderId="239" xfId="6" applyFont="1" applyBorder="1" applyAlignment="1">
      <alignment horizontal="center" vertical="center"/>
    </xf>
    <xf numFmtId="38" fontId="0" fillId="0" borderId="240" xfId="6" applyFont="1" applyBorder="1" applyAlignment="1">
      <alignment horizontal="center" vertical="center"/>
    </xf>
    <xf numFmtId="38" fontId="0" fillId="0" borderId="241" xfId="6" applyFont="1" applyBorder="1" applyAlignment="1">
      <alignment horizontal="center" vertical="center"/>
    </xf>
    <xf numFmtId="38" fontId="0" fillId="0" borderId="235" xfId="6" applyFont="1" applyFill="1" applyBorder="1" applyAlignment="1">
      <alignment horizontal="center" vertical="center" wrapText="1"/>
    </xf>
    <xf numFmtId="38" fontId="6" fillId="0" borderId="35" xfId="6" applyFont="1" applyBorder="1" applyAlignment="1">
      <alignment horizontal="left" vertical="center"/>
    </xf>
    <xf numFmtId="38" fontId="6" fillId="0" borderId="33" xfId="6" applyFont="1" applyBorder="1" applyAlignment="1">
      <alignment horizontal="left" vertical="center"/>
    </xf>
    <xf numFmtId="38" fontId="6" fillId="0" borderId="28" xfId="6" applyFont="1" applyBorder="1" applyAlignment="1">
      <alignment horizontal="left" vertical="center"/>
    </xf>
    <xf numFmtId="181" fontId="10" fillId="2" borderId="5" xfId="6" applyNumberFormat="1" applyFont="1" applyFill="1" applyBorder="1" applyAlignment="1">
      <alignment vertical="center"/>
    </xf>
    <xf numFmtId="181" fontId="10" fillId="2" borderId="14" xfId="6" applyNumberFormat="1" applyFont="1" applyFill="1" applyBorder="1" applyAlignment="1">
      <alignment vertical="center"/>
    </xf>
    <xf numFmtId="38" fontId="6" fillId="0" borderId="130" xfId="6" applyFont="1" applyBorder="1" applyAlignment="1">
      <alignment horizontal="center" vertical="center"/>
    </xf>
    <xf numFmtId="38" fontId="6" fillId="0" borderId="131" xfId="6" applyFont="1" applyBorder="1" applyAlignment="1">
      <alignment horizontal="center" vertical="center"/>
    </xf>
    <xf numFmtId="38" fontId="6" fillId="0" borderId="132" xfId="6" applyFont="1" applyBorder="1" applyAlignment="1">
      <alignment horizontal="center" vertical="center"/>
    </xf>
    <xf numFmtId="38" fontId="6" fillId="3" borderId="165" xfId="6" applyFont="1" applyFill="1" applyBorder="1" applyAlignment="1">
      <alignment vertical="center"/>
    </xf>
    <xf numFmtId="38" fontId="6" fillId="3" borderId="132" xfId="6" applyFont="1" applyFill="1" applyBorder="1" applyAlignment="1">
      <alignment vertical="center"/>
    </xf>
    <xf numFmtId="181" fontId="6" fillId="3" borderId="165" xfId="6" applyNumberFormat="1" applyFont="1" applyFill="1" applyBorder="1" applyAlignment="1">
      <alignment vertical="center"/>
    </xf>
    <xf numFmtId="181" fontId="6" fillId="3" borderId="132" xfId="6" applyNumberFormat="1" applyFont="1" applyFill="1" applyBorder="1" applyAlignment="1">
      <alignment vertical="center"/>
    </xf>
    <xf numFmtId="177" fontId="6" fillId="3" borderId="165" xfId="6" applyNumberFormat="1" applyFont="1" applyFill="1" applyBorder="1" applyAlignment="1">
      <alignment vertical="center"/>
    </xf>
    <xf numFmtId="177" fontId="6" fillId="3" borderId="132" xfId="6" applyNumberFormat="1" applyFont="1" applyFill="1" applyBorder="1" applyAlignment="1">
      <alignment vertical="center"/>
    </xf>
    <xf numFmtId="38" fontId="6" fillId="0" borderId="151" xfId="6" applyFont="1" applyBorder="1" applyAlignment="1">
      <alignment horizontal="left" vertical="center" shrinkToFit="1"/>
    </xf>
    <xf numFmtId="38" fontId="6" fillId="0" borderId="92" xfId="6" applyFont="1" applyBorder="1" applyAlignment="1">
      <alignment horizontal="left" vertical="center" shrinkToFit="1"/>
    </xf>
    <xf numFmtId="38" fontId="6" fillId="0" borderId="29" xfId="6" applyFont="1" applyBorder="1" applyAlignment="1">
      <alignment horizontal="left" vertical="center" shrinkToFit="1"/>
    </xf>
    <xf numFmtId="181" fontId="10" fillId="2" borderId="19" xfId="6" applyNumberFormat="1" applyFont="1" applyFill="1" applyBorder="1" applyAlignment="1">
      <alignment vertical="center"/>
    </xf>
    <xf numFmtId="181" fontId="10" fillId="2" borderId="20" xfId="6" applyNumberFormat="1" applyFont="1" applyFill="1" applyBorder="1" applyAlignment="1">
      <alignment vertical="center"/>
    </xf>
    <xf numFmtId="38" fontId="6" fillId="0" borderId="136" xfId="6" applyFont="1" applyBorder="1" applyAlignment="1">
      <alignment horizontal="left" vertical="center"/>
    </xf>
    <xf numFmtId="38" fontId="6" fillId="0" borderId="137" xfId="6" applyFont="1" applyBorder="1" applyAlignment="1">
      <alignment horizontal="left" vertical="center"/>
    </xf>
    <xf numFmtId="38" fontId="6" fillId="0" borderId="138" xfId="6" applyFont="1" applyBorder="1" applyAlignment="1">
      <alignment horizontal="left" vertical="center"/>
    </xf>
    <xf numFmtId="38" fontId="6" fillId="0" borderId="135" xfId="6" applyFont="1" applyBorder="1" applyAlignment="1">
      <alignment vertical="center"/>
    </xf>
    <xf numFmtId="38" fontId="6" fillId="0" borderId="138" xfId="6" applyFont="1" applyBorder="1" applyAlignment="1">
      <alignment vertical="center"/>
    </xf>
    <xf numFmtId="38" fontId="6" fillId="3" borderId="135" xfId="6" applyFont="1" applyFill="1" applyBorder="1" applyAlignment="1">
      <alignment vertical="center"/>
    </xf>
    <xf numFmtId="38" fontId="6" fillId="3" borderId="138" xfId="6" applyFont="1" applyFill="1" applyBorder="1" applyAlignment="1">
      <alignment vertical="center"/>
    </xf>
    <xf numFmtId="181" fontId="6" fillId="3" borderId="63" xfId="6" applyNumberFormat="1" applyFont="1" applyFill="1" applyBorder="1" applyAlignment="1">
      <alignment vertical="center"/>
    </xf>
    <xf numFmtId="181" fontId="6" fillId="3" borderId="61" xfId="6" applyNumberFormat="1" applyFont="1" applyFill="1" applyBorder="1" applyAlignment="1">
      <alignment vertical="center"/>
    </xf>
    <xf numFmtId="177" fontId="6" fillId="3" borderId="135" xfId="6" applyNumberFormat="1" applyFont="1" applyFill="1" applyBorder="1" applyAlignment="1">
      <alignment vertical="center"/>
    </xf>
    <xf numFmtId="177" fontId="6" fillId="3" borderId="138" xfId="6" applyNumberFormat="1" applyFont="1" applyFill="1" applyBorder="1" applyAlignment="1">
      <alignment vertical="center"/>
    </xf>
    <xf numFmtId="183" fontId="6" fillId="3" borderId="135" xfId="6" applyNumberFormat="1" applyFont="1" applyFill="1" applyBorder="1" applyAlignment="1">
      <alignment horizontal="center" vertical="center"/>
    </xf>
    <xf numFmtId="183" fontId="6" fillId="3" borderId="138" xfId="6" applyNumberFormat="1" applyFont="1" applyFill="1" applyBorder="1" applyAlignment="1">
      <alignment horizontal="center" vertical="center"/>
    </xf>
    <xf numFmtId="38" fontId="6" fillId="0" borderId="107" xfId="6" applyFont="1" applyBorder="1" applyAlignment="1">
      <alignment horizontal="left" vertical="center"/>
    </xf>
    <xf numFmtId="38" fontId="6" fillId="0" borderId="48" xfId="6" applyFont="1" applyBorder="1" applyAlignment="1">
      <alignment horizontal="left" vertical="center"/>
    </xf>
    <xf numFmtId="38" fontId="6" fillId="0" borderId="97" xfId="6" applyFont="1" applyBorder="1" applyAlignment="1">
      <alignment horizontal="left" vertical="center"/>
    </xf>
    <xf numFmtId="181" fontId="10" fillId="0" borderId="46" xfId="6" applyNumberFormat="1" applyFont="1" applyBorder="1" applyAlignment="1">
      <alignment vertical="center"/>
    </xf>
    <xf numFmtId="181" fontId="10" fillId="0" borderId="98" xfId="6" applyNumberFormat="1" applyFont="1" applyBorder="1" applyAlignment="1">
      <alignment vertical="center"/>
    </xf>
    <xf numFmtId="38" fontId="10" fillId="0" borderId="128" xfId="6" applyFont="1" applyBorder="1" applyAlignment="1">
      <alignment horizontal="left" vertical="center"/>
    </xf>
    <xf numFmtId="38" fontId="10" fillId="0" borderId="62" xfId="6" applyFont="1" applyBorder="1" applyAlignment="1">
      <alignment horizontal="left" vertical="center"/>
    </xf>
    <xf numFmtId="38" fontId="10" fillId="0" borderId="61" xfId="6" applyFont="1" applyBorder="1" applyAlignment="1">
      <alignment horizontal="left" vertical="center"/>
    </xf>
    <xf numFmtId="38" fontId="10" fillId="0" borderId="63" xfId="6" applyFont="1" applyBorder="1" applyAlignment="1">
      <alignment vertical="center"/>
    </xf>
    <xf numFmtId="38" fontId="10" fillId="0" borderId="61" xfId="6" applyFont="1" applyBorder="1" applyAlignment="1">
      <alignment vertical="center"/>
    </xf>
    <xf numFmtId="38" fontId="6" fillId="3" borderId="63" xfId="6" applyFont="1" applyFill="1" applyBorder="1" applyAlignment="1">
      <alignment vertical="center"/>
    </xf>
    <xf numFmtId="38" fontId="6" fillId="3" borderId="61" xfId="6" applyFont="1" applyFill="1" applyBorder="1" applyAlignment="1">
      <alignment vertical="center"/>
    </xf>
    <xf numFmtId="177" fontId="6" fillId="3" borderId="63" xfId="6" applyNumberFormat="1" applyFont="1" applyFill="1" applyBorder="1" applyAlignment="1">
      <alignment vertical="center"/>
    </xf>
    <xf numFmtId="177" fontId="6" fillId="3" borderId="61" xfId="6" applyNumberFormat="1" applyFont="1" applyFill="1" applyBorder="1" applyAlignment="1">
      <alignment vertical="center"/>
    </xf>
    <xf numFmtId="38" fontId="6" fillId="0" borderId="35" xfId="6" applyFont="1" applyBorder="1" applyAlignment="1">
      <alignment horizontal="left" vertical="center" shrinkToFit="1"/>
    </xf>
    <xf numFmtId="38" fontId="6" fillId="0" borderId="33" xfId="6" applyFont="1" applyBorder="1" applyAlignment="1">
      <alignment horizontal="left" vertical="center" shrinkToFit="1"/>
    </xf>
    <xf numFmtId="38" fontId="6" fillId="0" borderId="28" xfId="6" applyFont="1" applyBorder="1" applyAlignment="1">
      <alignment horizontal="left" vertical="center" shrinkToFit="1"/>
    </xf>
    <xf numFmtId="181" fontId="10" fillId="0" borderId="5" xfId="6" applyNumberFormat="1" applyFont="1" applyBorder="1" applyAlignment="1">
      <alignment vertical="center"/>
    </xf>
    <xf numFmtId="181" fontId="10" fillId="0" borderId="14" xfId="6" applyNumberFormat="1" applyFont="1" applyBorder="1" applyAlignment="1">
      <alignment vertical="center"/>
    </xf>
    <xf numFmtId="38" fontId="6" fillId="0" borderId="151" xfId="6" applyFont="1" applyFill="1" applyBorder="1" applyAlignment="1">
      <alignment horizontal="left" vertical="center"/>
    </xf>
    <xf numFmtId="38" fontId="6" fillId="0" borderId="29" xfId="6" applyFont="1" applyFill="1" applyBorder="1" applyAlignment="1">
      <alignment horizontal="left" vertical="center"/>
    </xf>
    <xf numFmtId="38" fontId="6" fillId="2" borderId="92" xfId="6" applyFont="1" applyFill="1" applyBorder="1" applyAlignment="1">
      <alignment horizontal="left" vertical="center"/>
    </xf>
    <xf numFmtId="38" fontId="6" fillId="2" borderId="152" xfId="6" applyFont="1" applyFill="1" applyBorder="1" applyAlignment="1">
      <alignment horizontal="left" vertical="center"/>
    </xf>
    <xf numFmtId="38" fontId="6" fillId="0" borderId="35" xfId="6" applyFont="1" applyFill="1" applyBorder="1" applyAlignment="1">
      <alignment horizontal="left" vertical="center"/>
    </xf>
    <xf numFmtId="38" fontId="6" fillId="0" borderId="28" xfId="6" applyFont="1" applyFill="1" applyBorder="1" applyAlignment="1">
      <alignment horizontal="left" vertical="center"/>
    </xf>
    <xf numFmtId="38" fontId="6" fillId="2" borderId="33" xfId="6" applyFont="1" applyFill="1" applyBorder="1" applyAlignment="1">
      <alignment horizontal="left" vertical="center"/>
    </xf>
    <xf numFmtId="38" fontId="6" fillId="2" borderId="36" xfId="6" applyFont="1" applyFill="1" applyBorder="1" applyAlignment="1">
      <alignment horizontal="left" vertical="center"/>
    </xf>
    <xf numFmtId="38" fontId="6" fillId="0" borderId="81" xfId="6" applyFont="1" applyFill="1" applyBorder="1" applyAlignment="1">
      <alignment horizontal="center" vertical="center"/>
    </xf>
    <xf numFmtId="38" fontId="6" fillId="0" borderId="28" xfId="6" applyFont="1" applyFill="1" applyBorder="1" applyAlignment="1">
      <alignment horizontal="center" vertical="center"/>
    </xf>
    <xf numFmtId="38" fontId="10" fillId="0" borderId="124" xfId="6" applyFont="1" applyBorder="1" applyAlignment="1">
      <alignment horizontal="left" vertical="center"/>
    </xf>
    <xf numFmtId="38" fontId="10" fillId="0" borderId="125" xfId="6" applyFont="1" applyBorder="1" applyAlignment="1">
      <alignment horizontal="left" vertical="center"/>
    </xf>
    <xf numFmtId="38" fontId="10" fillId="0" borderId="126" xfId="6" applyFont="1" applyBorder="1" applyAlignment="1">
      <alignment horizontal="left" vertical="center"/>
    </xf>
    <xf numFmtId="38" fontId="10" fillId="0" borderId="163" xfId="6" applyFont="1" applyBorder="1" applyAlignment="1">
      <alignment vertical="center"/>
    </xf>
    <xf numFmtId="38" fontId="10" fillId="0" borderId="126" xfId="6" applyFont="1" applyBorder="1" applyAlignment="1">
      <alignment vertical="center"/>
    </xf>
    <xf numFmtId="38" fontId="6" fillId="3" borderId="163" xfId="6" applyFont="1" applyFill="1" applyBorder="1" applyAlignment="1">
      <alignment vertical="center"/>
    </xf>
    <xf numFmtId="38" fontId="6" fillId="3" borderId="126" xfId="6" applyFont="1" applyFill="1" applyBorder="1" applyAlignment="1">
      <alignment vertical="center"/>
    </xf>
    <xf numFmtId="181" fontId="6" fillId="3" borderId="75" xfId="6" applyNumberFormat="1" applyFont="1" applyFill="1" applyBorder="1" applyAlignment="1">
      <alignment vertical="center"/>
    </xf>
    <xf numFmtId="181" fontId="6" fillId="3" borderId="77" xfId="6" applyNumberFormat="1" applyFont="1" applyFill="1" applyBorder="1" applyAlignment="1">
      <alignment vertical="center"/>
    </xf>
    <xf numFmtId="177" fontId="6" fillId="3" borderId="163" xfId="6" applyNumberFormat="1" applyFont="1" applyFill="1" applyBorder="1" applyAlignment="1">
      <alignment vertical="center"/>
    </xf>
    <xf numFmtId="177" fontId="6" fillId="3" borderId="126" xfId="6" applyNumberFormat="1" applyFont="1" applyFill="1" applyBorder="1" applyAlignment="1">
      <alignment vertical="center"/>
    </xf>
    <xf numFmtId="181" fontId="6" fillId="3" borderId="163" xfId="6" applyNumberFormat="1" applyFont="1" applyFill="1" applyBorder="1" applyAlignment="1">
      <alignment vertical="center"/>
    </xf>
    <xf numFmtId="181" fontId="6" fillId="3" borderId="126" xfId="6" applyNumberFormat="1" applyFont="1" applyFill="1" applyBorder="1" applyAlignment="1">
      <alignment vertical="center"/>
    </xf>
    <xf numFmtId="38" fontId="6" fillId="0" borderId="122" xfId="6" applyFont="1" applyBorder="1" applyAlignment="1">
      <alignment horizontal="center" vertical="center"/>
    </xf>
    <xf numFmtId="38" fontId="6" fillId="0" borderId="42" xfId="6" applyFont="1" applyBorder="1" applyAlignment="1">
      <alignment horizontal="center" vertical="center"/>
    </xf>
    <xf numFmtId="38" fontId="6" fillId="0" borderId="52" xfId="6" applyFont="1" applyBorder="1" applyAlignment="1">
      <alignment horizontal="center" vertical="center"/>
    </xf>
    <xf numFmtId="38" fontId="6" fillId="0" borderId="73" xfId="6" applyFont="1" applyBorder="1" applyAlignment="1">
      <alignment horizontal="center" vertical="center"/>
    </xf>
    <xf numFmtId="0" fontId="6" fillId="0" borderId="3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8" fillId="0" borderId="0" xfId="0" applyFont="1" applyFill="1" applyBorder="1" applyAlignment="1">
      <alignment horizontal="center" vertical="center"/>
    </xf>
    <xf numFmtId="0" fontId="6" fillId="0" borderId="81" xfId="0" applyFont="1" applyFill="1" applyBorder="1" applyAlignment="1">
      <alignment horizontal="center" vertical="center" wrapText="1"/>
    </xf>
    <xf numFmtId="0" fontId="6" fillId="0" borderId="28" xfId="0" applyFont="1" applyFill="1" applyBorder="1" applyAlignment="1">
      <alignment horizontal="center" vertical="center"/>
    </xf>
    <xf numFmtId="38" fontId="6" fillId="0" borderId="10" xfId="6" applyFont="1" applyBorder="1" applyAlignment="1">
      <alignment horizontal="center" vertical="center"/>
    </xf>
    <xf numFmtId="38" fontId="6" fillId="0" borderId="11" xfId="6" applyFont="1" applyBorder="1" applyAlignment="1">
      <alignment horizontal="center" vertical="center"/>
    </xf>
    <xf numFmtId="38" fontId="6" fillId="0" borderId="47" xfId="6" applyFont="1" applyBorder="1" applyAlignment="1">
      <alignment horizontal="center" vertical="center"/>
    </xf>
    <xf numFmtId="38" fontId="6" fillId="0" borderId="32" xfId="6" applyFont="1" applyBorder="1" applyAlignment="1">
      <alignment horizontal="center" vertical="center"/>
    </xf>
    <xf numFmtId="38" fontId="6" fillId="0" borderId="8" xfId="6" applyFont="1" applyBorder="1" applyAlignment="1">
      <alignment horizontal="center" vertical="center"/>
    </xf>
    <xf numFmtId="38" fontId="6" fillId="0" borderId="9" xfId="6" applyFont="1" applyBorder="1" applyAlignment="1">
      <alignment horizontal="center" vertical="center"/>
    </xf>
    <xf numFmtId="38" fontId="6" fillId="0" borderId="99" xfId="6" applyFont="1" applyBorder="1" applyAlignment="1">
      <alignment horizontal="center" vertical="center" wrapText="1"/>
    </xf>
    <xf numFmtId="38" fontId="6" fillId="0" borderId="47" xfId="6" applyFont="1" applyBorder="1" applyAlignment="1">
      <alignment horizontal="center" vertical="center" wrapText="1"/>
    </xf>
    <xf numFmtId="38" fontId="6" fillId="0" borderId="7" xfId="6" applyFont="1" applyBorder="1" applyAlignment="1">
      <alignment horizontal="center" vertical="center" wrapText="1"/>
    </xf>
    <xf numFmtId="38" fontId="6" fillId="0" borderId="9" xfId="6" applyFont="1" applyBorder="1" applyAlignment="1">
      <alignment horizontal="center" vertical="center" wrapText="1"/>
    </xf>
    <xf numFmtId="38" fontId="6" fillId="0" borderId="30" xfId="6" applyFont="1" applyBorder="1" applyAlignment="1">
      <alignment horizontal="center" vertical="center" wrapText="1"/>
    </xf>
    <xf numFmtId="38" fontId="6" fillId="0" borderId="23" xfId="6"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62" xfId="0" applyFont="1" applyFill="1" applyBorder="1" applyAlignment="1">
      <alignment horizontal="center" vertical="center" shrinkToFit="1"/>
    </xf>
    <xf numFmtId="0" fontId="6" fillId="0" borderId="120" xfId="0" applyFont="1" applyFill="1" applyBorder="1" applyAlignment="1">
      <alignment horizontal="center" vertical="center" shrinkToFit="1"/>
    </xf>
    <xf numFmtId="181" fontId="76" fillId="3" borderId="81" xfId="6" applyNumberFormat="1" applyFont="1" applyFill="1" applyBorder="1" applyAlignment="1">
      <alignment vertical="center"/>
    </xf>
    <xf numFmtId="181" fontId="76" fillId="3" borderId="36" xfId="6" applyNumberFormat="1" applyFont="1" applyFill="1" applyBorder="1" applyAlignment="1">
      <alignment vertical="center"/>
    </xf>
    <xf numFmtId="181" fontId="76" fillId="3" borderId="91" xfId="6" applyNumberFormat="1" applyFont="1" applyFill="1" applyBorder="1" applyAlignment="1">
      <alignment vertical="center"/>
    </xf>
    <xf numFmtId="181" fontId="76" fillId="3" borderId="152"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183" fontId="77" fillId="0" borderId="81" xfId="6" applyNumberFormat="1" applyFont="1" applyFill="1" applyBorder="1" applyAlignment="1">
      <alignment vertical="center"/>
    </xf>
    <xf numFmtId="183" fontId="77" fillId="0" borderId="36" xfId="6" applyNumberFormat="1" applyFont="1" applyFill="1" applyBorder="1" applyAlignment="1">
      <alignment vertical="center"/>
    </xf>
    <xf numFmtId="181" fontId="77" fillId="0" borderId="81" xfId="6" applyNumberFormat="1" applyFont="1" applyFill="1" applyBorder="1" applyAlignment="1">
      <alignment vertical="center"/>
    </xf>
    <xf numFmtId="181" fontId="77" fillId="0" borderId="36" xfId="6" applyNumberFormat="1" applyFont="1" applyFill="1" applyBorder="1" applyAlignment="1">
      <alignment vertical="center"/>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3" borderId="71" xfId="6" applyNumberFormat="1" applyFont="1" applyFill="1" applyBorder="1" applyAlignment="1">
      <alignment vertical="center"/>
    </xf>
    <xf numFmtId="181" fontId="76" fillId="3" borderId="108" xfId="6" applyNumberFormat="1" applyFont="1" applyFill="1" applyBorder="1" applyAlignment="1">
      <alignment vertical="center"/>
    </xf>
    <xf numFmtId="0" fontId="6" fillId="0" borderId="0" xfId="0" applyFont="1" applyAlignment="1">
      <alignment horizontal="center"/>
    </xf>
    <xf numFmtId="38" fontId="15" fillId="0" borderId="5" xfId="7" applyFont="1" applyBorder="1" applyAlignment="1">
      <alignment horizontal="center" vertical="center"/>
    </xf>
    <xf numFmtId="0" fontId="6" fillId="0" borderId="0" xfId="0" applyFont="1" applyBorder="1" applyAlignment="1">
      <alignment horizontal="center"/>
    </xf>
    <xf numFmtId="38" fontId="33" fillId="0" borderId="81" xfId="7" applyFont="1" applyBorder="1" applyAlignment="1">
      <alignment horizontal="center" vertical="center"/>
    </xf>
    <xf numFmtId="38" fontId="33" fillId="0" borderId="28" xfId="7" applyFont="1" applyBorder="1" applyAlignment="1">
      <alignment horizontal="center" vertical="center"/>
    </xf>
    <xf numFmtId="38" fontId="35" fillId="0" borderId="81" xfId="7" applyFont="1" applyBorder="1" applyAlignment="1">
      <alignment horizontal="center" wrapText="1"/>
    </xf>
    <xf numFmtId="38" fontId="35" fillId="0" borderId="28" xfId="7" applyFont="1" applyBorder="1" applyAlignment="1">
      <alignment horizontal="center" wrapText="1"/>
    </xf>
    <xf numFmtId="38" fontId="15" fillId="0" borderId="81" xfId="7" applyFont="1" applyBorder="1" applyAlignment="1">
      <alignment horizontal="center" vertical="center"/>
    </xf>
    <xf numFmtId="38" fontId="15" fillId="0" borderId="28" xfId="7" applyFont="1" applyBorder="1" applyAlignment="1">
      <alignment horizontal="center" vertical="center"/>
    </xf>
    <xf numFmtId="38" fontId="15" fillId="0" borderId="0" xfId="7" applyFont="1" applyAlignment="1">
      <alignment horizontal="center" vertical="top"/>
    </xf>
    <xf numFmtId="38" fontId="15" fillId="0" borderId="0" xfId="7" applyFont="1" applyAlignment="1">
      <alignment horizontal="left" vertical="top" wrapText="1"/>
    </xf>
    <xf numFmtId="38" fontId="15" fillId="0" borderId="33" xfId="7" applyFont="1" applyBorder="1" applyAlignment="1">
      <alignment horizontal="center" vertical="center"/>
    </xf>
    <xf numFmtId="38" fontId="30" fillId="0" borderId="5" xfId="7" applyFont="1" applyBorder="1" applyAlignment="1">
      <alignment horizontal="center" vertical="center"/>
    </xf>
    <xf numFmtId="38" fontId="15" fillId="0" borderId="16" xfId="7" applyFont="1" applyBorder="1" applyAlignment="1">
      <alignment horizontal="center" vertical="center"/>
    </xf>
    <xf numFmtId="38" fontId="15" fillId="0" borderId="23" xfId="7" applyFont="1" applyBorder="1" applyAlignment="1">
      <alignment horizontal="center" vertical="center"/>
    </xf>
    <xf numFmtId="38" fontId="32" fillId="0" borderId="5" xfId="7" applyFont="1" applyBorder="1" applyAlignment="1">
      <alignment horizontal="center"/>
    </xf>
    <xf numFmtId="38" fontId="30" fillId="0" borderId="45" xfId="7" applyFont="1" applyBorder="1" applyAlignment="1">
      <alignment horizontal="center" vertical="center"/>
    </xf>
    <xf numFmtId="38" fontId="30" fillId="0" borderId="50" xfId="7" applyFont="1" applyBorder="1" applyAlignment="1">
      <alignment horizontal="center" vertical="center"/>
    </xf>
    <xf numFmtId="38" fontId="30" fillId="0" borderId="101" xfId="7" applyFont="1" applyBorder="1" applyAlignment="1">
      <alignment horizontal="center" vertical="center"/>
    </xf>
    <xf numFmtId="38" fontId="30" fillId="0" borderId="140" xfId="7" applyFont="1" applyBorder="1" applyAlignment="1">
      <alignment horizontal="center" vertical="center"/>
    </xf>
    <xf numFmtId="38" fontId="15" fillId="0" borderId="0" xfId="7" applyFont="1" applyAlignment="1">
      <alignment horizontal="center" vertical="center"/>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90"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38" fillId="0" borderId="119" xfId="0" applyFont="1" applyFill="1" applyBorder="1" applyAlignment="1">
      <alignment horizontal="center" vertical="center" wrapText="1"/>
    </xf>
    <xf numFmtId="0" fontId="38" fillId="0" borderId="162" xfId="0" applyFont="1" applyFill="1" applyBorder="1" applyAlignment="1">
      <alignment horizontal="center" vertical="center" wrapText="1"/>
    </xf>
    <xf numFmtId="0" fontId="38" fillId="0" borderId="113" xfId="0" applyFont="1" applyFill="1" applyBorder="1" applyAlignment="1">
      <alignment horizontal="center" vertical="center" wrapText="1"/>
    </xf>
    <xf numFmtId="0" fontId="0" fillId="0" borderId="183" xfId="0" applyFont="1" applyFill="1" applyBorder="1" applyAlignment="1">
      <alignment horizontal="center" vertical="center" wrapText="1"/>
    </xf>
    <xf numFmtId="0" fontId="0" fillId="0" borderId="187" xfId="0" applyFont="1" applyFill="1" applyBorder="1" applyAlignment="1">
      <alignment horizontal="center" vertical="center" wrapText="1"/>
    </xf>
    <xf numFmtId="0" fontId="0" fillId="0" borderId="19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6" fillId="0" borderId="0" xfId="0" quotePrefix="1" applyFont="1" applyFill="1" applyAlignment="1">
      <alignment horizontal="right"/>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92" xfId="0" applyFont="1" applyFill="1" applyBorder="1" applyAlignment="1">
      <alignment horizontal="left" vertical="top" wrapText="1"/>
    </xf>
    <xf numFmtId="0" fontId="0" fillId="0" borderId="193" xfId="0" applyFont="1" applyFill="1" applyBorder="1" applyAlignment="1">
      <alignment horizontal="left" vertical="top" wrapText="1"/>
    </xf>
    <xf numFmtId="0" fontId="0" fillId="0" borderId="189" xfId="0" applyFont="1" applyFill="1" applyBorder="1" applyAlignment="1">
      <alignment horizontal="left" vertical="top" wrapText="1"/>
    </xf>
    <xf numFmtId="38" fontId="0" fillId="0" borderId="78" xfId="0" applyNumberFormat="1" applyFont="1" applyFill="1" applyBorder="1" applyAlignment="1">
      <alignment horizontal="right" vertical="center" wrapText="1"/>
    </xf>
    <xf numFmtId="0" fontId="0" fillId="0" borderId="31" xfId="0" applyFont="1" applyFill="1" applyBorder="1" applyAlignment="1">
      <alignment horizontal="right" vertical="center" wrapText="1"/>
    </xf>
    <xf numFmtId="38" fontId="0" fillId="0" borderId="181" xfId="0" applyNumberFormat="1" applyFont="1" applyFill="1" applyBorder="1" applyAlignment="1">
      <alignment horizontal="right" vertical="center" wrapText="1"/>
    </xf>
    <xf numFmtId="0" fontId="0" fillId="0" borderId="185" xfId="0" applyFont="1" applyFill="1" applyBorder="1" applyAlignment="1">
      <alignment horizontal="right" vertical="center" wrapText="1"/>
    </xf>
    <xf numFmtId="38" fontId="0" fillId="0" borderId="81" xfId="0" applyNumberFormat="1"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152" xfId="0" applyFont="1" applyFill="1" applyBorder="1" applyAlignment="1">
      <alignment horizontal="center" vertical="center" wrapText="1"/>
    </xf>
    <xf numFmtId="38" fontId="0" fillId="0" borderId="75" xfId="0" applyNumberFormat="1" applyFont="1" applyFill="1" applyBorder="1" applyAlignment="1">
      <alignment horizontal="right" vertical="center" wrapText="1"/>
    </xf>
    <xf numFmtId="0" fontId="0" fillId="0" borderId="76" xfId="0" applyFont="1" applyFill="1" applyBorder="1" applyAlignment="1">
      <alignment horizontal="right" vertical="center" wrapText="1"/>
    </xf>
    <xf numFmtId="177" fontId="8" fillId="0" borderId="94" xfId="0" applyNumberFormat="1" applyFont="1" applyBorder="1" applyAlignment="1">
      <alignment horizontal="center" shrinkToFit="1"/>
    </xf>
    <xf numFmtId="177" fontId="8" fillId="2" borderId="82" xfId="0" applyNumberFormat="1" applyFont="1" applyFill="1" applyBorder="1" applyAlignment="1">
      <alignment horizontal="center" shrinkToFit="1"/>
    </xf>
  </cellXfs>
  <cellStyles count="9">
    <cellStyle name="パーセント 2" xfId="3"/>
    <cellStyle name="桁区切り" xfId="8" builtinId="6"/>
    <cellStyle name="桁区切り 2" xfId="1"/>
    <cellStyle name="桁区切り 2 2" xfId="7"/>
    <cellStyle name="桁区切り 3" xfId="2"/>
    <cellStyle name="桁区切り 4" xfId="6"/>
    <cellStyle name="標準" xfId="0" builtinId="0"/>
    <cellStyle name="標準 2" xfId="4"/>
    <cellStyle name="標準 3"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714375</xdr:colOff>
      <xdr:row>0</xdr:row>
      <xdr:rowOff>28575</xdr:rowOff>
    </xdr:from>
    <xdr:to>
      <xdr:col>5</xdr:col>
      <xdr:colOff>1419225</xdr:colOff>
      <xdr:row>1</xdr:row>
      <xdr:rowOff>47625</xdr:rowOff>
    </xdr:to>
    <xdr:sp macro="" textlink="">
      <xdr:nvSpPr>
        <xdr:cNvPr id="2" name="Text Box 1"/>
        <xdr:cNvSpPr txBox="1">
          <a:spLocks noChangeArrowheads="1"/>
        </xdr:cNvSpPr>
      </xdr:nvSpPr>
      <xdr:spPr bwMode="auto">
        <a:xfrm>
          <a:off x="7620000" y="28575"/>
          <a:ext cx="7048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3.xml"/><Relationship Id="rId1" Type="http://schemas.openxmlformats.org/officeDocument/2006/relationships/printerSettings" Target="../printerSettings/printerSettings28.bin"/><Relationship Id="rId4" Type="http://schemas.openxmlformats.org/officeDocument/2006/relationships/comments" Target="../comments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2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tabSelected="1" view="pageBreakPreview" zoomScaleNormal="100" zoomScaleSheetLayoutView="100" workbookViewId="0"/>
  </sheetViews>
  <sheetFormatPr defaultColWidth="3.625" defaultRowHeight="24.95" customHeight="1"/>
  <cols>
    <col min="1" max="2" width="3.625" style="286" customWidth="1"/>
    <col min="3" max="3" width="5.125" style="286" customWidth="1"/>
    <col min="4" max="4" width="3.625" style="286" customWidth="1"/>
    <col min="5" max="5" width="4.375" style="286" customWidth="1"/>
    <col min="6" max="16" width="3.625" style="286" customWidth="1"/>
    <col min="17" max="17" width="2.875" style="286" customWidth="1"/>
    <col min="18" max="22" width="3.625" style="286" customWidth="1"/>
    <col min="23" max="16384" width="3.625" style="286"/>
  </cols>
  <sheetData>
    <row r="1" spans="1:24" ht="14.25" customHeight="1">
      <c r="A1" s="285"/>
      <c r="B1" s="285"/>
      <c r="C1" s="285"/>
      <c r="D1" s="285"/>
      <c r="E1" s="285"/>
      <c r="F1" s="285"/>
      <c r="G1" s="285"/>
      <c r="H1" s="285"/>
      <c r="I1" s="285"/>
      <c r="J1" s="285"/>
      <c r="K1" s="285"/>
      <c r="L1" s="285"/>
      <c r="M1" s="285"/>
      <c r="N1" s="285"/>
      <c r="O1" s="285"/>
      <c r="P1" s="285"/>
      <c r="Q1" s="285"/>
      <c r="R1" s="285"/>
      <c r="V1" s="287"/>
      <c r="W1" s="298"/>
      <c r="X1" s="298"/>
    </row>
    <row r="2" spans="1:24" ht="27" customHeight="1">
      <c r="A2" s="961" t="s">
        <v>312</v>
      </c>
      <c r="B2" s="961"/>
      <c r="C2" s="961"/>
      <c r="D2" s="961"/>
      <c r="E2" s="961"/>
      <c r="F2" s="961"/>
      <c r="G2" s="961"/>
      <c r="H2" s="961"/>
      <c r="I2" s="961"/>
      <c r="J2" s="961"/>
      <c r="K2" s="961"/>
      <c r="L2" s="961"/>
      <c r="M2" s="961"/>
      <c r="N2" s="961"/>
      <c r="O2" s="961"/>
      <c r="P2" s="961"/>
      <c r="Q2" s="961"/>
      <c r="R2" s="961"/>
      <c r="S2" s="961"/>
      <c r="T2" s="961"/>
      <c r="U2" s="961"/>
      <c r="V2" s="961"/>
      <c r="W2" s="961"/>
      <c r="X2" s="961"/>
    </row>
    <row r="3" spans="1:24" ht="22.5" customHeight="1">
      <c r="A3" s="288"/>
      <c r="B3" s="158"/>
      <c r="C3" s="158"/>
      <c r="D3" s="158"/>
      <c r="E3" s="158"/>
      <c r="F3" s="158"/>
      <c r="G3" s="158"/>
      <c r="H3" s="158"/>
      <c r="I3" s="158"/>
      <c r="J3" s="158"/>
      <c r="K3" s="158"/>
      <c r="L3" s="158"/>
      <c r="M3" s="158"/>
      <c r="N3" s="158"/>
      <c r="O3" s="158"/>
      <c r="P3" s="158"/>
      <c r="Q3" s="158"/>
      <c r="R3" s="158"/>
      <c r="S3" s="158"/>
      <c r="T3" s="158"/>
      <c r="U3" s="158"/>
      <c r="V3" s="158"/>
      <c r="W3" s="158"/>
      <c r="X3" s="158"/>
    </row>
    <row r="4" spans="1:24" ht="19.5" customHeight="1">
      <c r="A4" s="300"/>
      <c r="B4" s="289"/>
      <c r="C4" s="965" t="s">
        <v>315</v>
      </c>
      <c r="D4" s="965"/>
      <c r="E4" s="965"/>
      <c r="F4" s="290" t="s">
        <v>610</v>
      </c>
      <c r="G4" s="289"/>
      <c r="H4" s="289"/>
      <c r="I4" s="289"/>
      <c r="J4" s="289"/>
      <c r="K4" s="289"/>
      <c r="L4" s="300"/>
      <c r="M4" s="300"/>
      <c r="N4" s="300"/>
      <c r="O4" s="300"/>
      <c r="P4" s="300"/>
      <c r="Q4" s="300"/>
      <c r="R4" s="300"/>
      <c r="S4" s="300"/>
      <c r="T4" s="300"/>
      <c r="U4" s="300"/>
      <c r="V4" s="300"/>
      <c r="W4" s="300"/>
      <c r="X4" s="158"/>
    </row>
    <row r="5" spans="1:24" ht="18.75" customHeight="1">
      <c r="A5" s="300"/>
      <c r="B5" s="290"/>
      <c r="C5" s="965" t="s">
        <v>533</v>
      </c>
      <c r="D5" s="965"/>
      <c r="E5" s="965"/>
      <c r="F5" s="290" t="s">
        <v>633</v>
      </c>
      <c r="G5" s="290"/>
      <c r="H5" s="290"/>
      <c r="I5" s="290"/>
      <c r="J5" s="290"/>
      <c r="K5" s="300"/>
      <c r="L5" s="300"/>
      <c r="M5" s="300"/>
      <c r="N5" s="300"/>
      <c r="O5" s="300"/>
      <c r="P5" s="300"/>
      <c r="Q5" s="300"/>
      <c r="R5" s="300"/>
      <c r="S5" s="300"/>
      <c r="T5" s="300"/>
      <c r="U5" s="300"/>
      <c r="V5" s="300"/>
      <c r="W5" s="300"/>
      <c r="X5" s="158"/>
    </row>
    <row r="6" spans="1:24" ht="18.75" customHeight="1">
      <c r="A6" s="289"/>
      <c r="B6" s="289"/>
      <c r="C6" s="965" t="s">
        <v>438</v>
      </c>
      <c r="D6" s="965"/>
      <c r="E6" s="965"/>
      <c r="F6" s="965"/>
      <c r="G6" s="289" t="s">
        <v>534</v>
      </c>
      <c r="H6" s="289"/>
      <c r="I6" s="289"/>
      <c r="J6" s="289"/>
      <c r="K6" s="289"/>
      <c r="L6" s="289"/>
      <c r="M6" s="289"/>
      <c r="N6" s="289"/>
      <c r="O6" s="289"/>
      <c r="P6" s="289"/>
      <c r="Q6" s="289"/>
      <c r="R6" s="289"/>
      <c r="S6" s="289"/>
      <c r="T6" s="289"/>
      <c r="U6" s="289"/>
      <c r="V6" s="289"/>
      <c r="W6" s="289"/>
      <c r="X6" s="291"/>
    </row>
    <row r="7" spans="1:24" ht="18.75" customHeight="1">
      <c r="A7" s="289"/>
      <c r="B7" s="289"/>
      <c r="C7" s="289"/>
      <c r="D7" s="289"/>
      <c r="E7" s="289"/>
      <c r="F7" s="289"/>
      <c r="G7" s="289"/>
      <c r="H7" s="289"/>
      <c r="I7" s="289"/>
      <c r="J7" s="289"/>
      <c r="K7" s="289"/>
      <c r="L7" s="289"/>
      <c r="M7" s="289"/>
      <c r="N7" s="289"/>
      <c r="O7" s="289"/>
      <c r="P7" s="289"/>
      <c r="Q7" s="289"/>
      <c r="R7" s="289"/>
      <c r="S7" s="289"/>
      <c r="T7" s="289"/>
      <c r="U7" s="289"/>
      <c r="V7" s="289"/>
      <c r="W7" s="289"/>
      <c r="X7" s="291"/>
    </row>
    <row r="8" spans="1:24" ht="18.75" customHeight="1">
      <c r="A8" s="289"/>
      <c r="B8" s="287"/>
      <c r="C8" s="287" t="s">
        <v>278</v>
      </c>
      <c r="D8" s="287"/>
      <c r="E8" s="287"/>
      <c r="F8" s="287"/>
      <c r="G8" s="287"/>
      <c r="H8" s="287"/>
      <c r="I8" s="287"/>
      <c r="J8" s="287"/>
      <c r="K8" s="287"/>
      <c r="L8" s="287"/>
      <c r="M8" s="287"/>
      <c r="N8" s="287"/>
      <c r="O8" s="287"/>
      <c r="P8" s="287"/>
      <c r="Q8" s="287"/>
      <c r="R8" s="287"/>
      <c r="S8" s="287"/>
      <c r="T8" s="287"/>
      <c r="U8" s="298"/>
      <c r="V8" s="287"/>
      <c r="W8" s="289"/>
      <c r="X8" s="289"/>
    </row>
    <row r="9" spans="1:24" ht="18.75" customHeight="1">
      <c r="A9" s="289"/>
      <c r="B9" s="287"/>
      <c r="C9" s="287"/>
      <c r="D9" s="287"/>
      <c r="E9" s="287"/>
      <c r="F9" s="287"/>
      <c r="G9" s="287"/>
      <c r="H9" s="287"/>
      <c r="I9" s="287"/>
      <c r="J9" s="287"/>
      <c r="K9" s="287"/>
      <c r="L9" s="287"/>
      <c r="M9" s="287"/>
      <c r="N9" s="287"/>
      <c r="O9" s="287"/>
      <c r="P9" s="287"/>
      <c r="Q9" s="287"/>
      <c r="R9" s="287"/>
      <c r="S9" s="287"/>
      <c r="T9" s="287"/>
      <c r="U9" s="298"/>
      <c r="V9" s="287"/>
      <c r="W9" s="289"/>
      <c r="X9" s="289"/>
    </row>
    <row r="10" spans="1:24" ht="18.75" customHeight="1">
      <c r="A10" s="289"/>
      <c r="B10" s="287"/>
      <c r="C10" s="292"/>
      <c r="D10" s="287"/>
      <c r="E10" s="287"/>
      <c r="F10" s="287"/>
      <c r="G10" s="287"/>
      <c r="H10" s="287"/>
      <c r="I10" s="287"/>
      <c r="J10" s="287"/>
      <c r="K10" s="287"/>
      <c r="L10" s="287"/>
      <c r="M10" s="287"/>
      <c r="N10" s="287"/>
      <c r="O10" s="287"/>
      <c r="P10" s="287"/>
      <c r="Q10" s="287"/>
      <c r="R10" s="287"/>
      <c r="S10" s="287"/>
      <c r="T10" s="287"/>
      <c r="U10" s="565" t="s">
        <v>634</v>
      </c>
      <c r="V10" s="287"/>
      <c r="W10" s="289"/>
      <c r="X10" s="289"/>
    </row>
    <row r="11" spans="1:24" ht="18.75" customHeight="1">
      <c r="A11" s="289"/>
      <c r="B11" s="287"/>
      <c r="C11" s="292"/>
      <c r="D11" s="287"/>
      <c r="E11" s="287"/>
      <c r="F11" s="287"/>
      <c r="G11" s="287"/>
      <c r="H11" s="287"/>
      <c r="I11" s="287"/>
      <c r="J11" s="287"/>
      <c r="K11" s="287"/>
      <c r="L11" s="287"/>
      <c r="M11" s="287"/>
      <c r="N11" s="287"/>
      <c r="O11" s="287"/>
      <c r="P11" s="287"/>
      <c r="Q11" s="287"/>
      <c r="R11" s="287"/>
      <c r="S11" s="287"/>
      <c r="T11" s="287"/>
      <c r="U11" s="293"/>
      <c r="V11" s="287"/>
      <c r="W11" s="289"/>
      <c r="X11" s="289"/>
    </row>
    <row r="12" spans="1:24" ht="18.75" customHeight="1">
      <c r="A12" s="289"/>
      <c r="B12" s="287"/>
      <c r="C12" s="481" t="s">
        <v>279</v>
      </c>
      <c r="D12" s="287"/>
      <c r="E12" s="287"/>
      <c r="F12" s="287"/>
      <c r="G12" s="287"/>
      <c r="H12" s="287"/>
      <c r="I12" s="287"/>
      <c r="J12" s="287"/>
      <c r="K12" s="287"/>
      <c r="L12" s="287"/>
      <c r="M12" s="287"/>
      <c r="N12" s="287"/>
      <c r="O12" s="287"/>
      <c r="P12" s="287"/>
      <c r="Q12" s="287"/>
      <c r="R12" s="287"/>
      <c r="S12" s="287"/>
      <c r="T12" s="287"/>
      <c r="U12" s="287"/>
      <c r="V12" s="287"/>
      <c r="W12" s="289"/>
      <c r="X12" s="289"/>
    </row>
    <row r="13" spans="1:24" ht="19.5" customHeight="1">
      <c r="A13" s="290"/>
      <c r="B13" s="290"/>
      <c r="C13" s="287"/>
      <c r="D13" s="292"/>
      <c r="E13" s="292"/>
      <c r="F13" s="292"/>
      <c r="G13" s="292"/>
      <c r="H13" s="292"/>
      <c r="I13" s="292"/>
      <c r="J13" s="292"/>
      <c r="K13" s="292"/>
      <c r="L13" s="292"/>
      <c r="M13" s="292"/>
      <c r="N13" s="292"/>
      <c r="O13" s="292"/>
      <c r="P13" s="292"/>
      <c r="Q13" s="292"/>
      <c r="R13" s="292"/>
      <c r="S13" s="292"/>
      <c r="T13" s="292"/>
      <c r="U13" s="292"/>
      <c r="V13" s="292"/>
      <c r="W13" s="290"/>
      <c r="X13" s="290"/>
    </row>
    <row r="14" spans="1:24" ht="18.75" customHeight="1">
      <c r="A14" s="290"/>
      <c r="B14" s="290"/>
      <c r="C14" s="287"/>
      <c r="D14" s="292"/>
      <c r="E14" s="287"/>
      <c r="F14" s="292"/>
      <c r="G14" s="292"/>
      <c r="H14" s="287"/>
      <c r="I14" s="292"/>
      <c r="J14" s="292" t="s">
        <v>280</v>
      </c>
      <c r="K14" s="292"/>
      <c r="L14" s="292"/>
      <c r="M14" s="292"/>
      <c r="N14" s="292"/>
      <c r="O14" s="292"/>
      <c r="P14" s="292"/>
      <c r="Q14" s="292"/>
      <c r="R14" s="292"/>
      <c r="S14" s="292"/>
      <c r="T14" s="292"/>
      <c r="U14" s="292"/>
      <c r="V14" s="290"/>
      <c r="W14" s="290"/>
      <c r="X14" s="290"/>
    </row>
    <row r="15" spans="1:24" ht="18.75" customHeight="1">
      <c r="A15" s="289"/>
      <c r="B15" s="289"/>
      <c r="C15" s="287"/>
      <c r="D15" s="287"/>
      <c r="E15" s="287"/>
      <c r="F15" s="287"/>
      <c r="G15" s="287"/>
      <c r="H15" s="287"/>
      <c r="I15" s="287"/>
      <c r="J15" s="963" t="s">
        <v>535</v>
      </c>
      <c r="K15" s="963"/>
      <c r="L15" s="963"/>
      <c r="M15" s="963"/>
      <c r="N15" s="963"/>
      <c r="O15" s="287"/>
      <c r="P15" s="287"/>
      <c r="Q15" s="287"/>
      <c r="R15" s="287"/>
      <c r="S15" s="287"/>
      <c r="T15" s="287"/>
      <c r="U15" s="298"/>
      <c r="V15" s="289"/>
      <c r="W15" s="289"/>
      <c r="X15" s="296"/>
    </row>
    <row r="16" spans="1:24" ht="18.75" customHeight="1">
      <c r="A16" s="289"/>
      <c r="B16" s="289"/>
      <c r="C16" s="287"/>
      <c r="D16" s="287"/>
      <c r="E16" s="287"/>
      <c r="F16" s="287"/>
      <c r="G16" s="287"/>
      <c r="H16" s="287"/>
      <c r="I16" s="287"/>
      <c r="J16" s="963" t="s">
        <v>536</v>
      </c>
      <c r="K16" s="963"/>
      <c r="L16" s="963"/>
      <c r="M16" s="963"/>
      <c r="N16" s="963"/>
      <c r="O16" s="287"/>
      <c r="P16" s="287"/>
      <c r="Q16" s="287"/>
      <c r="R16" s="287"/>
      <c r="S16" s="287"/>
      <c r="T16" s="298"/>
      <c r="U16" s="298"/>
      <c r="V16" s="293"/>
      <c r="W16" s="293"/>
      <c r="X16" s="297"/>
    </row>
    <row r="17" spans="1:31" ht="18.75" customHeight="1">
      <c r="A17" s="289"/>
      <c r="B17" s="289"/>
      <c r="C17" s="287"/>
      <c r="D17" s="287"/>
      <c r="E17" s="287"/>
      <c r="F17" s="287"/>
      <c r="G17" s="287"/>
      <c r="H17" s="287"/>
      <c r="I17" s="287"/>
      <c r="J17" s="963" t="s">
        <v>439</v>
      </c>
      <c r="K17" s="963"/>
      <c r="L17" s="963"/>
      <c r="M17" s="963"/>
      <c r="N17" s="963"/>
      <c r="O17" s="287"/>
      <c r="P17" s="287"/>
      <c r="Q17" s="287"/>
      <c r="R17" s="298"/>
      <c r="S17" s="298"/>
      <c r="T17" s="287"/>
      <c r="U17" s="287"/>
      <c r="V17" s="725" t="s">
        <v>440</v>
      </c>
      <c r="W17" s="289"/>
      <c r="X17" s="285"/>
    </row>
    <row r="18" spans="1:31" ht="18.75" customHeight="1">
      <c r="A18" s="289"/>
      <c r="B18" s="289"/>
      <c r="C18" s="289"/>
      <c r="D18" s="289"/>
      <c r="E18" s="290"/>
      <c r="F18" s="289"/>
      <c r="G18" s="289"/>
      <c r="H18" s="289"/>
      <c r="I18" s="289"/>
      <c r="J18" s="289"/>
      <c r="K18" s="289"/>
      <c r="L18" s="289"/>
      <c r="M18" s="289"/>
      <c r="N18" s="289"/>
      <c r="O18" s="289"/>
      <c r="P18" s="289"/>
      <c r="Q18" s="289"/>
      <c r="R18" s="289"/>
      <c r="S18" s="289"/>
      <c r="T18" s="289"/>
      <c r="U18" s="289"/>
      <c r="V18" s="289"/>
      <c r="W18" s="289"/>
      <c r="X18" s="285"/>
    </row>
    <row r="19" spans="1:31" ht="18.75" customHeight="1">
      <c r="A19" s="289"/>
      <c r="B19" s="289"/>
      <c r="C19" s="289"/>
      <c r="D19" s="289"/>
      <c r="E19" s="289"/>
      <c r="F19" s="289"/>
      <c r="G19" s="289"/>
      <c r="H19" s="289"/>
      <c r="I19" s="289"/>
      <c r="J19" s="964" t="s">
        <v>281</v>
      </c>
      <c r="K19" s="964"/>
      <c r="L19" s="964"/>
      <c r="M19" s="964"/>
      <c r="N19" s="964"/>
      <c r="O19" s="289"/>
      <c r="P19" s="289"/>
      <c r="Q19" s="299"/>
      <c r="R19" s="289"/>
      <c r="S19" s="289"/>
      <c r="T19" s="289"/>
      <c r="U19" s="293"/>
      <c r="V19" s="289"/>
      <c r="W19" s="289"/>
      <c r="X19" s="285"/>
      <c r="AB19" s="962"/>
      <c r="AC19" s="962"/>
      <c r="AD19" s="962"/>
      <c r="AE19" s="962"/>
    </row>
    <row r="20" spans="1:31" ht="18.75" customHeight="1">
      <c r="A20" s="289"/>
      <c r="B20" s="289"/>
      <c r="C20" s="289"/>
      <c r="D20" s="289"/>
      <c r="E20" s="289"/>
      <c r="F20" s="289"/>
      <c r="G20" s="289"/>
      <c r="H20" s="289"/>
      <c r="I20" s="289"/>
      <c r="J20" s="964" t="s">
        <v>618</v>
      </c>
      <c r="K20" s="964"/>
      <c r="L20" s="964"/>
      <c r="M20" s="964"/>
      <c r="N20" s="964"/>
      <c r="O20" s="289"/>
      <c r="P20" s="289"/>
      <c r="Q20" s="299"/>
      <c r="R20" s="289"/>
      <c r="S20" s="289"/>
      <c r="T20" s="289"/>
      <c r="U20" s="289"/>
      <c r="V20" s="289"/>
      <c r="W20" s="289"/>
      <c r="X20" s="285"/>
      <c r="AB20" s="962"/>
      <c r="AC20" s="962"/>
      <c r="AD20" s="962"/>
      <c r="AE20" s="962"/>
    </row>
    <row r="21" spans="1:31" ht="15.75" customHeight="1">
      <c r="A21" s="289"/>
      <c r="B21" s="289"/>
      <c r="C21" s="289"/>
      <c r="D21" s="289"/>
      <c r="E21" s="289"/>
      <c r="F21" s="289"/>
      <c r="G21" s="289"/>
      <c r="H21" s="289"/>
      <c r="I21" s="289"/>
      <c r="J21" s="964" t="s">
        <v>537</v>
      </c>
      <c r="K21" s="964"/>
      <c r="L21" s="964"/>
      <c r="M21" s="964"/>
      <c r="N21" s="964"/>
      <c r="O21" s="289"/>
      <c r="P21" s="289"/>
      <c r="Q21" s="289"/>
      <c r="R21" s="289"/>
      <c r="S21" s="289"/>
      <c r="T21" s="289"/>
      <c r="U21" s="289"/>
      <c r="V21" s="289"/>
      <c r="W21" s="289"/>
      <c r="X21" s="285"/>
      <c r="AB21" s="962"/>
      <c r="AC21" s="962"/>
      <c r="AD21" s="962"/>
      <c r="AE21" s="962"/>
    </row>
    <row r="22" spans="1:31" ht="18.75" customHeight="1">
      <c r="A22" s="290"/>
      <c r="B22" s="290"/>
      <c r="C22" s="289"/>
      <c r="D22" s="289"/>
      <c r="E22" s="289"/>
      <c r="F22" s="289"/>
      <c r="G22" s="289"/>
      <c r="H22" s="289"/>
      <c r="I22" s="289"/>
      <c r="J22" s="964" t="s">
        <v>282</v>
      </c>
      <c r="K22" s="964"/>
      <c r="L22" s="964"/>
      <c r="M22" s="964"/>
      <c r="N22" s="964"/>
      <c r="O22" s="289"/>
      <c r="P22" s="289"/>
      <c r="Q22" s="289"/>
      <c r="R22" s="289"/>
      <c r="S22" s="289"/>
      <c r="T22" s="290"/>
      <c r="U22" s="290"/>
      <c r="V22" s="290"/>
      <c r="W22" s="290"/>
      <c r="X22" s="290"/>
    </row>
    <row r="23" spans="1:31" ht="18.75" customHeight="1">
      <c r="A23" s="289"/>
      <c r="B23" s="289"/>
      <c r="C23" s="289"/>
      <c r="D23" s="289"/>
      <c r="E23" s="289"/>
      <c r="F23" s="289"/>
      <c r="G23" s="289"/>
      <c r="H23" s="289"/>
      <c r="I23" s="289"/>
      <c r="J23" s="289"/>
      <c r="K23" s="289"/>
      <c r="L23" s="289"/>
      <c r="M23" s="289"/>
      <c r="N23" s="289"/>
      <c r="O23" s="289"/>
      <c r="P23" s="289"/>
      <c r="Q23" s="299"/>
      <c r="R23" s="289"/>
      <c r="S23" s="289"/>
      <c r="T23" s="289"/>
      <c r="U23" s="293"/>
      <c r="V23" s="289"/>
      <c r="W23" s="289"/>
      <c r="X23" s="296"/>
    </row>
    <row r="24" spans="1:31" ht="18.75" customHeight="1">
      <c r="A24" s="969" t="s">
        <v>277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row>
    <row r="25" spans="1:31" ht="18.75" customHeight="1">
      <c r="A25" s="289"/>
      <c r="B25" s="289"/>
      <c r="C25" s="289"/>
      <c r="D25" s="289"/>
      <c r="E25" s="289"/>
      <c r="F25" s="289"/>
      <c r="G25" s="289"/>
      <c r="H25" s="289"/>
      <c r="I25" s="289"/>
      <c r="J25" s="289"/>
      <c r="K25" s="289"/>
      <c r="L25" s="289"/>
      <c r="M25" s="289"/>
      <c r="N25" s="289"/>
      <c r="O25" s="289"/>
      <c r="P25" s="289"/>
      <c r="Q25" s="299"/>
      <c r="R25" s="289"/>
      <c r="S25" s="289"/>
      <c r="T25" s="289"/>
      <c r="U25" s="289"/>
      <c r="V25" s="289"/>
      <c r="W25" s="289"/>
      <c r="X25" s="285"/>
    </row>
    <row r="26" spans="1:31" ht="18.75" customHeight="1">
      <c r="A26" s="289"/>
      <c r="B26" s="289"/>
      <c r="C26" s="289"/>
      <c r="D26" s="289"/>
      <c r="E26" s="289"/>
      <c r="F26" s="289"/>
      <c r="G26" s="289"/>
      <c r="H26" s="289"/>
      <c r="I26" s="300"/>
      <c r="J26" s="289" t="s">
        <v>283</v>
      </c>
      <c r="K26" s="289"/>
      <c r="L26" s="301"/>
      <c r="M26" s="289"/>
      <c r="N26" s="289"/>
      <c r="O26" s="289"/>
      <c r="P26" s="289"/>
      <c r="Q26" s="289"/>
      <c r="R26" s="289"/>
      <c r="S26" s="293"/>
      <c r="T26" s="289"/>
      <c r="U26" s="289"/>
      <c r="V26" s="289"/>
      <c r="W26" s="289"/>
      <c r="X26" s="285"/>
      <c r="AB26" s="962"/>
      <c r="AC26" s="962"/>
      <c r="AD26" s="962"/>
      <c r="AE26" s="962"/>
    </row>
    <row r="27" spans="1:31" ht="18.75" customHeight="1">
      <c r="A27" s="289"/>
      <c r="B27" s="289"/>
      <c r="C27" s="289"/>
      <c r="D27" s="289"/>
      <c r="E27" s="290"/>
      <c r="F27" s="289"/>
      <c r="G27" s="289"/>
      <c r="H27" s="289"/>
      <c r="I27" s="300" t="s">
        <v>284</v>
      </c>
      <c r="J27" s="290" t="s">
        <v>285</v>
      </c>
      <c r="K27" s="289"/>
      <c r="L27" s="302"/>
      <c r="M27" s="289"/>
      <c r="N27" s="289"/>
      <c r="O27" s="289"/>
      <c r="P27" s="289"/>
      <c r="Q27" s="289"/>
      <c r="R27" s="289"/>
      <c r="S27" s="289"/>
      <c r="T27" s="289"/>
      <c r="U27" s="289"/>
      <c r="V27" s="289"/>
      <c r="W27" s="289"/>
      <c r="X27" s="285"/>
    </row>
    <row r="28" spans="1:31" ht="18.75" customHeight="1">
      <c r="A28" s="290"/>
      <c r="B28" s="289"/>
      <c r="C28" s="289"/>
      <c r="D28" s="289"/>
      <c r="E28" s="289"/>
      <c r="F28" s="289"/>
      <c r="G28" s="289"/>
      <c r="H28" s="289"/>
      <c r="I28" s="300" t="s">
        <v>286</v>
      </c>
      <c r="J28" s="290" t="s">
        <v>287</v>
      </c>
      <c r="K28" s="289"/>
      <c r="L28" s="302"/>
      <c r="M28" s="289"/>
      <c r="N28" s="289"/>
      <c r="O28" s="289"/>
      <c r="P28" s="289"/>
      <c r="Q28" s="289"/>
      <c r="R28" s="289"/>
      <c r="S28" s="289"/>
      <c r="T28" s="289"/>
      <c r="U28" s="289"/>
      <c r="V28" s="289"/>
      <c r="W28" s="289"/>
      <c r="X28" s="285"/>
    </row>
    <row r="29" spans="1:31" ht="18.75" customHeight="1">
      <c r="A29" s="289"/>
      <c r="B29" s="289"/>
      <c r="C29" s="289"/>
      <c r="D29" s="289"/>
      <c r="E29" s="289"/>
      <c r="F29" s="289"/>
      <c r="G29" s="289"/>
      <c r="H29" s="289"/>
      <c r="I29" s="300" t="s">
        <v>288</v>
      </c>
      <c r="J29" s="290" t="s">
        <v>289</v>
      </c>
      <c r="K29" s="289"/>
      <c r="L29" s="302"/>
      <c r="M29" s="289"/>
      <c r="N29" s="289"/>
      <c r="O29" s="289"/>
      <c r="P29" s="289"/>
      <c r="Q29" s="289"/>
      <c r="R29" s="289"/>
      <c r="S29" s="289"/>
      <c r="T29" s="289"/>
      <c r="U29" s="289"/>
      <c r="V29" s="289"/>
      <c r="W29" s="289"/>
      <c r="X29" s="285"/>
    </row>
    <row r="30" spans="1:31" ht="18.75" customHeight="1">
      <c r="A30" s="289"/>
      <c r="B30" s="289"/>
      <c r="C30" s="289"/>
      <c r="D30" s="289"/>
      <c r="E30" s="289"/>
      <c r="F30" s="289"/>
      <c r="G30" s="289"/>
      <c r="H30" s="289"/>
      <c r="I30" s="300" t="s">
        <v>290</v>
      </c>
      <c r="J30" s="290" t="s">
        <v>291</v>
      </c>
      <c r="K30" s="289"/>
      <c r="L30" s="289"/>
      <c r="M30" s="289"/>
      <c r="N30" s="289"/>
      <c r="O30" s="289"/>
      <c r="P30" s="289"/>
      <c r="Q30" s="289"/>
      <c r="R30" s="289"/>
      <c r="S30" s="293"/>
      <c r="T30" s="289"/>
      <c r="U30" s="289"/>
      <c r="V30" s="289"/>
      <c r="W30" s="289"/>
      <c r="X30" s="303"/>
    </row>
    <row r="31" spans="1:31" ht="18.75" customHeight="1">
      <c r="A31" s="290"/>
      <c r="B31" s="300"/>
      <c r="C31" s="290"/>
      <c r="D31" s="290"/>
      <c r="E31" s="289"/>
      <c r="F31" s="300"/>
      <c r="G31" s="300"/>
      <c r="H31" s="300"/>
      <c r="I31" s="300" t="s">
        <v>292</v>
      </c>
      <c r="J31" s="290" t="s">
        <v>293</v>
      </c>
      <c r="K31" s="300"/>
      <c r="L31" s="300"/>
      <c r="M31" s="300"/>
      <c r="N31" s="300"/>
      <c r="O31" s="300"/>
      <c r="P31" s="300"/>
      <c r="Q31" s="300"/>
      <c r="R31" s="300"/>
      <c r="S31" s="300"/>
      <c r="T31" s="300"/>
      <c r="U31" s="300"/>
      <c r="V31" s="300"/>
      <c r="W31" s="300"/>
      <c r="X31" s="282"/>
    </row>
    <row r="32" spans="1:31" ht="19.5" customHeight="1">
      <c r="A32" s="300"/>
      <c r="B32" s="300"/>
      <c r="C32" s="300"/>
      <c r="D32" s="290"/>
      <c r="E32" s="289"/>
      <c r="F32" s="300"/>
      <c r="G32" s="300"/>
      <c r="H32" s="300"/>
      <c r="I32" s="300" t="s">
        <v>294</v>
      </c>
      <c r="J32" s="290" t="s">
        <v>295</v>
      </c>
      <c r="K32" s="300"/>
      <c r="L32" s="300"/>
      <c r="M32" s="300"/>
      <c r="N32" s="300"/>
      <c r="O32" s="300"/>
      <c r="P32" s="300"/>
      <c r="Q32" s="300"/>
      <c r="R32" s="300"/>
      <c r="S32" s="300"/>
      <c r="T32" s="300"/>
      <c r="U32" s="300"/>
      <c r="V32" s="300"/>
      <c r="W32" s="300"/>
      <c r="X32" s="282"/>
    </row>
    <row r="33" spans="1:24" ht="18.75" customHeight="1">
      <c r="A33" s="287"/>
      <c r="B33" s="287"/>
      <c r="C33" s="287"/>
      <c r="D33" s="287"/>
      <c r="E33" s="289"/>
      <c r="F33" s="287"/>
      <c r="G33" s="287"/>
      <c r="H33" s="287"/>
      <c r="I33" s="305" t="s">
        <v>296</v>
      </c>
      <c r="J33" s="306" t="s">
        <v>297</v>
      </c>
      <c r="K33" s="336"/>
      <c r="L33" s="336"/>
      <c r="M33" s="336"/>
      <c r="N33" s="336"/>
      <c r="O33" s="336"/>
      <c r="P33" s="336"/>
      <c r="Q33" s="337"/>
      <c r="R33" s="337"/>
      <c r="S33" s="337"/>
      <c r="T33" s="337"/>
      <c r="U33" s="337"/>
      <c r="V33" s="337"/>
      <c r="W33" s="337"/>
      <c r="X33" s="307"/>
    </row>
    <row r="34" spans="1:24" ht="18.75" customHeight="1">
      <c r="A34" s="287"/>
      <c r="B34" s="287"/>
      <c r="C34" s="287"/>
      <c r="D34" s="287"/>
      <c r="E34" s="287"/>
      <c r="F34" s="287"/>
      <c r="G34" s="287"/>
      <c r="H34" s="287"/>
      <c r="I34" s="336"/>
      <c r="J34" s="336"/>
      <c r="K34" s="336"/>
      <c r="L34" s="336"/>
      <c r="M34" s="336"/>
      <c r="N34" s="336"/>
      <c r="O34" s="336"/>
      <c r="P34" s="336"/>
      <c r="Q34" s="337"/>
      <c r="R34" s="337"/>
      <c r="S34" s="337"/>
      <c r="T34" s="337"/>
      <c r="V34" s="337"/>
      <c r="X34" s="338" t="s">
        <v>298</v>
      </c>
    </row>
    <row r="35" spans="1:24" ht="18.75" customHeight="1">
      <c r="A35" s="287"/>
      <c r="B35" s="287"/>
      <c r="D35" s="287"/>
      <c r="E35" s="287"/>
      <c r="F35" s="287"/>
      <c r="G35" s="287"/>
      <c r="H35" s="287"/>
      <c r="I35" s="336"/>
      <c r="J35" s="336"/>
      <c r="K35" s="336"/>
      <c r="L35" s="336"/>
      <c r="M35" s="336"/>
      <c r="N35" s="336"/>
      <c r="O35" s="336"/>
      <c r="P35" s="336"/>
      <c r="Q35" s="337"/>
      <c r="R35" s="337"/>
      <c r="S35" s="337"/>
      <c r="T35" s="337"/>
      <c r="U35" s="289"/>
      <c r="V35" s="337"/>
      <c r="W35" s="337"/>
      <c r="X35" s="307"/>
    </row>
    <row r="36" spans="1:24" ht="18.75" customHeight="1">
      <c r="A36" s="287"/>
      <c r="B36" s="287"/>
      <c r="C36" s="482" t="s">
        <v>538</v>
      </c>
      <c r="D36" s="524"/>
      <c r="E36" s="287"/>
      <c r="F36" s="287"/>
      <c r="G36" s="287"/>
      <c r="H36" s="287"/>
      <c r="I36" s="336"/>
      <c r="J36" s="336"/>
      <c r="K36" s="336"/>
      <c r="L36" s="336"/>
      <c r="M36" s="336"/>
      <c r="N36" s="336"/>
      <c r="O36" s="336"/>
      <c r="P36" s="336"/>
      <c r="Q36" s="337"/>
      <c r="R36" s="337"/>
      <c r="S36" s="337"/>
      <c r="T36" s="337"/>
      <c r="U36" s="337"/>
      <c r="V36" s="337"/>
      <c r="W36" s="337"/>
      <c r="X36" s="307"/>
    </row>
    <row r="37" spans="1:24" ht="18.75" customHeight="1">
      <c r="A37" s="287"/>
      <c r="B37" s="287"/>
      <c r="C37" s="482" t="s">
        <v>562</v>
      </c>
      <c r="D37" s="287"/>
      <c r="E37" s="287"/>
      <c r="F37" s="287"/>
      <c r="G37" s="287"/>
      <c r="H37" s="287"/>
      <c r="I37" s="336"/>
      <c r="J37" s="336"/>
      <c r="K37" s="336"/>
      <c r="L37" s="336"/>
      <c r="M37" s="336"/>
      <c r="N37" s="336"/>
      <c r="O37" s="336"/>
      <c r="P37" s="336"/>
      <c r="Q37" s="337"/>
      <c r="R37" s="337"/>
      <c r="S37" s="337"/>
      <c r="T37" s="337"/>
      <c r="U37" s="337"/>
      <c r="V37" s="337"/>
      <c r="W37" s="337"/>
      <c r="X37" s="307"/>
    </row>
    <row r="38" spans="1:24" ht="18.75" customHeight="1">
      <c r="A38" s="295"/>
      <c r="B38" s="304"/>
      <c r="C38" s="482" t="s">
        <v>539</v>
      </c>
      <c r="D38" s="304"/>
      <c r="E38" s="304"/>
      <c r="F38" s="295"/>
      <c r="G38" s="295"/>
      <c r="H38" s="304"/>
      <c r="I38" s="335"/>
      <c r="J38" s="335"/>
      <c r="K38" s="335"/>
      <c r="L38" s="335"/>
      <c r="M38" s="335"/>
      <c r="N38" s="335"/>
      <c r="O38" s="335"/>
      <c r="P38" s="335"/>
      <c r="R38" s="295"/>
      <c r="S38" s="295"/>
      <c r="T38" s="295"/>
      <c r="V38" s="295"/>
    </row>
    <row r="39" spans="1:24" ht="21.95" customHeight="1">
      <c r="A39" s="295"/>
      <c r="B39" s="304"/>
      <c r="C39" s="304"/>
      <c r="D39" s="304"/>
      <c r="E39" s="304"/>
      <c r="F39" s="295"/>
      <c r="G39" s="295"/>
      <c r="H39" s="335"/>
      <c r="I39" s="335"/>
      <c r="J39" s="335"/>
      <c r="K39" s="335"/>
      <c r="L39" s="335"/>
      <c r="M39" s="335"/>
      <c r="N39" s="335"/>
      <c r="O39" s="335"/>
      <c r="P39" s="335"/>
      <c r="Q39" s="283"/>
      <c r="R39" s="295"/>
      <c r="S39" s="295"/>
      <c r="T39" s="295"/>
      <c r="U39" s="295"/>
      <c r="V39" s="295"/>
      <c r="W39" s="295"/>
      <c r="X39" s="295"/>
    </row>
    <row r="40" spans="1:24" ht="21.95" customHeight="1">
      <c r="A40" s="295"/>
      <c r="B40" s="304"/>
      <c r="C40" s="304"/>
      <c r="D40" s="304"/>
      <c r="E40" s="304"/>
      <c r="F40" s="295"/>
      <c r="G40" s="295"/>
      <c r="H40" s="335"/>
      <c r="I40" s="335"/>
      <c r="J40" s="335"/>
      <c r="K40" s="335"/>
      <c r="L40" s="335"/>
      <c r="M40" s="335"/>
      <c r="N40" s="335"/>
      <c r="O40" s="335"/>
      <c r="P40" s="335"/>
      <c r="Q40" s="283"/>
      <c r="R40" s="295"/>
      <c r="S40" s="295"/>
      <c r="T40" s="295"/>
      <c r="U40" s="295"/>
      <c r="V40" s="295"/>
      <c r="W40" s="295"/>
      <c r="X40" s="531" t="str">
        <f>$F$4</f>
        <v>○○○○○○○○○○○ESCO事業</v>
      </c>
    </row>
    <row r="41" spans="1:24" ht="21.95" customHeight="1">
      <c r="A41" s="295"/>
      <c r="B41" s="304"/>
      <c r="C41" s="304"/>
      <c r="D41" s="304"/>
      <c r="E41" s="304"/>
      <c r="F41" s="295"/>
      <c r="G41" s="294"/>
      <c r="H41" s="335"/>
      <c r="I41" s="335"/>
      <c r="J41" s="335"/>
      <c r="K41" s="335"/>
      <c r="L41" s="335"/>
      <c r="M41" s="335"/>
      <c r="N41" s="335"/>
      <c r="O41" s="335"/>
      <c r="P41" s="335"/>
      <c r="Q41" s="283"/>
      <c r="R41" s="295"/>
      <c r="S41" s="295"/>
      <c r="T41" s="295"/>
      <c r="U41" s="295"/>
      <c r="V41" s="295"/>
      <c r="W41" s="295"/>
      <c r="X41" s="295"/>
    </row>
    <row r="42" spans="1:24" ht="21.95" customHeight="1">
      <c r="A42" s="295"/>
      <c r="B42" s="304"/>
      <c r="C42" s="304"/>
      <c r="D42" s="304"/>
      <c r="E42" s="304"/>
      <c r="F42" s="295"/>
      <c r="G42" s="295"/>
      <c r="H42" s="335"/>
      <c r="I42" s="335"/>
      <c r="J42" s="335"/>
      <c r="K42" s="335"/>
      <c r="L42" s="335"/>
      <c r="M42" s="335"/>
      <c r="N42" s="335"/>
      <c r="O42" s="335"/>
      <c r="P42" s="335"/>
      <c r="Q42" s="283"/>
      <c r="R42" s="295"/>
      <c r="S42" s="295"/>
      <c r="T42" s="295"/>
      <c r="U42" s="295"/>
      <c r="V42" s="295"/>
      <c r="W42" s="295"/>
      <c r="X42" s="295"/>
    </row>
    <row r="43" spans="1:24" ht="15" customHeight="1">
      <c r="A43" s="295"/>
      <c r="B43" s="966"/>
      <c r="C43" s="966"/>
      <c r="D43" s="966"/>
      <c r="E43" s="966"/>
      <c r="F43" s="295"/>
      <c r="G43" s="295"/>
      <c r="H43" s="967"/>
      <c r="I43" s="968"/>
      <c r="J43" s="968"/>
      <c r="K43" s="968"/>
      <c r="L43" s="968"/>
      <c r="M43" s="968"/>
      <c r="N43" s="968"/>
      <c r="O43" s="968"/>
      <c r="P43" s="968"/>
      <c r="Q43" s="307"/>
      <c r="R43" s="307"/>
      <c r="S43" s="307"/>
      <c r="T43" s="307"/>
      <c r="U43" s="307"/>
      <c r="V43" s="307"/>
      <c r="W43" s="307"/>
      <c r="X43" s="307"/>
    </row>
    <row r="44" spans="1:24" ht="15" customHeight="1">
      <c r="A44" s="295"/>
      <c r="B44" s="966"/>
      <c r="C44" s="966"/>
      <c r="D44" s="966"/>
      <c r="E44" s="966"/>
      <c r="F44" s="295"/>
      <c r="G44" s="295"/>
      <c r="H44" s="967"/>
      <c r="I44" s="968"/>
      <c r="J44" s="968"/>
      <c r="K44" s="968"/>
      <c r="L44" s="968"/>
      <c r="M44" s="968"/>
      <c r="N44" s="968"/>
      <c r="O44" s="968"/>
      <c r="P44" s="968"/>
      <c r="Q44" s="307"/>
      <c r="R44" s="307"/>
      <c r="S44" s="307"/>
      <c r="T44" s="307"/>
      <c r="U44" s="307"/>
      <c r="V44" s="307"/>
      <c r="W44" s="307"/>
      <c r="X44" s="307"/>
    </row>
    <row r="45" spans="1:24" ht="15" customHeight="1">
      <c r="A45" s="295"/>
      <c r="B45" s="966"/>
      <c r="C45" s="966"/>
      <c r="D45" s="966"/>
      <c r="E45" s="966"/>
      <c r="F45" s="295"/>
      <c r="G45" s="295"/>
      <c r="H45" s="967"/>
      <c r="I45" s="968"/>
      <c r="J45" s="968"/>
      <c r="K45" s="968"/>
      <c r="L45" s="968"/>
      <c r="M45" s="968"/>
      <c r="N45" s="968"/>
      <c r="O45" s="968"/>
      <c r="P45" s="968"/>
      <c r="Q45" s="307"/>
      <c r="R45" s="307"/>
      <c r="S45" s="307"/>
      <c r="T45" s="307"/>
      <c r="U45" s="307"/>
      <c r="V45" s="307"/>
      <c r="W45" s="307"/>
      <c r="X45" s="307"/>
    </row>
    <row r="46" spans="1:24" ht="15" customHeight="1">
      <c r="A46" s="295"/>
      <c r="B46" s="966"/>
      <c r="C46" s="966"/>
      <c r="D46" s="966"/>
      <c r="E46" s="966"/>
      <c r="F46" s="295"/>
      <c r="G46" s="295"/>
      <c r="H46" s="967"/>
      <c r="I46" s="968"/>
      <c r="J46" s="968"/>
      <c r="K46" s="968"/>
      <c r="L46" s="968"/>
      <c r="M46" s="968"/>
      <c r="N46" s="968"/>
      <c r="O46" s="968"/>
      <c r="P46" s="968"/>
      <c r="Q46" s="307"/>
      <c r="R46" s="295"/>
      <c r="S46" s="307"/>
      <c r="T46" s="307"/>
      <c r="U46" s="307"/>
      <c r="V46" s="307"/>
      <c r="W46" s="307"/>
      <c r="X46" s="307"/>
    </row>
    <row r="47" spans="1:24" ht="15" customHeight="1">
      <c r="A47" s="295"/>
      <c r="B47" s="966"/>
      <c r="C47" s="966"/>
      <c r="D47" s="966"/>
      <c r="E47" s="966"/>
      <c r="F47" s="295"/>
      <c r="G47" s="295"/>
      <c r="H47" s="967"/>
      <c r="I47" s="968"/>
      <c r="J47" s="968"/>
      <c r="K47" s="968"/>
      <c r="L47" s="968"/>
      <c r="M47" s="968"/>
      <c r="N47" s="968"/>
      <c r="O47" s="968"/>
      <c r="P47" s="968"/>
      <c r="Q47" s="307"/>
      <c r="R47" s="307"/>
      <c r="S47" s="307"/>
      <c r="T47" s="307"/>
      <c r="U47" s="307"/>
      <c r="V47" s="307"/>
      <c r="W47" s="307"/>
      <c r="X47" s="307"/>
    </row>
    <row r="48" spans="1:24" ht="15" customHeight="1">
      <c r="A48" s="295"/>
      <c r="B48" s="966"/>
      <c r="C48" s="966"/>
      <c r="D48" s="966"/>
      <c r="E48" s="966"/>
      <c r="F48" s="295"/>
      <c r="G48" s="295"/>
      <c r="H48" s="967"/>
      <c r="I48" s="968"/>
      <c r="J48" s="968"/>
      <c r="K48" s="968"/>
      <c r="L48" s="968"/>
      <c r="M48" s="968"/>
      <c r="N48" s="968"/>
      <c r="O48" s="968"/>
      <c r="P48" s="968"/>
      <c r="Q48" s="307"/>
      <c r="R48" s="307"/>
      <c r="S48" s="307"/>
      <c r="T48" s="307"/>
      <c r="U48" s="307"/>
      <c r="V48" s="307"/>
      <c r="W48" s="307"/>
      <c r="X48" s="307"/>
    </row>
    <row r="49" spans="1:24" ht="20.100000000000001" customHeight="1">
      <c r="A49" s="295"/>
      <c r="B49" s="308"/>
      <c r="C49" s="309"/>
      <c r="D49" s="295"/>
      <c r="E49" s="295"/>
      <c r="F49" s="295"/>
      <c r="G49" s="295"/>
      <c r="H49" s="295"/>
      <c r="I49" s="295"/>
      <c r="J49" s="295"/>
      <c r="K49" s="295"/>
      <c r="L49" s="295"/>
      <c r="M49" s="295"/>
      <c r="N49" s="295"/>
      <c r="O49" s="295"/>
      <c r="P49" s="295"/>
      <c r="Q49" s="295"/>
      <c r="R49" s="295"/>
      <c r="S49" s="295"/>
      <c r="T49" s="295"/>
      <c r="U49" s="295"/>
      <c r="V49" s="310"/>
      <c r="W49" s="311"/>
      <c r="X49" s="295"/>
    </row>
    <row r="50" spans="1:24" ht="32.25" customHeight="1">
      <c r="A50" s="294"/>
      <c r="B50" s="294"/>
      <c r="C50" s="294"/>
      <c r="D50" s="294"/>
      <c r="E50" s="294"/>
      <c r="F50" s="294"/>
      <c r="G50" s="294"/>
      <c r="H50" s="294"/>
      <c r="I50" s="294"/>
      <c r="J50" s="294"/>
      <c r="K50" s="294"/>
      <c r="L50" s="294"/>
      <c r="M50" s="294"/>
      <c r="N50" s="294"/>
      <c r="O50" s="294"/>
      <c r="P50" s="294"/>
      <c r="Q50" s="294"/>
      <c r="R50" s="294"/>
      <c r="S50" s="294"/>
      <c r="T50" s="294"/>
      <c r="U50" s="294"/>
      <c r="V50" s="311"/>
      <c r="W50" s="311"/>
      <c r="X50" s="294"/>
    </row>
  </sheetData>
  <mergeCells count="19">
    <mergeCell ref="B43:E48"/>
    <mergeCell ref="H43:H48"/>
    <mergeCell ref="I43:P48"/>
    <mergeCell ref="C4:E4"/>
    <mergeCell ref="AB26:AE26"/>
    <mergeCell ref="J22:N22"/>
    <mergeCell ref="A24:X24"/>
    <mergeCell ref="A2:X2"/>
    <mergeCell ref="AB19:AE19"/>
    <mergeCell ref="AB20:AE20"/>
    <mergeCell ref="AB21:AE21"/>
    <mergeCell ref="J15:N15"/>
    <mergeCell ref="J16:N16"/>
    <mergeCell ref="J17:N17"/>
    <mergeCell ref="J19:N19"/>
    <mergeCell ref="J20:N20"/>
    <mergeCell ref="J21:N21"/>
    <mergeCell ref="C5:E5"/>
    <mergeCell ref="C6:F6"/>
  </mergeCells>
  <phoneticPr fontId="3"/>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U34"/>
  <sheetViews>
    <sheetView view="pageBreakPreview" zoomScale="85" zoomScaleNormal="100" zoomScaleSheetLayoutView="85" workbookViewId="0"/>
  </sheetViews>
  <sheetFormatPr defaultRowHeight="13.5"/>
  <cols>
    <col min="1" max="2" width="2.625" style="46" customWidth="1"/>
    <col min="3" max="3" width="32.375" style="46" customWidth="1"/>
    <col min="4" max="4" width="10.625" style="46" bestFit="1" customWidth="1"/>
    <col min="5" max="5" width="10.25" style="46" bestFit="1" customWidth="1"/>
    <col min="6" max="6" width="10.25" style="46" hidden="1" customWidth="1"/>
    <col min="7" max="7" width="9" style="46"/>
    <col min="8" max="9" width="11.25" style="46" customWidth="1"/>
    <col min="10" max="10" width="9.125" style="46" customWidth="1"/>
    <col min="11" max="11" width="11.25" style="46" customWidth="1"/>
    <col min="12" max="12" width="11.625" style="46" customWidth="1"/>
    <col min="13" max="13" width="8.875" style="46" customWidth="1"/>
    <col min="14" max="14" width="9" style="46"/>
    <col min="15" max="15" width="11.25" style="741" customWidth="1"/>
    <col min="16" max="16384" width="9" style="46"/>
  </cols>
  <sheetData>
    <row r="1" spans="1:21" ht="17.25">
      <c r="A1" s="47"/>
      <c r="B1" s="47"/>
      <c r="C1" s="344" t="s">
        <v>741</v>
      </c>
      <c r="D1" s="47"/>
      <c r="E1" s="47"/>
      <c r="F1" s="47"/>
      <c r="G1" s="47"/>
      <c r="H1" s="47"/>
      <c r="I1" s="47"/>
      <c r="J1" s="47"/>
      <c r="K1" s="47"/>
      <c r="L1" s="47"/>
      <c r="M1" s="47"/>
    </row>
    <row r="2" spans="1:21" ht="7.5" customHeight="1">
      <c r="A2" s="47"/>
      <c r="B2" s="47"/>
      <c r="C2" s="344"/>
      <c r="D2" s="47"/>
      <c r="E2" s="47"/>
      <c r="F2" s="47"/>
      <c r="G2" s="47"/>
      <c r="H2" s="47"/>
      <c r="I2" s="47"/>
      <c r="J2" s="47"/>
      <c r="K2" s="47"/>
      <c r="L2" s="47"/>
      <c r="M2" s="47"/>
    </row>
    <row r="3" spans="1:21">
      <c r="A3" s="47"/>
      <c r="B3" s="47"/>
      <c r="C3" s="10"/>
      <c r="D3" s="10"/>
      <c r="E3" s="10"/>
      <c r="F3" s="10"/>
      <c r="G3" s="10"/>
      <c r="H3" s="10"/>
      <c r="I3" s="10"/>
      <c r="J3" s="10"/>
      <c r="K3" s="939"/>
      <c r="L3" s="553" t="s">
        <v>742</v>
      </c>
      <c r="M3" s="10"/>
    </row>
    <row r="4" spans="1:21" ht="14.25" thickBot="1">
      <c r="A4" s="47"/>
      <c r="B4" s="47"/>
      <c r="C4" s="10"/>
      <c r="D4" s="10"/>
      <c r="E4" s="10"/>
      <c r="F4" s="10"/>
      <c r="G4" s="10"/>
      <c r="H4" s="10"/>
      <c r="I4" s="10"/>
      <c r="J4" s="10"/>
      <c r="K4" s="10"/>
      <c r="L4" s="96" t="s">
        <v>27</v>
      </c>
      <c r="M4" s="10"/>
    </row>
    <row r="5" spans="1:21" s="843" customFormat="1" ht="17.100000000000001" customHeight="1">
      <c r="A5" s="838"/>
      <c r="B5" s="1028" t="s">
        <v>28</v>
      </c>
      <c r="C5" s="1029"/>
      <c r="D5" s="953"/>
      <c r="E5" s="839">
        <f>D5+1</f>
        <v>1</v>
      </c>
      <c r="F5" s="839">
        <v>34</v>
      </c>
      <c r="G5" s="1025" t="s">
        <v>736</v>
      </c>
      <c r="H5" s="954"/>
      <c r="I5" s="840">
        <f>IF(H5-D5=14," ",IF(H5-D5=13,"",H5+1))</f>
        <v>1</v>
      </c>
      <c r="J5" s="1025" t="s">
        <v>662</v>
      </c>
      <c r="K5" s="841">
        <f>IF(H5-D5=14,"",D5+14)</f>
        <v>14</v>
      </c>
      <c r="L5" s="1023" t="s">
        <v>25</v>
      </c>
      <c r="M5" s="842"/>
      <c r="O5" s="844"/>
    </row>
    <row r="6" spans="1:21" s="843" customFormat="1" ht="17.100000000000001" customHeight="1" thickBot="1">
      <c r="A6" s="838"/>
      <c r="B6" s="1030"/>
      <c r="C6" s="1031"/>
      <c r="D6" s="845" t="s">
        <v>29</v>
      </c>
      <c r="E6" s="845" t="s">
        <v>30</v>
      </c>
      <c r="F6" s="846" t="s">
        <v>31</v>
      </c>
      <c r="G6" s="1026"/>
      <c r="H6" s="847" t="s">
        <v>566</v>
      </c>
      <c r="I6" s="847" t="str">
        <f>IF(H5-D5=14," ",IF(H5-D5=13,"","契約終了次年度"))</f>
        <v>契約終了次年度</v>
      </c>
      <c r="J6" s="1027"/>
      <c r="K6" s="848" t="str">
        <f>IF(H5-D5=14,"","15年度")</f>
        <v>15年度</v>
      </c>
      <c r="L6" s="1024"/>
      <c r="M6" s="842"/>
      <c r="O6" s="844"/>
    </row>
    <row r="7" spans="1:21" s="843" customFormat="1" ht="17.100000000000001" customHeight="1" thickTop="1">
      <c r="A7" s="838"/>
      <c r="B7" s="849" t="s">
        <v>734</v>
      </c>
      <c r="C7" s="850"/>
      <c r="D7" s="851">
        <f>SUM(D8:D9)</f>
        <v>0</v>
      </c>
      <c r="E7" s="851">
        <f>SUM(E8:E9)</f>
        <v>0</v>
      </c>
      <c r="F7" s="851"/>
      <c r="G7" s="895" t="s">
        <v>735</v>
      </c>
      <c r="H7" s="851">
        <f>SUM(H8:H9)</f>
        <v>0</v>
      </c>
      <c r="I7" s="852">
        <f>IF(H5-D5=14," ",IF(H5-D5=13,"",SUM(I8:I9)))</f>
        <v>0</v>
      </c>
      <c r="J7" s="895" t="s">
        <v>735</v>
      </c>
      <c r="K7" s="852">
        <f>IF(H5-D5=14,"",SUM(K8:K9))</f>
        <v>0</v>
      </c>
      <c r="L7" s="853">
        <f>SUM(L8:L9)</f>
        <v>0</v>
      </c>
      <c r="M7" s="842"/>
      <c r="O7" s="844"/>
    </row>
    <row r="8" spans="1:21" s="843" customFormat="1" ht="17.100000000000001" customHeight="1">
      <c r="A8" s="838"/>
      <c r="B8" s="1033"/>
      <c r="C8" s="854" t="s">
        <v>33</v>
      </c>
      <c r="D8" s="955"/>
      <c r="E8" s="855">
        <f>D8</f>
        <v>0</v>
      </c>
      <c r="F8" s="855"/>
      <c r="G8" s="1020" t="s">
        <v>563</v>
      </c>
      <c r="H8" s="856">
        <f>D8</f>
        <v>0</v>
      </c>
      <c r="I8" s="856">
        <f>IF(H5-D5=14," ",IF(H5-D5=13,"",D8))</f>
        <v>0</v>
      </c>
      <c r="J8" s="1020" t="s">
        <v>563</v>
      </c>
      <c r="K8" s="857">
        <f>IF(H5-D5=14,"",D8)</f>
        <v>0</v>
      </c>
      <c r="L8" s="858">
        <f>D8*15</f>
        <v>0</v>
      </c>
      <c r="M8" s="842"/>
      <c r="O8" s="844"/>
    </row>
    <row r="9" spans="1:21" s="843" customFormat="1" ht="17.100000000000001" customHeight="1">
      <c r="A9" s="838"/>
      <c r="B9" s="1034"/>
      <c r="C9" s="859" t="s">
        <v>796</v>
      </c>
      <c r="D9" s="956"/>
      <c r="E9" s="860">
        <f>D9</f>
        <v>0</v>
      </c>
      <c r="F9" s="860"/>
      <c r="G9" s="1022"/>
      <c r="H9" s="861">
        <f>D9</f>
        <v>0</v>
      </c>
      <c r="I9" s="861">
        <f>IF(H5-D5=14," ",IF(H5-D5=13,"",D9))</f>
        <v>0</v>
      </c>
      <c r="J9" s="1022"/>
      <c r="K9" s="862">
        <f>IF(H5-D5=14,"",D9)</f>
        <v>0</v>
      </c>
      <c r="L9" s="863">
        <f>D9*15</f>
        <v>0</v>
      </c>
      <c r="M9" s="842"/>
      <c r="O9" s="844"/>
    </row>
    <row r="10" spans="1:21" s="843" customFormat="1" ht="17.100000000000001" customHeight="1">
      <c r="A10" s="838"/>
      <c r="B10" s="837" t="s">
        <v>739</v>
      </c>
      <c r="C10" s="836"/>
      <c r="D10" s="896">
        <f>SUM(D11:D12)</f>
        <v>0</v>
      </c>
      <c r="E10" s="896">
        <f>SUM(E11:E12)</f>
        <v>0</v>
      </c>
      <c r="F10" s="897"/>
      <c r="G10" s="895" t="s">
        <v>735</v>
      </c>
      <c r="H10" s="896">
        <f>SUM(H11:H12)</f>
        <v>0</v>
      </c>
      <c r="I10" s="896">
        <f>IF(H5-D5=14," ",IF(H5-D5=13,"",SUM(I11:I13)))</f>
        <v>0</v>
      </c>
      <c r="J10" s="895" t="s">
        <v>737</v>
      </c>
      <c r="K10" s="896">
        <f>IF(H5-D5=14,"",SUM(K11:K13))</f>
        <v>0</v>
      </c>
      <c r="L10" s="898">
        <f>SUM(L11:L13)</f>
        <v>0</v>
      </c>
      <c r="M10" s="842"/>
      <c r="O10" s="844"/>
    </row>
    <row r="11" spans="1:21" s="843" customFormat="1" ht="17.100000000000001" customHeight="1">
      <c r="A11" s="838"/>
      <c r="B11" s="1032"/>
      <c r="C11" s="854" t="s">
        <v>32</v>
      </c>
      <c r="D11" s="957"/>
      <c r="E11" s="864">
        <f>D11</f>
        <v>0</v>
      </c>
      <c r="F11" s="864"/>
      <c r="G11" s="1020" t="s">
        <v>563</v>
      </c>
      <c r="H11" s="865">
        <f>D11</f>
        <v>0</v>
      </c>
      <c r="I11" s="865">
        <f>IF(H5-D5=14," ",IF(H5-D5=13,"",D11))</f>
        <v>0</v>
      </c>
      <c r="J11" s="1020" t="s">
        <v>565</v>
      </c>
      <c r="K11" s="866">
        <f>IF(H5-D5=14,"",D11)</f>
        <v>0</v>
      </c>
      <c r="L11" s="867">
        <f>D11*15</f>
        <v>0</v>
      </c>
      <c r="M11" s="842"/>
      <c r="O11" s="844"/>
    </row>
    <row r="12" spans="1:21" s="843" customFormat="1" ht="17.100000000000001" customHeight="1">
      <c r="A12" s="838"/>
      <c r="B12" s="1032"/>
      <c r="C12" s="948" t="s">
        <v>797</v>
      </c>
      <c r="D12" s="958"/>
      <c r="E12" s="868">
        <f>D12</f>
        <v>0</v>
      </c>
      <c r="F12" s="868"/>
      <c r="G12" s="1021"/>
      <c r="H12" s="869">
        <f>D12</f>
        <v>0</v>
      </c>
      <c r="I12" s="869">
        <f>IF(H5-D5=14," ",IF(H5-D5=13,"",D12))</f>
        <v>0</v>
      </c>
      <c r="J12" s="1021"/>
      <c r="K12" s="952">
        <f>IF(H5-D5=14,"",D12)</f>
        <v>0</v>
      </c>
      <c r="L12" s="870">
        <f>IF(H5-D5=14,D12*15,IF(H5-D5=13,D12*14+K12,D12*(H5-D5+1)+I12*(K5-I5+1)))</f>
        <v>0</v>
      </c>
      <c r="M12" s="842"/>
      <c r="O12" s="844"/>
    </row>
    <row r="13" spans="1:21" s="843" customFormat="1" ht="17.100000000000001" customHeight="1">
      <c r="A13" s="838"/>
      <c r="B13" s="947"/>
      <c r="C13" s="859" t="s">
        <v>815</v>
      </c>
      <c r="D13" s="949"/>
      <c r="E13" s="950"/>
      <c r="F13" s="950"/>
      <c r="G13" s="951"/>
      <c r="H13" s="950"/>
      <c r="I13" s="861">
        <f>IF(H5-D5=14,"",IF(H5-D5=13,"",K13))</f>
        <v>0</v>
      </c>
      <c r="J13" s="1022"/>
      <c r="K13" s="960"/>
      <c r="L13" s="863">
        <f>IF(H5-D5=14,0,IF(H5-D5=13,K13,K13*(K5-I5+1)))</f>
        <v>0</v>
      </c>
      <c r="M13" s="842"/>
      <c r="O13" s="844"/>
    </row>
    <row r="14" spans="1:21" s="843" customFormat="1" ht="17.100000000000001" customHeight="1">
      <c r="A14" s="838"/>
      <c r="B14" s="871" t="s">
        <v>740</v>
      </c>
      <c r="C14" s="872"/>
      <c r="D14" s="873">
        <f>SUM(D15:D25)</f>
        <v>0</v>
      </c>
      <c r="E14" s="873">
        <f>SUM(E15:E25)</f>
        <v>0</v>
      </c>
      <c r="F14" s="852"/>
      <c r="G14" s="895" t="s">
        <v>735</v>
      </c>
      <c r="H14" s="873">
        <f>SUM(H15:H25)</f>
        <v>0</v>
      </c>
      <c r="I14" s="852">
        <f>IF(H5-D5=14," ",IF(H5-D5=13,"",SUM(I15:I25)))</f>
        <v>0</v>
      </c>
      <c r="J14" s="895" t="s">
        <v>735</v>
      </c>
      <c r="K14" s="874">
        <f>IF(H5-D5=14,"",SUM(K15:K25))</f>
        <v>0</v>
      </c>
      <c r="L14" s="853">
        <f>SUM(L15:L25)</f>
        <v>0</v>
      </c>
      <c r="M14" s="842"/>
      <c r="N14" s="875" t="s">
        <v>672</v>
      </c>
      <c r="O14" s="844"/>
    </row>
    <row r="15" spans="1:21" s="843" customFormat="1" ht="17.100000000000001" customHeight="1">
      <c r="A15" s="838"/>
      <c r="B15" s="1033"/>
      <c r="C15" s="876" t="s">
        <v>34</v>
      </c>
      <c r="D15" s="958"/>
      <c r="E15" s="864">
        <f t="shared" ref="E15:E25" si="0">D15</f>
        <v>0</v>
      </c>
      <c r="F15" s="869"/>
      <c r="G15" s="1020" t="s">
        <v>563</v>
      </c>
      <c r="H15" s="877">
        <f t="shared" ref="H15:H25" si="1">D15</f>
        <v>0</v>
      </c>
      <c r="I15" s="877">
        <f>IF(H5-D5=14," ",IF(H5-D5=13,"",0))</f>
        <v>0</v>
      </c>
      <c r="J15" s="1020" t="s">
        <v>563</v>
      </c>
      <c r="K15" s="866">
        <f>IF(H5-D5=14,"",0)</f>
        <v>0</v>
      </c>
      <c r="L15" s="867">
        <f>D15*(H5-D5+1)</f>
        <v>0</v>
      </c>
      <c r="M15" s="842"/>
      <c r="N15" s="878" t="str">
        <f t="shared" ref="N15:N23" si="2">IF(O15-L15=0,"OK","ERROR")</f>
        <v>OK</v>
      </c>
      <c r="O15" s="879">
        <f>'様式9-6'!$D$4</f>
        <v>0</v>
      </c>
      <c r="P15" s="875" t="s">
        <v>664</v>
      </c>
      <c r="Q15" s="875"/>
      <c r="R15" s="875"/>
      <c r="S15" s="875"/>
      <c r="T15" s="875"/>
      <c r="U15" s="875"/>
    </row>
    <row r="16" spans="1:21" s="843" customFormat="1" ht="17.100000000000001" customHeight="1">
      <c r="A16" s="838"/>
      <c r="B16" s="1033"/>
      <c r="C16" s="880" t="s">
        <v>19</v>
      </c>
      <c r="D16" s="959"/>
      <c r="E16" s="881">
        <f t="shared" si="0"/>
        <v>0</v>
      </c>
      <c r="F16" s="881"/>
      <c r="G16" s="1021"/>
      <c r="H16" s="882">
        <f t="shared" si="1"/>
        <v>0</v>
      </c>
      <c r="I16" s="882">
        <f>IF(H5-D5=14," ",IF(H5-D5=13,"",0))</f>
        <v>0</v>
      </c>
      <c r="J16" s="1021"/>
      <c r="K16" s="883">
        <f>IF(H5-D5=14,"",0)</f>
        <v>0</v>
      </c>
      <c r="L16" s="884">
        <f>D16*(H5-D5+1)</f>
        <v>0</v>
      </c>
      <c r="M16" s="842"/>
      <c r="N16" s="878" t="str">
        <f t="shared" si="2"/>
        <v>OK</v>
      </c>
      <c r="O16" s="879">
        <f>'様式9-6'!$D$13</f>
        <v>0</v>
      </c>
      <c r="P16" s="875" t="s">
        <v>665</v>
      </c>
      <c r="Q16" s="875"/>
      <c r="R16" s="875"/>
      <c r="S16" s="875"/>
      <c r="T16" s="875"/>
      <c r="U16" s="875"/>
    </row>
    <row r="17" spans="1:21" s="843" customFormat="1" ht="17.100000000000001" customHeight="1">
      <c r="A17" s="838"/>
      <c r="B17" s="1033"/>
      <c r="C17" s="880" t="s">
        <v>35</v>
      </c>
      <c r="D17" s="959"/>
      <c r="E17" s="881">
        <f t="shared" si="0"/>
        <v>0</v>
      </c>
      <c r="F17" s="881"/>
      <c r="G17" s="1021"/>
      <c r="H17" s="882">
        <f t="shared" si="1"/>
        <v>0</v>
      </c>
      <c r="I17" s="882">
        <f>IF(H5-D5=14," ",IF(H5-D5=13,"",0))</f>
        <v>0</v>
      </c>
      <c r="J17" s="1021"/>
      <c r="K17" s="883">
        <f>IF(H5-D5=14,"",0)</f>
        <v>0</v>
      </c>
      <c r="L17" s="884">
        <f>D17*(H5-D5+1)</f>
        <v>0</v>
      </c>
      <c r="M17" s="842"/>
      <c r="N17" s="878" t="str">
        <f t="shared" si="2"/>
        <v>OK</v>
      </c>
      <c r="O17" s="879">
        <f>'様式9-6'!$D$14</f>
        <v>0</v>
      </c>
      <c r="P17" s="875" t="s">
        <v>663</v>
      </c>
      <c r="Q17" s="875"/>
      <c r="R17" s="875"/>
      <c r="S17" s="875"/>
      <c r="T17" s="875"/>
      <c r="U17" s="875"/>
    </row>
    <row r="18" spans="1:21" s="843" customFormat="1" ht="17.100000000000001" customHeight="1">
      <c r="A18" s="838"/>
      <c r="B18" s="1033"/>
      <c r="C18" s="880" t="s">
        <v>21</v>
      </c>
      <c r="D18" s="959"/>
      <c r="E18" s="864">
        <f t="shared" si="0"/>
        <v>0</v>
      </c>
      <c r="F18" s="881"/>
      <c r="G18" s="1021"/>
      <c r="H18" s="877">
        <f t="shared" si="1"/>
        <v>0</v>
      </c>
      <c r="I18" s="882">
        <f>IF(H5-D5=14," ",IF(H5-D5=13,"",0))</f>
        <v>0</v>
      </c>
      <c r="J18" s="1021"/>
      <c r="K18" s="883">
        <f>IF(H5-D5=14,"",0)</f>
        <v>0</v>
      </c>
      <c r="L18" s="884">
        <f>D18*(H5-D5+1)</f>
        <v>0</v>
      </c>
      <c r="M18" s="842"/>
      <c r="N18" s="878" t="str">
        <f t="shared" si="2"/>
        <v>OK</v>
      </c>
      <c r="O18" s="879">
        <f>'様式9-6'!$D$15</f>
        <v>0</v>
      </c>
      <c r="P18" s="885" t="s">
        <v>666</v>
      </c>
      <c r="Q18" s="875"/>
      <c r="R18" s="875"/>
      <c r="S18" s="875"/>
      <c r="T18" s="875"/>
      <c r="U18" s="875"/>
    </row>
    <row r="19" spans="1:21" s="843" customFormat="1" ht="17.100000000000001" customHeight="1">
      <c r="A19" s="838"/>
      <c r="B19" s="1033"/>
      <c r="C19" s="880" t="s">
        <v>800</v>
      </c>
      <c r="D19" s="959"/>
      <c r="E19" s="881">
        <f t="shared" si="0"/>
        <v>0</v>
      </c>
      <c r="F19" s="881"/>
      <c r="G19" s="1021"/>
      <c r="H19" s="882">
        <f t="shared" si="1"/>
        <v>0</v>
      </c>
      <c r="I19" s="886">
        <f>IF(H5-D5=14," ",IF(H5-D5=13,"",0))</f>
        <v>0</v>
      </c>
      <c r="J19" s="1021"/>
      <c r="K19" s="887">
        <f>IF(H5-D5=14,"",0)</f>
        <v>0</v>
      </c>
      <c r="L19" s="884">
        <f>D19*(H5-D5+1)</f>
        <v>0</v>
      </c>
      <c r="M19" s="838"/>
      <c r="N19" s="878" t="str">
        <f t="shared" si="2"/>
        <v>OK</v>
      </c>
      <c r="O19" s="888">
        <f>'様式9-6'!$E$19</f>
        <v>0</v>
      </c>
      <c r="P19" s="885" t="s">
        <v>667</v>
      </c>
      <c r="Q19" s="875"/>
      <c r="R19" s="875"/>
      <c r="S19" s="875"/>
      <c r="T19" s="875"/>
      <c r="U19" s="875"/>
    </row>
    <row r="20" spans="1:21" s="843" customFormat="1" ht="17.100000000000001" customHeight="1">
      <c r="A20" s="838"/>
      <c r="B20" s="1033"/>
      <c r="C20" s="880" t="s">
        <v>801</v>
      </c>
      <c r="D20" s="959"/>
      <c r="E20" s="881">
        <f t="shared" si="0"/>
        <v>0</v>
      </c>
      <c r="F20" s="881"/>
      <c r="G20" s="1021"/>
      <c r="H20" s="882">
        <f t="shared" si="1"/>
        <v>0</v>
      </c>
      <c r="I20" s="882">
        <f>IF(H5-D5=14," ",IF(H5-D5=13,"",0))</f>
        <v>0</v>
      </c>
      <c r="J20" s="1021"/>
      <c r="K20" s="883">
        <f>IF(H5-D5=14,"",0)</f>
        <v>0</v>
      </c>
      <c r="L20" s="884">
        <f>D20*(H5-D5+1)</f>
        <v>0</v>
      </c>
      <c r="M20" s="842"/>
      <c r="N20" s="878" t="str">
        <f t="shared" si="2"/>
        <v>OK</v>
      </c>
      <c r="O20" s="879">
        <f>'様式9-6'!$E$20</f>
        <v>0</v>
      </c>
      <c r="P20" s="875" t="s">
        <v>668</v>
      </c>
      <c r="Q20" s="875"/>
      <c r="R20" s="875"/>
      <c r="S20" s="875"/>
      <c r="T20" s="875"/>
      <c r="U20" s="875"/>
    </row>
    <row r="21" spans="1:21" s="843" customFormat="1" ht="17.100000000000001" customHeight="1">
      <c r="A21" s="838"/>
      <c r="B21" s="1033"/>
      <c r="C21" s="880" t="s">
        <v>36</v>
      </c>
      <c r="D21" s="959"/>
      <c r="E21" s="864">
        <f t="shared" si="0"/>
        <v>0</v>
      </c>
      <c r="F21" s="881"/>
      <c r="G21" s="1021"/>
      <c r="H21" s="877">
        <f t="shared" si="1"/>
        <v>0</v>
      </c>
      <c r="I21" s="886">
        <f>IF(H5-D5=14," ",IF(H5-D5=13,"",0))</f>
        <v>0</v>
      </c>
      <c r="J21" s="1021"/>
      <c r="K21" s="887">
        <f>IF(H5-D5=14,"",0)</f>
        <v>0</v>
      </c>
      <c r="L21" s="884">
        <f>D21*(H5-D5+1)</f>
        <v>0</v>
      </c>
      <c r="M21" s="838"/>
      <c r="N21" s="878" t="str">
        <f t="shared" si="2"/>
        <v>OK</v>
      </c>
      <c r="O21" s="888">
        <f>'様式9-6'!$E$22</f>
        <v>0</v>
      </c>
      <c r="P21" s="875" t="s">
        <v>669</v>
      </c>
      <c r="Q21" s="875"/>
      <c r="R21" s="875"/>
      <c r="S21" s="875"/>
      <c r="T21" s="875"/>
      <c r="U21" s="875"/>
    </row>
    <row r="22" spans="1:21" s="843" customFormat="1" ht="17.100000000000001" customHeight="1">
      <c r="A22" s="838"/>
      <c r="B22" s="1033"/>
      <c r="C22" s="880" t="s">
        <v>659</v>
      </c>
      <c r="D22" s="959"/>
      <c r="E22" s="864">
        <f t="shared" si="0"/>
        <v>0</v>
      </c>
      <c r="F22" s="881"/>
      <c r="G22" s="1021"/>
      <c r="H22" s="877">
        <f t="shared" si="1"/>
        <v>0</v>
      </c>
      <c r="I22" s="886">
        <f>IF(H5-D5=14," ",IF(H5-D5=13,"",0))</f>
        <v>0</v>
      </c>
      <c r="J22" s="1021"/>
      <c r="K22" s="887">
        <f>IF(H5-D5=14,"",0)</f>
        <v>0</v>
      </c>
      <c r="L22" s="884">
        <f>D22*(H5-D5+1)</f>
        <v>0</v>
      </c>
      <c r="M22" s="838"/>
      <c r="N22" s="878" t="str">
        <f t="shared" si="2"/>
        <v>OK</v>
      </c>
      <c r="O22" s="888">
        <f>'様式9-6'!$E$23</f>
        <v>0</v>
      </c>
      <c r="P22" s="875" t="s">
        <v>670</v>
      </c>
      <c r="Q22" s="875"/>
      <c r="R22" s="875"/>
      <c r="S22" s="875"/>
      <c r="T22" s="875"/>
      <c r="U22" s="875"/>
    </row>
    <row r="23" spans="1:21" s="843" customFormat="1" ht="17.100000000000001" customHeight="1">
      <c r="A23" s="838"/>
      <c r="B23" s="1033"/>
      <c r="C23" s="880" t="s">
        <v>660</v>
      </c>
      <c r="D23" s="959"/>
      <c r="E23" s="864">
        <f t="shared" si="0"/>
        <v>0</v>
      </c>
      <c r="F23" s="881"/>
      <c r="G23" s="1021"/>
      <c r="H23" s="877">
        <f t="shared" si="1"/>
        <v>0</v>
      </c>
      <c r="I23" s="886">
        <f>IF(H5-D5=14," ",IF(H5-D5=13,"",0))</f>
        <v>0</v>
      </c>
      <c r="J23" s="1021"/>
      <c r="K23" s="887">
        <f>IF(H5-D5=14,"",0)</f>
        <v>0</v>
      </c>
      <c r="L23" s="884">
        <f>D23*(H5-D5+1)</f>
        <v>0</v>
      </c>
      <c r="M23" s="838"/>
      <c r="N23" s="878" t="str">
        <f t="shared" si="2"/>
        <v>OK</v>
      </c>
      <c r="O23" s="888">
        <f>'様式9-6'!$E$24</f>
        <v>0</v>
      </c>
      <c r="P23" s="875" t="s">
        <v>671</v>
      </c>
      <c r="Q23" s="875"/>
      <c r="R23" s="875"/>
      <c r="S23" s="875"/>
      <c r="T23" s="875"/>
      <c r="U23" s="875"/>
    </row>
    <row r="24" spans="1:21" s="843" customFormat="1" ht="17.100000000000001" customHeight="1">
      <c r="A24" s="838"/>
      <c r="B24" s="1033"/>
      <c r="C24" s="880" t="s">
        <v>37</v>
      </c>
      <c r="D24" s="959"/>
      <c r="E24" s="881">
        <f t="shared" si="0"/>
        <v>0</v>
      </c>
      <c r="F24" s="881"/>
      <c r="G24" s="1021"/>
      <c r="H24" s="882">
        <f t="shared" si="1"/>
        <v>0</v>
      </c>
      <c r="I24" s="882">
        <f>IF(H5-D5=14," ",IF(H5-D5=13,"",0))</f>
        <v>0</v>
      </c>
      <c r="J24" s="1021"/>
      <c r="K24" s="883">
        <f>IF(H5-D5=14,"",0)</f>
        <v>0</v>
      </c>
      <c r="L24" s="884">
        <f>D24*(H5-D5+1)</f>
        <v>0</v>
      </c>
      <c r="M24" s="842"/>
      <c r="O24" s="844"/>
    </row>
    <row r="25" spans="1:21" s="843" customFormat="1" ht="17.100000000000001" customHeight="1">
      <c r="A25" s="838"/>
      <c r="B25" s="1034"/>
      <c r="C25" s="889" t="s">
        <v>38</v>
      </c>
      <c r="D25" s="956"/>
      <c r="E25" s="860">
        <f t="shared" si="0"/>
        <v>0</v>
      </c>
      <c r="F25" s="860"/>
      <c r="G25" s="1022"/>
      <c r="H25" s="861">
        <f t="shared" si="1"/>
        <v>0</v>
      </c>
      <c r="I25" s="890">
        <f>IF(H5-D5=14," ",IF(H5-D5=13,"",0))</f>
        <v>0</v>
      </c>
      <c r="J25" s="1022"/>
      <c r="K25" s="891">
        <f>IF(H5-D5=14,"",0)</f>
        <v>0</v>
      </c>
      <c r="L25" s="863">
        <f>D25*(H5-D5+1)</f>
        <v>0</v>
      </c>
      <c r="M25" s="838"/>
      <c r="O25" s="844"/>
    </row>
    <row r="26" spans="1:21" s="843" customFormat="1" ht="17.100000000000001" customHeight="1" thickBot="1">
      <c r="A26" s="838"/>
      <c r="B26" s="1018" t="s">
        <v>738</v>
      </c>
      <c r="C26" s="1019"/>
      <c r="D26" s="892">
        <f>D10-D14</f>
        <v>0</v>
      </c>
      <c r="E26" s="892">
        <f>E10-E14</f>
        <v>0</v>
      </c>
      <c r="F26" s="892" t="e">
        <f>SUM(F11:F12)-#REF!</f>
        <v>#REF!</v>
      </c>
      <c r="G26" s="899" t="s">
        <v>735</v>
      </c>
      <c r="H26" s="892">
        <f>H10-H14</f>
        <v>0</v>
      </c>
      <c r="I26" s="893">
        <f>IF(H5-D5=14," ",IF(H5-D5=13,"",I10-I14))</f>
        <v>0</v>
      </c>
      <c r="J26" s="899" t="s">
        <v>735</v>
      </c>
      <c r="K26" s="893">
        <f>IF(H5-D5=14,"",K10-K14)</f>
        <v>0</v>
      </c>
      <c r="L26" s="894">
        <f>L10-L14</f>
        <v>0</v>
      </c>
      <c r="M26" s="838"/>
      <c r="O26" s="844"/>
    </row>
    <row r="27" spans="1:21">
      <c r="A27" s="47"/>
      <c r="B27" s="47"/>
      <c r="C27" s="943" t="s">
        <v>798</v>
      </c>
      <c r="D27" s="10"/>
      <c r="E27" s="10"/>
      <c r="F27" s="10"/>
      <c r="G27" s="10"/>
      <c r="H27" s="10"/>
      <c r="I27" s="47"/>
      <c r="J27" s="47"/>
      <c r="K27" s="47"/>
      <c r="L27" s="47"/>
      <c r="M27" s="28"/>
    </row>
    <row r="28" spans="1:21">
      <c r="A28" s="47"/>
      <c r="B28" s="47"/>
      <c r="C28" s="943" t="s">
        <v>799</v>
      </c>
      <c r="D28" s="10"/>
      <c r="E28" s="10"/>
      <c r="F28" s="10"/>
      <c r="G28" s="10"/>
      <c r="H28" s="10"/>
      <c r="I28" s="47"/>
      <c r="J28" s="47"/>
      <c r="K28" s="47"/>
      <c r="L28" s="47"/>
      <c r="M28" s="28"/>
    </row>
    <row r="29" spans="1:21">
      <c r="A29" s="47"/>
      <c r="B29" s="47"/>
      <c r="C29" s="943" t="s">
        <v>802</v>
      </c>
      <c r="D29" s="10"/>
      <c r="E29" s="10"/>
      <c r="F29" s="10"/>
      <c r="G29" s="10"/>
      <c r="H29" s="10"/>
      <c r="I29" s="47"/>
      <c r="J29" s="47"/>
      <c r="K29" s="47"/>
      <c r="L29" s="47"/>
      <c r="M29" s="28"/>
    </row>
    <row r="30" spans="1:21">
      <c r="C30" s="49" t="s">
        <v>804</v>
      </c>
      <c r="D30" s="51"/>
      <c r="E30" s="51"/>
      <c r="F30" s="51"/>
      <c r="G30" s="51"/>
      <c r="H30" s="51"/>
      <c r="I30" s="51"/>
      <c r="J30" s="51"/>
      <c r="K30" s="51"/>
      <c r="L30" s="51"/>
      <c r="M30" s="51"/>
    </row>
    <row r="31" spans="1:21">
      <c r="A31" s="715"/>
      <c r="B31" s="715"/>
      <c r="C31" s="943" t="s">
        <v>805</v>
      </c>
      <c r="D31" s="944"/>
      <c r="E31" s="944"/>
      <c r="F31" s="944"/>
      <c r="G31" s="944"/>
      <c r="H31" s="944"/>
      <c r="I31" s="944"/>
      <c r="J31" s="944"/>
      <c r="K31" s="944"/>
      <c r="L31" s="944"/>
      <c r="M31" s="944"/>
    </row>
    <row r="32" spans="1:21">
      <c r="C32" s="49" t="s">
        <v>816</v>
      </c>
    </row>
    <row r="33" spans="1:13">
      <c r="C33" s="49" t="s">
        <v>803</v>
      </c>
    </row>
    <row r="34" spans="1:13">
      <c r="A34" s="1016" t="s">
        <v>795</v>
      </c>
      <c r="B34" s="1017"/>
      <c r="C34" s="1017"/>
      <c r="D34" s="1017"/>
      <c r="E34" s="1017"/>
      <c r="F34" s="1017"/>
      <c r="G34" s="1017"/>
      <c r="M34" s="12" t="str">
        <f>様式7!$F$4</f>
        <v>○○○○○○○○○○○ESCO事業</v>
      </c>
    </row>
  </sheetData>
  <mergeCells count="15">
    <mergeCell ref="A34:G34"/>
    <mergeCell ref="B26:C26"/>
    <mergeCell ref="G15:G25"/>
    <mergeCell ref="J15:J25"/>
    <mergeCell ref="L5:L6"/>
    <mergeCell ref="G5:G6"/>
    <mergeCell ref="J5:J6"/>
    <mergeCell ref="B5:C6"/>
    <mergeCell ref="B11:B12"/>
    <mergeCell ref="B8:B9"/>
    <mergeCell ref="G11:G12"/>
    <mergeCell ref="G8:G9"/>
    <mergeCell ref="J8:J9"/>
    <mergeCell ref="B15:B25"/>
    <mergeCell ref="J11:J13"/>
  </mergeCells>
  <phoneticPr fontId="3"/>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036" t="s">
        <v>586</v>
      </c>
      <c r="B3" s="1036"/>
      <c r="C3" s="1036"/>
      <c r="D3" s="1036"/>
      <c r="E3" s="1036"/>
      <c r="F3" s="1036"/>
      <c r="G3" s="1036"/>
      <c r="H3" s="1036"/>
      <c r="I3" s="1036"/>
      <c r="J3" s="1036"/>
      <c r="K3" s="1036"/>
      <c r="L3" s="1036"/>
      <c r="M3" s="1036"/>
      <c r="N3" s="1036"/>
      <c r="O3" s="1036"/>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55" t="s">
        <v>39</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037"/>
      <c r="C8" s="1038"/>
      <c r="D8" s="1038"/>
      <c r="E8" s="1038"/>
      <c r="F8" s="1038"/>
      <c r="G8" s="1038"/>
      <c r="H8" s="1038"/>
      <c r="I8" s="1038"/>
      <c r="J8" s="1038"/>
      <c r="K8" s="1038"/>
      <c r="L8" s="1038"/>
      <c r="M8" s="1038"/>
      <c r="N8" s="1039"/>
    </row>
    <row r="9" spans="1:15">
      <c r="A9" s="1"/>
      <c r="B9" s="1037"/>
      <c r="C9" s="1038"/>
      <c r="D9" s="1038"/>
      <c r="E9" s="1038"/>
      <c r="F9" s="1038"/>
      <c r="G9" s="1038"/>
      <c r="H9" s="1038"/>
      <c r="I9" s="1038"/>
      <c r="J9" s="1038"/>
      <c r="K9" s="1038"/>
      <c r="L9" s="1038"/>
      <c r="M9" s="1038"/>
      <c r="N9" s="1039"/>
    </row>
    <row r="10" spans="1:15">
      <c r="A10" s="1"/>
      <c r="B10" s="1037"/>
      <c r="C10" s="1038"/>
      <c r="D10" s="1038"/>
      <c r="E10" s="1038"/>
      <c r="F10" s="1038"/>
      <c r="G10" s="1038"/>
      <c r="H10" s="1038"/>
      <c r="I10" s="1038"/>
      <c r="J10" s="1038"/>
      <c r="K10" s="1038"/>
      <c r="L10" s="1038"/>
      <c r="M10" s="1038"/>
      <c r="N10" s="1039"/>
    </row>
    <row r="11" spans="1:15">
      <c r="A11" s="1"/>
      <c r="B11" s="1037"/>
      <c r="C11" s="1038"/>
      <c r="D11" s="1038"/>
      <c r="E11" s="1038"/>
      <c r="F11" s="1038"/>
      <c r="G11" s="1038"/>
      <c r="H11" s="1038"/>
      <c r="I11" s="1038"/>
      <c r="J11" s="1038"/>
      <c r="K11" s="1038"/>
      <c r="L11" s="1038"/>
      <c r="M11" s="1038"/>
      <c r="N11" s="1039"/>
    </row>
    <row r="12" spans="1:15">
      <c r="A12" s="1"/>
      <c r="B12" s="1037"/>
      <c r="C12" s="1038"/>
      <c r="D12" s="1038"/>
      <c r="E12" s="1038"/>
      <c r="F12" s="1038"/>
      <c r="G12" s="1038"/>
      <c r="H12" s="1038"/>
      <c r="I12" s="1038"/>
      <c r="J12" s="1038"/>
      <c r="K12" s="1038"/>
      <c r="L12" s="1038"/>
      <c r="M12" s="1038"/>
      <c r="N12" s="1039"/>
    </row>
    <row r="13" spans="1:15">
      <c r="A13" s="1"/>
      <c r="B13" s="1037"/>
      <c r="C13" s="1038"/>
      <c r="D13" s="1038"/>
      <c r="E13" s="1038"/>
      <c r="F13" s="1038"/>
      <c r="G13" s="1038"/>
      <c r="H13" s="1038"/>
      <c r="I13" s="1038"/>
      <c r="J13" s="1038"/>
      <c r="K13" s="1038"/>
      <c r="L13" s="1038"/>
      <c r="M13" s="1038"/>
      <c r="N13" s="1039"/>
    </row>
    <row r="14" spans="1:15">
      <c r="A14" s="1"/>
      <c r="B14" s="1037"/>
      <c r="C14" s="1038"/>
      <c r="D14" s="1038"/>
      <c r="E14" s="1038"/>
      <c r="F14" s="1038"/>
      <c r="G14" s="1038"/>
      <c r="H14" s="1038"/>
      <c r="I14" s="1038"/>
      <c r="J14" s="1038"/>
      <c r="K14" s="1038"/>
      <c r="L14" s="1038"/>
      <c r="M14" s="1038"/>
      <c r="N14" s="1039"/>
    </row>
    <row r="15" spans="1:15">
      <c r="A15" s="1"/>
      <c r="B15" s="1037"/>
      <c r="C15" s="1038"/>
      <c r="D15" s="1038"/>
      <c r="E15" s="1038"/>
      <c r="F15" s="1038"/>
      <c r="G15" s="1038"/>
      <c r="H15" s="1038"/>
      <c r="I15" s="1038"/>
      <c r="J15" s="1038"/>
      <c r="K15" s="1038"/>
      <c r="L15" s="1038"/>
      <c r="M15" s="1038"/>
      <c r="N15" s="1039"/>
    </row>
    <row r="16" spans="1:15">
      <c r="A16" s="1"/>
      <c r="B16" s="1037"/>
      <c r="C16" s="1038"/>
      <c r="D16" s="1038"/>
      <c r="E16" s="1038"/>
      <c r="F16" s="1038"/>
      <c r="G16" s="1038"/>
      <c r="H16" s="1038"/>
      <c r="I16" s="1038"/>
      <c r="J16" s="1038"/>
      <c r="K16" s="1038"/>
      <c r="L16" s="1038"/>
      <c r="M16" s="1038"/>
      <c r="N16" s="1039"/>
    </row>
    <row r="17" spans="1:15">
      <c r="A17" s="1"/>
      <c r="B17" s="1037"/>
      <c r="C17" s="1038"/>
      <c r="D17" s="1038"/>
      <c r="E17" s="1038"/>
      <c r="F17" s="1038"/>
      <c r="G17" s="1038"/>
      <c r="H17" s="1038"/>
      <c r="I17" s="1038"/>
      <c r="J17" s="1038"/>
      <c r="K17" s="1038"/>
      <c r="L17" s="1038"/>
      <c r="M17" s="1038"/>
      <c r="N17" s="1039"/>
    </row>
    <row r="18" spans="1:15">
      <c r="A18" s="1"/>
      <c r="B18" s="1037"/>
      <c r="C18" s="1038"/>
      <c r="D18" s="1038"/>
      <c r="E18" s="1038"/>
      <c r="F18" s="1038"/>
      <c r="G18" s="1038"/>
      <c r="H18" s="1038"/>
      <c r="I18" s="1038"/>
      <c r="J18" s="1038"/>
      <c r="K18" s="1038"/>
      <c r="L18" s="1038"/>
      <c r="M18" s="1038"/>
      <c r="N18" s="1039"/>
    </row>
    <row r="19" spans="1:15">
      <c r="A19" s="1"/>
      <c r="B19" s="1037"/>
      <c r="C19" s="1038"/>
      <c r="D19" s="1038"/>
      <c r="E19" s="1038"/>
      <c r="F19" s="1038"/>
      <c r="G19" s="1038"/>
      <c r="H19" s="1038"/>
      <c r="I19" s="1038"/>
      <c r="J19" s="1038"/>
      <c r="K19" s="1038"/>
      <c r="L19" s="1038"/>
      <c r="M19" s="1038"/>
      <c r="N19" s="1039"/>
    </row>
    <row r="20" spans="1:15">
      <c r="A20" s="1"/>
      <c r="B20" s="1037"/>
      <c r="C20" s="1038"/>
      <c r="D20" s="1038"/>
      <c r="E20" s="1038"/>
      <c r="F20" s="1038"/>
      <c r="G20" s="1038"/>
      <c r="H20" s="1038"/>
      <c r="I20" s="1038"/>
      <c r="J20" s="1038"/>
      <c r="K20" s="1038"/>
      <c r="L20" s="1038"/>
      <c r="M20" s="1038"/>
      <c r="N20" s="1039"/>
    </row>
    <row r="21" spans="1:15">
      <c r="A21" s="1"/>
      <c r="B21" s="1037"/>
      <c r="C21" s="1038"/>
      <c r="D21" s="1038"/>
      <c r="E21" s="1038"/>
      <c r="F21" s="1038"/>
      <c r="G21" s="1038"/>
      <c r="H21" s="1038"/>
      <c r="I21" s="1038"/>
      <c r="J21" s="1038"/>
      <c r="K21" s="1038"/>
      <c r="L21" s="1038"/>
      <c r="M21" s="1038"/>
      <c r="N21" s="1039"/>
    </row>
    <row r="22" spans="1:15">
      <c r="A22" s="1"/>
      <c r="B22" s="1037"/>
      <c r="C22" s="1038"/>
      <c r="D22" s="1038"/>
      <c r="E22" s="1038"/>
      <c r="F22" s="1038"/>
      <c r="G22" s="1038"/>
      <c r="H22" s="1038"/>
      <c r="I22" s="1038"/>
      <c r="J22" s="1038"/>
      <c r="K22" s="1038"/>
      <c r="L22" s="1038"/>
      <c r="M22" s="1038"/>
      <c r="N22" s="1039"/>
    </row>
    <row r="23" spans="1:15">
      <c r="A23" s="1"/>
      <c r="B23" s="1037"/>
      <c r="C23" s="1038"/>
      <c r="D23" s="1038"/>
      <c r="E23" s="1038"/>
      <c r="F23" s="1038"/>
      <c r="G23" s="1038"/>
      <c r="H23" s="1038"/>
      <c r="I23" s="1038"/>
      <c r="J23" s="1038"/>
      <c r="K23" s="1038"/>
      <c r="L23" s="1038"/>
      <c r="M23" s="1038"/>
      <c r="N23" s="1039"/>
    </row>
    <row r="24" spans="1:15">
      <c r="A24" s="1"/>
      <c r="B24" s="1037"/>
      <c r="C24" s="1038"/>
      <c r="D24" s="1038"/>
      <c r="E24" s="1038"/>
      <c r="F24" s="1038"/>
      <c r="G24" s="1038"/>
      <c r="H24" s="1038"/>
      <c r="I24" s="1038"/>
      <c r="J24" s="1038"/>
      <c r="K24" s="1038"/>
      <c r="L24" s="1038"/>
      <c r="M24" s="1038"/>
      <c r="N24" s="1039"/>
    </row>
    <row r="25" spans="1:15">
      <c r="A25" s="1"/>
      <c r="B25" s="1037"/>
      <c r="C25" s="1038"/>
      <c r="D25" s="1038"/>
      <c r="E25" s="1038"/>
      <c r="F25" s="1038"/>
      <c r="G25" s="1038"/>
      <c r="H25" s="1038"/>
      <c r="I25" s="1038"/>
      <c r="J25" s="1038"/>
      <c r="K25" s="1038"/>
      <c r="L25" s="1038"/>
      <c r="M25" s="1038"/>
      <c r="N25" s="1039"/>
    </row>
    <row r="26" spans="1:15">
      <c r="A26" s="1"/>
      <c r="B26" s="1037"/>
      <c r="C26" s="1038"/>
      <c r="D26" s="1038"/>
      <c r="E26" s="1038"/>
      <c r="F26" s="1038"/>
      <c r="G26" s="1038"/>
      <c r="H26" s="1038"/>
      <c r="I26" s="1038"/>
      <c r="J26" s="1038"/>
      <c r="K26" s="1038"/>
      <c r="L26" s="1038"/>
      <c r="M26" s="1038"/>
      <c r="N26" s="1039"/>
    </row>
    <row r="27" spans="1:15">
      <c r="A27" s="1"/>
      <c r="B27" s="1037"/>
      <c r="C27" s="1038"/>
      <c r="D27" s="1038"/>
      <c r="E27" s="1038"/>
      <c r="F27" s="1038"/>
      <c r="G27" s="1038"/>
      <c r="H27" s="1038"/>
      <c r="I27" s="1038"/>
      <c r="J27" s="1038"/>
      <c r="K27" s="1038"/>
      <c r="L27" s="1038"/>
      <c r="M27" s="1038"/>
      <c r="N27" s="1039"/>
    </row>
    <row r="28" spans="1:15">
      <c r="A28" s="1"/>
      <c r="B28" s="1037"/>
      <c r="C28" s="1038"/>
      <c r="D28" s="1038"/>
      <c r="E28" s="1038"/>
      <c r="F28" s="1038"/>
      <c r="G28" s="1038"/>
      <c r="H28" s="1038"/>
      <c r="I28" s="1038"/>
      <c r="J28" s="1038"/>
      <c r="K28" s="1038"/>
      <c r="L28" s="1038"/>
      <c r="M28" s="1038"/>
      <c r="N28" s="1039"/>
    </row>
    <row r="29" spans="1:15">
      <c r="A29" s="1"/>
      <c r="B29" s="1037"/>
      <c r="C29" s="1038"/>
      <c r="D29" s="1038"/>
      <c r="E29" s="1038"/>
      <c r="F29" s="1038"/>
      <c r="G29" s="1038"/>
      <c r="H29" s="1038"/>
      <c r="I29" s="1038"/>
      <c r="J29" s="1038"/>
      <c r="K29" s="1038"/>
      <c r="L29" s="1038"/>
      <c r="M29" s="1038"/>
      <c r="N29" s="1039"/>
    </row>
    <row r="30" spans="1:15">
      <c r="A30" s="1"/>
      <c r="B30" s="1037"/>
      <c r="C30" s="1038"/>
      <c r="D30" s="1038"/>
      <c r="E30" s="1038"/>
      <c r="F30" s="1038"/>
      <c r="G30" s="1038"/>
      <c r="H30" s="1038"/>
      <c r="I30" s="1038"/>
      <c r="J30" s="1038"/>
      <c r="K30" s="1038"/>
      <c r="L30" s="1038"/>
      <c r="M30" s="1038"/>
      <c r="N30" s="1039"/>
      <c r="O30" s="49"/>
    </row>
    <row r="31" spans="1:15">
      <c r="A31" s="1"/>
      <c r="B31" s="1037"/>
      <c r="C31" s="1038"/>
      <c r="D31" s="1038"/>
      <c r="E31" s="1038"/>
      <c r="F31" s="1038"/>
      <c r="G31" s="1038"/>
      <c r="H31" s="1038"/>
      <c r="I31" s="1038"/>
      <c r="J31" s="1038"/>
      <c r="K31" s="1038"/>
      <c r="L31" s="1038"/>
      <c r="M31" s="1038"/>
      <c r="N31" s="1039"/>
    </row>
    <row r="32" spans="1:15">
      <c r="B32" s="1037"/>
      <c r="C32" s="1038"/>
      <c r="D32" s="1038"/>
      <c r="E32" s="1038"/>
      <c r="F32" s="1038"/>
      <c r="G32" s="1038"/>
      <c r="H32" s="1038"/>
      <c r="I32" s="1038"/>
      <c r="J32" s="1038"/>
      <c r="K32" s="1038"/>
      <c r="L32" s="1038"/>
      <c r="M32" s="1038"/>
      <c r="N32" s="1039"/>
    </row>
    <row r="33" spans="1:15">
      <c r="B33" s="1037"/>
      <c r="C33" s="1038"/>
      <c r="D33" s="1038"/>
      <c r="E33" s="1038"/>
      <c r="F33" s="1038"/>
      <c r="G33" s="1038"/>
      <c r="H33" s="1038"/>
      <c r="I33" s="1038"/>
      <c r="J33" s="1038"/>
      <c r="K33" s="1038"/>
      <c r="L33" s="1038"/>
      <c r="M33" s="1038"/>
      <c r="N33" s="1039"/>
    </row>
    <row r="34" spans="1:15">
      <c r="B34" s="1037"/>
      <c r="C34" s="1038"/>
      <c r="D34" s="1038"/>
      <c r="E34" s="1038"/>
      <c r="F34" s="1038"/>
      <c r="G34" s="1038"/>
      <c r="H34" s="1038"/>
      <c r="I34" s="1038"/>
      <c r="J34" s="1038"/>
      <c r="K34" s="1038"/>
      <c r="L34" s="1038"/>
      <c r="M34" s="1038"/>
      <c r="N34" s="1039"/>
    </row>
    <row r="35" spans="1:15">
      <c r="B35" s="1040"/>
      <c r="C35" s="1041"/>
      <c r="D35" s="1041"/>
      <c r="E35" s="1041"/>
      <c r="F35" s="1041"/>
      <c r="G35" s="1041"/>
      <c r="H35" s="1041"/>
      <c r="I35" s="1041"/>
      <c r="J35" s="1041"/>
      <c r="K35" s="1041"/>
      <c r="L35" s="1041"/>
      <c r="M35" s="1041"/>
      <c r="N35" s="1042"/>
    </row>
    <row r="37" spans="1:15">
      <c r="A37" s="1035" t="s">
        <v>326</v>
      </c>
      <c r="B37" s="1035"/>
      <c r="C37" s="1035"/>
      <c r="D37" s="1035"/>
      <c r="E37" s="1035"/>
      <c r="F37" s="1035"/>
      <c r="G37" s="1035"/>
      <c r="H37" s="1035"/>
      <c r="I37" s="1035"/>
      <c r="J37" s="1035"/>
      <c r="K37" s="1035"/>
      <c r="L37" s="1035"/>
      <c r="M37" s="1035"/>
      <c r="N37" s="1035"/>
      <c r="O37" s="1035"/>
    </row>
    <row r="39" spans="1:15">
      <c r="O39" s="12" t="str">
        <f>様式7!$F$4</f>
        <v>○○○○○○○○○○○ESCO事業</v>
      </c>
    </row>
  </sheetData>
  <mergeCells count="3">
    <mergeCell ref="A37:O37"/>
    <mergeCell ref="A3:O3"/>
    <mergeCell ref="B8:N35"/>
  </mergeCells>
  <phoneticPr fontId="3"/>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zoomScale="85" zoomScaleNormal="100" zoomScaleSheetLayoutView="85" workbookViewId="0"/>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1043" t="s">
        <v>677</v>
      </c>
      <c r="C1" s="1043"/>
      <c r="D1" s="1043"/>
      <c r="E1" s="1043"/>
      <c r="F1" s="1043"/>
      <c r="G1" s="1043"/>
      <c r="H1" s="1043"/>
      <c r="I1" s="1043"/>
      <c r="J1" s="1043"/>
      <c r="K1" s="1043"/>
      <c r="L1" s="1043"/>
    </row>
    <row r="2" spans="2:18">
      <c r="G2" s="1"/>
      <c r="H2" s="1"/>
      <c r="I2" s="938"/>
      <c r="J2" s="553" t="s">
        <v>679</v>
      </c>
      <c r="K2" s="1"/>
      <c r="L2" s="939"/>
      <c r="M2" s="901" t="s">
        <v>742</v>
      </c>
      <c r="N2" s="54" t="s">
        <v>743</v>
      </c>
    </row>
    <row r="3" spans="2:18" ht="5.0999999999999996" customHeight="1" thickBot="1">
      <c r="G3" s="45"/>
      <c r="H3" s="45"/>
      <c r="I3" s="45"/>
      <c r="J3" s="45"/>
      <c r="K3" s="45"/>
      <c r="N3" s="54"/>
    </row>
    <row r="4" spans="2:18" s="49" customFormat="1" ht="13.5" customHeight="1">
      <c r="B4" s="55"/>
      <c r="C4" s="56"/>
      <c r="D4" s="56"/>
      <c r="E4" s="349" t="s">
        <v>40</v>
      </c>
      <c r="F4" s="744">
        <f>G4-1</f>
        <v>-1</v>
      </c>
      <c r="G4" s="928">
        <f>'様式9-7'!D5</f>
        <v>0</v>
      </c>
      <c r="H4" s="347">
        <f>F4+2</f>
        <v>1</v>
      </c>
      <c r="I4" s="1054" t="s">
        <v>662</v>
      </c>
      <c r="J4" s="928">
        <f>'様式9-7'!H5</f>
        <v>0</v>
      </c>
      <c r="K4" s="347">
        <f>IF(J4-G4=14," ",IF(J4-G4=13,"",J4+1))</f>
        <v>1</v>
      </c>
      <c r="L4" s="1056" t="s">
        <v>563</v>
      </c>
      <c r="M4" s="57">
        <f>IF(J4-G4=14,"",G4+14)</f>
        <v>14</v>
      </c>
      <c r="N4" s="58" t="s">
        <v>25</v>
      </c>
    </row>
    <row r="5" spans="2:18" s="49" customFormat="1" ht="13.5" customHeight="1" thickBot="1">
      <c r="B5" s="59" t="s">
        <v>41</v>
      </c>
      <c r="C5" s="60"/>
      <c r="D5" s="60"/>
      <c r="E5" s="350"/>
      <c r="F5" s="348" t="s">
        <v>673</v>
      </c>
      <c r="G5" s="346" t="s">
        <v>674</v>
      </c>
      <c r="H5" s="346" t="s">
        <v>675</v>
      </c>
      <c r="I5" s="1055"/>
      <c r="J5" s="742" t="s">
        <v>676</v>
      </c>
      <c r="K5" s="742" t="str">
        <f>IF(J4-G4=14," ",IF(J4-G4=13,"","ESCO契約終了翌年度"))</f>
        <v>ESCO契約終了翌年度</v>
      </c>
      <c r="L5" s="1055"/>
      <c r="M5" s="61" t="str">
        <f>IF(J4-G4=14,"","15年目")</f>
        <v>15年目</v>
      </c>
      <c r="N5" s="62"/>
    </row>
    <row r="6" spans="2:18" s="49" customFormat="1" ht="13.5" customHeight="1" thickTop="1">
      <c r="B6" s="1044" t="s">
        <v>42</v>
      </c>
      <c r="C6" s="63" t="s">
        <v>43</v>
      </c>
      <c r="D6" s="64"/>
      <c r="E6" s="351"/>
      <c r="F6" s="764" t="s">
        <v>616</v>
      </c>
      <c r="G6" s="765">
        <f>G7</f>
        <v>0</v>
      </c>
      <c r="H6" s="765">
        <f>H7</f>
        <v>0</v>
      </c>
      <c r="I6" s="1051" t="s">
        <v>662</v>
      </c>
      <c r="J6" s="765">
        <f>J7</f>
        <v>0</v>
      </c>
      <c r="K6" s="765">
        <f>IF(J4-G4=14," ",IF(J4-G4=13,"",0))</f>
        <v>0</v>
      </c>
      <c r="L6" s="1057" t="s">
        <v>662</v>
      </c>
      <c r="M6" s="766">
        <f>IF(J4-G4=14,"",0)</f>
        <v>0</v>
      </c>
      <c r="N6" s="767">
        <f>G6*(J4-G4+1)</f>
        <v>0</v>
      </c>
    </row>
    <row r="7" spans="2:18" s="49" customFormat="1" ht="13.5" customHeight="1">
      <c r="B7" s="1045"/>
      <c r="C7" s="53"/>
      <c r="D7" s="65" t="s">
        <v>44</v>
      </c>
      <c r="E7" s="352"/>
      <c r="F7" s="768" t="s">
        <v>616</v>
      </c>
      <c r="G7" s="769">
        <f>SUM(G8:G18)</f>
        <v>0</v>
      </c>
      <c r="H7" s="770">
        <f>SUM(H8:H18)</f>
        <v>0</v>
      </c>
      <c r="I7" s="1052"/>
      <c r="J7" s="770">
        <f>SUM(J8:J18)</f>
        <v>0</v>
      </c>
      <c r="K7" s="770">
        <f>IF(J4-G4=14," ",IF(J4-G4=13,"",0))</f>
        <v>0</v>
      </c>
      <c r="L7" s="1049"/>
      <c r="M7" s="771">
        <f>IF(J4-G4=14,"",0)</f>
        <v>0</v>
      </c>
      <c r="N7" s="772">
        <f>G7*(J4-G4+1)</f>
        <v>0</v>
      </c>
      <c r="P7" s="48"/>
      <c r="Q7" s="48"/>
    </row>
    <row r="8" spans="2:18" s="49" customFormat="1" ht="13.5" customHeight="1">
      <c r="B8" s="1045"/>
      <c r="C8" s="53"/>
      <c r="D8" s="53"/>
      <c r="E8" s="353" t="s">
        <v>45</v>
      </c>
      <c r="F8" s="773" t="s">
        <v>616</v>
      </c>
      <c r="G8" s="929">
        <f>'様式9-7'!D15</f>
        <v>0</v>
      </c>
      <c r="H8" s="774">
        <f t="shared" ref="H8:H18" si="0">G8</f>
        <v>0</v>
      </c>
      <c r="I8" s="1052"/>
      <c r="J8" s="774">
        <f t="shared" ref="J8:J18" si="1">G8</f>
        <v>0</v>
      </c>
      <c r="K8" s="774">
        <f>IF(J4-G4=14," ",IF(J4-G4=13,"",0))</f>
        <v>0</v>
      </c>
      <c r="L8" s="1049"/>
      <c r="M8" s="775">
        <f>IF(J4-G4=14,"",0)</f>
        <v>0</v>
      </c>
      <c r="N8" s="776">
        <f>G8*(J4-G4+1)</f>
        <v>0</v>
      </c>
      <c r="P8" s="48"/>
    </row>
    <row r="9" spans="2:18" s="49" customFormat="1" ht="13.5" customHeight="1">
      <c r="B9" s="1045"/>
      <c r="C9" s="66"/>
      <c r="D9" s="66"/>
      <c r="E9" s="354" t="s">
        <v>46</v>
      </c>
      <c r="F9" s="777" t="s">
        <v>616</v>
      </c>
      <c r="G9" s="930">
        <f>'様式9-7'!D16</f>
        <v>0</v>
      </c>
      <c r="H9" s="778">
        <f t="shared" si="0"/>
        <v>0</v>
      </c>
      <c r="I9" s="1052"/>
      <c r="J9" s="779">
        <f t="shared" si="1"/>
        <v>0</v>
      </c>
      <c r="K9" s="778">
        <f>IF(J4-G4=14," ",IF(J4-G4=13,"",0))</f>
        <v>0</v>
      </c>
      <c r="L9" s="1049"/>
      <c r="M9" s="780">
        <f>IF(J4-G4=14,"",0)</f>
        <v>0</v>
      </c>
      <c r="N9" s="781">
        <f>G9*(J4-G4+1)</f>
        <v>0</v>
      </c>
      <c r="Q9" s="48"/>
      <c r="R9" s="48"/>
    </row>
    <row r="10" spans="2:18" s="49" customFormat="1" ht="13.5" customHeight="1">
      <c r="B10" s="1045"/>
      <c r="C10" s="66"/>
      <c r="D10" s="66"/>
      <c r="E10" s="354" t="s">
        <v>47</v>
      </c>
      <c r="F10" s="777" t="s">
        <v>616</v>
      </c>
      <c r="G10" s="930">
        <f>'様式9-7'!D17</f>
        <v>0</v>
      </c>
      <c r="H10" s="778">
        <f t="shared" si="0"/>
        <v>0</v>
      </c>
      <c r="I10" s="1052"/>
      <c r="J10" s="782">
        <f t="shared" si="1"/>
        <v>0</v>
      </c>
      <c r="K10" s="778">
        <f>IF(J4-G4=14," ",IF(J4-G4=13,"",0))</f>
        <v>0</v>
      </c>
      <c r="L10" s="1049"/>
      <c r="M10" s="780">
        <f>IF(J4-G4=14,"",0)</f>
        <v>0</v>
      </c>
      <c r="N10" s="781">
        <f>G10*(J4-G4+1)</f>
        <v>0</v>
      </c>
    </row>
    <row r="11" spans="2:18" s="49" customFormat="1" ht="13.5" customHeight="1">
      <c r="B11" s="1045"/>
      <c r="C11" s="66"/>
      <c r="D11" s="66"/>
      <c r="E11" s="355" t="s">
        <v>48</v>
      </c>
      <c r="F11" s="777" t="s">
        <v>616</v>
      </c>
      <c r="G11" s="930">
        <f>'様式9-7'!D18</f>
        <v>0</v>
      </c>
      <c r="H11" s="778">
        <f t="shared" si="0"/>
        <v>0</v>
      </c>
      <c r="I11" s="1052"/>
      <c r="J11" s="783">
        <f t="shared" si="1"/>
        <v>0</v>
      </c>
      <c r="K11" s="784">
        <f>IF(J4-G4=14," ",IF(J4-G4=13,"",0))</f>
        <v>0</v>
      </c>
      <c r="L11" s="1049"/>
      <c r="M11" s="785">
        <f>IF(J4-G4=14,"",0)</f>
        <v>0</v>
      </c>
      <c r="N11" s="786">
        <f>G11*(J4-G4+1)</f>
        <v>0</v>
      </c>
    </row>
    <row r="12" spans="2:18" s="49" customFormat="1" ht="13.5" customHeight="1">
      <c r="B12" s="1045"/>
      <c r="C12" s="66"/>
      <c r="D12" s="66"/>
      <c r="E12" s="355" t="s">
        <v>809</v>
      </c>
      <c r="F12" s="777" t="s">
        <v>616</v>
      </c>
      <c r="G12" s="930">
        <f>'様式9-7'!D19</f>
        <v>0</v>
      </c>
      <c r="H12" s="778">
        <f t="shared" si="0"/>
        <v>0</v>
      </c>
      <c r="I12" s="1052"/>
      <c r="J12" s="779">
        <f t="shared" si="1"/>
        <v>0</v>
      </c>
      <c r="K12" s="784">
        <f>IF(J4-G4=14," ",IF(J4-G4=13,"",0))</f>
        <v>0</v>
      </c>
      <c r="L12" s="1049"/>
      <c r="M12" s="785">
        <f>IF(J4-G4=14,"",0)</f>
        <v>0</v>
      </c>
      <c r="N12" s="786">
        <f>G12*(J4-G4+1)</f>
        <v>0</v>
      </c>
    </row>
    <row r="13" spans="2:18" s="49" customFormat="1" ht="13.5" customHeight="1">
      <c r="B13" s="1045"/>
      <c r="C13" s="66"/>
      <c r="D13" s="66"/>
      <c r="E13" s="355" t="s">
        <v>810</v>
      </c>
      <c r="F13" s="777" t="s">
        <v>616</v>
      </c>
      <c r="G13" s="930">
        <f>'様式9-7'!D20</f>
        <v>0</v>
      </c>
      <c r="H13" s="778">
        <f t="shared" si="0"/>
        <v>0</v>
      </c>
      <c r="I13" s="1052"/>
      <c r="J13" s="779">
        <f t="shared" si="1"/>
        <v>0</v>
      </c>
      <c r="K13" s="784">
        <f>IF(J4-G4=14," ",IF(J4-G4=13,"",0))</f>
        <v>0</v>
      </c>
      <c r="L13" s="1049"/>
      <c r="M13" s="785">
        <f>IF(J4-G4=14,"",0)</f>
        <v>0</v>
      </c>
      <c r="N13" s="786">
        <f>G13*(J4-G4+1)</f>
        <v>0</v>
      </c>
    </row>
    <row r="14" spans="2:18" s="49" customFormat="1" ht="13.5" customHeight="1">
      <c r="B14" s="1045"/>
      <c r="C14" s="66"/>
      <c r="D14" s="66"/>
      <c r="E14" s="355" t="s">
        <v>36</v>
      </c>
      <c r="F14" s="777" t="s">
        <v>616</v>
      </c>
      <c r="G14" s="930">
        <f>'様式9-7'!D21</f>
        <v>0</v>
      </c>
      <c r="H14" s="778">
        <f t="shared" si="0"/>
        <v>0</v>
      </c>
      <c r="I14" s="1052"/>
      <c r="J14" s="779">
        <f t="shared" si="1"/>
        <v>0</v>
      </c>
      <c r="K14" s="784">
        <f>IF(J4-G4=14," ",IF(J4-G4=13,"",0))</f>
        <v>0</v>
      </c>
      <c r="L14" s="1049"/>
      <c r="M14" s="785">
        <f>IF(J4-G4=14,"",0)</f>
        <v>0</v>
      </c>
      <c r="N14" s="786">
        <f>G14*(J4-G4+1)</f>
        <v>0</v>
      </c>
    </row>
    <row r="15" spans="2:18" s="49" customFormat="1" ht="13.5" customHeight="1">
      <c r="B15" s="1045"/>
      <c r="C15" s="66"/>
      <c r="D15" s="66"/>
      <c r="E15" s="355" t="s">
        <v>659</v>
      </c>
      <c r="F15" s="777" t="s">
        <v>616</v>
      </c>
      <c r="G15" s="930">
        <f>'様式9-7'!D22</f>
        <v>0</v>
      </c>
      <c r="H15" s="778">
        <f t="shared" si="0"/>
        <v>0</v>
      </c>
      <c r="I15" s="1052"/>
      <c r="J15" s="779">
        <f t="shared" si="1"/>
        <v>0</v>
      </c>
      <c r="K15" s="784">
        <f>IF(J4-G4=14," ",IF(J4-G4=13,"",0))</f>
        <v>0</v>
      </c>
      <c r="L15" s="1049"/>
      <c r="M15" s="785">
        <f>IF(J4-G4=14,"",0)</f>
        <v>0</v>
      </c>
      <c r="N15" s="786">
        <f>G15*(J4-G4+1)</f>
        <v>0</v>
      </c>
    </row>
    <row r="16" spans="2:18" s="49" customFormat="1" ht="13.5" customHeight="1">
      <c r="B16" s="1045"/>
      <c r="C16" s="66"/>
      <c r="D16" s="66"/>
      <c r="E16" s="355" t="s">
        <v>812</v>
      </c>
      <c r="F16" s="777" t="s">
        <v>616</v>
      </c>
      <c r="G16" s="930">
        <f>'様式9-7'!D23</f>
        <v>0</v>
      </c>
      <c r="H16" s="778">
        <f t="shared" si="0"/>
        <v>0</v>
      </c>
      <c r="I16" s="1052"/>
      <c r="J16" s="779">
        <f t="shared" si="1"/>
        <v>0</v>
      </c>
      <c r="K16" s="784">
        <f>IF(J4-G4=14," ",IF(J4-G4=13,"",0))</f>
        <v>0</v>
      </c>
      <c r="L16" s="1049"/>
      <c r="M16" s="785">
        <f>IF(J4-G4=14,"",0)</f>
        <v>0</v>
      </c>
      <c r="N16" s="786">
        <f>G16*(J4-G4+1)</f>
        <v>0</v>
      </c>
    </row>
    <row r="17" spans="2:14" s="49" customFormat="1" ht="13.5" customHeight="1">
      <c r="B17" s="1045"/>
      <c r="C17" s="66"/>
      <c r="D17" s="66"/>
      <c r="E17" s="355" t="s">
        <v>37</v>
      </c>
      <c r="F17" s="777" t="s">
        <v>616</v>
      </c>
      <c r="G17" s="930">
        <f>'様式9-7'!D24</f>
        <v>0</v>
      </c>
      <c r="H17" s="778">
        <f t="shared" si="0"/>
        <v>0</v>
      </c>
      <c r="I17" s="1052"/>
      <c r="J17" s="779">
        <f t="shared" si="1"/>
        <v>0</v>
      </c>
      <c r="K17" s="784">
        <f>IF(J4-G4=14," ",IF(J4-G4=13,"",0))</f>
        <v>0</v>
      </c>
      <c r="L17" s="1049"/>
      <c r="M17" s="785">
        <f>IF(J4-G4=14,"",0)</f>
        <v>0</v>
      </c>
      <c r="N17" s="786">
        <f>G17*(J4-G4+1)</f>
        <v>0</v>
      </c>
    </row>
    <row r="18" spans="2:14" s="49" customFormat="1" ht="13.5" customHeight="1">
      <c r="B18" s="1045"/>
      <c r="C18" s="66"/>
      <c r="D18" s="66"/>
      <c r="E18" s="355" t="s">
        <v>49</v>
      </c>
      <c r="F18" s="787" t="s">
        <v>616</v>
      </c>
      <c r="G18" s="930">
        <f>'様式9-7'!D25</f>
        <v>0</v>
      </c>
      <c r="H18" s="784">
        <f t="shared" si="0"/>
        <v>0</v>
      </c>
      <c r="I18" s="1052"/>
      <c r="J18" s="788">
        <f t="shared" si="1"/>
        <v>0</v>
      </c>
      <c r="K18" s="784">
        <f>IF(J4-G4=14," ",IF(J4-G4=13,"",0))</f>
        <v>0</v>
      </c>
      <c r="L18" s="1049"/>
      <c r="M18" s="785">
        <f>IF(J4-G4=14,"",0)</f>
        <v>0</v>
      </c>
      <c r="N18" s="786">
        <f>G18*(J4-G4+1)</f>
        <v>0</v>
      </c>
    </row>
    <row r="19" spans="2:14" s="49" customFormat="1" ht="13.5" customHeight="1">
      <c r="B19" s="1045"/>
      <c r="C19" s="68" t="s">
        <v>50</v>
      </c>
      <c r="D19" s="69"/>
      <c r="E19" s="356"/>
      <c r="F19" s="789">
        <f>F20</f>
        <v>0</v>
      </c>
      <c r="G19" s="770">
        <f>SUM(G20:G29)</f>
        <v>0</v>
      </c>
      <c r="H19" s="770">
        <f>SUM(H20:H29)</f>
        <v>0</v>
      </c>
      <c r="I19" s="1052"/>
      <c r="J19" s="770">
        <f>SUM(J20:J29)</f>
        <v>0</v>
      </c>
      <c r="K19" s="770">
        <f>IF(J4-G4=14," ",IF(J4-G4=13,"",0))</f>
        <v>0</v>
      </c>
      <c r="L19" s="1049"/>
      <c r="M19" s="771">
        <f>IF(J4-G4=14,"",0)</f>
        <v>0</v>
      </c>
      <c r="N19" s="772">
        <f>G19*(J4-G4+1)</f>
        <v>0</v>
      </c>
    </row>
    <row r="20" spans="2:14" s="49" customFormat="1" ht="13.5" customHeight="1">
      <c r="B20" s="1045"/>
      <c r="C20" s="66"/>
      <c r="D20" s="70" t="s">
        <v>45</v>
      </c>
      <c r="E20" s="357"/>
      <c r="F20" s="931">
        <f>'様式9-7'!L15</f>
        <v>0</v>
      </c>
      <c r="G20" s="774">
        <f t="shared" ref="G20:H25" si="2">G8</f>
        <v>0</v>
      </c>
      <c r="H20" s="774">
        <f t="shared" si="2"/>
        <v>0</v>
      </c>
      <c r="I20" s="1052"/>
      <c r="J20" s="790">
        <f>J8</f>
        <v>0</v>
      </c>
      <c r="K20" s="774">
        <f>IF(J4-G4=14," ",IF(J4-G4=13,"",0))</f>
        <v>0</v>
      </c>
      <c r="L20" s="1049"/>
      <c r="M20" s="780">
        <f>IF(J4-G4=14,"",0)</f>
        <v>0</v>
      </c>
      <c r="N20" s="781">
        <f>G20*(J4-G4+1)</f>
        <v>0</v>
      </c>
    </row>
    <row r="21" spans="2:14" s="49" customFormat="1" ht="13.5" customHeight="1">
      <c r="B21" s="1045"/>
      <c r="C21" s="66"/>
      <c r="D21" s="71" t="s">
        <v>51</v>
      </c>
      <c r="E21" s="358"/>
      <c r="F21" s="791" t="s">
        <v>616</v>
      </c>
      <c r="G21" s="778">
        <f t="shared" si="2"/>
        <v>0</v>
      </c>
      <c r="H21" s="784">
        <f t="shared" si="2"/>
        <v>0</v>
      </c>
      <c r="I21" s="1052"/>
      <c r="J21" s="792">
        <f>J9</f>
        <v>0</v>
      </c>
      <c r="K21" s="784">
        <f>IF(J4-G4=14," ",IF(J4-G4=13,"",0))</f>
        <v>0</v>
      </c>
      <c r="L21" s="1049"/>
      <c r="M21" s="780">
        <f>IF(J4-G4=14,"",0)</f>
        <v>0</v>
      </c>
      <c r="N21" s="781">
        <f>G21*(J4-G4+1)</f>
        <v>0</v>
      </c>
    </row>
    <row r="22" spans="2:14" s="49" customFormat="1" ht="13.5" customHeight="1">
      <c r="B22" s="1045"/>
      <c r="C22" s="66"/>
      <c r="D22" s="71" t="s">
        <v>52</v>
      </c>
      <c r="E22" s="358"/>
      <c r="F22" s="791" t="s">
        <v>616</v>
      </c>
      <c r="G22" s="778">
        <f t="shared" si="2"/>
        <v>0</v>
      </c>
      <c r="H22" s="782">
        <f t="shared" si="2"/>
        <v>0</v>
      </c>
      <c r="I22" s="1052"/>
      <c r="J22" s="784">
        <f>J10</f>
        <v>0</v>
      </c>
      <c r="K22" s="792">
        <f>IF(J4-G4=14," ",IF(J4-G4=13,"",0))</f>
        <v>0</v>
      </c>
      <c r="L22" s="1049"/>
      <c r="M22" s="780">
        <f>IF(J4-G4=14,"",0)</f>
        <v>0</v>
      </c>
      <c r="N22" s="781">
        <f>G22*(J4-G4+1)</f>
        <v>0</v>
      </c>
    </row>
    <row r="23" spans="2:14" s="49" customFormat="1" ht="13.5" customHeight="1">
      <c r="B23" s="1045"/>
      <c r="C23" s="66"/>
      <c r="D23" s="72" t="s">
        <v>53</v>
      </c>
      <c r="E23" s="359"/>
      <c r="F23" s="791" t="s">
        <v>616</v>
      </c>
      <c r="G23" s="784">
        <f t="shared" si="2"/>
        <v>0</v>
      </c>
      <c r="H23" s="782">
        <f t="shared" si="2"/>
        <v>0</v>
      </c>
      <c r="I23" s="1052"/>
      <c r="J23" s="784">
        <f t="shared" ref="J23:J28" si="3">J11</f>
        <v>0</v>
      </c>
      <c r="K23" s="784">
        <f>IF(J4-G4=14," ",IF(J4-G4=13,"",0))</f>
        <v>0</v>
      </c>
      <c r="L23" s="1049"/>
      <c r="M23" s="780">
        <f>IF(J4-G4=14,"",0)</f>
        <v>0</v>
      </c>
      <c r="N23" s="786">
        <f>G23*(J4-G4+1)</f>
        <v>0</v>
      </c>
    </row>
    <row r="24" spans="2:14" s="49" customFormat="1" ht="13.5" customHeight="1">
      <c r="B24" s="1045"/>
      <c r="C24" s="66"/>
      <c r="D24" s="67" t="s">
        <v>809</v>
      </c>
      <c r="E24" s="355"/>
      <c r="F24" s="791" t="s">
        <v>616</v>
      </c>
      <c r="G24" s="784">
        <f t="shared" si="2"/>
        <v>0</v>
      </c>
      <c r="H24" s="782">
        <f t="shared" si="2"/>
        <v>0</v>
      </c>
      <c r="I24" s="1052"/>
      <c r="J24" s="784">
        <f t="shared" si="3"/>
        <v>0</v>
      </c>
      <c r="K24" s="792">
        <f>IF(J4-G4=14," ",IF(J4-G4=13,"",0))</f>
        <v>0</v>
      </c>
      <c r="L24" s="1049"/>
      <c r="M24" s="780">
        <f>IF(J4-G4=14,"",0)</f>
        <v>0</v>
      </c>
      <c r="N24" s="786">
        <f>G24*(J4-G4+1)</f>
        <v>0</v>
      </c>
    </row>
    <row r="25" spans="2:14" s="49" customFormat="1" ht="13.5" customHeight="1">
      <c r="B25" s="1045"/>
      <c r="C25" s="66"/>
      <c r="D25" s="67" t="s">
        <v>810</v>
      </c>
      <c r="E25" s="355"/>
      <c r="F25" s="791" t="s">
        <v>616</v>
      </c>
      <c r="G25" s="784">
        <f t="shared" si="2"/>
        <v>0</v>
      </c>
      <c r="H25" s="782">
        <f t="shared" si="2"/>
        <v>0</v>
      </c>
      <c r="I25" s="1052"/>
      <c r="J25" s="784">
        <f t="shared" si="3"/>
        <v>0</v>
      </c>
      <c r="K25" s="779">
        <f>IF(J4-G4=14," ",IF(J4-G4=13,"",0))</f>
        <v>0</v>
      </c>
      <c r="L25" s="1049"/>
      <c r="M25" s="780">
        <f>IF(J4-G4=14,"",0)</f>
        <v>0</v>
      </c>
      <c r="N25" s="786">
        <f>G25*(J4-G4+1)</f>
        <v>0</v>
      </c>
    </row>
    <row r="26" spans="2:14" s="49" customFormat="1" ht="13.5" customHeight="1">
      <c r="B26" s="1045"/>
      <c r="C26" s="66"/>
      <c r="D26" s="73" t="s">
        <v>36</v>
      </c>
      <c r="E26" s="358"/>
      <c r="F26" s="791" t="s">
        <v>616</v>
      </c>
      <c r="G26" s="784">
        <f t="shared" ref="G26:H28" si="4">G14</f>
        <v>0</v>
      </c>
      <c r="H26" s="782">
        <f t="shared" si="4"/>
        <v>0</v>
      </c>
      <c r="I26" s="1052"/>
      <c r="J26" s="784">
        <f t="shared" si="3"/>
        <v>0</v>
      </c>
      <c r="K26" s="783">
        <f>IF(J4-G4=14," ",IF(J4-G4=13,"",0))</f>
        <v>0</v>
      </c>
      <c r="L26" s="1049"/>
      <c r="M26" s="780">
        <f>IF(J4-G4=14,"",0)</f>
        <v>0</v>
      </c>
      <c r="N26" s="781">
        <f>G26*(J4-G4+1)</f>
        <v>0</v>
      </c>
    </row>
    <row r="27" spans="2:14" s="49" customFormat="1" ht="13.5" customHeight="1">
      <c r="B27" s="1045"/>
      <c r="C27" s="66"/>
      <c r="D27" s="355" t="s">
        <v>659</v>
      </c>
      <c r="E27" s="359"/>
      <c r="F27" s="791" t="s">
        <v>616</v>
      </c>
      <c r="G27" s="784">
        <f t="shared" si="4"/>
        <v>0</v>
      </c>
      <c r="H27" s="782">
        <f t="shared" si="4"/>
        <v>0</v>
      </c>
      <c r="I27" s="1052"/>
      <c r="J27" s="784">
        <f t="shared" si="3"/>
        <v>0</v>
      </c>
      <c r="K27" s="783">
        <f>IF(J4-G4=14," ",IF(J4-G4=13,"",0))</f>
        <v>0</v>
      </c>
      <c r="L27" s="1049"/>
      <c r="M27" s="780">
        <f>IF(J4-G4=14,"",0)</f>
        <v>0</v>
      </c>
      <c r="N27" s="786">
        <f>G27*(J4-G4+1)</f>
        <v>0</v>
      </c>
    </row>
    <row r="28" spans="2:14" s="49" customFormat="1" ht="13.5" customHeight="1">
      <c r="B28" s="1045"/>
      <c r="C28" s="66"/>
      <c r="D28" s="355" t="s">
        <v>812</v>
      </c>
      <c r="E28" s="359"/>
      <c r="F28" s="791" t="s">
        <v>616</v>
      </c>
      <c r="G28" s="784">
        <f t="shared" si="4"/>
        <v>0</v>
      </c>
      <c r="H28" s="782">
        <f t="shared" si="4"/>
        <v>0</v>
      </c>
      <c r="I28" s="1052"/>
      <c r="J28" s="784">
        <f t="shared" si="3"/>
        <v>0</v>
      </c>
      <c r="K28" s="783">
        <f>IF(J4-G4=14," ",IF(J4-G4=13,"",0))</f>
        <v>0</v>
      </c>
      <c r="L28" s="1049"/>
      <c r="M28" s="780">
        <f>IF(J4-G4=14,"",0)</f>
        <v>0</v>
      </c>
      <c r="N28" s="786">
        <f>G28*(J4-G4+1)</f>
        <v>0</v>
      </c>
    </row>
    <row r="29" spans="2:14" s="49" customFormat="1" ht="13.5" customHeight="1">
      <c r="B29" s="1045"/>
      <c r="C29" s="74"/>
      <c r="D29" s="75" t="s">
        <v>37</v>
      </c>
      <c r="E29" s="360"/>
      <c r="F29" s="791" t="s">
        <v>616</v>
      </c>
      <c r="G29" s="784">
        <f>G17</f>
        <v>0</v>
      </c>
      <c r="H29" s="783">
        <f t="shared" ref="H29" si="5">H17</f>
        <v>0</v>
      </c>
      <c r="I29" s="1052"/>
      <c r="J29" s="778">
        <f t="shared" ref="J29" si="6">J17</f>
        <v>0</v>
      </c>
      <c r="K29" s="778">
        <f>IF(J4-G4=14," ",IF(J4-G4=13,"",0))</f>
        <v>0</v>
      </c>
      <c r="L29" s="1049"/>
      <c r="M29" s="780">
        <f>IF(J4-G4=14,"",0)</f>
        <v>0</v>
      </c>
      <c r="N29" s="793">
        <f>G29*(J4-G4+1)</f>
        <v>0</v>
      </c>
    </row>
    <row r="30" spans="2:14" s="49" customFormat="1" ht="13.5" customHeight="1">
      <c r="B30" s="1045"/>
      <c r="C30" s="53" t="s">
        <v>54</v>
      </c>
      <c r="D30" s="48"/>
      <c r="E30" s="361"/>
      <c r="F30" s="768" t="s">
        <v>678</v>
      </c>
      <c r="G30" s="770">
        <f>G13+G18</f>
        <v>0</v>
      </c>
      <c r="H30" s="770">
        <f>H13+H18</f>
        <v>0</v>
      </c>
      <c r="I30" s="1052"/>
      <c r="J30" s="770">
        <f>J13+J18</f>
        <v>0</v>
      </c>
      <c r="K30" s="770">
        <f>IF(J4-G4=14," ",IF(J4-G4=13,"",0))</f>
        <v>0</v>
      </c>
      <c r="L30" s="1049"/>
      <c r="M30" s="771">
        <f>IF(J4-G4=14,"",0)</f>
        <v>0</v>
      </c>
      <c r="N30" s="772">
        <f>G30*(J4-G4+1)</f>
        <v>0</v>
      </c>
    </row>
    <row r="31" spans="2:14" s="49" customFormat="1" ht="13.5" customHeight="1" thickBot="1">
      <c r="B31" s="1046"/>
      <c r="C31" s="76" t="s">
        <v>55</v>
      </c>
      <c r="D31" s="77"/>
      <c r="E31" s="362"/>
      <c r="F31" s="794" t="s">
        <v>678</v>
      </c>
      <c r="G31" s="795">
        <f>G18</f>
        <v>0</v>
      </c>
      <c r="H31" s="795">
        <f>H18</f>
        <v>0</v>
      </c>
      <c r="I31" s="1053"/>
      <c r="J31" s="795">
        <f>J18</f>
        <v>0</v>
      </c>
      <c r="K31" s="796">
        <f>IF(J4-G4=14," ",IF(J4-G4=13,"",0))</f>
        <v>0</v>
      </c>
      <c r="L31" s="1050"/>
      <c r="M31" s="797">
        <f>IF(J4-G4=14,"",0)</f>
        <v>0</v>
      </c>
      <c r="N31" s="798">
        <f>G31*(J4-G4+1)</f>
        <v>0</v>
      </c>
    </row>
    <row r="32" spans="2:14" s="49" customFormat="1" ht="13.5" customHeight="1">
      <c r="B32" s="1047" t="s">
        <v>56</v>
      </c>
      <c r="C32" s="53" t="s">
        <v>57</v>
      </c>
      <c r="D32" s="48"/>
      <c r="E32" s="363"/>
      <c r="F32" s="799">
        <f>SUM(F33:F35)</f>
        <v>0</v>
      </c>
      <c r="G32" s="765">
        <f>SUM(G33:G35)</f>
        <v>0</v>
      </c>
      <c r="H32" s="765">
        <f>SUM(H33:H35)</f>
        <v>0</v>
      </c>
      <c r="I32" s="1048" t="s">
        <v>563</v>
      </c>
      <c r="J32" s="765">
        <f>SUM(J33:J35)</f>
        <v>0</v>
      </c>
      <c r="K32" s="788">
        <f>IF(J4-G4=14," ",IF(J4-G4=13,"",0))</f>
        <v>0</v>
      </c>
      <c r="L32" s="1048" t="s">
        <v>563</v>
      </c>
      <c r="M32" s="800">
        <f>IF(J4-G4=14,"",0)</f>
        <v>0</v>
      </c>
      <c r="N32" s="1738" t="s">
        <v>822</v>
      </c>
    </row>
    <row r="33" spans="1:15" s="49" customFormat="1" ht="13.5" customHeight="1">
      <c r="B33" s="1045"/>
      <c r="C33" s="53"/>
      <c r="D33" s="78" t="s">
        <v>58</v>
      </c>
      <c r="E33" s="364"/>
      <c r="F33" s="801"/>
      <c r="G33" s="802"/>
      <c r="H33" s="802"/>
      <c r="I33" s="1049"/>
      <c r="J33" s="802"/>
      <c r="K33" s="774">
        <f>IF(J4-G4=14," ",IF(J4-G4=13,"",0))</f>
        <v>0</v>
      </c>
      <c r="L33" s="1049"/>
      <c r="M33" s="775">
        <f>IF(J4-G4=14,"",0)</f>
        <v>0</v>
      </c>
      <c r="N33" s="803"/>
    </row>
    <row r="34" spans="1:15" s="49" customFormat="1" ht="13.5" customHeight="1">
      <c r="B34" s="1045"/>
      <c r="C34" s="53"/>
      <c r="D34" s="79" t="s">
        <v>59</v>
      </c>
      <c r="E34" s="365"/>
      <c r="F34" s="804"/>
      <c r="G34" s="805"/>
      <c r="H34" s="805"/>
      <c r="I34" s="1049"/>
      <c r="J34" s="805"/>
      <c r="K34" s="778">
        <f>IF(J4-G4=14," ",IF(J4-G4=13,"",0))</f>
        <v>0</v>
      </c>
      <c r="L34" s="1049"/>
      <c r="M34" s="780">
        <f>IF(J4-G4=14,"",0)</f>
        <v>0</v>
      </c>
      <c r="N34" s="806"/>
    </row>
    <row r="35" spans="1:15" s="49" customFormat="1" ht="13.5" customHeight="1">
      <c r="B35" s="1045"/>
      <c r="C35" s="74"/>
      <c r="D35" s="75" t="s">
        <v>60</v>
      </c>
      <c r="E35" s="360"/>
      <c r="F35" s="807"/>
      <c r="G35" s="808"/>
      <c r="H35" s="808"/>
      <c r="I35" s="1049"/>
      <c r="J35" s="808"/>
      <c r="K35" s="809">
        <f>IF(J4-G4=14," ",IF(J4-G4=13,"",0))</f>
        <v>0</v>
      </c>
      <c r="L35" s="1049"/>
      <c r="M35" s="810">
        <f>IF(J4-G4=14,"",0)</f>
        <v>0</v>
      </c>
      <c r="N35" s="811"/>
    </row>
    <row r="36" spans="1:15" s="49" customFormat="1" ht="13.5" customHeight="1">
      <c r="B36" s="1045"/>
      <c r="C36" s="65" t="s">
        <v>61</v>
      </c>
      <c r="D36" s="80"/>
      <c r="E36" s="352"/>
      <c r="F36" s="812">
        <f>SUM(F37:F40)</f>
        <v>0</v>
      </c>
      <c r="G36" s="769">
        <f>SUM(G37:G40)</f>
        <v>0</v>
      </c>
      <c r="H36" s="769">
        <f>SUM(H37:H40)</f>
        <v>0</v>
      </c>
      <c r="I36" s="1049"/>
      <c r="J36" s="769">
        <f>SUM(J37:J40)</f>
        <v>0</v>
      </c>
      <c r="K36" s="770">
        <f>IF(J4-G4=14," ",IF(J4-G4=13,"",0))</f>
        <v>0</v>
      </c>
      <c r="L36" s="1049"/>
      <c r="M36" s="771">
        <f>IF(J4-G4=14,"",0)</f>
        <v>0</v>
      </c>
      <c r="N36" s="815" t="s">
        <v>822</v>
      </c>
    </row>
    <row r="37" spans="1:15" s="49" customFormat="1" ht="13.5" customHeight="1">
      <c r="B37" s="1045"/>
      <c r="C37" s="53"/>
      <c r="D37" s="78" t="s">
        <v>62</v>
      </c>
      <c r="E37" s="364"/>
      <c r="F37" s="801"/>
      <c r="G37" s="801"/>
      <c r="H37" s="801"/>
      <c r="I37" s="1049"/>
      <c r="J37" s="801"/>
      <c r="K37" s="774">
        <f>IF(J4-G4=14," ",IF(J4-G4=13,"",0))</f>
        <v>0</v>
      </c>
      <c r="L37" s="1049"/>
      <c r="M37" s="775">
        <f>IF(J4-G4=14,"",0)</f>
        <v>0</v>
      </c>
      <c r="N37" s="803"/>
    </row>
    <row r="38" spans="1:15" s="49" customFormat="1" ht="13.5" customHeight="1">
      <c r="B38" s="1045"/>
      <c r="C38" s="53"/>
      <c r="D38" s="79" t="s">
        <v>63</v>
      </c>
      <c r="E38" s="365"/>
      <c r="F38" s="804"/>
      <c r="G38" s="805"/>
      <c r="H38" s="805"/>
      <c r="I38" s="1049"/>
      <c r="J38" s="805"/>
      <c r="K38" s="778">
        <f>IF(J4-G4=14," ",IF(J4-G4=13,"",0))</f>
        <v>0</v>
      </c>
      <c r="L38" s="1049"/>
      <c r="M38" s="780">
        <f>IF(J4-G4=14,"",0)</f>
        <v>0</v>
      </c>
      <c r="N38" s="806"/>
    </row>
    <row r="39" spans="1:15" s="49" customFormat="1" ht="13.5" customHeight="1">
      <c r="B39" s="1045"/>
      <c r="C39" s="53"/>
      <c r="D39" s="79" t="s">
        <v>64</v>
      </c>
      <c r="E39" s="365"/>
      <c r="F39" s="804"/>
      <c r="G39" s="805"/>
      <c r="H39" s="805"/>
      <c r="I39" s="1049"/>
      <c r="J39" s="805"/>
      <c r="K39" s="778">
        <f>IF(J4-G4=14," ",IF(J4-G4=13,"",0))</f>
        <v>0</v>
      </c>
      <c r="L39" s="1049"/>
      <c r="M39" s="780">
        <f>IF(J4-G4=14,"",0)</f>
        <v>0</v>
      </c>
      <c r="N39" s="806"/>
    </row>
    <row r="40" spans="1:15" s="49" customFormat="1" ht="13.5" customHeight="1">
      <c r="B40" s="1045"/>
      <c r="C40" s="74"/>
      <c r="D40" s="923" t="s">
        <v>820</v>
      </c>
      <c r="E40" s="360"/>
      <c r="F40" s="807"/>
      <c r="G40" s="808"/>
      <c r="H40" s="808"/>
      <c r="I40" s="1049"/>
      <c r="J40" s="808"/>
      <c r="K40" s="809">
        <f>IF(J4-G4=14," ",IF(J4-G4=13,"",0))</f>
        <v>0</v>
      </c>
      <c r="L40" s="1049"/>
      <c r="M40" s="810">
        <f>IF(J4-G4=14,"",0)</f>
        <v>0</v>
      </c>
      <c r="N40" s="811"/>
    </row>
    <row r="41" spans="1:15" s="49" customFormat="1" ht="13.5" customHeight="1">
      <c r="B41" s="1045"/>
      <c r="C41" s="81" t="s">
        <v>65</v>
      </c>
      <c r="D41" s="82"/>
      <c r="E41" s="366"/>
      <c r="F41" s="812">
        <f>F33-F38</f>
        <v>0</v>
      </c>
      <c r="G41" s="769">
        <f>G36-G32</f>
        <v>0</v>
      </c>
      <c r="H41" s="769">
        <f>H36-H32</f>
        <v>0</v>
      </c>
      <c r="I41" s="1049"/>
      <c r="J41" s="769">
        <f>J36-J32</f>
        <v>0</v>
      </c>
      <c r="K41" s="770">
        <f>IF(J4-G4=14," ",IF(J4-G4=13,"",0))</f>
        <v>0</v>
      </c>
      <c r="L41" s="1049"/>
      <c r="M41" s="771">
        <f>IF(J4-G4=14,"",0)</f>
        <v>0</v>
      </c>
      <c r="N41" s="1739" t="s">
        <v>823</v>
      </c>
    </row>
    <row r="42" spans="1:15" s="49" customFormat="1" ht="13.5" customHeight="1">
      <c r="B42" s="1045"/>
      <c r="C42" s="53" t="s">
        <v>66</v>
      </c>
      <c r="D42" s="48"/>
      <c r="E42" s="361"/>
      <c r="F42" s="813"/>
      <c r="G42" s="814"/>
      <c r="H42" s="814"/>
      <c r="I42" s="1049"/>
      <c r="J42" s="814"/>
      <c r="K42" s="770">
        <f>IF(J4-G4=14," ",IF(J4-G4=13,"",0))</f>
        <v>0</v>
      </c>
      <c r="L42" s="1049"/>
      <c r="M42" s="771">
        <f>IF(J4-G4=14,"",0)</f>
        <v>0</v>
      </c>
      <c r="N42" s="815" t="s">
        <v>678</v>
      </c>
    </row>
    <row r="43" spans="1:15" s="49" customFormat="1" ht="13.5" customHeight="1" thickBot="1">
      <c r="B43" s="1046"/>
      <c r="C43" s="76" t="s">
        <v>67</v>
      </c>
      <c r="D43" s="77"/>
      <c r="E43" s="362"/>
      <c r="F43" s="816"/>
      <c r="G43" s="817"/>
      <c r="H43" s="817"/>
      <c r="I43" s="1050"/>
      <c r="J43" s="817"/>
      <c r="K43" s="796">
        <f>IF(J4-G4=14," ",IF(J4-G4=13,"",0))</f>
        <v>0</v>
      </c>
      <c r="L43" s="1050"/>
      <c r="M43" s="797">
        <f>IF(J4-G4=14,"",0)</f>
        <v>0</v>
      </c>
      <c r="N43" s="818" t="s">
        <v>678</v>
      </c>
    </row>
    <row r="44" spans="1:15" s="49" customFormat="1" ht="13.5" customHeight="1">
      <c r="A44" s="945"/>
      <c r="B44" s="946" t="s">
        <v>807</v>
      </c>
      <c r="C44" s="945"/>
      <c r="D44" s="945"/>
      <c r="E44" s="945"/>
      <c r="F44" s="945"/>
      <c r="G44" s="945"/>
      <c r="H44" s="945"/>
      <c r="I44" s="945"/>
      <c r="J44" s="945"/>
      <c r="K44" s="945"/>
      <c r="L44" s="945"/>
      <c r="M44" s="945"/>
      <c r="N44" s="945"/>
      <c r="O44" s="945"/>
    </row>
    <row r="45" spans="1:15" s="49" customFormat="1" ht="13.5" customHeight="1">
      <c r="A45" s="945"/>
      <c r="B45" s="946" t="s">
        <v>811</v>
      </c>
      <c r="C45" s="945"/>
      <c r="D45" s="945"/>
      <c r="E45" s="945"/>
      <c r="F45" s="945"/>
      <c r="G45" s="945"/>
      <c r="H45" s="945"/>
      <c r="I45" s="945"/>
      <c r="J45" s="945"/>
      <c r="K45" s="945"/>
      <c r="L45" s="945"/>
      <c r="M45" s="945"/>
      <c r="N45" s="945"/>
      <c r="O45" s="945"/>
    </row>
    <row r="46" spans="1:15" s="49" customFormat="1" ht="13.5" customHeight="1">
      <c r="A46" s="945"/>
      <c r="B46" s="946" t="s">
        <v>808</v>
      </c>
      <c r="C46" s="945"/>
      <c r="D46" s="945"/>
      <c r="E46" s="945"/>
      <c r="F46" s="945"/>
      <c r="G46" s="945"/>
      <c r="H46" s="945"/>
      <c r="I46" s="945"/>
      <c r="J46" s="945"/>
      <c r="K46" s="945"/>
      <c r="L46" s="945"/>
      <c r="M46" s="945"/>
      <c r="N46" s="945"/>
      <c r="O46" s="945"/>
    </row>
    <row r="47" spans="1:15" s="49" customFormat="1" ht="14.25" customHeight="1">
      <c r="A47" s="941"/>
      <c r="B47" s="946" t="s">
        <v>813</v>
      </c>
      <c r="C47" s="941"/>
      <c r="D47" s="941"/>
      <c r="E47" s="941"/>
      <c r="F47" s="941"/>
      <c r="G47" s="941"/>
      <c r="H47" s="941"/>
      <c r="I47" s="941"/>
      <c r="J47" s="941"/>
      <c r="K47" s="941"/>
      <c r="L47" s="941"/>
      <c r="M47" s="941"/>
      <c r="N47" s="941"/>
      <c r="O47" s="941"/>
    </row>
    <row r="48" spans="1:15" s="49" customFormat="1" ht="13.5" customHeight="1">
      <c r="A48" s="941"/>
      <c r="B48" s="946" t="s">
        <v>814</v>
      </c>
      <c r="C48" s="941"/>
      <c r="D48" s="941"/>
      <c r="E48" s="941"/>
      <c r="F48" s="941"/>
      <c r="G48" s="941"/>
      <c r="H48" s="941"/>
      <c r="I48" s="941"/>
      <c r="J48" s="941"/>
      <c r="K48" s="941"/>
      <c r="L48" s="941"/>
      <c r="M48" s="941"/>
      <c r="N48" s="941"/>
      <c r="O48" s="941"/>
    </row>
    <row r="49" spans="2:15">
      <c r="B49" s="946" t="s">
        <v>788</v>
      </c>
      <c r="M49" s="83"/>
      <c r="N49" s="16"/>
    </row>
    <row r="50" spans="2:15">
      <c r="H50" t="s">
        <v>806</v>
      </c>
      <c r="O50" s="12" t="str">
        <f>様式7!$F$4</f>
        <v>○○○○○○○○○○○ESCO事業</v>
      </c>
    </row>
  </sheetData>
  <mergeCells count="9">
    <mergeCell ref="B1:L1"/>
    <mergeCell ref="B6:B31"/>
    <mergeCell ref="B32:B43"/>
    <mergeCell ref="L32:L43"/>
    <mergeCell ref="I32:I43"/>
    <mergeCell ref="I6:I31"/>
    <mergeCell ref="I4:I5"/>
    <mergeCell ref="L4:L5"/>
    <mergeCell ref="L6:L31"/>
  </mergeCells>
  <phoneticPr fontId="3"/>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Normal="100" zoomScaleSheetLayoutView="100" workbookViewId="0"/>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081"/>
      <c r="L1" s="1081"/>
    </row>
    <row r="2" spans="1:19" ht="6.75" customHeight="1"/>
    <row r="3" spans="1:19" ht="17.25">
      <c r="A3" s="1080" t="s">
        <v>327</v>
      </c>
      <c r="B3" s="1080"/>
      <c r="C3" s="1080"/>
      <c r="D3" s="1080"/>
      <c r="E3" s="1080"/>
      <c r="F3" s="1080"/>
      <c r="G3" s="1080"/>
      <c r="H3" s="1080"/>
      <c r="I3" s="1080"/>
      <c r="J3" s="1080"/>
      <c r="K3" s="1080"/>
      <c r="L3" s="1080"/>
      <c r="M3" s="387"/>
      <c r="N3" s="387"/>
      <c r="O3" s="387"/>
      <c r="P3" s="387"/>
      <c r="Q3" s="387"/>
      <c r="R3" s="314"/>
    </row>
    <row r="4" spans="1:19" ht="14.25" customHeight="1">
      <c r="J4" s="940"/>
      <c r="K4" s="553" t="s">
        <v>567</v>
      </c>
      <c r="O4" s="384"/>
    </row>
    <row r="5" spans="1:19" ht="18" customHeight="1">
      <c r="B5" s="240" t="s">
        <v>299</v>
      </c>
      <c r="C5" s="84"/>
      <c r="D5" s="84"/>
      <c r="E5" s="84"/>
      <c r="F5" s="84"/>
      <c r="G5" s="84"/>
      <c r="H5" s="84"/>
      <c r="I5" s="84"/>
      <c r="J5" s="84"/>
      <c r="K5" s="84"/>
      <c r="L5" s="84"/>
    </row>
    <row r="6" spans="1:19" ht="23.25" customHeight="1" thickBot="1">
      <c r="B6" s="329" t="s">
        <v>301</v>
      </c>
      <c r="C6" s="84"/>
      <c r="D6" s="84"/>
      <c r="E6" s="84"/>
      <c r="F6" s="84"/>
      <c r="G6" s="84"/>
      <c r="H6" s="84"/>
      <c r="I6" s="84"/>
      <c r="J6" s="84"/>
      <c r="K6" s="84"/>
      <c r="L6" s="84"/>
    </row>
    <row r="7" spans="1:19" ht="19.5" customHeight="1">
      <c r="B7" s="1128" t="s">
        <v>437</v>
      </c>
      <c r="C7" s="1131">
        <f>'様式9-9'!F20</f>
        <v>0</v>
      </c>
      <c r="D7" s="1134" t="s">
        <v>302</v>
      </c>
      <c r="E7" s="1126" t="s">
        <v>68</v>
      </c>
      <c r="F7" s="1077"/>
      <c r="G7" s="1126" t="s">
        <v>69</v>
      </c>
      <c r="H7" s="1077"/>
      <c r="I7" s="1126" t="s">
        <v>70</v>
      </c>
      <c r="J7" s="1077"/>
      <c r="K7" s="1126" t="s">
        <v>71</v>
      </c>
      <c r="L7" s="1127"/>
    </row>
    <row r="8" spans="1:19" ht="19.5" customHeight="1">
      <c r="B8" s="1129"/>
      <c r="C8" s="1132"/>
      <c r="D8" s="1135"/>
      <c r="E8" s="85"/>
      <c r="F8" s="368" t="s">
        <v>73</v>
      </c>
      <c r="G8" s="85"/>
      <c r="H8" s="86" t="s">
        <v>72</v>
      </c>
      <c r="I8" s="85"/>
      <c r="J8" s="317" t="s">
        <v>303</v>
      </c>
      <c r="K8" s="85"/>
      <c r="L8" s="319" t="s">
        <v>72</v>
      </c>
      <c r="O8" s="1"/>
    </row>
    <row r="9" spans="1:19" ht="19.5" customHeight="1" thickBot="1">
      <c r="B9" s="1130"/>
      <c r="C9" s="1133"/>
      <c r="D9" s="1136"/>
      <c r="E9" s="87"/>
      <c r="F9" s="369" t="s">
        <v>74</v>
      </c>
      <c r="G9" s="316"/>
      <c r="H9" s="88" t="s">
        <v>72</v>
      </c>
      <c r="I9" s="316"/>
      <c r="J9" s="318" t="s">
        <v>303</v>
      </c>
      <c r="K9" s="316"/>
      <c r="L9" s="320" t="s">
        <v>72</v>
      </c>
      <c r="M9" s="1"/>
      <c r="O9" s="1"/>
    </row>
    <row r="10" spans="1:19" ht="14.25" customHeight="1">
      <c r="B10" s="189"/>
      <c r="C10" s="395"/>
      <c r="D10" s="189"/>
      <c r="E10" s="8"/>
      <c r="F10" s="396"/>
      <c r="G10" s="96"/>
      <c r="H10" s="96"/>
      <c r="I10" s="96"/>
      <c r="J10" s="96"/>
      <c r="K10" s="96"/>
      <c r="L10" s="96"/>
      <c r="M10" s="1"/>
      <c r="O10" s="1"/>
    </row>
    <row r="11" spans="1:19">
      <c r="B11" s="84"/>
      <c r="C11" s="84"/>
      <c r="D11" s="84"/>
      <c r="E11" s="84"/>
      <c r="F11" s="84"/>
      <c r="G11" s="84"/>
      <c r="H11" s="84"/>
      <c r="I11" s="84"/>
      <c r="J11" s="84"/>
      <c r="K11" s="84"/>
      <c r="L11" s="84"/>
    </row>
    <row r="12" spans="1:19" ht="18" customHeight="1">
      <c r="B12" s="397" t="s">
        <v>300</v>
      </c>
      <c r="C12" s="84"/>
      <c r="D12" s="84"/>
      <c r="E12" s="84"/>
      <c r="F12" s="84"/>
      <c r="G12" s="84"/>
      <c r="H12" s="84"/>
      <c r="I12" s="84"/>
      <c r="J12" s="84"/>
      <c r="K12" s="84"/>
      <c r="L12" s="84"/>
    </row>
    <row r="13" spans="1:19">
      <c r="B13" s="84" t="s">
        <v>304</v>
      </c>
      <c r="C13" s="84"/>
      <c r="D13" s="84"/>
      <c r="E13" s="84"/>
      <c r="F13" s="84"/>
      <c r="G13" s="84"/>
      <c r="H13" s="84"/>
      <c r="I13" s="84"/>
      <c r="J13" s="84"/>
      <c r="K13" s="84"/>
      <c r="L13" s="84"/>
    </row>
    <row r="14" spans="1:19" s="330" customFormat="1" ht="23.25" customHeight="1" thickBot="1">
      <c r="B14" s="331" t="s">
        <v>305</v>
      </c>
      <c r="C14" s="331"/>
      <c r="D14" s="331"/>
      <c r="E14" s="331"/>
      <c r="F14" s="331"/>
      <c r="G14" s="331"/>
      <c r="H14" s="331"/>
      <c r="I14" s="331"/>
      <c r="J14" s="331"/>
      <c r="K14" s="331"/>
      <c r="L14" s="331"/>
      <c r="M14" s="389"/>
      <c r="N14" s="389"/>
      <c r="O14" s="389"/>
      <c r="P14" s="389"/>
      <c r="Q14" s="389"/>
      <c r="R14" s="389"/>
      <c r="S14" s="389"/>
    </row>
    <row r="15" spans="1:19" ht="18.75" customHeight="1">
      <c r="B15" s="1142" t="s">
        <v>74</v>
      </c>
      <c r="C15" s="1137">
        <f>SUM(H15+H20+H25)</f>
        <v>0</v>
      </c>
      <c r="D15" s="1134" t="s">
        <v>303</v>
      </c>
      <c r="E15" s="367" t="s">
        <v>75</v>
      </c>
      <c r="F15" s="33"/>
      <c r="G15" s="89"/>
      <c r="H15" s="1140"/>
      <c r="I15" s="1141"/>
      <c r="J15" s="1141"/>
      <c r="K15" s="1141"/>
      <c r="L15" s="390" t="s">
        <v>72</v>
      </c>
      <c r="M15" s="389"/>
      <c r="N15" s="389"/>
      <c r="O15" s="389"/>
      <c r="P15" s="389"/>
      <c r="Q15" s="389"/>
      <c r="R15" s="389"/>
    </row>
    <row r="16" spans="1:19" ht="18.75" customHeight="1">
      <c r="B16" s="1129"/>
      <c r="C16" s="1138"/>
      <c r="D16" s="1135"/>
      <c r="E16" s="90"/>
      <c r="F16" s="1082" t="s">
        <v>430</v>
      </c>
      <c r="G16" s="1083"/>
      <c r="H16" s="1088"/>
      <c r="I16" s="1089"/>
      <c r="J16" s="1089"/>
      <c r="K16" s="1089"/>
      <c r="L16" s="1090"/>
      <c r="M16" s="332"/>
      <c r="N16" s="332"/>
      <c r="O16" s="332"/>
      <c r="P16" s="332"/>
      <c r="Q16" s="332"/>
      <c r="R16" s="332"/>
    </row>
    <row r="17" spans="2:18" ht="18.75" customHeight="1">
      <c r="B17" s="1129"/>
      <c r="C17" s="1138"/>
      <c r="D17" s="1135"/>
      <c r="E17" s="90"/>
      <c r="F17" s="1084"/>
      <c r="G17" s="1085"/>
      <c r="H17" s="1091"/>
      <c r="I17" s="1092"/>
      <c r="J17" s="1092"/>
      <c r="K17" s="1092"/>
      <c r="L17" s="1093"/>
      <c r="M17" s="332"/>
      <c r="N17" s="332"/>
      <c r="O17" s="332"/>
      <c r="P17" s="332"/>
      <c r="Q17" s="332"/>
      <c r="R17" s="332"/>
    </row>
    <row r="18" spans="2:18" ht="18.75" customHeight="1">
      <c r="B18" s="1129"/>
      <c r="C18" s="1138"/>
      <c r="D18" s="1135"/>
      <c r="E18" s="90"/>
      <c r="F18" s="1084"/>
      <c r="G18" s="1085"/>
      <c r="H18" s="1091"/>
      <c r="I18" s="1092"/>
      <c r="J18" s="1092"/>
      <c r="K18" s="1092"/>
      <c r="L18" s="1093"/>
      <c r="M18" s="332"/>
      <c r="N18" s="332"/>
      <c r="O18" s="332"/>
      <c r="P18" s="332"/>
      <c r="Q18" s="332"/>
      <c r="R18" s="332"/>
    </row>
    <row r="19" spans="2:18" ht="18.75" customHeight="1">
      <c r="B19" s="1129"/>
      <c r="C19" s="1138"/>
      <c r="D19" s="1135"/>
      <c r="E19" s="90"/>
      <c r="F19" s="1086"/>
      <c r="G19" s="1087"/>
      <c r="H19" s="1094"/>
      <c r="I19" s="1095"/>
      <c r="J19" s="1095"/>
      <c r="K19" s="1095"/>
      <c r="L19" s="1096"/>
      <c r="M19" s="332"/>
      <c r="N19" s="332"/>
      <c r="O19" s="332"/>
      <c r="P19" s="332"/>
      <c r="Q19" s="332"/>
      <c r="R19" s="332"/>
    </row>
    <row r="20" spans="2:18" ht="18.75" customHeight="1">
      <c r="B20" s="1129"/>
      <c r="C20" s="1138"/>
      <c r="D20" s="1135"/>
      <c r="E20" s="178" t="s">
        <v>76</v>
      </c>
      <c r="F20" s="92"/>
      <c r="G20" s="91"/>
      <c r="H20" s="1074"/>
      <c r="I20" s="1075"/>
      <c r="J20" s="1075"/>
      <c r="K20" s="1075"/>
      <c r="L20" s="391" t="s">
        <v>72</v>
      </c>
      <c r="M20" s="389"/>
      <c r="N20" s="389"/>
      <c r="O20" s="389"/>
      <c r="P20" s="389"/>
      <c r="Q20" s="389"/>
      <c r="R20" s="389"/>
    </row>
    <row r="21" spans="2:18" ht="18.75" customHeight="1">
      <c r="B21" s="1129"/>
      <c r="C21" s="1138"/>
      <c r="D21" s="1135"/>
      <c r="E21" s="93"/>
      <c r="F21" s="1082" t="s">
        <v>430</v>
      </c>
      <c r="G21" s="1083"/>
      <c r="H21" s="1088"/>
      <c r="I21" s="1089"/>
      <c r="J21" s="1089"/>
      <c r="K21" s="1089"/>
      <c r="L21" s="1090"/>
      <c r="M21" s="332"/>
      <c r="N21" s="332"/>
      <c r="O21" s="332"/>
      <c r="P21" s="332"/>
      <c r="Q21" s="332"/>
      <c r="R21" s="332"/>
    </row>
    <row r="22" spans="2:18" ht="18.75" customHeight="1">
      <c r="B22" s="1129"/>
      <c r="C22" s="1138"/>
      <c r="D22" s="1135"/>
      <c r="E22" s="93"/>
      <c r="F22" s="1084"/>
      <c r="G22" s="1085"/>
      <c r="H22" s="1091"/>
      <c r="I22" s="1092"/>
      <c r="J22" s="1092"/>
      <c r="K22" s="1092"/>
      <c r="L22" s="1093"/>
      <c r="M22" s="332"/>
      <c r="N22" s="332"/>
      <c r="O22" s="332"/>
      <c r="P22" s="332"/>
      <c r="Q22" s="332"/>
      <c r="R22" s="332"/>
    </row>
    <row r="23" spans="2:18" ht="18.75" customHeight="1">
      <c r="B23" s="1129"/>
      <c r="C23" s="1138"/>
      <c r="D23" s="1135"/>
      <c r="E23" s="93"/>
      <c r="F23" s="1084"/>
      <c r="G23" s="1085"/>
      <c r="H23" s="1091"/>
      <c r="I23" s="1092"/>
      <c r="J23" s="1092"/>
      <c r="K23" s="1092"/>
      <c r="L23" s="1093"/>
      <c r="M23" s="332"/>
      <c r="N23" s="332"/>
      <c r="O23" s="332"/>
      <c r="P23" s="332"/>
      <c r="Q23" s="332"/>
      <c r="R23" s="332"/>
    </row>
    <row r="24" spans="2:18" ht="18.75" customHeight="1">
      <c r="B24" s="1129"/>
      <c r="C24" s="1138"/>
      <c r="D24" s="1135"/>
      <c r="E24" s="90"/>
      <c r="F24" s="1086"/>
      <c r="G24" s="1087"/>
      <c r="H24" s="1094"/>
      <c r="I24" s="1095"/>
      <c r="J24" s="1095"/>
      <c r="K24" s="1095"/>
      <c r="L24" s="1096"/>
      <c r="M24" s="332"/>
      <c r="N24" s="332"/>
      <c r="O24" s="332"/>
      <c r="P24" s="332"/>
      <c r="Q24" s="332"/>
      <c r="R24" s="332"/>
    </row>
    <row r="25" spans="2:18" ht="18.75" customHeight="1">
      <c r="B25" s="1129"/>
      <c r="C25" s="1138"/>
      <c r="D25" s="1135"/>
      <c r="E25" s="178" t="s">
        <v>77</v>
      </c>
      <c r="F25" s="92"/>
      <c r="G25" s="91"/>
      <c r="H25" s="1074"/>
      <c r="I25" s="1075"/>
      <c r="J25" s="1075"/>
      <c r="K25" s="1075"/>
      <c r="L25" s="391" t="s">
        <v>72</v>
      </c>
      <c r="M25" s="389"/>
      <c r="N25" s="389"/>
      <c r="O25" s="389"/>
      <c r="P25" s="389"/>
      <c r="Q25" s="389"/>
      <c r="R25" s="389"/>
    </row>
    <row r="26" spans="2:18" ht="18.75" customHeight="1">
      <c r="B26" s="1129"/>
      <c r="C26" s="1138"/>
      <c r="D26" s="1135"/>
      <c r="E26" s="90"/>
      <c r="F26" s="1082" t="s">
        <v>431</v>
      </c>
      <c r="G26" s="1083"/>
      <c r="H26" s="1088"/>
      <c r="I26" s="1089"/>
      <c r="J26" s="1089"/>
      <c r="K26" s="1089"/>
      <c r="L26" s="1090"/>
      <c r="M26" s="332"/>
      <c r="N26" s="332"/>
      <c r="O26" s="332"/>
      <c r="P26" s="332"/>
      <c r="Q26" s="332"/>
      <c r="R26" s="332"/>
    </row>
    <row r="27" spans="2:18" ht="18.75" customHeight="1">
      <c r="B27" s="1129"/>
      <c r="C27" s="1138"/>
      <c r="D27" s="1135"/>
      <c r="E27" s="90"/>
      <c r="F27" s="1084"/>
      <c r="G27" s="1085"/>
      <c r="H27" s="1091"/>
      <c r="I27" s="1092"/>
      <c r="J27" s="1092"/>
      <c r="K27" s="1092"/>
      <c r="L27" s="1093"/>
      <c r="M27" s="332"/>
      <c r="N27" s="332"/>
      <c r="O27" s="332"/>
      <c r="P27" s="332"/>
      <c r="Q27" s="332"/>
      <c r="R27" s="332"/>
    </row>
    <row r="28" spans="2:18" ht="18.75" customHeight="1">
      <c r="B28" s="1129"/>
      <c r="C28" s="1138"/>
      <c r="D28" s="1135"/>
      <c r="E28" s="90"/>
      <c r="F28" s="1084"/>
      <c r="G28" s="1085"/>
      <c r="H28" s="1091"/>
      <c r="I28" s="1092"/>
      <c r="J28" s="1092"/>
      <c r="K28" s="1092"/>
      <c r="L28" s="1093"/>
      <c r="M28" s="332"/>
      <c r="N28" s="332"/>
      <c r="O28" s="332"/>
      <c r="P28" s="332"/>
      <c r="Q28" s="332"/>
      <c r="R28" s="332"/>
    </row>
    <row r="29" spans="2:18" ht="18.75" customHeight="1" thickBot="1">
      <c r="B29" s="1130"/>
      <c r="C29" s="1139"/>
      <c r="D29" s="1136"/>
      <c r="E29" s="94"/>
      <c r="F29" s="1097"/>
      <c r="G29" s="1098"/>
      <c r="H29" s="1099"/>
      <c r="I29" s="1100"/>
      <c r="J29" s="1100"/>
      <c r="K29" s="1100"/>
      <c r="L29" s="1101"/>
      <c r="M29" s="332"/>
      <c r="N29" s="332"/>
      <c r="O29" s="332"/>
      <c r="P29" s="332"/>
      <c r="Q29" s="332"/>
      <c r="R29" s="332"/>
    </row>
    <row r="30" spans="2:18" ht="12.75" customHeight="1">
      <c r="B30" t="s">
        <v>307</v>
      </c>
      <c r="C30" s="315"/>
      <c r="D30" s="189"/>
      <c r="E30" s="8"/>
      <c r="F30" s="8"/>
      <c r="G30" s="8"/>
      <c r="H30" s="315"/>
      <c r="I30" s="315"/>
      <c r="J30" s="315"/>
      <c r="K30" s="315"/>
      <c r="L30" s="315"/>
      <c r="Q30" s="1"/>
      <c r="R30" s="1"/>
    </row>
    <row r="31" spans="2:18" ht="12.75" customHeight="1">
      <c r="B31" t="s">
        <v>308</v>
      </c>
      <c r="C31" s="315"/>
      <c r="D31" s="189"/>
      <c r="E31" s="8"/>
      <c r="F31" s="8"/>
      <c r="G31" s="8"/>
      <c r="H31" s="315"/>
      <c r="I31" s="315"/>
      <c r="J31" s="315"/>
      <c r="K31" s="315"/>
      <c r="L31" s="315"/>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30" customFormat="1" ht="18" customHeight="1">
      <c r="B34" s="393" t="s">
        <v>432</v>
      </c>
    </row>
    <row r="35" spans="2:18" ht="14.25" thickBot="1">
      <c r="C35" s="332"/>
      <c r="D35" s="332"/>
      <c r="E35" s="332"/>
      <c r="F35" s="331"/>
      <c r="G35" s="331"/>
      <c r="H35" s="331"/>
      <c r="I35" s="331"/>
      <c r="J35" s="331"/>
      <c r="K35" s="331"/>
      <c r="L35" s="331"/>
      <c r="M35" s="333"/>
      <c r="N35" s="334"/>
      <c r="O35" s="330"/>
      <c r="P35" s="330"/>
      <c r="Q35" s="330"/>
      <c r="R35" s="330"/>
    </row>
    <row r="36" spans="2:18">
      <c r="B36" s="1102"/>
      <c r="C36" s="1103"/>
      <c r="D36" s="1103"/>
      <c r="E36" s="1103"/>
      <c r="F36" s="1103"/>
      <c r="G36" s="1103"/>
      <c r="H36" s="1103"/>
      <c r="I36" s="1103"/>
      <c r="J36" s="1103"/>
      <c r="K36" s="1103"/>
      <c r="L36" s="1104"/>
      <c r="M36" s="392"/>
      <c r="N36" s="332"/>
      <c r="O36" s="332"/>
      <c r="P36" s="332"/>
      <c r="Q36" s="332"/>
      <c r="R36" s="332"/>
    </row>
    <row r="37" spans="2:18">
      <c r="B37" s="1105"/>
      <c r="C37" s="1106"/>
      <c r="D37" s="1106"/>
      <c r="E37" s="1106"/>
      <c r="F37" s="1106"/>
      <c r="G37" s="1106"/>
      <c r="H37" s="1106"/>
      <c r="I37" s="1106"/>
      <c r="J37" s="1106"/>
      <c r="K37" s="1106"/>
      <c r="L37" s="1107"/>
      <c r="M37" s="332"/>
      <c r="N37" s="332"/>
      <c r="O37" s="332"/>
      <c r="P37" s="332"/>
      <c r="Q37" s="332"/>
      <c r="R37" s="332"/>
    </row>
    <row r="38" spans="2:18">
      <c r="B38" s="1105"/>
      <c r="C38" s="1106"/>
      <c r="D38" s="1106"/>
      <c r="E38" s="1106"/>
      <c r="F38" s="1106"/>
      <c r="G38" s="1106"/>
      <c r="H38" s="1106"/>
      <c r="I38" s="1106"/>
      <c r="J38" s="1106"/>
      <c r="K38" s="1106"/>
      <c r="L38" s="1107"/>
      <c r="M38" s="392"/>
      <c r="N38" s="332"/>
      <c r="O38" s="332"/>
      <c r="P38" s="332"/>
      <c r="Q38" s="332"/>
      <c r="R38" s="332"/>
    </row>
    <row r="39" spans="2:18">
      <c r="B39" s="1105"/>
      <c r="C39" s="1106"/>
      <c r="D39" s="1106"/>
      <c r="E39" s="1106"/>
      <c r="F39" s="1106"/>
      <c r="G39" s="1106"/>
      <c r="H39" s="1106"/>
      <c r="I39" s="1106"/>
      <c r="J39" s="1106"/>
      <c r="K39" s="1106"/>
      <c r="L39" s="1107"/>
      <c r="Q39" s="1"/>
    </row>
    <row r="40" spans="2:18">
      <c r="B40" s="1105"/>
      <c r="C40" s="1106"/>
      <c r="D40" s="1106"/>
      <c r="E40" s="1106"/>
      <c r="F40" s="1106"/>
      <c r="G40" s="1106"/>
      <c r="H40" s="1106"/>
      <c r="I40" s="1106"/>
      <c r="J40" s="1106"/>
      <c r="K40" s="1106"/>
      <c r="L40" s="1107"/>
    </row>
    <row r="41" spans="2:18" s="330" customFormat="1" ht="23.25" customHeight="1">
      <c r="B41" s="1105"/>
      <c r="C41" s="1106"/>
      <c r="D41" s="1106"/>
      <c r="E41" s="1106"/>
      <c r="F41" s="1106"/>
      <c r="G41" s="1106"/>
      <c r="H41" s="1106"/>
      <c r="I41" s="1106"/>
      <c r="J41" s="1106"/>
      <c r="K41" s="1106"/>
      <c r="L41" s="1107"/>
    </row>
    <row r="42" spans="2:18" ht="14.25" thickBot="1">
      <c r="B42" s="1108"/>
      <c r="C42" s="1109"/>
      <c r="D42" s="1109"/>
      <c r="E42" s="1109"/>
      <c r="F42" s="1109"/>
      <c r="G42" s="1109"/>
      <c r="H42" s="1109"/>
      <c r="I42" s="1109"/>
      <c r="J42" s="1109"/>
      <c r="K42" s="1109"/>
      <c r="L42" s="1110"/>
    </row>
    <row r="44" spans="2:18">
      <c r="B44" s="8"/>
      <c r="C44" s="8"/>
      <c r="D44" s="8"/>
      <c r="E44" s="8"/>
    </row>
    <row r="45" spans="2:18" ht="18" customHeight="1">
      <c r="B45" s="393" t="s">
        <v>436</v>
      </c>
      <c r="C45" s="8"/>
      <c r="D45" s="8"/>
      <c r="E45" s="8"/>
    </row>
    <row r="46" spans="2:18">
      <c r="B46" s="8" t="s">
        <v>306</v>
      </c>
      <c r="C46" s="8"/>
      <c r="D46" s="8"/>
      <c r="E46" s="8"/>
    </row>
    <row r="47" spans="2:18">
      <c r="B47" s="332" t="s">
        <v>305</v>
      </c>
      <c r="C47" s="332"/>
      <c r="D47" s="332"/>
      <c r="E47" s="332"/>
      <c r="F47" s="330"/>
      <c r="G47" s="330"/>
      <c r="H47" s="330"/>
      <c r="I47" s="330"/>
      <c r="J47" s="330"/>
      <c r="K47" s="330"/>
      <c r="L47" s="330"/>
      <c r="M47" s="330"/>
      <c r="N47" s="330"/>
      <c r="O47" s="330"/>
      <c r="P47" s="330"/>
      <c r="Q47" s="330"/>
      <c r="R47" s="330"/>
    </row>
    <row r="48" spans="2:18" ht="14.25" thickBot="1">
      <c r="B48" s="332"/>
      <c r="C48" s="332"/>
      <c r="D48" s="332"/>
      <c r="E48" s="332"/>
      <c r="F48" s="330"/>
      <c r="G48" s="330"/>
      <c r="H48" s="330"/>
      <c r="I48" s="330"/>
      <c r="J48" s="330"/>
      <c r="K48" s="330"/>
      <c r="L48" s="330"/>
      <c r="M48" s="330"/>
      <c r="N48" s="330"/>
      <c r="O48" s="330"/>
      <c r="P48" s="330"/>
      <c r="Q48" s="330"/>
      <c r="R48" s="330"/>
    </row>
    <row r="49" spans="1:19">
      <c r="B49" s="323" t="s">
        <v>78</v>
      </c>
      <c r="C49" s="1076"/>
      <c r="D49" s="1076"/>
      <c r="E49" s="1076"/>
      <c r="F49" s="1077"/>
      <c r="G49" s="1070"/>
      <c r="H49" s="1071"/>
      <c r="I49" s="1071"/>
      <c r="J49" s="1071"/>
      <c r="K49" s="1071"/>
      <c r="L49" s="385" t="s">
        <v>435</v>
      </c>
      <c r="M49" s="394"/>
      <c r="N49" s="394"/>
      <c r="O49" s="394"/>
      <c r="P49" s="394"/>
      <c r="Q49" s="394"/>
      <c r="R49" s="394"/>
    </row>
    <row r="50" spans="1:19" ht="13.5" customHeight="1">
      <c r="B50" s="324"/>
      <c r="C50" s="1082" t="s">
        <v>433</v>
      </c>
      <c r="D50" s="1111"/>
      <c r="E50" s="1111"/>
      <c r="F50" s="1083"/>
      <c r="G50" s="1058"/>
      <c r="H50" s="1059"/>
      <c r="I50" s="1059"/>
      <c r="J50" s="1059"/>
      <c r="K50" s="1059"/>
      <c r="L50" s="1060"/>
      <c r="M50" s="394"/>
      <c r="N50" s="394"/>
      <c r="O50" s="394"/>
      <c r="P50" s="394"/>
      <c r="Q50" s="394"/>
      <c r="R50" s="394"/>
    </row>
    <row r="51" spans="1:19">
      <c r="B51" s="324"/>
      <c r="C51" s="1084"/>
      <c r="D51" s="1112"/>
      <c r="E51" s="1112"/>
      <c r="F51" s="1085"/>
      <c r="G51" s="1061"/>
      <c r="H51" s="1062"/>
      <c r="I51" s="1062"/>
      <c r="J51" s="1062"/>
      <c r="K51" s="1062"/>
      <c r="L51" s="1063"/>
      <c r="M51" s="394"/>
      <c r="N51" s="394"/>
      <c r="O51" s="394"/>
      <c r="P51" s="394"/>
      <c r="Q51" s="394"/>
      <c r="R51" s="394"/>
    </row>
    <row r="52" spans="1:19">
      <c r="B52" s="324"/>
      <c r="C52" s="1084"/>
      <c r="D52" s="1112"/>
      <c r="E52" s="1112"/>
      <c r="F52" s="1085"/>
      <c r="G52" s="1061"/>
      <c r="H52" s="1062"/>
      <c r="I52" s="1062"/>
      <c r="J52" s="1062"/>
      <c r="K52" s="1062"/>
      <c r="L52" s="1063"/>
      <c r="M52" s="394"/>
      <c r="N52" s="394"/>
      <c r="O52" s="394"/>
      <c r="P52" s="394"/>
      <c r="Q52" s="394"/>
      <c r="R52" s="394"/>
    </row>
    <row r="53" spans="1:19">
      <c r="B53" s="325"/>
      <c r="C53" s="1086"/>
      <c r="D53" s="1113"/>
      <c r="E53" s="1113"/>
      <c r="F53" s="1087"/>
      <c r="G53" s="1064"/>
      <c r="H53" s="1065"/>
      <c r="I53" s="1065"/>
      <c r="J53" s="1065"/>
      <c r="K53" s="1065"/>
      <c r="L53" s="1066"/>
      <c r="M53" s="394"/>
      <c r="N53" s="394"/>
      <c r="O53" s="394"/>
      <c r="P53" s="394"/>
      <c r="Q53" s="394"/>
      <c r="R53" s="394"/>
    </row>
    <row r="54" spans="1:19">
      <c r="B54" s="321" t="s">
        <v>79</v>
      </c>
      <c r="C54" s="1078"/>
      <c r="D54" s="1078"/>
      <c r="E54" s="1078"/>
      <c r="F54" s="1079"/>
      <c r="G54" s="1072"/>
      <c r="H54" s="1073"/>
      <c r="I54" s="1073"/>
      <c r="J54" s="1073"/>
      <c r="K54" s="1073"/>
      <c r="L54" s="386" t="s">
        <v>435</v>
      </c>
      <c r="M54" s="394"/>
      <c r="N54" s="394"/>
      <c r="O54" s="394"/>
      <c r="P54" s="394"/>
      <c r="Q54" s="394"/>
      <c r="R54" s="394"/>
    </row>
    <row r="55" spans="1:19">
      <c r="A55" s="388"/>
      <c r="B55" s="326"/>
      <c r="C55" s="1082" t="s">
        <v>433</v>
      </c>
      <c r="D55" s="1114"/>
      <c r="E55" s="1114"/>
      <c r="F55" s="1115"/>
      <c r="G55" s="1058"/>
      <c r="H55" s="1059"/>
      <c r="I55" s="1059"/>
      <c r="J55" s="1059"/>
      <c r="K55" s="1059"/>
      <c r="L55" s="1060"/>
      <c r="M55" s="394"/>
      <c r="N55" s="394"/>
      <c r="O55" s="394"/>
      <c r="P55" s="394"/>
      <c r="Q55" s="394"/>
      <c r="R55" s="394"/>
      <c r="S55" s="388"/>
    </row>
    <row r="56" spans="1:19">
      <c r="A56" s="388"/>
      <c r="B56" s="326"/>
      <c r="C56" s="1116"/>
      <c r="D56" s="1117"/>
      <c r="E56" s="1117"/>
      <c r="F56" s="1118"/>
      <c r="G56" s="1061"/>
      <c r="H56" s="1062"/>
      <c r="I56" s="1062"/>
      <c r="J56" s="1062"/>
      <c r="K56" s="1062"/>
      <c r="L56" s="1063"/>
      <c r="M56" s="394"/>
      <c r="N56" s="394"/>
      <c r="O56" s="394"/>
      <c r="P56" s="394"/>
      <c r="Q56" s="394"/>
      <c r="R56" s="394"/>
      <c r="S56" s="388"/>
    </row>
    <row r="57" spans="1:19">
      <c r="A57" s="388"/>
      <c r="B57" s="326"/>
      <c r="C57" s="1116"/>
      <c r="D57" s="1117"/>
      <c r="E57" s="1117"/>
      <c r="F57" s="1118"/>
      <c r="G57" s="1061"/>
      <c r="H57" s="1062"/>
      <c r="I57" s="1062"/>
      <c r="J57" s="1062"/>
      <c r="K57" s="1062"/>
      <c r="L57" s="1063"/>
      <c r="M57" s="394"/>
      <c r="N57" s="394"/>
      <c r="O57" s="394"/>
      <c r="P57" s="394"/>
      <c r="Q57" s="394"/>
      <c r="R57" s="394"/>
      <c r="S57" s="388"/>
    </row>
    <row r="58" spans="1:19">
      <c r="B58" s="325"/>
      <c r="C58" s="1119"/>
      <c r="D58" s="1120"/>
      <c r="E58" s="1120"/>
      <c r="F58" s="1121"/>
      <c r="G58" s="1064"/>
      <c r="H58" s="1065"/>
      <c r="I58" s="1065"/>
      <c r="J58" s="1065"/>
      <c r="K58" s="1065"/>
      <c r="L58" s="1066"/>
      <c r="M58" s="394"/>
      <c r="N58" s="394"/>
      <c r="O58" s="394"/>
      <c r="P58" s="394"/>
      <c r="Q58" s="394"/>
      <c r="R58" s="394"/>
      <c r="S58" s="54"/>
    </row>
    <row r="59" spans="1:19">
      <c r="B59" s="328" t="s">
        <v>80</v>
      </c>
      <c r="C59" s="1078"/>
      <c r="D59" s="1078"/>
      <c r="E59" s="1078"/>
      <c r="F59" s="1079"/>
      <c r="G59" s="1072"/>
      <c r="H59" s="1073"/>
      <c r="I59" s="1073"/>
      <c r="J59" s="1073"/>
      <c r="K59" s="1073"/>
      <c r="L59" s="386" t="s">
        <v>435</v>
      </c>
      <c r="M59" s="394"/>
      <c r="N59" s="394"/>
      <c r="O59" s="394"/>
      <c r="P59" s="394"/>
      <c r="Q59" s="394"/>
      <c r="R59" s="394"/>
    </row>
    <row r="60" spans="1:19">
      <c r="B60" s="324"/>
      <c r="C60" s="1082" t="s">
        <v>434</v>
      </c>
      <c r="D60" s="1114"/>
      <c r="E60" s="1114"/>
      <c r="F60" s="1115"/>
      <c r="G60" s="1058"/>
      <c r="H60" s="1059"/>
      <c r="I60" s="1059"/>
      <c r="J60" s="1059"/>
      <c r="K60" s="1059"/>
      <c r="L60" s="1060"/>
      <c r="M60" s="394"/>
      <c r="N60" s="394"/>
      <c r="O60" s="394"/>
      <c r="P60" s="394"/>
      <c r="Q60" s="394"/>
      <c r="R60" s="394"/>
    </row>
    <row r="61" spans="1:19">
      <c r="B61" s="324"/>
      <c r="C61" s="1116"/>
      <c r="D61" s="1117"/>
      <c r="E61" s="1117"/>
      <c r="F61" s="1118"/>
      <c r="G61" s="1061"/>
      <c r="H61" s="1062"/>
      <c r="I61" s="1062"/>
      <c r="J61" s="1062"/>
      <c r="K61" s="1062"/>
      <c r="L61" s="1063"/>
      <c r="M61" s="394"/>
      <c r="N61" s="394"/>
      <c r="O61" s="394"/>
      <c r="P61" s="394"/>
      <c r="Q61" s="394"/>
      <c r="R61" s="394"/>
    </row>
    <row r="62" spans="1:19">
      <c r="B62" s="324"/>
      <c r="C62" s="1116"/>
      <c r="D62" s="1117"/>
      <c r="E62" s="1117"/>
      <c r="F62" s="1118"/>
      <c r="G62" s="1061"/>
      <c r="H62" s="1062"/>
      <c r="I62" s="1062"/>
      <c r="J62" s="1062"/>
      <c r="K62" s="1062"/>
      <c r="L62" s="1063"/>
      <c r="M62" s="394"/>
      <c r="N62" s="394"/>
      <c r="O62" s="394"/>
      <c r="P62" s="394"/>
      <c r="Q62" s="394"/>
      <c r="R62" s="394"/>
    </row>
    <row r="63" spans="1:19" ht="14.25" thickBot="1">
      <c r="B63" s="327"/>
      <c r="C63" s="1122"/>
      <c r="D63" s="1123"/>
      <c r="E63" s="1123"/>
      <c r="F63" s="1124"/>
      <c r="G63" s="1067"/>
      <c r="H63" s="1068"/>
      <c r="I63" s="1068"/>
      <c r="J63" s="1068"/>
      <c r="K63" s="1068"/>
      <c r="L63" s="1069"/>
      <c r="M63" s="394"/>
      <c r="N63" s="394"/>
      <c r="O63" s="394"/>
      <c r="P63" s="394"/>
      <c r="Q63" s="394"/>
      <c r="R63" s="394"/>
    </row>
    <row r="64" spans="1:19">
      <c r="B64" t="s">
        <v>309</v>
      </c>
    </row>
    <row r="66" spans="1:12">
      <c r="A66" s="1125" t="s">
        <v>429</v>
      </c>
      <c r="B66" s="1125"/>
      <c r="C66" s="1125"/>
      <c r="D66" s="1125"/>
      <c r="E66" s="1125"/>
      <c r="F66" s="1125"/>
      <c r="G66" s="1125"/>
      <c r="H66" s="1125"/>
      <c r="I66" s="1125"/>
      <c r="J66" s="1125"/>
      <c r="K66" s="1125"/>
      <c r="L66" s="1125"/>
    </row>
    <row r="67" spans="1:12">
      <c r="L67" s="487" t="str">
        <f>様式7!$F$4</f>
        <v>○○○○○○○○○○○ESCO事業</v>
      </c>
    </row>
  </sheetData>
  <mergeCells count="35">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G55:L58"/>
    <mergeCell ref="G60:L63"/>
    <mergeCell ref="G49:K49"/>
    <mergeCell ref="G54:K54"/>
    <mergeCell ref="G59:K59"/>
  </mergeCells>
  <phoneticPr fontId="3"/>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145" t="s">
        <v>604</v>
      </c>
      <c r="O1" s="1146"/>
      <c r="P1" s="97"/>
    </row>
    <row r="2" spans="1:16" ht="15" customHeight="1">
      <c r="A2" s="97"/>
      <c r="B2" s="97"/>
      <c r="C2" s="97"/>
      <c r="D2" s="97"/>
      <c r="E2" s="97"/>
      <c r="F2" s="97"/>
      <c r="G2" s="97"/>
      <c r="H2" s="97"/>
      <c r="I2" s="97"/>
      <c r="J2" s="97"/>
      <c r="K2" s="97"/>
      <c r="L2" s="97"/>
      <c r="M2" s="97"/>
      <c r="P2" s="97"/>
    </row>
    <row r="3" spans="1:16" ht="24" customHeight="1">
      <c r="A3" s="568"/>
      <c r="B3" s="568"/>
      <c r="C3" s="568"/>
      <c r="D3" s="568"/>
      <c r="E3" s="568"/>
      <c r="F3" s="568"/>
      <c r="G3" s="568"/>
      <c r="H3" s="568"/>
      <c r="I3" s="568"/>
      <c r="J3" s="568"/>
      <c r="K3" s="568"/>
      <c r="L3" s="568"/>
      <c r="M3" s="568"/>
      <c r="N3" s="568"/>
      <c r="O3" s="568"/>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144" t="s">
        <v>328</v>
      </c>
      <c r="B7" s="1144"/>
      <c r="C7" s="1144"/>
      <c r="D7" s="1144"/>
      <c r="E7" s="1144"/>
      <c r="F7" s="1144"/>
      <c r="G7" s="1144"/>
      <c r="H7" s="1144"/>
      <c r="I7" s="1144"/>
      <c r="J7" s="1144"/>
      <c r="K7" s="1144"/>
      <c r="L7" s="1144"/>
      <c r="M7" s="1144"/>
      <c r="N7" s="1144"/>
      <c r="O7" s="1144"/>
    </row>
    <row r="8" spans="1:16">
      <c r="A8" s="581"/>
      <c r="B8" s="581"/>
      <c r="C8" s="581"/>
      <c r="D8" s="581"/>
      <c r="E8" s="581"/>
      <c r="F8" s="581"/>
      <c r="G8" s="581"/>
      <c r="H8" s="581"/>
      <c r="I8" s="581"/>
      <c r="J8" s="581"/>
      <c r="K8" s="581"/>
      <c r="L8" s="581"/>
      <c r="M8" s="581"/>
      <c r="N8" s="581"/>
      <c r="O8" s="581"/>
      <c r="P8" s="99"/>
    </row>
    <row r="9" spans="1:16">
      <c r="A9" s="568"/>
      <c r="B9" s="568"/>
      <c r="C9" s="568"/>
      <c r="D9" s="568"/>
      <c r="E9" s="568"/>
      <c r="F9" s="582"/>
      <c r="G9" s="582"/>
      <c r="H9" s="568"/>
      <c r="I9" s="568"/>
      <c r="J9" s="568"/>
      <c r="K9" s="568"/>
      <c r="L9" s="568"/>
      <c r="M9" s="568"/>
      <c r="N9" s="568"/>
      <c r="O9" s="568"/>
      <c r="P9" s="100"/>
    </row>
    <row r="10" spans="1:16">
      <c r="A10" s="581"/>
      <c r="B10" s="581"/>
      <c r="C10" s="581"/>
      <c r="D10" s="581"/>
      <c r="E10" s="581"/>
      <c r="H10" s="581"/>
      <c r="I10" s="581"/>
      <c r="J10" s="581"/>
      <c r="K10" s="581"/>
      <c r="L10" s="581"/>
      <c r="M10" s="581"/>
      <c r="N10" s="581"/>
      <c r="O10" s="581"/>
      <c r="P10" s="99"/>
    </row>
    <row r="11" spans="1:16">
      <c r="A11" s="52"/>
      <c r="B11" s="52"/>
      <c r="C11" s="52"/>
      <c r="D11" s="52"/>
      <c r="E11" s="52"/>
      <c r="F11" s="570">
        <v>1</v>
      </c>
      <c r="G11" s="569" t="s">
        <v>330</v>
      </c>
      <c r="H11" s="52"/>
      <c r="I11" s="52"/>
      <c r="J11" s="52"/>
      <c r="K11" s="52"/>
      <c r="L11" s="52"/>
      <c r="M11" s="52"/>
      <c r="N11" s="52"/>
      <c r="O11" s="52"/>
      <c r="P11" s="99"/>
    </row>
    <row r="12" spans="1:16">
      <c r="A12" s="52"/>
      <c r="B12" s="52"/>
      <c r="C12" s="52"/>
      <c r="D12" s="52"/>
      <c r="E12" s="52"/>
      <c r="F12" s="571"/>
      <c r="G12" s="571"/>
      <c r="H12" s="52"/>
      <c r="I12" s="52"/>
      <c r="J12" s="52"/>
      <c r="K12" s="52"/>
      <c r="L12" s="52"/>
      <c r="M12" s="52"/>
      <c r="N12" s="52"/>
      <c r="O12" s="52"/>
      <c r="P12" s="99"/>
    </row>
    <row r="13" spans="1:16">
      <c r="A13" s="52"/>
      <c r="B13" s="52"/>
      <c r="C13" s="52"/>
      <c r="D13" s="52"/>
      <c r="E13" s="52"/>
      <c r="F13" s="580">
        <v>2</v>
      </c>
      <c r="G13" s="571" t="s">
        <v>331</v>
      </c>
      <c r="H13" s="52"/>
      <c r="I13" s="52"/>
      <c r="J13" s="52"/>
      <c r="K13" s="52"/>
      <c r="L13" s="52"/>
      <c r="M13" s="52"/>
      <c r="N13" s="52"/>
      <c r="O13" s="52"/>
      <c r="P13" s="99"/>
    </row>
    <row r="14" spans="1:16">
      <c r="A14" s="52"/>
      <c r="B14" s="52"/>
      <c r="C14" s="52"/>
      <c r="D14" s="52"/>
      <c r="E14" s="52"/>
      <c r="F14" s="579"/>
      <c r="G14" s="579"/>
      <c r="H14" s="52"/>
      <c r="I14" s="52"/>
      <c r="J14" s="52"/>
      <c r="K14" s="52"/>
      <c r="L14" s="52"/>
      <c r="M14" s="52"/>
      <c r="N14" s="52"/>
      <c r="O14" s="52"/>
      <c r="P14" s="99"/>
    </row>
    <row r="15" spans="1:16">
      <c r="A15" s="52"/>
      <c r="B15" s="52"/>
      <c r="C15" s="52"/>
      <c r="D15" s="52"/>
      <c r="E15" s="52"/>
      <c r="F15" s="570">
        <v>3</v>
      </c>
      <c r="G15" s="571" t="s">
        <v>591</v>
      </c>
      <c r="H15" s="52"/>
      <c r="I15" s="52"/>
      <c r="J15" s="52"/>
      <c r="K15" s="52"/>
      <c r="L15" s="52"/>
      <c r="M15" s="52"/>
      <c r="N15" s="52"/>
      <c r="O15" s="52"/>
      <c r="P15" s="99"/>
    </row>
    <row r="16" spans="1:16">
      <c r="P16" s="99"/>
    </row>
    <row r="17" spans="1:16">
      <c r="A17" s="581"/>
      <c r="B17" s="581"/>
      <c r="C17" s="581"/>
      <c r="D17" s="581"/>
      <c r="E17" s="581"/>
      <c r="F17" s="581"/>
      <c r="G17" s="581"/>
      <c r="H17" s="581"/>
      <c r="I17" s="581"/>
      <c r="J17" s="581"/>
      <c r="K17" s="581"/>
      <c r="L17" s="581"/>
      <c r="M17" s="581"/>
      <c r="N17" s="581"/>
      <c r="O17" s="581"/>
      <c r="P17" s="99"/>
    </row>
    <row r="18" spans="1:16">
      <c r="A18" s="568"/>
      <c r="B18" s="568"/>
      <c r="C18" s="568"/>
      <c r="I18" s="568"/>
      <c r="J18" s="568"/>
      <c r="K18" s="568"/>
      <c r="L18" s="568"/>
      <c r="M18" s="568"/>
      <c r="N18" s="568"/>
      <c r="O18" s="568"/>
      <c r="P18" s="97"/>
    </row>
    <row r="19" spans="1:16" s="97" customFormat="1">
      <c r="A19" s="581"/>
      <c r="B19" s="581"/>
      <c r="C19" s="581"/>
      <c r="I19" s="581"/>
      <c r="J19" s="581"/>
      <c r="K19" s="581"/>
      <c r="L19" s="581"/>
      <c r="M19" s="581"/>
      <c r="N19" s="581"/>
      <c r="O19" s="581"/>
    </row>
    <row r="20" spans="1:16">
      <c r="A20" s="581"/>
      <c r="B20" s="581"/>
      <c r="C20" s="581"/>
      <c r="I20" s="581"/>
      <c r="J20" s="581"/>
      <c r="K20" s="581"/>
      <c r="L20" s="581"/>
      <c r="M20" s="581"/>
      <c r="N20" s="581"/>
      <c r="O20" s="581"/>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81"/>
      <c r="B28" s="581"/>
      <c r="C28" s="581"/>
      <c r="D28" s="581"/>
      <c r="E28" s="581"/>
      <c r="F28" s="581"/>
      <c r="G28" s="581"/>
      <c r="H28" s="581"/>
      <c r="I28" s="581"/>
      <c r="J28" s="581"/>
      <c r="K28" s="581"/>
      <c r="L28" s="581"/>
      <c r="M28" s="581"/>
      <c r="N28" s="581"/>
      <c r="O28" s="581"/>
      <c r="P28" s="99"/>
    </row>
    <row r="29" spans="1:16">
      <c r="A29" s="581"/>
      <c r="B29" s="581"/>
      <c r="C29" s="581"/>
      <c r="D29" s="581"/>
      <c r="E29" s="581"/>
      <c r="F29" s="581"/>
      <c r="G29" s="581"/>
      <c r="H29" s="581"/>
      <c r="I29" s="581"/>
      <c r="J29" s="581"/>
      <c r="K29" s="581"/>
      <c r="L29" s="581"/>
      <c r="M29" s="581"/>
      <c r="N29" s="581"/>
      <c r="O29" s="581"/>
      <c r="P29" s="99"/>
    </row>
    <row r="30" spans="1:16">
      <c r="A30" s="581"/>
      <c r="B30" s="581"/>
      <c r="C30" s="581"/>
      <c r="D30" s="581"/>
      <c r="E30" s="581"/>
      <c r="F30" s="581"/>
      <c r="G30" s="581"/>
      <c r="H30" s="581"/>
      <c r="I30" s="581"/>
      <c r="J30" s="581"/>
      <c r="K30" s="581"/>
      <c r="L30" s="581"/>
      <c r="M30" s="581"/>
      <c r="N30" s="581"/>
      <c r="O30" s="581"/>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143" t="s">
        <v>329</v>
      </c>
      <c r="B41" s="1143"/>
      <c r="C41" s="1143"/>
      <c r="D41" s="1143"/>
      <c r="E41" s="1143"/>
      <c r="F41" s="1143"/>
      <c r="G41" s="1143"/>
      <c r="H41" s="1143"/>
      <c r="I41" s="1143"/>
      <c r="J41" s="1143"/>
      <c r="K41" s="1143"/>
      <c r="L41" s="1143"/>
      <c r="M41" s="1143"/>
      <c r="N41" s="1143"/>
      <c r="O41" s="1143"/>
    </row>
    <row r="42" spans="1:16">
      <c r="O42" s="12" t="str">
        <f>様式7!$F$4</f>
        <v>○○○○○○○○○○○ESCO事業</v>
      </c>
    </row>
  </sheetData>
  <mergeCells count="3">
    <mergeCell ref="A41:O41"/>
    <mergeCell ref="A7:O7"/>
    <mergeCell ref="N1:O1"/>
  </mergeCells>
  <phoneticPr fontId="3"/>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heetViews>
  <sheetFormatPr defaultRowHeight="13.5"/>
  <cols>
    <col min="1" max="1" width="2.625" customWidth="1"/>
    <col min="10" max="10" width="11.375" customWidth="1"/>
    <col min="11" max="11" width="2.625" customWidth="1"/>
  </cols>
  <sheetData>
    <row r="1" spans="1:10" ht="16.5" customHeight="1">
      <c r="A1" s="370"/>
      <c r="B1" s="370"/>
      <c r="C1" s="370"/>
      <c r="D1" s="370"/>
      <c r="E1" s="370"/>
      <c r="F1" s="370"/>
      <c r="G1" s="370"/>
      <c r="H1" s="370"/>
      <c r="I1" s="370"/>
      <c r="J1" s="572" t="s">
        <v>81</v>
      </c>
    </row>
    <row r="2" spans="1:10" ht="28.5" customHeight="1">
      <c r="A2" s="1147" t="s">
        <v>643</v>
      </c>
      <c r="B2" s="1147"/>
      <c r="C2" s="1147"/>
      <c r="D2" s="1147"/>
      <c r="E2" s="1147"/>
      <c r="F2" s="1147"/>
      <c r="G2" s="1147"/>
      <c r="H2" s="1147"/>
      <c r="I2" s="1147"/>
      <c r="J2" s="1147"/>
    </row>
    <row r="3" spans="1:10" ht="18.75" customHeight="1">
      <c r="A3" s="371" t="s">
        <v>332</v>
      </c>
      <c r="B3" s="101"/>
      <c r="C3" s="573"/>
      <c r="D3" s="573"/>
      <c r="E3" s="573"/>
      <c r="F3" s="573"/>
      <c r="G3" s="573"/>
      <c r="H3" s="573"/>
      <c r="I3" s="573"/>
      <c r="J3" s="573"/>
    </row>
    <row r="4" spans="1:10" ht="21" customHeight="1">
      <c r="A4" s="1149"/>
      <c r="B4" s="1150"/>
      <c r="C4" s="1150"/>
      <c r="D4" s="1150"/>
      <c r="E4" s="1150"/>
      <c r="F4" s="1150"/>
      <c r="G4" s="1150"/>
      <c r="H4" s="1150"/>
      <c r="I4" s="1150"/>
      <c r="J4" s="1151"/>
    </row>
    <row r="5" spans="1:10" ht="21" customHeight="1">
      <c r="A5" s="1152"/>
      <c r="B5" s="1153"/>
      <c r="C5" s="1153"/>
      <c r="D5" s="1153"/>
      <c r="E5" s="1153"/>
      <c r="F5" s="1153"/>
      <c r="G5" s="1153"/>
      <c r="H5" s="1153"/>
      <c r="I5" s="1153"/>
      <c r="J5" s="1154"/>
    </row>
    <row r="6" spans="1:10" ht="21" customHeight="1">
      <c r="A6" s="1152"/>
      <c r="B6" s="1153"/>
      <c r="C6" s="1153"/>
      <c r="D6" s="1153"/>
      <c r="E6" s="1153"/>
      <c r="F6" s="1153"/>
      <c r="G6" s="1153"/>
      <c r="H6" s="1153"/>
      <c r="I6" s="1153"/>
      <c r="J6" s="1154"/>
    </row>
    <row r="7" spans="1:10" ht="21" customHeight="1">
      <c r="A7" s="1152"/>
      <c r="B7" s="1153"/>
      <c r="C7" s="1153"/>
      <c r="D7" s="1153"/>
      <c r="E7" s="1153"/>
      <c r="F7" s="1153"/>
      <c r="G7" s="1153"/>
      <c r="H7" s="1153"/>
      <c r="I7" s="1153"/>
      <c r="J7" s="1154"/>
    </row>
    <row r="8" spans="1:10" ht="21" customHeight="1">
      <c r="A8" s="1152"/>
      <c r="B8" s="1153"/>
      <c r="C8" s="1153"/>
      <c r="D8" s="1153"/>
      <c r="E8" s="1153"/>
      <c r="F8" s="1153"/>
      <c r="G8" s="1153"/>
      <c r="H8" s="1153"/>
      <c r="I8" s="1153"/>
      <c r="J8" s="1154"/>
    </row>
    <row r="9" spans="1:10" ht="21" customHeight="1">
      <c r="A9" s="1152"/>
      <c r="B9" s="1153"/>
      <c r="C9" s="1153"/>
      <c r="D9" s="1153"/>
      <c r="E9" s="1153"/>
      <c r="F9" s="1153"/>
      <c r="G9" s="1153"/>
      <c r="H9" s="1153"/>
      <c r="I9" s="1153"/>
      <c r="J9" s="1154"/>
    </row>
    <row r="10" spans="1:10" ht="21" customHeight="1">
      <c r="A10" s="1152"/>
      <c r="B10" s="1153"/>
      <c r="C10" s="1153"/>
      <c r="D10" s="1153"/>
      <c r="E10" s="1153"/>
      <c r="F10" s="1153"/>
      <c r="G10" s="1153"/>
      <c r="H10" s="1153"/>
      <c r="I10" s="1153"/>
      <c r="J10" s="1154"/>
    </row>
    <row r="11" spans="1:10" ht="21" customHeight="1">
      <c r="A11" s="1152"/>
      <c r="B11" s="1153"/>
      <c r="C11" s="1153"/>
      <c r="D11" s="1153"/>
      <c r="E11" s="1153"/>
      <c r="F11" s="1153"/>
      <c r="G11" s="1153"/>
      <c r="H11" s="1153"/>
      <c r="I11" s="1153"/>
      <c r="J11" s="1154"/>
    </row>
    <row r="12" spans="1:10" ht="21" customHeight="1">
      <c r="A12" s="1155"/>
      <c r="B12" s="1156"/>
      <c r="C12" s="1156"/>
      <c r="D12" s="1156"/>
      <c r="E12" s="1156"/>
      <c r="F12" s="1156"/>
      <c r="G12" s="1156"/>
      <c r="H12" s="1156"/>
      <c r="I12" s="1156"/>
      <c r="J12" s="1157"/>
    </row>
    <row r="13" spans="1:10" ht="11.25" customHeight="1">
      <c r="A13" s="101"/>
      <c r="B13" s="101"/>
      <c r="C13" s="101"/>
      <c r="D13" s="101"/>
      <c r="E13" s="101"/>
      <c r="F13" s="101"/>
      <c r="G13" s="101"/>
      <c r="H13" s="101"/>
      <c r="I13" s="101"/>
      <c r="J13" s="101"/>
    </row>
    <row r="14" spans="1:10" ht="21" customHeight="1">
      <c r="A14" s="371" t="s">
        <v>620</v>
      </c>
      <c r="B14" s="101"/>
      <c r="C14" s="101"/>
      <c r="D14" s="101"/>
      <c r="E14" s="101"/>
      <c r="F14" s="101"/>
      <c r="G14" s="101"/>
      <c r="H14" s="101"/>
      <c r="I14" s="101"/>
      <c r="J14" s="101"/>
    </row>
    <row r="15" spans="1:10" ht="21" customHeight="1">
      <c r="A15" s="1149"/>
      <c r="B15" s="1150"/>
      <c r="C15" s="1150"/>
      <c r="D15" s="1150"/>
      <c r="E15" s="1150"/>
      <c r="F15" s="1150"/>
      <c r="G15" s="1150"/>
      <c r="H15" s="1150"/>
      <c r="I15" s="1150"/>
      <c r="J15" s="1151"/>
    </row>
    <row r="16" spans="1:10" ht="21" customHeight="1">
      <c r="A16" s="1152"/>
      <c r="B16" s="1153"/>
      <c r="C16" s="1153"/>
      <c r="D16" s="1153"/>
      <c r="E16" s="1153"/>
      <c r="F16" s="1153"/>
      <c r="G16" s="1153"/>
      <c r="H16" s="1153"/>
      <c r="I16" s="1153"/>
      <c r="J16" s="1154"/>
    </row>
    <row r="17" spans="1:10" ht="21" customHeight="1">
      <c r="A17" s="1152"/>
      <c r="B17" s="1153"/>
      <c r="C17" s="1153"/>
      <c r="D17" s="1153"/>
      <c r="E17" s="1153"/>
      <c r="F17" s="1153"/>
      <c r="G17" s="1153"/>
      <c r="H17" s="1153"/>
      <c r="I17" s="1153"/>
      <c r="J17" s="1154"/>
    </row>
    <row r="18" spans="1:10" ht="21" customHeight="1">
      <c r="A18" s="1152"/>
      <c r="B18" s="1153"/>
      <c r="C18" s="1153"/>
      <c r="D18" s="1153"/>
      <c r="E18" s="1153"/>
      <c r="F18" s="1153"/>
      <c r="G18" s="1153"/>
      <c r="H18" s="1153"/>
      <c r="I18" s="1153"/>
      <c r="J18" s="1154"/>
    </row>
    <row r="19" spans="1:10" ht="21" customHeight="1">
      <c r="A19" s="1152"/>
      <c r="B19" s="1153"/>
      <c r="C19" s="1153"/>
      <c r="D19" s="1153"/>
      <c r="E19" s="1153"/>
      <c r="F19" s="1153"/>
      <c r="G19" s="1153"/>
      <c r="H19" s="1153"/>
      <c r="I19" s="1153"/>
      <c r="J19" s="1154"/>
    </row>
    <row r="20" spans="1:10" ht="21" customHeight="1">
      <c r="A20" s="1152"/>
      <c r="B20" s="1153"/>
      <c r="C20" s="1153"/>
      <c r="D20" s="1153"/>
      <c r="E20" s="1153"/>
      <c r="F20" s="1153"/>
      <c r="G20" s="1153"/>
      <c r="H20" s="1153"/>
      <c r="I20" s="1153"/>
      <c r="J20" s="1154"/>
    </row>
    <row r="21" spans="1:10" ht="21" customHeight="1">
      <c r="A21" s="1152"/>
      <c r="B21" s="1153"/>
      <c r="C21" s="1153"/>
      <c r="D21" s="1153"/>
      <c r="E21" s="1153"/>
      <c r="F21" s="1153"/>
      <c r="G21" s="1153"/>
      <c r="H21" s="1153"/>
      <c r="I21" s="1153"/>
      <c r="J21" s="1154"/>
    </row>
    <row r="22" spans="1:10" ht="21" customHeight="1">
      <c r="A22" s="1152"/>
      <c r="B22" s="1153"/>
      <c r="C22" s="1153"/>
      <c r="D22" s="1153"/>
      <c r="E22" s="1153"/>
      <c r="F22" s="1153"/>
      <c r="G22" s="1153"/>
      <c r="H22" s="1153"/>
      <c r="I22" s="1153"/>
      <c r="J22" s="1154"/>
    </row>
    <row r="23" spans="1:10" ht="21" customHeight="1">
      <c r="A23" s="1155"/>
      <c r="B23" s="1156"/>
      <c r="C23" s="1156"/>
      <c r="D23" s="1156"/>
      <c r="E23" s="1156"/>
      <c r="F23" s="1156"/>
      <c r="G23" s="1156"/>
      <c r="H23" s="1156"/>
      <c r="I23" s="1156"/>
      <c r="J23" s="1157"/>
    </row>
    <row r="24" spans="1:10" ht="10.5" customHeight="1">
      <c r="A24" s="553"/>
      <c r="B24" s="101"/>
      <c r="C24" s="101"/>
      <c r="D24" s="101"/>
      <c r="E24" s="101"/>
      <c r="F24" s="101"/>
      <c r="G24" s="101"/>
      <c r="H24" s="101"/>
      <c r="I24" s="101"/>
      <c r="J24" s="553"/>
    </row>
    <row r="25" spans="1:10" ht="21" customHeight="1">
      <c r="A25" s="371" t="s">
        <v>619</v>
      </c>
      <c r="B25" s="574"/>
      <c r="C25" s="574"/>
      <c r="D25" s="574"/>
      <c r="E25" s="574"/>
      <c r="F25" s="574"/>
      <c r="G25" s="574"/>
      <c r="H25" s="574"/>
      <c r="I25" s="574"/>
      <c r="J25" s="575"/>
    </row>
    <row r="26" spans="1:10" ht="21" customHeight="1">
      <c r="A26" s="1149"/>
      <c r="B26" s="1150"/>
      <c r="C26" s="1150"/>
      <c r="D26" s="1150"/>
      <c r="E26" s="1150"/>
      <c r="F26" s="1150"/>
      <c r="G26" s="1150"/>
      <c r="H26" s="1150"/>
      <c r="I26" s="1150"/>
      <c r="J26" s="1151"/>
    </row>
    <row r="27" spans="1:10" ht="21" customHeight="1">
      <c r="A27" s="1152"/>
      <c r="B27" s="1153"/>
      <c r="C27" s="1153"/>
      <c r="D27" s="1153"/>
      <c r="E27" s="1153"/>
      <c r="F27" s="1153"/>
      <c r="G27" s="1153"/>
      <c r="H27" s="1153"/>
      <c r="I27" s="1153"/>
      <c r="J27" s="1154"/>
    </row>
    <row r="28" spans="1:10" ht="21" customHeight="1">
      <c r="A28" s="1152"/>
      <c r="B28" s="1153"/>
      <c r="C28" s="1153"/>
      <c r="D28" s="1153"/>
      <c r="E28" s="1153"/>
      <c r="F28" s="1153"/>
      <c r="G28" s="1153"/>
      <c r="H28" s="1153"/>
      <c r="I28" s="1153"/>
      <c r="J28" s="1154"/>
    </row>
    <row r="29" spans="1:10" ht="21" customHeight="1">
      <c r="A29" s="1152"/>
      <c r="B29" s="1153"/>
      <c r="C29" s="1153"/>
      <c r="D29" s="1153"/>
      <c r="E29" s="1153"/>
      <c r="F29" s="1153"/>
      <c r="G29" s="1153"/>
      <c r="H29" s="1153"/>
      <c r="I29" s="1153"/>
      <c r="J29" s="1154"/>
    </row>
    <row r="30" spans="1:10" ht="21" customHeight="1">
      <c r="A30" s="1152"/>
      <c r="B30" s="1153"/>
      <c r="C30" s="1153"/>
      <c r="D30" s="1153"/>
      <c r="E30" s="1153"/>
      <c r="F30" s="1153"/>
      <c r="G30" s="1153"/>
      <c r="H30" s="1153"/>
      <c r="I30" s="1153"/>
      <c r="J30" s="1154"/>
    </row>
    <row r="31" spans="1:10" ht="21" customHeight="1">
      <c r="A31" s="1152"/>
      <c r="B31" s="1153"/>
      <c r="C31" s="1153"/>
      <c r="D31" s="1153"/>
      <c r="E31" s="1153"/>
      <c r="F31" s="1153"/>
      <c r="G31" s="1153"/>
      <c r="H31" s="1153"/>
      <c r="I31" s="1153"/>
      <c r="J31" s="1154"/>
    </row>
    <row r="32" spans="1:10" ht="21" customHeight="1">
      <c r="A32" s="1152"/>
      <c r="B32" s="1153"/>
      <c r="C32" s="1153"/>
      <c r="D32" s="1153"/>
      <c r="E32" s="1153"/>
      <c r="F32" s="1153"/>
      <c r="G32" s="1153"/>
      <c r="H32" s="1153"/>
      <c r="I32" s="1153"/>
      <c r="J32" s="1154"/>
    </row>
    <row r="33" spans="1:10" ht="21" customHeight="1">
      <c r="A33" s="1152"/>
      <c r="B33" s="1153"/>
      <c r="C33" s="1153"/>
      <c r="D33" s="1153"/>
      <c r="E33" s="1153"/>
      <c r="F33" s="1153"/>
      <c r="G33" s="1153"/>
      <c r="H33" s="1153"/>
      <c r="I33" s="1153"/>
      <c r="J33" s="1154"/>
    </row>
    <row r="34" spans="1:10" ht="21" customHeight="1">
      <c r="A34" s="1155"/>
      <c r="B34" s="1156"/>
      <c r="C34" s="1156"/>
      <c r="D34" s="1156"/>
      <c r="E34" s="1156"/>
      <c r="F34" s="1156"/>
      <c r="G34" s="1156"/>
      <c r="H34" s="1156"/>
      <c r="I34" s="1156"/>
      <c r="J34" s="1157"/>
    </row>
    <row r="35" spans="1:10" ht="21" customHeight="1">
      <c r="A35" s="576"/>
      <c r="B35" s="576"/>
      <c r="C35" s="576"/>
      <c r="D35" s="576"/>
      <c r="E35" s="576"/>
      <c r="F35" s="576"/>
      <c r="G35" s="576"/>
      <c r="H35" s="576"/>
      <c r="I35" s="576"/>
      <c r="J35" s="576"/>
    </row>
    <row r="36" spans="1:10" ht="21" customHeight="1">
      <c r="A36" s="584" t="s">
        <v>631</v>
      </c>
      <c r="B36" s="583"/>
      <c r="C36" s="576"/>
      <c r="D36" s="576"/>
      <c r="E36" s="576"/>
      <c r="F36" s="576"/>
      <c r="G36" s="576"/>
      <c r="H36" s="576"/>
      <c r="I36" s="576"/>
      <c r="J36" s="576"/>
    </row>
    <row r="37" spans="1:10" ht="21" customHeight="1">
      <c r="A37" s="584" t="s">
        <v>632</v>
      </c>
      <c r="B37" s="583"/>
      <c r="C37" s="576"/>
      <c r="D37" s="576"/>
      <c r="E37" s="576"/>
      <c r="F37" s="576"/>
      <c r="G37" s="576"/>
      <c r="H37" s="576"/>
      <c r="I37" s="576"/>
      <c r="J37" s="576"/>
    </row>
    <row r="38" spans="1:10" ht="21" customHeight="1">
      <c r="A38" s="1148" t="s">
        <v>442</v>
      </c>
      <c r="B38" s="1148"/>
      <c r="C38" s="1148"/>
      <c r="D38" s="1148"/>
      <c r="E38" s="1148"/>
      <c r="F38" s="1148"/>
      <c r="G38" s="1148"/>
      <c r="H38" s="1148"/>
      <c r="I38" s="1148"/>
      <c r="J38" s="1148"/>
    </row>
    <row r="39" spans="1:10" ht="21" customHeight="1">
      <c r="A39" s="370"/>
      <c r="B39" s="370"/>
      <c r="C39" s="370"/>
      <c r="D39" s="370"/>
      <c r="E39" s="370"/>
      <c r="F39" s="370"/>
      <c r="G39" s="370"/>
      <c r="H39" s="370"/>
      <c r="I39" s="370"/>
      <c r="J39" s="28" t="str">
        <f>様式7!$F$4</f>
        <v>○○○○○○○○○○○ESCO事業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70"/>
      <c r="B1" s="370"/>
      <c r="C1" s="370"/>
      <c r="D1" s="370"/>
      <c r="E1" s="370"/>
      <c r="F1" s="370"/>
      <c r="G1" s="370"/>
      <c r="H1" s="370"/>
      <c r="I1" s="370"/>
      <c r="J1" s="975" t="s">
        <v>767</v>
      </c>
      <c r="K1" s="1158"/>
      <c r="L1" s="976"/>
      <c r="M1" s="1"/>
    </row>
    <row r="2" spans="1:15" ht="28.5" customHeight="1">
      <c r="A2" s="1182" t="s">
        <v>82</v>
      </c>
      <c r="B2" s="1182"/>
      <c r="C2" s="1182"/>
      <c r="D2" s="1182"/>
      <c r="E2" s="1182"/>
      <c r="F2" s="1182"/>
      <c r="G2" s="1182"/>
      <c r="H2" s="1182"/>
      <c r="I2" s="1182"/>
      <c r="J2" s="1182"/>
      <c r="K2" s="1182"/>
      <c r="L2" s="1182"/>
      <c r="M2" s="1"/>
    </row>
    <row r="3" spans="1:15" ht="21.75" customHeight="1">
      <c r="A3" s="585" t="s">
        <v>583</v>
      </c>
      <c r="B3" s="553"/>
      <c r="C3" s="553"/>
      <c r="D3" s="553"/>
      <c r="E3" s="553"/>
      <c r="F3" s="553"/>
      <c r="G3" s="553"/>
      <c r="H3" s="553"/>
      <c r="I3" s="553"/>
      <c r="J3" s="553"/>
      <c r="K3" s="553"/>
      <c r="L3" s="553"/>
      <c r="M3" s="1"/>
    </row>
    <row r="4" spans="1:15" s="152" customFormat="1" ht="15" customHeight="1">
      <c r="A4" s="335"/>
      <c r="B4" s="586" t="s">
        <v>819</v>
      </c>
      <c r="C4" s="335"/>
      <c r="D4" s="335"/>
      <c r="E4" s="335"/>
      <c r="F4" s="335"/>
      <c r="G4" s="335"/>
      <c r="H4" s="335"/>
      <c r="I4" s="335"/>
      <c r="J4" s="335"/>
      <c r="K4" s="335"/>
      <c r="L4" s="335"/>
      <c r="M4" s="153"/>
    </row>
    <row r="5" spans="1:15" s="152" customFormat="1" ht="15" customHeight="1">
      <c r="A5" s="335"/>
      <c r="B5" s="586" t="s">
        <v>568</v>
      </c>
      <c r="C5" s="335"/>
      <c r="D5" s="335"/>
      <c r="E5" s="335"/>
      <c r="F5" s="335"/>
      <c r="G5" s="335"/>
      <c r="H5" s="335"/>
      <c r="I5" s="335"/>
      <c r="J5" s="335"/>
      <c r="K5" s="335"/>
      <c r="L5" s="335"/>
      <c r="M5" s="153"/>
    </row>
    <row r="6" spans="1:15" s="152" customFormat="1" ht="15.75" customHeight="1">
      <c r="A6" s="335"/>
      <c r="B6" s="586" t="s">
        <v>569</v>
      </c>
      <c r="C6" s="335"/>
      <c r="D6" s="335"/>
      <c r="E6" s="335"/>
      <c r="F6" s="335"/>
      <c r="G6" s="335"/>
      <c r="H6" s="335"/>
      <c r="I6" s="335"/>
      <c r="J6" s="335"/>
      <c r="K6" s="335"/>
      <c r="L6" s="335"/>
      <c r="M6" s="153"/>
    </row>
    <row r="7" spans="1:15" s="152" customFormat="1" ht="6" customHeight="1">
      <c r="A7" s="335"/>
      <c r="B7" s="586"/>
      <c r="C7" s="335"/>
      <c r="D7" s="335"/>
      <c r="E7" s="335"/>
      <c r="F7" s="335"/>
      <c r="G7" s="335"/>
      <c r="H7" s="335"/>
      <c r="I7" s="335"/>
      <c r="J7" s="335"/>
      <c r="K7" s="335"/>
      <c r="L7" s="335"/>
      <c r="M7" s="153"/>
    </row>
    <row r="8" spans="1:15" ht="22.5" customHeight="1">
      <c r="A8" s="553"/>
      <c r="B8" s="587" t="s">
        <v>570</v>
      </c>
      <c r="C8" s="1183"/>
      <c r="D8" s="1184"/>
      <c r="E8" s="1184"/>
      <c r="F8" s="1184"/>
      <c r="G8" s="1184"/>
      <c r="H8" s="1184"/>
      <c r="I8" s="1184"/>
      <c r="J8" s="1184"/>
      <c r="K8" s="1184"/>
      <c r="L8" s="1185"/>
      <c r="M8" s="1"/>
    </row>
    <row r="9" spans="1:15" ht="21.75" customHeight="1">
      <c r="A9" s="553"/>
      <c r="B9" s="588" t="s">
        <v>593</v>
      </c>
      <c r="C9" s="1186" t="s">
        <v>601</v>
      </c>
      <c r="D9" s="1186"/>
      <c r="E9" s="1186"/>
      <c r="F9" s="1186"/>
      <c r="G9" s="1186"/>
      <c r="H9" s="1186"/>
      <c r="I9" s="1186"/>
      <c r="J9" s="1186"/>
      <c r="K9" s="1186"/>
      <c r="L9" s="1186"/>
      <c r="M9" s="1"/>
    </row>
    <row r="10" spans="1:15" ht="22.5" customHeight="1">
      <c r="A10" s="553"/>
      <c r="B10" s="589" t="s">
        <v>600</v>
      </c>
      <c r="C10" s="590"/>
      <c r="D10" s="590"/>
      <c r="E10" s="590"/>
      <c r="F10" s="590"/>
      <c r="G10" s="590"/>
      <c r="H10" s="590"/>
      <c r="I10" s="590"/>
      <c r="J10" s="590"/>
      <c r="K10" s="590"/>
      <c r="L10" s="590"/>
      <c r="M10" s="1"/>
    </row>
    <row r="11" spans="1:15" ht="21" customHeight="1">
      <c r="A11" s="553"/>
      <c r="B11" s="587" t="s">
        <v>594</v>
      </c>
      <c r="C11" s="1177"/>
      <c r="D11" s="1178"/>
      <c r="E11" s="1178"/>
      <c r="F11" s="1178"/>
      <c r="G11" s="1178"/>
      <c r="H11" s="1178"/>
      <c r="I11" s="1178"/>
      <c r="J11" s="1178"/>
      <c r="K11" s="1178"/>
      <c r="L11" s="1179"/>
      <c r="M11" s="1"/>
    </row>
    <row r="12" spans="1:15" ht="21" customHeight="1">
      <c r="A12" s="553"/>
      <c r="B12" s="588" t="s">
        <v>595</v>
      </c>
      <c r="C12" s="1183"/>
      <c r="D12" s="1184"/>
      <c r="E12" s="1184"/>
      <c r="F12" s="1184"/>
      <c r="G12" s="1184"/>
      <c r="H12" s="1184"/>
      <c r="I12" s="1184"/>
      <c r="J12" s="1184"/>
      <c r="K12" s="1184"/>
      <c r="L12" s="1185"/>
      <c r="M12" s="1"/>
    </row>
    <row r="13" spans="1:15" ht="25.5" customHeight="1">
      <c r="A13" s="553"/>
      <c r="B13" s="588" t="s">
        <v>596</v>
      </c>
      <c r="C13" s="591"/>
      <c r="D13" s="592"/>
      <c r="E13" s="592"/>
      <c r="F13" s="592"/>
      <c r="G13" s="592"/>
      <c r="H13" s="1187" t="s">
        <v>644</v>
      </c>
      <c r="I13" s="1187"/>
      <c r="J13" s="1187"/>
      <c r="K13" s="1187"/>
      <c r="L13" s="1188"/>
      <c r="M13" s="1"/>
    </row>
    <row r="14" spans="1:15" ht="21" customHeight="1">
      <c r="A14" s="553"/>
      <c r="B14" s="588" t="s">
        <v>597</v>
      </c>
      <c r="C14" s="1183"/>
      <c r="D14" s="1184"/>
      <c r="E14" s="1184"/>
      <c r="F14" s="1184"/>
      <c r="G14" s="1184"/>
      <c r="H14" s="1184"/>
      <c r="I14" s="1184"/>
      <c r="J14" s="1184"/>
      <c r="K14" s="1184"/>
      <c r="L14" s="1185"/>
      <c r="M14" s="1"/>
      <c r="O14" s="1"/>
    </row>
    <row r="15" spans="1:15" ht="24.75" customHeight="1">
      <c r="A15" s="553"/>
      <c r="B15" s="588" t="s">
        <v>598</v>
      </c>
      <c r="C15" s="1180"/>
      <c r="D15" s="1181"/>
      <c r="E15" s="593" t="s">
        <v>72</v>
      </c>
      <c r="F15" s="1189"/>
      <c r="G15" s="1190"/>
      <c r="H15" s="1190"/>
      <c r="I15" s="1190"/>
      <c r="J15" s="1190"/>
      <c r="K15" s="1190"/>
      <c r="L15" s="1191"/>
      <c r="M15" s="1"/>
    </row>
    <row r="16" spans="1:15" ht="21" customHeight="1">
      <c r="A16" s="553"/>
      <c r="B16" s="588" t="s">
        <v>599</v>
      </c>
      <c r="C16" s="1177"/>
      <c r="D16" s="1178"/>
      <c r="E16" s="1178"/>
      <c r="F16" s="1178"/>
      <c r="G16" s="1178"/>
      <c r="H16" s="1178"/>
      <c r="I16" s="1178"/>
      <c r="J16" s="1178"/>
      <c r="K16" s="1178"/>
      <c r="L16" s="1179"/>
      <c r="M16" s="1"/>
    </row>
    <row r="17" spans="1:17" ht="21.75" customHeight="1">
      <c r="A17" s="594"/>
      <c r="B17" s="595"/>
      <c r="C17" s="595"/>
      <c r="D17" s="553"/>
      <c r="E17" s="553"/>
      <c r="F17" s="553"/>
      <c r="G17" s="553"/>
      <c r="H17" s="553"/>
      <c r="I17" s="553"/>
      <c r="J17" s="553"/>
      <c r="K17" s="553"/>
      <c r="L17" s="553"/>
      <c r="M17" s="1"/>
      <c r="Q17" s="1"/>
    </row>
    <row r="18" spans="1:17" ht="21" customHeight="1">
      <c r="A18" s="585" t="s">
        <v>579</v>
      </c>
      <c r="B18" s="553"/>
      <c r="C18" s="553"/>
      <c r="D18" s="553"/>
      <c r="E18" s="553"/>
      <c r="F18" s="553"/>
      <c r="G18" s="553"/>
      <c r="H18" s="553"/>
      <c r="I18" s="553"/>
      <c r="J18" s="553"/>
      <c r="K18" s="553"/>
      <c r="L18" s="553"/>
      <c r="M18" s="1"/>
    </row>
    <row r="19" spans="1:17" ht="22.5" customHeight="1">
      <c r="A19" s="1159"/>
      <c r="B19" s="1160"/>
      <c r="C19" s="1160"/>
      <c r="D19" s="1160"/>
      <c r="E19" s="1160"/>
      <c r="F19" s="1160"/>
      <c r="G19" s="1160"/>
      <c r="H19" s="1160"/>
      <c r="I19" s="1160"/>
      <c r="J19" s="1160"/>
      <c r="K19" s="1160"/>
      <c r="L19" s="1161"/>
      <c r="M19" s="1"/>
    </row>
    <row r="20" spans="1:17" ht="21.75" customHeight="1">
      <c r="A20" s="1162"/>
      <c r="B20" s="1163"/>
      <c r="C20" s="1163"/>
      <c r="D20" s="1163"/>
      <c r="E20" s="1163"/>
      <c r="F20" s="1163"/>
      <c r="G20" s="1163"/>
      <c r="H20" s="1163"/>
      <c r="I20" s="1163"/>
      <c r="J20" s="1163"/>
      <c r="K20" s="1163"/>
      <c r="L20" s="1164"/>
      <c r="M20" s="1"/>
    </row>
    <row r="21" spans="1:17" ht="22.5" customHeight="1">
      <c r="A21" s="1162"/>
      <c r="B21" s="1163"/>
      <c r="C21" s="1163"/>
      <c r="D21" s="1163"/>
      <c r="E21" s="1163"/>
      <c r="F21" s="1163"/>
      <c r="G21" s="1163"/>
      <c r="H21" s="1163"/>
      <c r="I21" s="1163"/>
      <c r="J21" s="1163"/>
      <c r="K21" s="1163"/>
      <c r="L21" s="1164"/>
      <c r="M21" s="1"/>
    </row>
    <row r="22" spans="1:17" ht="24" customHeight="1">
      <c r="A22" s="1162"/>
      <c r="B22" s="1163"/>
      <c r="C22" s="1163"/>
      <c r="D22" s="1163"/>
      <c r="E22" s="1163"/>
      <c r="F22" s="1163"/>
      <c r="G22" s="1163"/>
      <c r="H22" s="1163"/>
      <c r="I22" s="1163"/>
      <c r="J22" s="1163"/>
      <c r="K22" s="1163"/>
      <c r="L22" s="1164"/>
      <c r="M22" s="1"/>
    </row>
    <row r="23" spans="1:17" ht="22.5" customHeight="1">
      <c r="A23" s="1162"/>
      <c r="B23" s="1163"/>
      <c r="C23" s="1163"/>
      <c r="D23" s="1163"/>
      <c r="E23" s="1163"/>
      <c r="F23" s="1163"/>
      <c r="G23" s="1163"/>
      <c r="H23" s="1163"/>
      <c r="I23" s="1163"/>
      <c r="J23" s="1163"/>
      <c r="K23" s="1163"/>
      <c r="L23" s="1164"/>
      <c r="M23" s="1"/>
    </row>
    <row r="24" spans="1:17" ht="21" customHeight="1">
      <c r="A24" s="1165"/>
      <c r="B24" s="1166"/>
      <c r="C24" s="1166"/>
      <c r="D24" s="1166"/>
      <c r="E24" s="1166"/>
      <c r="F24" s="1166"/>
      <c r="G24" s="1166"/>
      <c r="H24" s="1166"/>
      <c r="I24" s="1166"/>
      <c r="J24" s="1166"/>
      <c r="K24" s="1166"/>
      <c r="L24" s="1167"/>
      <c r="M24" s="1"/>
    </row>
    <row r="25" spans="1:17" ht="21" customHeight="1">
      <c r="A25" s="585" t="s">
        <v>580</v>
      </c>
      <c r="B25" s="553"/>
      <c r="C25" s="553"/>
      <c r="D25" s="553"/>
      <c r="E25" s="553"/>
      <c r="F25" s="553"/>
      <c r="G25" s="553"/>
      <c r="H25" s="553"/>
      <c r="I25" s="553"/>
      <c r="J25" s="553"/>
      <c r="K25" s="553"/>
      <c r="L25" s="553"/>
      <c r="M25" s="1"/>
    </row>
    <row r="26" spans="1:17" ht="23.25" customHeight="1">
      <c r="A26" s="1174" t="s">
        <v>605</v>
      </c>
      <c r="B26" s="1174"/>
      <c r="C26" s="1175">
        <f>'様式9-2'!E24</f>
        <v>0</v>
      </c>
      <c r="D26" s="1176"/>
      <c r="E26" s="596" t="s">
        <v>582</v>
      </c>
      <c r="F26" s="584"/>
      <c r="G26" s="584"/>
      <c r="H26" s="584"/>
      <c r="I26" s="584"/>
      <c r="J26" s="584"/>
      <c r="K26" s="584"/>
      <c r="L26" s="597"/>
      <c r="M26" s="1"/>
    </row>
    <row r="27" spans="1:17" ht="22.5" customHeight="1">
      <c r="A27" s="1174" t="s">
        <v>606</v>
      </c>
      <c r="B27" s="1174"/>
      <c r="C27" s="1175">
        <f>'様式9-2'!E22</f>
        <v>0</v>
      </c>
      <c r="D27" s="1176"/>
      <c r="E27" s="596" t="s">
        <v>582</v>
      </c>
      <c r="F27" s="584"/>
      <c r="G27" s="584"/>
      <c r="H27" s="584"/>
      <c r="I27" s="584"/>
      <c r="J27" s="584"/>
      <c r="K27" s="584"/>
      <c r="L27" s="597"/>
      <c r="M27" s="1"/>
    </row>
    <row r="28" spans="1:17" ht="21.75" customHeight="1">
      <c r="A28" s="1174" t="s">
        <v>607</v>
      </c>
      <c r="B28" s="1174"/>
      <c r="C28" s="1192">
        <f>'様式9-2'!E25</f>
        <v>0</v>
      </c>
      <c r="D28" s="1192"/>
      <c r="E28" s="1192"/>
      <c r="F28" s="584"/>
      <c r="G28" s="584"/>
      <c r="H28" s="584"/>
      <c r="I28" s="584"/>
      <c r="J28" s="584"/>
      <c r="K28" s="584"/>
      <c r="L28" s="597"/>
      <c r="M28" s="1"/>
    </row>
    <row r="29" spans="1:17" ht="24.75" customHeight="1">
      <c r="A29" s="598" t="s">
        <v>777</v>
      </c>
      <c r="B29" s="598"/>
      <c r="C29" s="584"/>
      <c r="D29" s="584"/>
      <c r="E29" s="584"/>
      <c r="F29" s="584"/>
      <c r="G29" s="584"/>
      <c r="H29" s="584"/>
      <c r="I29" s="584"/>
      <c r="J29" s="584"/>
      <c r="K29" s="584"/>
      <c r="L29" s="597"/>
      <c r="M29" s="1"/>
    </row>
    <row r="30" spans="1:17" ht="24.75" customHeight="1">
      <c r="A30" s="1168"/>
      <c r="B30" s="1169"/>
      <c r="C30" s="1169"/>
      <c r="D30" s="1169"/>
      <c r="E30" s="1169"/>
      <c r="F30" s="1169"/>
      <c r="G30" s="1169"/>
      <c r="H30" s="1169"/>
      <c r="I30" s="1169"/>
      <c r="J30" s="1169"/>
      <c r="K30" s="1169"/>
      <c r="L30" s="1170"/>
      <c r="M30" s="1"/>
    </row>
    <row r="31" spans="1:17" ht="24.75" customHeight="1">
      <c r="A31" s="1171"/>
      <c r="B31" s="1172"/>
      <c r="C31" s="1172"/>
      <c r="D31" s="1172"/>
      <c r="E31" s="1172"/>
      <c r="F31" s="1172"/>
      <c r="G31" s="1172"/>
      <c r="H31" s="1172"/>
      <c r="I31" s="1172"/>
      <c r="J31" s="1172"/>
      <c r="K31" s="1172"/>
      <c r="L31" s="1173"/>
      <c r="M31" s="1"/>
    </row>
    <row r="32" spans="1:17" ht="21" customHeight="1">
      <c r="A32" s="578" t="s">
        <v>581</v>
      </c>
      <c r="B32" s="553"/>
      <c r="C32" s="553"/>
      <c r="D32" s="553"/>
      <c r="E32" s="553"/>
      <c r="F32" s="553"/>
      <c r="G32" s="553"/>
      <c r="H32" s="553"/>
      <c r="I32" s="553"/>
      <c r="J32" s="553"/>
      <c r="K32" s="553"/>
      <c r="L32" s="553"/>
      <c r="M32" s="1"/>
    </row>
    <row r="33" spans="1:13" ht="21.75" customHeight="1">
      <c r="A33" s="1149"/>
      <c r="B33" s="1150"/>
      <c r="C33" s="1150"/>
      <c r="D33" s="1150"/>
      <c r="E33" s="1150"/>
      <c r="F33" s="1150"/>
      <c r="G33" s="1150"/>
      <c r="H33" s="1150"/>
      <c r="I33" s="1150"/>
      <c r="J33" s="1150"/>
      <c r="K33" s="1150"/>
      <c r="L33" s="1151"/>
      <c r="M33" s="1"/>
    </row>
    <row r="34" spans="1:13" ht="22.5" customHeight="1">
      <c r="A34" s="1152"/>
      <c r="B34" s="1153"/>
      <c r="C34" s="1153"/>
      <c r="D34" s="1153"/>
      <c r="E34" s="1153"/>
      <c r="F34" s="1153"/>
      <c r="G34" s="1153"/>
      <c r="H34" s="1153"/>
      <c r="I34" s="1153"/>
      <c r="J34" s="1153"/>
      <c r="K34" s="1153"/>
      <c r="L34" s="1154"/>
      <c r="M34" s="1"/>
    </row>
    <row r="35" spans="1:13" ht="23.25" customHeight="1">
      <c r="A35" s="1152"/>
      <c r="B35" s="1153"/>
      <c r="C35" s="1153"/>
      <c r="D35" s="1153"/>
      <c r="E35" s="1153"/>
      <c r="F35" s="1153"/>
      <c r="G35" s="1153"/>
      <c r="H35" s="1153"/>
      <c r="I35" s="1153"/>
      <c r="J35" s="1153"/>
      <c r="K35" s="1153"/>
      <c r="L35" s="1154"/>
      <c r="M35" s="1"/>
    </row>
    <row r="36" spans="1:13" ht="23.25" customHeight="1">
      <c r="A36" s="1152"/>
      <c r="B36" s="1153"/>
      <c r="C36" s="1153"/>
      <c r="D36" s="1153"/>
      <c r="E36" s="1153"/>
      <c r="F36" s="1153"/>
      <c r="G36" s="1153"/>
      <c r="H36" s="1153"/>
      <c r="I36" s="1153"/>
      <c r="J36" s="1153"/>
      <c r="K36" s="1153"/>
      <c r="L36" s="1154"/>
      <c r="M36" s="1"/>
    </row>
    <row r="37" spans="1:13" ht="23.25" customHeight="1">
      <c r="A37" s="1155"/>
      <c r="B37" s="1156"/>
      <c r="C37" s="1156"/>
      <c r="D37" s="1156"/>
      <c r="E37" s="1156"/>
      <c r="F37" s="1156"/>
      <c r="G37" s="1156"/>
      <c r="H37" s="1156"/>
      <c r="I37" s="1156"/>
      <c r="J37" s="1156"/>
      <c r="K37" s="1156"/>
      <c r="L37" s="1157"/>
      <c r="M37" s="1"/>
    </row>
    <row r="38" spans="1:13" ht="23.25" customHeight="1">
      <c r="A38" s="584" t="s">
        <v>631</v>
      </c>
      <c r="B38" s="583"/>
      <c r="C38" s="576"/>
      <c r="D38" s="576"/>
      <c r="E38" s="576"/>
      <c r="F38" s="576"/>
      <c r="G38" s="576"/>
      <c r="H38" s="576"/>
      <c r="I38" s="576"/>
      <c r="J38" s="576"/>
      <c r="K38" s="576"/>
      <c r="L38" s="576"/>
      <c r="M38" s="1"/>
    </row>
    <row r="39" spans="1:13" ht="23.25" customHeight="1">
      <c r="A39" s="584" t="s">
        <v>632</v>
      </c>
      <c r="B39" s="583"/>
      <c r="C39" s="576"/>
      <c r="D39" s="576"/>
      <c r="E39" s="576"/>
      <c r="F39" s="576"/>
      <c r="G39" s="576"/>
      <c r="H39" s="576"/>
      <c r="I39" s="576"/>
      <c r="J39" s="576"/>
      <c r="K39" s="576"/>
      <c r="L39" s="576"/>
      <c r="M39" s="1"/>
    </row>
    <row r="40" spans="1:13" ht="23.25" customHeight="1">
      <c r="A40" s="1193" t="s">
        <v>443</v>
      </c>
      <c r="B40" s="1193"/>
      <c r="C40" s="1193"/>
      <c r="D40" s="1193"/>
      <c r="E40" s="1193"/>
      <c r="F40" s="1193"/>
      <c r="G40" s="152"/>
      <c r="H40" s="152"/>
      <c r="I40" s="152"/>
      <c r="J40" s="152"/>
      <c r="L40" s="12" t="str">
        <f>様式7!$F$4</f>
        <v>○○○○○○○○○○○ESCO事業</v>
      </c>
      <c r="M40" s="1"/>
    </row>
    <row r="41" spans="1:13" ht="23.25" customHeight="1">
      <c r="A41" s="370"/>
      <c r="B41" s="370"/>
      <c r="C41" s="370"/>
      <c r="D41" s="370"/>
      <c r="E41" s="370"/>
      <c r="F41" s="370"/>
      <c r="G41" s="370"/>
      <c r="H41" s="370"/>
      <c r="I41" s="370"/>
      <c r="J41" s="370"/>
      <c r="K41" s="370"/>
      <c r="M41" s="1"/>
    </row>
    <row r="42" spans="1:13" ht="23.25" customHeight="1">
      <c r="A42" s="370"/>
      <c r="B42" s="370"/>
      <c r="C42" s="370"/>
      <c r="D42" s="370"/>
      <c r="E42" s="370"/>
      <c r="F42" s="370"/>
      <c r="G42" s="370"/>
      <c r="H42" s="370"/>
      <c r="I42" s="370"/>
      <c r="J42" s="370"/>
      <c r="K42" s="370"/>
      <c r="L42" s="370"/>
      <c r="M42" s="1"/>
    </row>
    <row r="43" spans="1:13" ht="23.25" customHeight="1">
      <c r="A43" s="370"/>
      <c r="B43" s="370"/>
      <c r="C43" s="370"/>
      <c r="D43" s="370"/>
      <c r="E43" s="370"/>
      <c r="F43" s="370"/>
      <c r="G43" s="370"/>
      <c r="H43" s="370"/>
      <c r="I43" s="370"/>
      <c r="J43" s="370"/>
      <c r="K43" s="370"/>
      <c r="L43" s="370"/>
      <c r="M43" s="1"/>
    </row>
    <row r="44" spans="1:13" ht="23.25" customHeight="1">
      <c r="A44" s="370"/>
      <c r="B44" s="370"/>
      <c r="C44" s="370"/>
      <c r="D44" s="370"/>
      <c r="E44" s="370"/>
      <c r="F44" s="370"/>
      <c r="G44" s="370"/>
      <c r="H44" s="370"/>
      <c r="I44" s="370"/>
      <c r="J44" s="370"/>
      <c r="K44" s="370"/>
      <c r="L44" s="370"/>
      <c r="M44" s="1"/>
    </row>
  </sheetData>
  <mergeCells count="21">
    <mergeCell ref="A27:B27"/>
    <mergeCell ref="C27:D27"/>
    <mergeCell ref="A28:B28"/>
    <mergeCell ref="C28:E28"/>
    <mergeCell ref="A40:F40"/>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s>
  <phoneticPr fontId="3"/>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zoomScaleNormal="85" zoomScaleSheetLayoutView="100" workbookViewId="0"/>
  </sheetViews>
  <sheetFormatPr defaultRowHeight="13.5"/>
  <cols>
    <col min="9" max="9" width="11.375" customWidth="1"/>
    <col min="10" max="10" width="2.625" customWidth="1"/>
  </cols>
  <sheetData>
    <row r="1" spans="1:10" ht="18.75" customHeight="1">
      <c r="A1" s="553"/>
      <c r="B1" s="553"/>
      <c r="C1" s="553"/>
      <c r="D1" s="553"/>
      <c r="E1" s="553"/>
      <c r="F1" s="553"/>
      <c r="G1" s="553"/>
      <c r="H1" s="553"/>
      <c r="I1" s="1194" t="s">
        <v>768</v>
      </c>
      <c r="J1" s="1195"/>
    </row>
    <row r="2" spans="1:10" ht="21" customHeight="1">
      <c r="A2" s="1182" t="s">
        <v>645</v>
      </c>
      <c r="B2" s="1182"/>
      <c r="C2" s="1182"/>
      <c r="D2" s="1182"/>
      <c r="E2" s="1182"/>
      <c r="F2" s="1182"/>
      <c r="G2" s="1182"/>
      <c r="H2" s="1182"/>
      <c r="I2" s="1182"/>
      <c r="J2" s="1182"/>
    </row>
    <row r="3" spans="1:10" ht="21.75" customHeight="1">
      <c r="A3" s="371" t="s">
        <v>766</v>
      </c>
      <c r="B3" s="573"/>
      <c r="C3" s="573"/>
      <c r="D3" s="573"/>
      <c r="E3" s="573"/>
      <c r="F3" s="573"/>
      <c r="G3" s="573"/>
      <c r="H3" s="573"/>
      <c r="I3" s="573"/>
      <c r="J3" s="553"/>
    </row>
    <row r="4" spans="1:10" ht="21.75" customHeight="1">
      <c r="A4" s="1159"/>
      <c r="B4" s="1160"/>
      <c r="C4" s="1160"/>
      <c r="D4" s="1160"/>
      <c r="E4" s="1160"/>
      <c r="F4" s="1160"/>
      <c r="G4" s="1160"/>
      <c r="H4" s="1160"/>
      <c r="I4" s="1160"/>
      <c r="J4" s="1161"/>
    </row>
    <row r="5" spans="1:10" ht="21.75" customHeight="1">
      <c r="A5" s="1162"/>
      <c r="B5" s="1163"/>
      <c r="C5" s="1163"/>
      <c r="D5" s="1163"/>
      <c r="E5" s="1163"/>
      <c r="F5" s="1163"/>
      <c r="G5" s="1163"/>
      <c r="H5" s="1163"/>
      <c r="I5" s="1163"/>
      <c r="J5" s="1164"/>
    </row>
    <row r="6" spans="1:10" ht="21.75" customHeight="1">
      <c r="A6" s="1162"/>
      <c r="B6" s="1163"/>
      <c r="C6" s="1163"/>
      <c r="D6" s="1163"/>
      <c r="E6" s="1163"/>
      <c r="F6" s="1163"/>
      <c r="G6" s="1163"/>
      <c r="H6" s="1163"/>
      <c r="I6" s="1163"/>
      <c r="J6" s="1164"/>
    </row>
    <row r="7" spans="1:10" ht="21" customHeight="1">
      <c r="A7" s="1162"/>
      <c r="B7" s="1163"/>
      <c r="C7" s="1163"/>
      <c r="D7" s="1163"/>
      <c r="E7" s="1163"/>
      <c r="F7" s="1163"/>
      <c r="G7" s="1163"/>
      <c r="H7" s="1163"/>
      <c r="I7" s="1163"/>
      <c r="J7" s="1164"/>
    </row>
    <row r="8" spans="1:10" ht="21.75" customHeight="1">
      <c r="A8" s="1162"/>
      <c r="B8" s="1163"/>
      <c r="C8" s="1163"/>
      <c r="D8" s="1163"/>
      <c r="E8" s="1163"/>
      <c r="F8" s="1163"/>
      <c r="G8" s="1163"/>
      <c r="H8" s="1163"/>
      <c r="I8" s="1163"/>
      <c r="J8" s="1164"/>
    </row>
    <row r="9" spans="1:10" ht="21.75" customHeight="1">
      <c r="A9" s="1162"/>
      <c r="B9" s="1163"/>
      <c r="C9" s="1163"/>
      <c r="D9" s="1163"/>
      <c r="E9" s="1163"/>
      <c r="F9" s="1163"/>
      <c r="G9" s="1163"/>
      <c r="H9" s="1163"/>
      <c r="I9" s="1163"/>
      <c r="J9" s="1164"/>
    </row>
    <row r="10" spans="1:10" ht="21.75" customHeight="1">
      <c r="A10" s="1162"/>
      <c r="B10" s="1163"/>
      <c r="C10" s="1163"/>
      <c r="D10" s="1163"/>
      <c r="E10" s="1163"/>
      <c r="F10" s="1163"/>
      <c r="G10" s="1163"/>
      <c r="H10" s="1163"/>
      <c r="I10" s="1163"/>
      <c r="J10" s="1164"/>
    </row>
    <row r="11" spans="1:10" ht="21" customHeight="1">
      <c r="A11" s="1162"/>
      <c r="B11" s="1163"/>
      <c r="C11" s="1163"/>
      <c r="D11" s="1163"/>
      <c r="E11" s="1163"/>
      <c r="F11" s="1163"/>
      <c r="G11" s="1163"/>
      <c r="H11" s="1163"/>
      <c r="I11" s="1163"/>
      <c r="J11" s="1164"/>
    </row>
    <row r="12" spans="1:10" ht="21.75" customHeight="1">
      <c r="A12" s="1162"/>
      <c r="B12" s="1163"/>
      <c r="C12" s="1163"/>
      <c r="D12" s="1163"/>
      <c r="E12" s="1163"/>
      <c r="F12" s="1163"/>
      <c r="G12" s="1163"/>
      <c r="H12" s="1163"/>
      <c r="I12" s="1163"/>
      <c r="J12" s="1164"/>
    </row>
    <row r="13" spans="1:10" ht="21.75" customHeight="1">
      <c r="A13" s="1162"/>
      <c r="B13" s="1163"/>
      <c r="C13" s="1163"/>
      <c r="D13" s="1163"/>
      <c r="E13" s="1163"/>
      <c r="F13" s="1163"/>
      <c r="G13" s="1163"/>
      <c r="H13" s="1163"/>
      <c r="I13" s="1163"/>
      <c r="J13" s="1164"/>
    </row>
    <row r="14" spans="1:10" ht="21.75" customHeight="1">
      <c r="A14" s="1162"/>
      <c r="B14" s="1163"/>
      <c r="C14" s="1163"/>
      <c r="D14" s="1163"/>
      <c r="E14" s="1163"/>
      <c r="F14" s="1163"/>
      <c r="G14" s="1163"/>
      <c r="H14" s="1163"/>
      <c r="I14" s="1163"/>
      <c r="J14" s="1164"/>
    </row>
    <row r="15" spans="1:10" ht="21" customHeight="1">
      <c r="A15" s="1162"/>
      <c r="B15" s="1163"/>
      <c r="C15" s="1163"/>
      <c r="D15" s="1163"/>
      <c r="E15" s="1163"/>
      <c r="F15" s="1163"/>
      <c r="G15" s="1163"/>
      <c r="H15" s="1163"/>
      <c r="I15" s="1163"/>
      <c r="J15" s="1164"/>
    </row>
    <row r="16" spans="1:10" ht="21.75" customHeight="1">
      <c r="A16" s="1162"/>
      <c r="B16" s="1163"/>
      <c r="C16" s="1163"/>
      <c r="D16" s="1163"/>
      <c r="E16" s="1163"/>
      <c r="F16" s="1163"/>
      <c r="G16" s="1163"/>
      <c r="H16" s="1163"/>
      <c r="I16" s="1163"/>
      <c r="J16" s="1164"/>
    </row>
    <row r="17" spans="1:10" ht="21.75" customHeight="1">
      <c r="A17" s="1162"/>
      <c r="B17" s="1163"/>
      <c r="C17" s="1163"/>
      <c r="D17" s="1163"/>
      <c r="E17" s="1163"/>
      <c r="F17" s="1163"/>
      <c r="G17" s="1163"/>
      <c r="H17" s="1163"/>
      <c r="I17" s="1163"/>
      <c r="J17" s="1164"/>
    </row>
    <row r="18" spans="1:10" ht="21.75" customHeight="1">
      <c r="A18" s="1162"/>
      <c r="B18" s="1163"/>
      <c r="C18" s="1163"/>
      <c r="D18" s="1163"/>
      <c r="E18" s="1163"/>
      <c r="F18" s="1163"/>
      <c r="G18" s="1163"/>
      <c r="H18" s="1163"/>
      <c r="I18" s="1163"/>
      <c r="J18" s="1164"/>
    </row>
    <row r="19" spans="1:10" ht="21" customHeight="1">
      <c r="A19" s="1162"/>
      <c r="B19" s="1163"/>
      <c r="C19" s="1163"/>
      <c r="D19" s="1163"/>
      <c r="E19" s="1163"/>
      <c r="F19" s="1163"/>
      <c r="G19" s="1163"/>
      <c r="H19" s="1163"/>
      <c r="I19" s="1163"/>
      <c r="J19" s="1164"/>
    </row>
    <row r="20" spans="1:10" ht="21.75" customHeight="1">
      <c r="A20" s="1162"/>
      <c r="B20" s="1163"/>
      <c r="C20" s="1163"/>
      <c r="D20" s="1163"/>
      <c r="E20" s="1163"/>
      <c r="F20" s="1163"/>
      <c r="G20" s="1163"/>
      <c r="H20" s="1163"/>
      <c r="I20" s="1163"/>
      <c r="J20" s="1164"/>
    </row>
    <row r="21" spans="1:10" ht="21.75" customHeight="1">
      <c r="A21" s="1162"/>
      <c r="B21" s="1163"/>
      <c r="C21" s="1163"/>
      <c r="D21" s="1163"/>
      <c r="E21" s="1163"/>
      <c r="F21" s="1163"/>
      <c r="G21" s="1163"/>
      <c r="H21" s="1163"/>
      <c r="I21" s="1163"/>
      <c r="J21" s="1164"/>
    </row>
    <row r="22" spans="1:10" ht="21.75" customHeight="1">
      <c r="A22" s="1162"/>
      <c r="B22" s="1163"/>
      <c r="C22" s="1163"/>
      <c r="D22" s="1163"/>
      <c r="E22" s="1163"/>
      <c r="F22" s="1163"/>
      <c r="G22" s="1163"/>
      <c r="H22" s="1163"/>
      <c r="I22" s="1163"/>
      <c r="J22" s="1164"/>
    </row>
    <row r="23" spans="1:10" ht="21" customHeight="1">
      <c r="A23" s="1162"/>
      <c r="B23" s="1163"/>
      <c r="C23" s="1163"/>
      <c r="D23" s="1163"/>
      <c r="E23" s="1163"/>
      <c r="F23" s="1163"/>
      <c r="G23" s="1163"/>
      <c r="H23" s="1163"/>
      <c r="I23" s="1163"/>
      <c r="J23" s="1164"/>
    </row>
    <row r="24" spans="1:10" ht="21.75" customHeight="1">
      <c r="A24" s="1162"/>
      <c r="B24" s="1163"/>
      <c r="C24" s="1163"/>
      <c r="D24" s="1163"/>
      <c r="E24" s="1163"/>
      <c r="F24" s="1163"/>
      <c r="G24" s="1163"/>
      <c r="H24" s="1163"/>
      <c r="I24" s="1163"/>
      <c r="J24" s="1164"/>
    </row>
    <row r="25" spans="1:10" ht="21.75" customHeight="1">
      <c r="A25" s="1162"/>
      <c r="B25" s="1163"/>
      <c r="C25" s="1163"/>
      <c r="D25" s="1163"/>
      <c r="E25" s="1163"/>
      <c r="F25" s="1163"/>
      <c r="G25" s="1163"/>
      <c r="H25" s="1163"/>
      <c r="I25" s="1163"/>
      <c r="J25" s="1164"/>
    </row>
    <row r="26" spans="1:10" ht="21.75" customHeight="1">
      <c r="A26" s="1162"/>
      <c r="B26" s="1163"/>
      <c r="C26" s="1163"/>
      <c r="D26" s="1163"/>
      <c r="E26" s="1163"/>
      <c r="F26" s="1163"/>
      <c r="G26" s="1163"/>
      <c r="H26" s="1163"/>
      <c r="I26" s="1163"/>
      <c r="J26" s="1164"/>
    </row>
    <row r="27" spans="1:10" ht="21" customHeight="1">
      <c r="A27" s="1162"/>
      <c r="B27" s="1163"/>
      <c r="C27" s="1163"/>
      <c r="D27" s="1163"/>
      <c r="E27" s="1163"/>
      <c r="F27" s="1163"/>
      <c r="G27" s="1163"/>
      <c r="H27" s="1163"/>
      <c r="I27" s="1163"/>
      <c r="J27" s="1164"/>
    </row>
    <row r="28" spans="1:10" ht="21.75" customHeight="1">
      <c r="A28" s="1162"/>
      <c r="B28" s="1163"/>
      <c r="C28" s="1163"/>
      <c r="D28" s="1163"/>
      <c r="E28" s="1163"/>
      <c r="F28" s="1163"/>
      <c r="G28" s="1163"/>
      <c r="H28" s="1163"/>
      <c r="I28" s="1163"/>
      <c r="J28" s="1164"/>
    </row>
    <row r="29" spans="1:10" ht="21.75" customHeight="1">
      <c r="A29" s="1162"/>
      <c r="B29" s="1163"/>
      <c r="C29" s="1163"/>
      <c r="D29" s="1163"/>
      <c r="E29" s="1163"/>
      <c r="F29" s="1163"/>
      <c r="G29" s="1163"/>
      <c r="H29" s="1163"/>
      <c r="I29" s="1163"/>
      <c r="J29" s="1164"/>
    </row>
    <row r="30" spans="1:10" ht="21.75" customHeight="1">
      <c r="A30" s="1162"/>
      <c r="B30" s="1163"/>
      <c r="C30" s="1163"/>
      <c r="D30" s="1163"/>
      <c r="E30" s="1163"/>
      <c r="F30" s="1163"/>
      <c r="G30" s="1163"/>
      <c r="H30" s="1163"/>
      <c r="I30" s="1163"/>
      <c r="J30" s="1164"/>
    </row>
    <row r="31" spans="1:10" ht="21.75" customHeight="1">
      <c r="A31" s="1162"/>
      <c r="B31" s="1163"/>
      <c r="C31" s="1163"/>
      <c r="D31" s="1163"/>
      <c r="E31" s="1163"/>
      <c r="F31" s="1163"/>
      <c r="G31" s="1163"/>
      <c r="H31" s="1163"/>
      <c r="I31" s="1163"/>
      <c r="J31" s="1164"/>
    </row>
    <row r="32" spans="1:10" ht="21.75" customHeight="1">
      <c r="A32" s="1162"/>
      <c r="B32" s="1163"/>
      <c r="C32" s="1163"/>
      <c r="D32" s="1163"/>
      <c r="E32" s="1163"/>
      <c r="F32" s="1163"/>
      <c r="G32" s="1163"/>
      <c r="H32" s="1163"/>
      <c r="I32" s="1163"/>
      <c r="J32" s="1164"/>
    </row>
    <row r="33" spans="1:10" ht="21.75" customHeight="1">
      <c r="A33" s="1165"/>
      <c r="B33" s="1166"/>
      <c r="C33" s="1166"/>
      <c r="D33" s="1166"/>
      <c r="E33" s="1166"/>
      <c r="F33" s="1166"/>
      <c r="G33" s="1166"/>
      <c r="H33" s="1166"/>
      <c r="I33" s="1166"/>
      <c r="J33" s="1167"/>
    </row>
    <row r="34" spans="1:10" ht="21.75" customHeight="1">
      <c r="A34" s="584" t="s">
        <v>631</v>
      </c>
      <c r="B34" s="576"/>
      <c r="C34" s="576"/>
      <c r="D34" s="576"/>
      <c r="E34" s="576"/>
      <c r="F34" s="576"/>
      <c r="G34" s="576"/>
      <c r="H34" s="576"/>
      <c r="I34" s="576"/>
      <c r="J34" s="576"/>
    </row>
    <row r="35" spans="1:10" ht="21.75" customHeight="1">
      <c r="A35" s="584" t="s">
        <v>632</v>
      </c>
      <c r="B35" s="576"/>
      <c r="C35" s="576"/>
      <c r="D35" s="576"/>
      <c r="E35" s="576"/>
      <c r="F35" s="576"/>
      <c r="G35" s="576"/>
      <c r="H35" s="576"/>
      <c r="I35" s="576"/>
      <c r="J35" s="576"/>
    </row>
    <row r="36" spans="1:10" ht="21.75" customHeight="1">
      <c r="A36" s="1148" t="s">
        <v>444</v>
      </c>
      <c r="B36" s="1148"/>
      <c r="C36" s="1148"/>
      <c r="D36" s="1148"/>
      <c r="E36" s="1148"/>
      <c r="F36" s="1148"/>
      <c r="G36" s="1148"/>
      <c r="H36" s="1148"/>
      <c r="I36" s="1148"/>
      <c r="J36" s="1148"/>
    </row>
    <row r="37" spans="1:10" ht="21" customHeight="1">
      <c r="A37" s="553"/>
      <c r="B37" s="553"/>
      <c r="C37" s="553"/>
      <c r="D37" s="553"/>
      <c r="E37" s="553"/>
      <c r="F37" s="553"/>
      <c r="G37" s="553"/>
      <c r="H37" s="553"/>
      <c r="I37" s="553"/>
      <c r="J37" s="28" t="str">
        <f>様式7!$F$4</f>
        <v>○○○○○○○○○○○ESCO事業</v>
      </c>
    </row>
    <row r="38" spans="1:10" ht="21.75" customHeight="1">
      <c r="A38" s="370"/>
      <c r="B38" s="370"/>
      <c r="C38" s="370"/>
      <c r="D38" s="370"/>
      <c r="E38" s="370"/>
      <c r="F38" s="370"/>
      <c r="G38" s="370"/>
      <c r="H38" s="370"/>
      <c r="I38" s="370"/>
      <c r="J38" s="370"/>
    </row>
    <row r="39" spans="1:10" ht="21.75" customHeight="1">
      <c r="A39" s="370"/>
      <c r="B39" s="370"/>
      <c r="C39" s="370"/>
      <c r="D39" s="370"/>
      <c r="E39" s="370"/>
      <c r="F39" s="370"/>
      <c r="G39" s="370"/>
      <c r="H39" s="370"/>
      <c r="I39" s="370"/>
      <c r="J39" s="370"/>
    </row>
    <row r="40" spans="1:10" ht="21.75" customHeight="1">
      <c r="A40" s="370"/>
      <c r="B40" s="370"/>
      <c r="C40" s="370"/>
      <c r="D40" s="370"/>
      <c r="E40" s="370"/>
      <c r="F40" s="370"/>
      <c r="G40" s="370"/>
      <c r="H40" s="370"/>
      <c r="I40" s="370"/>
      <c r="J40" s="370"/>
    </row>
    <row r="41" spans="1:10" ht="21" customHeight="1">
      <c r="A41" s="370"/>
      <c r="B41" s="370"/>
      <c r="C41" s="370"/>
      <c r="D41" s="370"/>
      <c r="E41" s="370"/>
      <c r="F41" s="370"/>
      <c r="G41" s="370"/>
      <c r="H41" s="370"/>
      <c r="I41" s="370"/>
      <c r="J41" s="370"/>
    </row>
    <row r="42" spans="1:10" ht="21.75" customHeight="1">
      <c r="A42" s="370"/>
      <c r="B42" s="370"/>
      <c r="C42" s="370"/>
      <c r="D42" s="370"/>
      <c r="E42" s="370"/>
      <c r="F42" s="370"/>
      <c r="G42" s="370"/>
      <c r="H42" s="370"/>
      <c r="I42" s="370"/>
      <c r="J42" s="370"/>
    </row>
    <row r="43" spans="1:10" ht="21.75" customHeight="1">
      <c r="A43" s="370"/>
      <c r="B43" s="370"/>
      <c r="C43" s="370"/>
      <c r="D43" s="370"/>
      <c r="E43" s="370"/>
      <c r="F43" s="370"/>
      <c r="G43" s="370"/>
      <c r="H43" s="370"/>
      <c r="I43" s="370"/>
      <c r="J43" s="370"/>
    </row>
    <row r="44" spans="1:10" ht="21.75" customHeight="1">
      <c r="A44" s="370"/>
      <c r="B44" s="370"/>
      <c r="C44" s="370"/>
      <c r="D44" s="370"/>
      <c r="E44" s="370"/>
      <c r="F44" s="370"/>
      <c r="G44" s="370"/>
      <c r="H44" s="370"/>
      <c r="I44" s="370"/>
      <c r="J44" s="370"/>
    </row>
    <row r="45" spans="1:10" ht="21" customHeight="1">
      <c r="A45" s="370"/>
      <c r="B45" s="370"/>
      <c r="C45" s="370"/>
      <c r="D45" s="370"/>
      <c r="E45" s="370"/>
      <c r="F45" s="370"/>
      <c r="G45" s="370"/>
      <c r="H45" s="370"/>
      <c r="I45" s="370"/>
      <c r="J45" s="370"/>
    </row>
    <row r="46" spans="1:10" ht="21.75" customHeight="1">
      <c r="A46" s="370"/>
      <c r="B46" s="370"/>
      <c r="C46" s="370"/>
      <c r="D46" s="370"/>
      <c r="E46" s="370"/>
      <c r="F46" s="370"/>
      <c r="G46" s="370"/>
      <c r="H46" s="370"/>
      <c r="I46" s="370"/>
      <c r="J46" s="370"/>
    </row>
    <row r="47" spans="1:10" ht="21.75" customHeight="1">
      <c r="A47" s="370"/>
      <c r="B47" s="370"/>
      <c r="C47" s="370"/>
      <c r="D47" s="370"/>
      <c r="E47" s="370"/>
      <c r="F47" s="370"/>
      <c r="G47" s="370"/>
      <c r="H47" s="370"/>
      <c r="I47" s="370"/>
      <c r="J47" s="370"/>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zoomScaleNormal="85" zoomScaleSheetLayoutView="100" workbookViewId="0"/>
  </sheetViews>
  <sheetFormatPr defaultRowHeight="13.5"/>
  <cols>
    <col min="9" max="9" width="13.75" customWidth="1"/>
  </cols>
  <sheetData>
    <row r="1" spans="1:9" ht="16.5" customHeight="1">
      <c r="A1" s="553"/>
      <c r="B1" s="553"/>
      <c r="C1" s="553"/>
      <c r="D1" s="553"/>
      <c r="E1" s="553"/>
      <c r="F1" s="553"/>
      <c r="G1" s="553"/>
      <c r="H1" s="553"/>
      <c r="I1" s="599" t="s">
        <v>769</v>
      </c>
    </row>
    <row r="2" spans="1:9" ht="28.5" customHeight="1">
      <c r="A2" s="1182" t="s">
        <v>588</v>
      </c>
      <c r="B2" s="1182"/>
      <c r="C2" s="1182"/>
      <c r="D2" s="1182"/>
      <c r="E2" s="1182"/>
      <c r="F2" s="1182"/>
      <c r="G2" s="1182"/>
      <c r="H2" s="1182"/>
      <c r="I2" s="1182"/>
    </row>
    <row r="3" spans="1:9" ht="21" customHeight="1">
      <c r="A3" s="601" t="s">
        <v>333</v>
      </c>
      <c r="B3" s="573"/>
      <c r="C3" s="573"/>
      <c r="D3" s="573"/>
      <c r="E3" s="573"/>
      <c r="F3" s="573"/>
      <c r="G3" s="573"/>
      <c r="H3" s="573"/>
      <c r="I3" s="573"/>
    </row>
    <row r="4" spans="1:9" ht="21" customHeight="1">
      <c r="A4" s="1159"/>
      <c r="B4" s="1160"/>
      <c r="C4" s="1160"/>
      <c r="D4" s="1160"/>
      <c r="E4" s="1160"/>
      <c r="F4" s="1160"/>
      <c r="G4" s="1160"/>
      <c r="H4" s="1160"/>
      <c r="I4" s="1161"/>
    </row>
    <row r="5" spans="1:9" ht="21" customHeight="1">
      <c r="A5" s="1162"/>
      <c r="B5" s="1163"/>
      <c r="C5" s="1163"/>
      <c r="D5" s="1163"/>
      <c r="E5" s="1163"/>
      <c r="F5" s="1163"/>
      <c r="G5" s="1163"/>
      <c r="H5" s="1163"/>
      <c r="I5" s="1164"/>
    </row>
    <row r="6" spans="1:9" ht="21" customHeight="1">
      <c r="A6" s="1162"/>
      <c r="B6" s="1163"/>
      <c r="C6" s="1163"/>
      <c r="D6" s="1163"/>
      <c r="E6" s="1163"/>
      <c r="F6" s="1163"/>
      <c r="G6" s="1163"/>
      <c r="H6" s="1163"/>
      <c r="I6" s="1164"/>
    </row>
    <row r="7" spans="1:9" ht="21" customHeight="1">
      <c r="A7" s="1162"/>
      <c r="B7" s="1163"/>
      <c r="C7" s="1163"/>
      <c r="D7" s="1163"/>
      <c r="E7" s="1163"/>
      <c r="F7" s="1163"/>
      <c r="G7" s="1163"/>
      <c r="H7" s="1163"/>
      <c r="I7" s="1164"/>
    </row>
    <row r="8" spans="1:9" ht="21" customHeight="1">
      <c r="A8" s="1162"/>
      <c r="B8" s="1163"/>
      <c r="C8" s="1163"/>
      <c r="D8" s="1163"/>
      <c r="E8" s="1163"/>
      <c r="F8" s="1163"/>
      <c r="G8" s="1163"/>
      <c r="H8" s="1163"/>
      <c r="I8" s="1164"/>
    </row>
    <row r="9" spans="1:9" ht="21" customHeight="1">
      <c r="A9" s="1162"/>
      <c r="B9" s="1163"/>
      <c r="C9" s="1163"/>
      <c r="D9" s="1163"/>
      <c r="E9" s="1163"/>
      <c r="F9" s="1163"/>
      <c r="G9" s="1163"/>
      <c r="H9" s="1163"/>
      <c r="I9" s="1164"/>
    </row>
    <row r="10" spans="1:9" ht="21" customHeight="1">
      <c r="A10" s="1162"/>
      <c r="B10" s="1163"/>
      <c r="C10" s="1163"/>
      <c r="D10" s="1163"/>
      <c r="E10" s="1163"/>
      <c r="F10" s="1163"/>
      <c r="G10" s="1163"/>
      <c r="H10" s="1163"/>
      <c r="I10" s="1164"/>
    </row>
    <row r="11" spans="1:9" ht="21" customHeight="1">
      <c r="A11" s="1162"/>
      <c r="B11" s="1163"/>
      <c r="C11" s="1163"/>
      <c r="D11" s="1163"/>
      <c r="E11" s="1163"/>
      <c r="F11" s="1163"/>
      <c r="G11" s="1163"/>
      <c r="H11" s="1163"/>
      <c r="I11" s="1164"/>
    </row>
    <row r="12" spans="1:9" ht="21" customHeight="1">
      <c r="A12" s="1162"/>
      <c r="B12" s="1163"/>
      <c r="C12" s="1163"/>
      <c r="D12" s="1163"/>
      <c r="E12" s="1163"/>
      <c r="F12" s="1163"/>
      <c r="G12" s="1163"/>
      <c r="H12" s="1163"/>
      <c r="I12" s="1164"/>
    </row>
    <row r="13" spans="1:9" ht="21" customHeight="1">
      <c r="A13" s="1162"/>
      <c r="B13" s="1163"/>
      <c r="C13" s="1163"/>
      <c r="D13" s="1163"/>
      <c r="E13" s="1163"/>
      <c r="F13" s="1163"/>
      <c r="G13" s="1163"/>
      <c r="H13" s="1163"/>
      <c r="I13" s="1164"/>
    </row>
    <row r="14" spans="1:9" ht="21" customHeight="1">
      <c r="A14" s="1162"/>
      <c r="B14" s="1163"/>
      <c r="C14" s="1163"/>
      <c r="D14" s="1163"/>
      <c r="E14" s="1163"/>
      <c r="F14" s="1163"/>
      <c r="G14" s="1163"/>
      <c r="H14" s="1163"/>
      <c r="I14" s="1164"/>
    </row>
    <row r="15" spans="1:9" ht="21" customHeight="1">
      <c r="A15" s="1162"/>
      <c r="B15" s="1163"/>
      <c r="C15" s="1163"/>
      <c r="D15" s="1163"/>
      <c r="E15" s="1163"/>
      <c r="F15" s="1163"/>
      <c r="G15" s="1163"/>
      <c r="H15" s="1163"/>
      <c r="I15" s="1164"/>
    </row>
    <row r="16" spans="1:9" ht="21" customHeight="1">
      <c r="A16" s="1162"/>
      <c r="B16" s="1163"/>
      <c r="C16" s="1163"/>
      <c r="D16" s="1163"/>
      <c r="E16" s="1163"/>
      <c r="F16" s="1163"/>
      <c r="G16" s="1163"/>
      <c r="H16" s="1163"/>
      <c r="I16" s="1164"/>
    </row>
    <row r="17" spans="1:9" ht="21" customHeight="1">
      <c r="A17" s="1162"/>
      <c r="B17" s="1163"/>
      <c r="C17" s="1163"/>
      <c r="D17" s="1163"/>
      <c r="E17" s="1163"/>
      <c r="F17" s="1163"/>
      <c r="G17" s="1163"/>
      <c r="H17" s="1163"/>
      <c r="I17" s="1164"/>
    </row>
    <row r="18" spans="1:9" ht="21" customHeight="1">
      <c r="A18" s="1162"/>
      <c r="B18" s="1163"/>
      <c r="C18" s="1163"/>
      <c r="D18" s="1163"/>
      <c r="E18" s="1163"/>
      <c r="F18" s="1163"/>
      <c r="G18" s="1163"/>
      <c r="H18" s="1163"/>
      <c r="I18" s="1164"/>
    </row>
    <row r="19" spans="1:9" ht="21" customHeight="1">
      <c r="A19" s="1162"/>
      <c r="B19" s="1163"/>
      <c r="C19" s="1163"/>
      <c r="D19" s="1163"/>
      <c r="E19" s="1163"/>
      <c r="F19" s="1163"/>
      <c r="G19" s="1163"/>
      <c r="H19" s="1163"/>
      <c r="I19" s="1164"/>
    </row>
    <row r="20" spans="1:9" ht="21" customHeight="1">
      <c r="A20" s="1162"/>
      <c r="B20" s="1163"/>
      <c r="C20" s="1163"/>
      <c r="D20" s="1163"/>
      <c r="E20" s="1163"/>
      <c r="F20" s="1163"/>
      <c r="G20" s="1163"/>
      <c r="H20" s="1163"/>
      <c r="I20" s="1164"/>
    </row>
    <row r="21" spans="1:9" ht="21" customHeight="1">
      <c r="A21" s="1162"/>
      <c r="B21" s="1163"/>
      <c r="C21" s="1163"/>
      <c r="D21" s="1163"/>
      <c r="E21" s="1163"/>
      <c r="F21" s="1163"/>
      <c r="G21" s="1163"/>
      <c r="H21" s="1163"/>
      <c r="I21" s="1164"/>
    </row>
    <row r="22" spans="1:9" ht="21" customHeight="1">
      <c r="A22" s="1162"/>
      <c r="B22" s="1163"/>
      <c r="C22" s="1163"/>
      <c r="D22" s="1163"/>
      <c r="E22" s="1163"/>
      <c r="F22" s="1163"/>
      <c r="G22" s="1163"/>
      <c r="H22" s="1163"/>
      <c r="I22" s="1164"/>
    </row>
    <row r="23" spans="1:9" ht="21" customHeight="1">
      <c r="A23" s="1162"/>
      <c r="B23" s="1163"/>
      <c r="C23" s="1163"/>
      <c r="D23" s="1163"/>
      <c r="E23" s="1163"/>
      <c r="F23" s="1163"/>
      <c r="G23" s="1163"/>
      <c r="H23" s="1163"/>
      <c r="I23" s="1164"/>
    </row>
    <row r="24" spans="1:9" ht="21" customHeight="1">
      <c r="A24" s="1162"/>
      <c r="B24" s="1163"/>
      <c r="C24" s="1163"/>
      <c r="D24" s="1163"/>
      <c r="E24" s="1163"/>
      <c r="F24" s="1163"/>
      <c r="G24" s="1163"/>
      <c r="H24" s="1163"/>
      <c r="I24" s="1164"/>
    </row>
    <row r="25" spans="1:9" ht="21" customHeight="1">
      <c r="A25" s="1162"/>
      <c r="B25" s="1163"/>
      <c r="C25" s="1163"/>
      <c r="D25" s="1163"/>
      <c r="E25" s="1163"/>
      <c r="F25" s="1163"/>
      <c r="G25" s="1163"/>
      <c r="H25" s="1163"/>
      <c r="I25" s="1164"/>
    </row>
    <row r="26" spans="1:9" ht="21" customHeight="1">
      <c r="A26" s="1162"/>
      <c r="B26" s="1163"/>
      <c r="C26" s="1163"/>
      <c r="D26" s="1163"/>
      <c r="E26" s="1163"/>
      <c r="F26" s="1163"/>
      <c r="G26" s="1163"/>
      <c r="H26" s="1163"/>
      <c r="I26" s="1164"/>
    </row>
    <row r="27" spans="1:9" ht="21" customHeight="1">
      <c r="A27" s="1162"/>
      <c r="B27" s="1163"/>
      <c r="C27" s="1163"/>
      <c r="D27" s="1163"/>
      <c r="E27" s="1163"/>
      <c r="F27" s="1163"/>
      <c r="G27" s="1163"/>
      <c r="H27" s="1163"/>
      <c r="I27" s="1164"/>
    </row>
    <row r="28" spans="1:9" ht="21" customHeight="1">
      <c r="A28" s="1162"/>
      <c r="B28" s="1163"/>
      <c r="C28" s="1163"/>
      <c r="D28" s="1163"/>
      <c r="E28" s="1163"/>
      <c r="F28" s="1163"/>
      <c r="G28" s="1163"/>
      <c r="H28" s="1163"/>
      <c r="I28" s="1164"/>
    </row>
    <row r="29" spans="1:9" ht="21" customHeight="1">
      <c r="A29" s="1162"/>
      <c r="B29" s="1163"/>
      <c r="C29" s="1163"/>
      <c r="D29" s="1163"/>
      <c r="E29" s="1163"/>
      <c r="F29" s="1163"/>
      <c r="G29" s="1163"/>
      <c r="H29" s="1163"/>
      <c r="I29" s="1164"/>
    </row>
    <row r="30" spans="1:9" ht="21" customHeight="1">
      <c r="A30" s="1162"/>
      <c r="B30" s="1163"/>
      <c r="C30" s="1163"/>
      <c r="D30" s="1163"/>
      <c r="E30" s="1163"/>
      <c r="F30" s="1163"/>
      <c r="G30" s="1163"/>
      <c r="H30" s="1163"/>
      <c r="I30" s="1164"/>
    </row>
    <row r="31" spans="1:9" ht="21" customHeight="1">
      <c r="A31" s="1162"/>
      <c r="B31" s="1163"/>
      <c r="C31" s="1163"/>
      <c r="D31" s="1163"/>
      <c r="E31" s="1163"/>
      <c r="F31" s="1163"/>
      <c r="G31" s="1163"/>
      <c r="H31" s="1163"/>
      <c r="I31" s="1164"/>
    </row>
    <row r="32" spans="1:9" ht="21" customHeight="1">
      <c r="A32" s="1162"/>
      <c r="B32" s="1163"/>
      <c r="C32" s="1163"/>
      <c r="D32" s="1163"/>
      <c r="E32" s="1163"/>
      <c r="F32" s="1163"/>
      <c r="G32" s="1163"/>
      <c r="H32" s="1163"/>
      <c r="I32" s="1164"/>
    </row>
    <row r="33" spans="1:9" ht="21" customHeight="1">
      <c r="A33" s="1162"/>
      <c r="B33" s="1163"/>
      <c r="C33" s="1163"/>
      <c r="D33" s="1163"/>
      <c r="E33" s="1163"/>
      <c r="F33" s="1163"/>
      <c r="G33" s="1163"/>
      <c r="H33" s="1163"/>
      <c r="I33" s="1164"/>
    </row>
    <row r="34" spans="1:9" ht="21" customHeight="1">
      <c r="A34" s="1165"/>
      <c r="B34" s="1166"/>
      <c r="C34" s="1166"/>
      <c r="D34" s="1166"/>
      <c r="E34" s="1166"/>
      <c r="F34" s="1166"/>
      <c r="G34" s="1166"/>
      <c r="H34" s="1166"/>
      <c r="I34" s="1167"/>
    </row>
    <row r="35" spans="1:9" ht="21" customHeight="1">
      <c r="A35" s="584" t="s">
        <v>631</v>
      </c>
      <c r="B35" s="600"/>
      <c r="C35" s="600"/>
      <c r="D35" s="600"/>
      <c r="E35" s="600"/>
      <c r="F35" s="600"/>
      <c r="G35" s="600"/>
      <c r="H35" s="600"/>
      <c r="I35" s="600"/>
    </row>
    <row r="36" spans="1:9" ht="21" customHeight="1">
      <c r="A36" s="584" t="s">
        <v>632</v>
      </c>
      <c r="B36" s="600"/>
      <c r="C36" s="600"/>
      <c r="D36" s="600"/>
      <c r="E36" s="600"/>
      <c r="F36" s="600"/>
      <c r="G36" s="600"/>
      <c r="H36" s="600"/>
      <c r="I36" s="600"/>
    </row>
    <row r="37" spans="1:9" ht="21" customHeight="1">
      <c r="A37" s="1148" t="s">
        <v>334</v>
      </c>
      <c r="B37" s="1148"/>
      <c r="C37" s="1148"/>
      <c r="D37" s="1148"/>
      <c r="E37" s="1148"/>
      <c r="F37" s="1148"/>
      <c r="G37" s="1148"/>
      <c r="H37" s="1148"/>
      <c r="I37" s="1148"/>
    </row>
    <row r="38" spans="1:9" ht="21" customHeight="1">
      <c r="A38" s="553"/>
      <c r="B38" s="553"/>
      <c r="C38" s="553"/>
      <c r="D38" s="553"/>
      <c r="E38" s="553"/>
      <c r="F38" s="553"/>
      <c r="G38" s="553"/>
      <c r="H38" s="553"/>
      <c r="I38" s="28" t="str">
        <f>様式7!$F$4</f>
        <v>○○○○○○○○○○○ESCO事業</v>
      </c>
    </row>
    <row r="39" spans="1:9" ht="21" customHeight="1">
      <c r="A39" s="370"/>
      <c r="B39" s="370"/>
      <c r="C39" s="370"/>
      <c r="D39" s="370"/>
      <c r="E39" s="370"/>
      <c r="F39" s="370"/>
      <c r="G39" s="370"/>
      <c r="H39" s="370"/>
      <c r="I39" s="370"/>
    </row>
    <row r="40" spans="1:9" ht="21" customHeight="1">
      <c r="A40" s="370"/>
      <c r="B40" s="370"/>
      <c r="C40" s="370"/>
      <c r="D40" s="370"/>
      <c r="E40" s="370"/>
      <c r="F40" s="370"/>
      <c r="G40" s="370"/>
      <c r="H40" s="370"/>
      <c r="I40" s="370"/>
    </row>
    <row r="41" spans="1:9">
      <c r="A41" s="370"/>
      <c r="B41" s="370"/>
      <c r="C41" s="370"/>
      <c r="D41" s="370"/>
      <c r="E41" s="370"/>
      <c r="F41" s="370"/>
      <c r="G41" s="370"/>
      <c r="H41" s="370"/>
      <c r="I41" s="370"/>
    </row>
    <row r="42" spans="1:9">
      <c r="A42" s="370"/>
      <c r="B42" s="370"/>
      <c r="C42" s="370"/>
      <c r="D42" s="370"/>
      <c r="E42" s="370"/>
      <c r="F42" s="370"/>
      <c r="G42" s="370"/>
      <c r="H42" s="370"/>
      <c r="I42" s="370"/>
    </row>
    <row r="43" spans="1:9">
      <c r="A43" s="370"/>
      <c r="B43" s="370"/>
      <c r="C43" s="370"/>
      <c r="D43" s="370"/>
      <c r="E43" s="370"/>
      <c r="F43" s="370"/>
      <c r="G43" s="370"/>
      <c r="H43" s="370"/>
      <c r="I43" s="370"/>
    </row>
    <row r="44" spans="1:9">
      <c r="A44" s="370"/>
      <c r="B44" s="370"/>
      <c r="C44" s="370"/>
      <c r="D44" s="370"/>
      <c r="E44" s="370"/>
      <c r="F44" s="370"/>
      <c r="G44" s="370"/>
      <c r="H44" s="370"/>
      <c r="I44" s="370"/>
    </row>
    <row r="45" spans="1:9">
      <c r="A45" s="370"/>
      <c r="B45" s="370"/>
      <c r="C45" s="370"/>
      <c r="D45" s="370"/>
      <c r="E45" s="370"/>
      <c r="F45" s="370"/>
      <c r="G45" s="370"/>
      <c r="H45" s="370"/>
      <c r="I45" s="370"/>
    </row>
    <row r="46" spans="1:9">
      <c r="A46" s="370"/>
      <c r="B46" s="370"/>
      <c r="C46" s="370"/>
      <c r="D46" s="370"/>
      <c r="E46" s="370"/>
      <c r="F46" s="370"/>
      <c r="G46" s="370"/>
      <c r="H46" s="370"/>
      <c r="I46" s="370"/>
    </row>
    <row r="47" spans="1:9">
      <c r="A47" s="370"/>
      <c r="B47" s="370"/>
      <c r="C47" s="370"/>
      <c r="D47" s="370"/>
      <c r="E47" s="370"/>
      <c r="F47" s="370"/>
      <c r="G47" s="370"/>
      <c r="H47" s="370"/>
      <c r="I47" s="370"/>
    </row>
    <row r="48" spans="1:9">
      <c r="A48" s="370"/>
      <c r="B48" s="370"/>
      <c r="C48" s="370"/>
      <c r="D48" s="370"/>
      <c r="E48" s="370"/>
      <c r="F48" s="370"/>
      <c r="G48" s="370"/>
      <c r="H48" s="370"/>
      <c r="I48" s="370"/>
    </row>
    <row r="49" spans="1:9">
      <c r="A49" s="370"/>
      <c r="B49" s="370"/>
      <c r="C49" s="370"/>
      <c r="D49" s="370"/>
      <c r="E49" s="370"/>
      <c r="F49" s="370"/>
      <c r="G49" s="370"/>
      <c r="H49" s="370"/>
      <c r="I49" s="370"/>
    </row>
    <row r="50" spans="1:9">
      <c r="A50" s="370"/>
      <c r="B50" s="370"/>
      <c r="C50" s="370"/>
      <c r="D50" s="370"/>
      <c r="E50" s="370"/>
      <c r="F50" s="370"/>
      <c r="G50" s="370"/>
      <c r="H50" s="370"/>
      <c r="I50" s="370"/>
    </row>
    <row r="51" spans="1:9">
      <c r="A51" s="370"/>
      <c r="B51" s="370"/>
      <c r="C51" s="370"/>
      <c r="D51" s="370"/>
      <c r="E51" s="370"/>
      <c r="F51" s="370"/>
      <c r="G51" s="370"/>
      <c r="H51" s="370"/>
      <c r="I51" s="370"/>
    </row>
    <row r="52" spans="1:9">
      <c r="A52" s="370"/>
      <c r="B52" s="370"/>
      <c r="C52" s="370"/>
      <c r="D52" s="370"/>
      <c r="E52" s="370"/>
      <c r="F52" s="370"/>
      <c r="G52" s="370"/>
      <c r="H52" s="370"/>
      <c r="I52" s="370"/>
    </row>
    <row r="53" spans="1:9">
      <c r="A53" s="370"/>
      <c r="B53" s="370"/>
      <c r="C53" s="370"/>
      <c r="D53" s="370"/>
      <c r="E53" s="370"/>
      <c r="F53" s="370"/>
      <c r="G53" s="370"/>
      <c r="H53" s="370"/>
      <c r="I53" s="370"/>
    </row>
    <row r="54" spans="1:9">
      <c r="A54" s="370"/>
      <c r="B54" s="370"/>
      <c r="C54" s="370"/>
      <c r="D54" s="370"/>
      <c r="E54" s="370"/>
      <c r="F54" s="370"/>
      <c r="G54" s="370"/>
      <c r="H54" s="370"/>
      <c r="I54" s="370"/>
    </row>
  </sheetData>
  <mergeCells count="3">
    <mergeCell ref="A2:I2"/>
    <mergeCell ref="A37:I37"/>
    <mergeCell ref="A4:I34"/>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heetViews>
  <sheetFormatPr defaultRowHeight="13.5"/>
  <cols>
    <col min="8" max="8" width="7.5" customWidth="1"/>
    <col min="9" max="9" width="10.625" customWidth="1"/>
    <col min="10" max="10" width="9.5" customWidth="1"/>
  </cols>
  <sheetData>
    <row r="1" spans="1:10" ht="16.5" customHeight="1">
      <c r="A1" s="924"/>
      <c r="B1" s="924"/>
      <c r="C1" s="924"/>
      <c r="D1" s="924"/>
      <c r="E1" s="924"/>
      <c r="F1" s="924"/>
      <c r="G1" s="924"/>
      <c r="H1" s="924"/>
      <c r="I1" s="925" t="s">
        <v>770</v>
      </c>
      <c r="J1" s="370"/>
    </row>
    <row r="2" spans="1:10" ht="22.5" customHeight="1">
      <c r="A2" s="1182" t="s">
        <v>588</v>
      </c>
      <c r="B2" s="1182"/>
      <c r="C2" s="1182"/>
      <c r="D2" s="1182"/>
      <c r="E2" s="1182"/>
      <c r="F2" s="1182"/>
      <c r="G2" s="1182"/>
      <c r="H2" s="1182"/>
      <c r="I2" s="1182"/>
      <c r="J2" s="370"/>
    </row>
    <row r="3" spans="1:10" ht="23.25" customHeight="1">
      <c r="A3" s="602" t="s">
        <v>612</v>
      </c>
      <c r="B3" s="573"/>
      <c r="C3" s="573"/>
      <c r="D3" s="573"/>
      <c r="E3" s="573"/>
      <c r="F3" s="573"/>
      <c r="G3" s="573"/>
      <c r="H3" s="573"/>
      <c r="I3" s="573"/>
      <c r="J3" s="370"/>
    </row>
    <row r="4" spans="1:10" ht="22.5" customHeight="1">
      <c r="A4" s="1149"/>
      <c r="B4" s="1150"/>
      <c r="C4" s="1150"/>
      <c r="D4" s="1150"/>
      <c r="E4" s="1150"/>
      <c r="F4" s="1150"/>
      <c r="G4" s="1150"/>
      <c r="H4" s="1150"/>
      <c r="I4" s="1151"/>
      <c r="J4" s="370"/>
    </row>
    <row r="5" spans="1:10" ht="24" customHeight="1">
      <c r="A5" s="1152"/>
      <c r="B5" s="1153"/>
      <c r="C5" s="1153"/>
      <c r="D5" s="1153"/>
      <c r="E5" s="1153"/>
      <c r="F5" s="1153"/>
      <c r="G5" s="1153"/>
      <c r="H5" s="1153"/>
      <c r="I5" s="1154"/>
      <c r="J5" s="370"/>
    </row>
    <row r="6" spans="1:10" ht="24" customHeight="1">
      <c r="A6" s="1152"/>
      <c r="B6" s="1153"/>
      <c r="C6" s="1153"/>
      <c r="D6" s="1153"/>
      <c r="E6" s="1153"/>
      <c r="F6" s="1153"/>
      <c r="G6" s="1153"/>
      <c r="H6" s="1153"/>
      <c r="I6" s="1154"/>
      <c r="J6" s="370"/>
    </row>
    <row r="7" spans="1:10" ht="22.5" customHeight="1">
      <c r="A7" s="1152"/>
      <c r="B7" s="1153"/>
      <c r="C7" s="1153"/>
      <c r="D7" s="1153"/>
      <c r="E7" s="1153"/>
      <c r="F7" s="1153"/>
      <c r="G7" s="1153"/>
      <c r="H7" s="1153"/>
      <c r="I7" s="1154"/>
      <c r="J7" s="370"/>
    </row>
    <row r="8" spans="1:10" ht="24" customHeight="1">
      <c r="A8" s="1152"/>
      <c r="B8" s="1153"/>
      <c r="C8" s="1153"/>
      <c r="D8" s="1153"/>
      <c r="E8" s="1153"/>
      <c r="F8" s="1153"/>
      <c r="G8" s="1153"/>
      <c r="H8" s="1153"/>
      <c r="I8" s="1154"/>
      <c r="J8" s="370"/>
    </row>
    <row r="9" spans="1:10" ht="24" customHeight="1">
      <c r="A9" s="1152"/>
      <c r="B9" s="1153"/>
      <c r="C9" s="1153"/>
      <c r="D9" s="1153"/>
      <c r="E9" s="1153"/>
      <c r="F9" s="1153"/>
      <c r="G9" s="1153"/>
      <c r="H9" s="1153"/>
      <c r="I9" s="1154"/>
      <c r="J9" s="370"/>
    </row>
    <row r="10" spans="1:10" ht="24" customHeight="1">
      <c r="A10" s="1152"/>
      <c r="B10" s="1153"/>
      <c r="C10" s="1153"/>
      <c r="D10" s="1153"/>
      <c r="E10" s="1153"/>
      <c r="F10" s="1153"/>
      <c r="G10" s="1153"/>
      <c r="H10" s="1153"/>
      <c r="I10" s="1154"/>
      <c r="J10" s="370"/>
    </row>
    <row r="11" spans="1:10" ht="22.5" customHeight="1">
      <c r="A11" s="1155"/>
      <c r="B11" s="1156"/>
      <c r="C11" s="1156"/>
      <c r="D11" s="1156"/>
      <c r="E11" s="1156"/>
      <c r="F11" s="1156"/>
      <c r="G11" s="1156"/>
      <c r="H11" s="1156"/>
      <c r="I11" s="1157"/>
      <c r="J11" s="370"/>
    </row>
    <row r="12" spans="1:10" ht="24" customHeight="1">
      <c r="A12" s="335" t="s">
        <v>609</v>
      </c>
      <c r="B12" s="553"/>
      <c r="C12" s="553"/>
      <c r="D12" s="553"/>
      <c r="E12" s="553"/>
      <c r="F12" s="553"/>
      <c r="G12" s="553"/>
      <c r="H12" s="553"/>
      <c r="I12" s="553"/>
      <c r="J12" s="370"/>
    </row>
    <row r="13" spans="1:10" ht="24" customHeight="1">
      <c r="A13" s="1197"/>
      <c r="B13" s="1198"/>
      <c r="C13" s="1198"/>
      <c r="D13" s="1198"/>
      <c r="E13" s="1198"/>
      <c r="F13" s="1198"/>
      <c r="G13" s="1198"/>
      <c r="H13" s="1198"/>
      <c r="I13" s="1199"/>
      <c r="J13" s="370"/>
    </row>
    <row r="14" spans="1:10" ht="22.5" customHeight="1">
      <c r="A14" s="1200"/>
      <c r="B14" s="1201"/>
      <c r="C14" s="1201"/>
      <c r="D14" s="1201"/>
      <c r="E14" s="1201"/>
      <c r="F14" s="1201"/>
      <c r="G14" s="1201"/>
      <c r="H14" s="1201"/>
      <c r="I14" s="1202"/>
      <c r="J14" s="370"/>
    </row>
    <row r="15" spans="1:10" ht="24" customHeight="1">
      <c r="A15" s="1200"/>
      <c r="B15" s="1201"/>
      <c r="C15" s="1201"/>
      <c r="D15" s="1201"/>
      <c r="E15" s="1201"/>
      <c r="F15" s="1201"/>
      <c r="G15" s="1201"/>
      <c r="H15" s="1201"/>
      <c r="I15" s="1202"/>
      <c r="J15" s="370"/>
    </row>
    <row r="16" spans="1:10" ht="24" customHeight="1">
      <c r="A16" s="1200"/>
      <c r="B16" s="1201"/>
      <c r="C16" s="1201"/>
      <c r="D16" s="1201"/>
      <c r="E16" s="1201"/>
      <c r="F16" s="1201"/>
      <c r="G16" s="1201"/>
      <c r="H16" s="1201"/>
      <c r="I16" s="1202"/>
      <c r="J16" s="370"/>
    </row>
    <row r="17" spans="1:10" ht="24" customHeight="1">
      <c r="A17" s="1200"/>
      <c r="B17" s="1201"/>
      <c r="C17" s="1201"/>
      <c r="D17" s="1201"/>
      <c r="E17" s="1201"/>
      <c r="F17" s="1201"/>
      <c r="G17" s="1201"/>
      <c r="H17" s="1201"/>
      <c r="I17" s="1202"/>
      <c r="J17" s="370"/>
    </row>
    <row r="18" spans="1:10" ht="22.5" customHeight="1">
      <c r="A18" s="1200"/>
      <c r="B18" s="1201"/>
      <c r="C18" s="1201"/>
      <c r="D18" s="1201"/>
      <c r="E18" s="1201"/>
      <c r="F18" s="1201"/>
      <c r="G18" s="1201"/>
      <c r="H18" s="1201"/>
      <c r="I18" s="1202"/>
      <c r="J18" s="370"/>
    </row>
    <row r="19" spans="1:10" ht="24" customHeight="1">
      <c r="A19" s="1200"/>
      <c r="B19" s="1201"/>
      <c r="C19" s="1201"/>
      <c r="D19" s="1201"/>
      <c r="E19" s="1201"/>
      <c r="F19" s="1201"/>
      <c r="G19" s="1201"/>
      <c r="H19" s="1201"/>
      <c r="I19" s="1202"/>
      <c r="J19" s="370"/>
    </row>
    <row r="20" spans="1:10" ht="24" customHeight="1">
      <c r="A20" s="1203"/>
      <c r="B20" s="1204"/>
      <c r="C20" s="1204"/>
      <c r="D20" s="1204"/>
      <c r="E20" s="1204"/>
      <c r="F20" s="1204"/>
      <c r="G20" s="1204"/>
      <c r="H20" s="1204"/>
      <c r="I20" s="1205"/>
      <c r="J20" s="370"/>
    </row>
    <row r="21" spans="1:10" ht="24" customHeight="1">
      <c r="A21" s="335" t="s">
        <v>335</v>
      </c>
      <c r="B21" s="553"/>
      <c r="C21" s="553"/>
      <c r="D21" s="553"/>
      <c r="E21" s="553"/>
      <c r="F21" s="553"/>
      <c r="G21" s="553"/>
      <c r="H21" s="553"/>
      <c r="I21" s="553"/>
      <c r="J21" s="370"/>
    </row>
    <row r="22" spans="1:10" ht="26.25" customHeight="1">
      <c r="A22" s="1197"/>
      <c r="B22" s="1198"/>
      <c r="C22" s="1198"/>
      <c r="D22" s="1198"/>
      <c r="E22" s="1198"/>
      <c r="F22" s="1198"/>
      <c r="G22" s="1198"/>
      <c r="H22" s="1198"/>
      <c r="I22" s="1199"/>
      <c r="J22" s="370"/>
    </row>
    <row r="23" spans="1:10" ht="26.25" customHeight="1">
      <c r="A23" s="1200"/>
      <c r="B23" s="1201"/>
      <c r="C23" s="1201"/>
      <c r="D23" s="1201"/>
      <c r="E23" s="1201"/>
      <c r="F23" s="1201"/>
      <c r="G23" s="1201"/>
      <c r="H23" s="1201"/>
      <c r="I23" s="1202"/>
      <c r="J23" s="370"/>
    </row>
    <row r="24" spans="1:10" ht="24" customHeight="1">
      <c r="A24" s="1200"/>
      <c r="B24" s="1201"/>
      <c r="C24" s="1201"/>
      <c r="D24" s="1201"/>
      <c r="E24" s="1201"/>
      <c r="F24" s="1201"/>
      <c r="G24" s="1201"/>
      <c r="H24" s="1201"/>
      <c r="I24" s="1202"/>
      <c r="J24" s="370"/>
    </row>
    <row r="25" spans="1:10" ht="24" customHeight="1">
      <c r="A25" s="1200"/>
      <c r="B25" s="1201"/>
      <c r="C25" s="1201"/>
      <c r="D25" s="1201"/>
      <c r="E25" s="1201"/>
      <c r="F25" s="1201"/>
      <c r="G25" s="1201"/>
      <c r="H25" s="1201"/>
      <c r="I25" s="1202"/>
      <c r="J25" s="370"/>
    </row>
    <row r="26" spans="1:10" ht="22.5" customHeight="1">
      <c r="A26" s="1200"/>
      <c r="B26" s="1201"/>
      <c r="C26" s="1201"/>
      <c r="D26" s="1201"/>
      <c r="E26" s="1201"/>
      <c r="F26" s="1201"/>
      <c r="G26" s="1201"/>
      <c r="H26" s="1201"/>
      <c r="I26" s="1202"/>
      <c r="J26" s="370"/>
    </row>
    <row r="27" spans="1:10" ht="24" customHeight="1">
      <c r="A27" s="1200"/>
      <c r="B27" s="1201"/>
      <c r="C27" s="1201"/>
      <c r="D27" s="1201"/>
      <c r="E27" s="1201"/>
      <c r="F27" s="1201"/>
      <c r="G27" s="1201"/>
      <c r="H27" s="1201"/>
      <c r="I27" s="1202"/>
      <c r="J27" s="370"/>
    </row>
    <row r="28" spans="1:10" ht="24" customHeight="1">
      <c r="A28" s="1200"/>
      <c r="B28" s="1201"/>
      <c r="C28" s="1201"/>
      <c r="D28" s="1201"/>
      <c r="E28" s="1201"/>
      <c r="F28" s="1201"/>
      <c r="G28" s="1201"/>
      <c r="H28" s="1201"/>
      <c r="I28" s="1202"/>
      <c r="J28" s="370"/>
    </row>
    <row r="29" spans="1:10" ht="24" customHeight="1">
      <c r="A29" s="1203"/>
      <c r="B29" s="1204"/>
      <c r="C29" s="1204"/>
      <c r="D29" s="1204"/>
      <c r="E29" s="1204"/>
      <c r="F29" s="1204"/>
      <c r="G29" s="1204"/>
      <c r="H29" s="1204"/>
      <c r="I29" s="1205"/>
      <c r="J29" s="370"/>
    </row>
    <row r="30" spans="1:10" ht="24" customHeight="1">
      <c r="A30" s="584" t="s">
        <v>631</v>
      </c>
      <c r="B30" s="577"/>
      <c r="C30" s="577"/>
      <c r="D30" s="577"/>
      <c r="E30" s="577"/>
      <c r="F30" s="577"/>
      <c r="G30" s="577"/>
      <c r="H30" s="577"/>
      <c r="I30" s="577"/>
      <c r="J30" s="370"/>
    </row>
    <row r="31" spans="1:10" ht="24" customHeight="1">
      <c r="A31" s="584" t="s">
        <v>632</v>
      </c>
      <c r="B31" s="577"/>
      <c r="C31" s="577"/>
      <c r="D31" s="577"/>
      <c r="E31" s="577"/>
      <c r="F31" s="577"/>
      <c r="G31" s="577"/>
      <c r="H31" s="577"/>
      <c r="I31" s="577"/>
      <c r="J31" s="370"/>
    </row>
    <row r="32" spans="1:10" ht="22.5" customHeight="1">
      <c r="A32" s="1196" t="s">
        <v>647</v>
      </c>
      <c r="B32" s="1196"/>
      <c r="C32" s="1196"/>
      <c r="D32" s="1196"/>
      <c r="E32" s="1196"/>
      <c r="F32" s="1196"/>
      <c r="G32" s="1196"/>
      <c r="H32" s="1196"/>
      <c r="I32" s="1196"/>
      <c r="J32" s="370"/>
    </row>
    <row r="33" spans="1:10" ht="24" customHeight="1">
      <c r="A33" s="553"/>
      <c r="B33" s="553"/>
      <c r="C33" s="553"/>
      <c r="D33" s="553"/>
      <c r="E33" s="553"/>
      <c r="F33" s="553"/>
      <c r="G33" s="553"/>
      <c r="H33" s="553"/>
      <c r="I33" s="28" t="str">
        <f>様式7!$F$4</f>
        <v>○○○○○○○○○○○ESCO事業</v>
      </c>
      <c r="J33" s="370"/>
    </row>
    <row r="34" spans="1:10" ht="24" customHeight="1">
      <c r="A34" s="370"/>
      <c r="B34" s="370"/>
      <c r="C34" s="370"/>
      <c r="D34" s="370"/>
      <c r="E34" s="370"/>
      <c r="F34" s="370"/>
      <c r="G34" s="370"/>
      <c r="H34" s="370"/>
      <c r="I34" s="370"/>
      <c r="J34" s="370"/>
    </row>
    <row r="35" spans="1:10" ht="24" customHeight="1">
      <c r="A35" s="370"/>
      <c r="B35" s="370"/>
      <c r="C35" s="370"/>
      <c r="D35" s="370"/>
      <c r="E35" s="370"/>
      <c r="F35" s="370"/>
      <c r="G35" s="370"/>
      <c r="H35" s="370"/>
      <c r="I35" s="370"/>
      <c r="J35" s="370"/>
    </row>
    <row r="36" spans="1:10" ht="21" customHeight="1">
      <c r="A36" s="370"/>
      <c r="B36" s="370"/>
      <c r="C36" s="370"/>
      <c r="D36" s="370"/>
      <c r="E36" s="370"/>
      <c r="F36" s="370"/>
      <c r="G36" s="370"/>
      <c r="H36" s="370"/>
      <c r="I36" s="370"/>
      <c r="J36" s="370"/>
    </row>
    <row r="37" spans="1:10">
      <c r="A37" s="370"/>
      <c r="B37" s="370"/>
      <c r="C37" s="370"/>
      <c r="D37" s="370"/>
      <c r="E37" s="370"/>
      <c r="F37" s="370"/>
      <c r="G37" s="370"/>
      <c r="H37" s="370"/>
      <c r="I37" s="370"/>
      <c r="J37" s="370"/>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975" t="s">
        <v>637</v>
      </c>
      <c r="P1" s="976"/>
      <c r="Q1" s="101"/>
      <c r="R1" s="101"/>
      <c r="S1" s="101"/>
      <c r="T1" s="101"/>
      <c r="U1" s="974"/>
      <c r="V1" s="974"/>
      <c r="W1" s="974"/>
      <c r="X1" s="974"/>
    </row>
    <row r="2" spans="1:24" ht="20.25" customHeight="1">
      <c r="A2" s="978"/>
      <c r="B2" s="978"/>
      <c r="C2" s="978"/>
      <c r="D2" s="978"/>
      <c r="E2" s="978"/>
      <c r="F2" s="978"/>
      <c r="G2" s="978"/>
      <c r="H2" s="978"/>
      <c r="I2" s="978"/>
      <c r="J2" s="978"/>
      <c r="K2" s="978"/>
      <c r="L2" s="978"/>
      <c r="M2" s="978"/>
      <c r="N2" s="978"/>
      <c r="O2" s="978"/>
      <c r="P2" s="978"/>
      <c r="Q2" s="978"/>
      <c r="R2" s="978"/>
      <c r="S2" s="978"/>
      <c r="T2" s="978"/>
      <c r="U2" s="978"/>
      <c r="V2" s="978"/>
      <c r="W2" s="978"/>
      <c r="X2" s="978"/>
    </row>
    <row r="3" spans="1:24" ht="18" customHeight="1">
      <c r="A3" s="101"/>
      <c r="B3" s="101"/>
      <c r="C3" s="101"/>
      <c r="D3" s="101"/>
      <c r="E3" s="101"/>
      <c r="F3" s="101"/>
      <c r="G3" s="101"/>
      <c r="H3" s="101"/>
      <c r="I3" s="101"/>
      <c r="J3" s="101"/>
      <c r="K3" s="101"/>
      <c r="L3" s="101"/>
      <c r="M3" s="101"/>
      <c r="N3" s="101"/>
      <c r="O3" s="101"/>
      <c r="P3" s="101"/>
      <c r="Q3" s="101"/>
      <c r="R3" s="101"/>
      <c r="S3" s="101"/>
      <c r="T3" s="101"/>
      <c r="U3" s="974"/>
      <c r="V3" s="974"/>
      <c r="W3" s="974"/>
      <c r="X3" s="974"/>
    </row>
    <row r="4" spans="1:24" ht="20.25" customHeight="1">
      <c r="A4" s="978"/>
      <c r="B4" s="978"/>
      <c r="C4" s="978"/>
      <c r="D4" s="978"/>
      <c r="E4" s="978"/>
      <c r="F4" s="978"/>
      <c r="G4" s="978"/>
      <c r="H4" s="978"/>
      <c r="I4" s="978"/>
      <c r="J4" s="978"/>
      <c r="K4" s="978"/>
      <c r="L4" s="978"/>
      <c r="M4" s="978"/>
      <c r="N4" s="978"/>
      <c r="O4" s="978"/>
      <c r="P4" s="978"/>
      <c r="Q4" s="978"/>
      <c r="R4" s="978"/>
      <c r="S4" s="978"/>
      <c r="T4" s="978"/>
      <c r="U4" s="978"/>
      <c r="V4" s="978"/>
      <c r="W4" s="978"/>
      <c r="X4" s="978"/>
    </row>
    <row r="5" spans="1:24" ht="18" customHeight="1">
      <c r="A5" s="101"/>
      <c r="B5" s="101"/>
      <c r="C5" s="101"/>
      <c r="D5" s="101"/>
      <c r="E5" s="101"/>
      <c r="F5" s="101"/>
      <c r="G5" s="101"/>
      <c r="H5" s="101"/>
      <c r="I5" s="101"/>
      <c r="J5" s="101"/>
      <c r="K5" s="101"/>
      <c r="L5" s="101"/>
      <c r="M5" s="101"/>
      <c r="N5" s="101"/>
      <c r="O5" s="101"/>
      <c r="P5" s="101"/>
      <c r="Q5" s="101"/>
      <c r="R5" s="101"/>
      <c r="S5" s="101"/>
      <c r="T5" s="101"/>
      <c r="U5" s="974"/>
      <c r="V5" s="974"/>
      <c r="W5" s="974"/>
      <c r="X5" s="974"/>
    </row>
    <row r="6" spans="1:24" ht="20.25" customHeight="1">
      <c r="A6" s="978"/>
      <c r="B6" s="978"/>
      <c r="C6" s="978"/>
      <c r="D6" s="978"/>
      <c r="E6" s="978"/>
      <c r="F6" s="978"/>
      <c r="G6" s="978"/>
      <c r="H6" s="978"/>
      <c r="I6" s="978"/>
      <c r="J6" s="978"/>
      <c r="K6" s="978"/>
      <c r="L6" s="978"/>
      <c r="M6" s="978"/>
      <c r="N6" s="978"/>
      <c r="O6" s="978"/>
      <c r="P6" s="978"/>
      <c r="Q6" s="978"/>
      <c r="R6" s="978"/>
      <c r="S6" s="978"/>
      <c r="T6" s="978"/>
      <c r="U6" s="978"/>
      <c r="V6" s="978"/>
      <c r="W6" s="978"/>
      <c r="X6" s="978"/>
    </row>
    <row r="7" spans="1:24" ht="18" customHeight="1">
      <c r="A7" s="101"/>
      <c r="B7" s="101"/>
      <c r="C7" s="101"/>
      <c r="D7" s="101"/>
      <c r="E7" s="101"/>
      <c r="F7" s="101"/>
      <c r="G7" s="101"/>
      <c r="H7" s="101"/>
      <c r="I7" s="101"/>
      <c r="J7" s="101"/>
      <c r="K7" s="101"/>
      <c r="L7" s="101"/>
      <c r="M7" s="101"/>
      <c r="N7" s="101"/>
      <c r="O7" s="101"/>
      <c r="P7" s="101"/>
      <c r="Q7" s="101"/>
      <c r="R7" s="101"/>
      <c r="S7" s="101"/>
      <c r="T7" s="101"/>
      <c r="U7" s="974"/>
      <c r="V7" s="974"/>
      <c r="W7" s="974"/>
      <c r="X7" s="974"/>
    </row>
    <row r="8" spans="1:24" ht="20.25" customHeight="1">
      <c r="A8" s="971"/>
      <c r="B8" s="971"/>
      <c r="C8" s="971"/>
      <c r="D8" s="971"/>
      <c r="E8" s="971"/>
      <c r="F8" s="971"/>
      <c r="G8" s="971"/>
      <c r="H8" s="971"/>
      <c r="I8" s="971"/>
      <c r="J8" s="971"/>
      <c r="K8" s="971"/>
      <c r="L8" s="971"/>
      <c r="M8" s="971"/>
      <c r="N8" s="971"/>
      <c r="O8" s="971"/>
      <c r="P8" s="971"/>
      <c r="Q8" s="710"/>
      <c r="R8" s="710"/>
      <c r="S8" s="710"/>
      <c r="T8" s="710"/>
      <c r="U8" s="710"/>
      <c r="V8" s="710"/>
      <c r="W8" s="710"/>
      <c r="X8" s="710"/>
    </row>
    <row r="9" spans="1:24" ht="18" customHeight="1">
      <c r="A9" s="971"/>
      <c r="B9" s="971"/>
      <c r="C9" s="971"/>
      <c r="D9" s="971"/>
      <c r="E9" s="971"/>
      <c r="F9" s="971"/>
      <c r="G9" s="971"/>
      <c r="H9" s="971"/>
      <c r="I9" s="971"/>
      <c r="J9" s="971"/>
      <c r="K9" s="971"/>
      <c r="L9" s="971"/>
      <c r="M9" s="971"/>
      <c r="N9" s="971"/>
      <c r="O9" s="971"/>
      <c r="P9" s="971"/>
      <c r="Q9" s="715"/>
      <c r="R9" s="101"/>
      <c r="S9" s="101"/>
      <c r="T9" s="101"/>
      <c r="U9" s="974"/>
      <c r="V9" s="974"/>
      <c r="W9" s="974"/>
      <c r="X9" s="974"/>
    </row>
    <row r="10" spans="1:24" ht="20.25" customHeight="1">
      <c r="A10" s="972" t="str">
        <f>様式7!$F$4</f>
        <v>○○○○○○○○○○○ESCO事業</v>
      </c>
      <c r="B10" s="972"/>
      <c r="C10" s="972"/>
      <c r="D10" s="972"/>
      <c r="E10" s="972"/>
      <c r="F10" s="972"/>
      <c r="G10" s="972"/>
      <c r="H10" s="972"/>
      <c r="I10" s="972"/>
      <c r="J10" s="972"/>
      <c r="K10" s="972"/>
      <c r="L10" s="972"/>
      <c r="M10" s="972"/>
      <c r="N10" s="972"/>
      <c r="O10" s="972"/>
      <c r="P10" s="972"/>
      <c r="Q10" s="710"/>
      <c r="R10" s="710"/>
      <c r="S10" s="710"/>
      <c r="T10" s="710"/>
      <c r="U10" s="710"/>
      <c r="V10" s="710"/>
      <c r="W10" s="710"/>
      <c r="X10" s="710"/>
    </row>
    <row r="11" spans="1:24" ht="18" customHeight="1">
      <c r="A11" s="972" t="s">
        <v>316</v>
      </c>
      <c r="B11" s="972"/>
      <c r="C11" s="972"/>
      <c r="D11" s="972"/>
      <c r="E11" s="972"/>
      <c r="F11" s="972"/>
      <c r="G11" s="972"/>
      <c r="H11" s="972"/>
      <c r="I11" s="972"/>
      <c r="J11" s="972"/>
      <c r="K11" s="972"/>
      <c r="L11" s="972"/>
      <c r="M11" s="972"/>
      <c r="N11" s="972"/>
      <c r="O11" s="972"/>
      <c r="P11" s="972"/>
      <c r="Q11" s="715"/>
      <c r="R11" s="101"/>
      <c r="S11" s="101"/>
      <c r="T11" s="101"/>
      <c r="U11" s="974"/>
      <c r="V11" s="974"/>
      <c r="W11" s="974"/>
      <c r="X11" s="974"/>
    </row>
    <row r="12" spans="1:24" ht="20.25" customHeight="1">
      <c r="A12" s="977" t="s">
        <v>615</v>
      </c>
      <c r="B12" s="972"/>
      <c r="C12" s="972"/>
      <c r="D12" s="972"/>
      <c r="E12" s="972"/>
      <c r="F12" s="972"/>
      <c r="G12" s="972"/>
      <c r="H12" s="972"/>
      <c r="I12" s="972"/>
      <c r="J12" s="972"/>
      <c r="K12" s="972"/>
      <c r="L12" s="972"/>
      <c r="M12" s="972"/>
      <c r="N12" s="972"/>
      <c r="O12" s="972"/>
      <c r="P12" s="972"/>
      <c r="Q12" s="716"/>
      <c r="R12" s="716"/>
      <c r="S12" s="716"/>
      <c r="T12" s="716"/>
      <c r="U12" s="716"/>
      <c r="V12" s="716"/>
      <c r="W12" s="716"/>
      <c r="X12" s="716"/>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717"/>
      <c r="V13" s="717"/>
      <c r="W13" s="717"/>
      <c r="X13" s="717"/>
    </row>
    <row r="14" spans="1:24" ht="20.25" customHeight="1">
      <c r="A14" s="710"/>
      <c r="B14" s="710"/>
      <c r="C14" s="710"/>
      <c r="D14" s="710"/>
      <c r="E14" s="710"/>
      <c r="F14" s="710"/>
      <c r="G14" s="710"/>
      <c r="H14" s="710"/>
      <c r="I14" s="710"/>
      <c r="J14" s="710"/>
      <c r="K14" s="710"/>
      <c r="L14" s="710"/>
      <c r="M14" s="710"/>
      <c r="N14" s="710"/>
      <c r="O14" s="710"/>
      <c r="P14" s="710"/>
      <c r="Q14" s="710"/>
      <c r="R14" s="710"/>
      <c r="S14" s="710"/>
      <c r="T14" s="710"/>
      <c r="U14" s="710"/>
      <c r="V14" s="710"/>
      <c r="W14" s="710"/>
      <c r="X14" s="710"/>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717"/>
      <c r="V15" s="717"/>
      <c r="W15" s="717"/>
      <c r="X15" s="717"/>
    </row>
    <row r="16" spans="1:24" ht="20.25" customHeight="1">
      <c r="A16" s="710"/>
      <c r="B16" s="710"/>
      <c r="C16" s="710"/>
      <c r="D16" s="710"/>
      <c r="E16" s="710"/>
      <c r="F16" s="710"/>
      <c r="G16" s="710"/>
      <c r="H16" s="710"/>
      <c r="I16" s="710"/>
      <c r="J16" s="710"/>
      <c r="K16" s="710"/>
      <c r="L16" s="710"/>
      <c r="M16" s="710"/>
      <c r="N16" s="710"/>
      <c r="O16" s="710"/>
      <c r="P16" s="710"/>
      <c r="Q16" s="710"/>
      <c r="R16" s="710"/>
      <c r="S16" s="710"/>
      <c r="T16" s="710"/>
      <c r="U16" s="710"/>
      <c r="V16" s="710"/>
      <c r="W16" s="710"/>
      <c r="X16" s="710"/>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717"/>
      <c r="V17" s="717"/>
      <c r="W17" s="717"/>
      <c r="X17" s="717"/>
    </row>
    <row r="18" spans="1:24" ht="20.25" customHeight="1">
      <c r="A18" s="710"/>
      <c r="B18" s="710"/>
      <c r="C18" s="710"/>
      <c r="D18" s="710"/>
      <c r="E18" s="710"/>
      <c r="F18" s="710"/>
      <c r="G18" s="710"/>
      <c r="H18" s="710"/>
      <c r="I18" s="710"/>
      <c r="J18" s="710"/>
      <c r="K18" s="710"/>
      <c r="L18" s="710"/>
      <c r="M18" s="710"/>
      <c r="N18" s="710"/>
      <c r="O18" s="710"/>
      <c r="P18" s="710"/>
      <c r="Q18" s="710"/>
      <c r="R18" s="710"/>
      <c r="S18" s="710"/>
      <c r="T18" s="710"/>
      <c r="U18" s="710"/>
      <c r="V18" s="710"/>
      <c r="W18" s="710"/>
      <c r="X18" s="710"/>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717"/>
      <c r="V19" s="717"/>
      <c r="W19" s="717"/>
      <c r="X19" s="717"/>
    </row>
    <row r="20" spans="1:24" ht="20.25" customHeight="1">
      <c r="A20" s="710"/>
      <c r="B20" s="710"/>
      <c r="C20" s="710"/>
      <c r="D20" s="710"/>
      <c r="E20" s="710"/>
      <c r="F20" s="710"/>
      <c r="G20" s="710"/>
      <c r="H20" s="710"/>
      <c r="I20" s="710"/>
      <c r="J20" s="710"/>
      <c r="K20" s="710"/>
      <c r="L20" s="710"/>
      <c r="M20" s="710"/>
      <c r="N20" s="710"/>
      <c r="O20" s="710"/>
      <c r="P20" s="710"/>
      <c r="Q20" s="710"/>
      <c r="R20" s="710"/>
      <c r="S20" s="710"/>
      <c r="T20" s="710"/>
      <c r="U20" s="710"/>
      <c r="V20" s="710"/>
      <c r="W20" s="710"/>
      <c r="X20" s="710"/>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717"/>
      <c r="V21" s="717"/>
      <c r="W21" s="717"/>
      <c r="X21" s="717"/>
    </row>
    <row r="22" spans="1:24" ht="20.25" customHeight="1">
      <c r="A22" s="710"/>
      <c r="B22" s="710"/>
      <c r="C22" s="710"/>
      <c r="D22" s="710"/>
      <c r="E22" s="710"/>
      <c r="F22" s="710"/>
      <c r="G22" s="710"/>
      <c r="H22" s="710"/>
      <c r="I22" s="710"/>
      <c r="J22" s="710"/>
      <c r="K22" s="710"/>
      <c r="L22" s="710"/>
      <c r="M22" s="710"/>
      <c r="N22" s="710"/>
      <c r="O22" s="710"/>
      <c r="P22" s="710"/>
      <c r="Q22" s="710"/>
      <c r="R22" s="710"/>
      <c r="S22" s="710"/>
      <c r="T22" s="710"/>
      <c r="U22" s="710"/>
      <c r="V22" s="710"/>
      <c r="W22" s="710"/>
      <c r="X22" s="710"/>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717"/>
      <c r="V23" s="717"/>
      <c r="W23" s="717"/>
      <c r="X23" s="717"/>
    </row>
    <row r="24" spans="1:24" ht="20.25" customHeight="1">
      <c r="A24" s="710"/>
      <c r="B24" s="710"/>
      <c r="C24" s="710"/>
      <c r="D24" s="710"/>
      <c r="E24" s="710"/>
      <c r="F24" s="710"/>
      <c r="G24" s="710"/>
      <c r="H24" s="710"/>
      <c r="I24" s="710"/>
      <c r="J24" s="710"/>
      <c r="K24" s="710"/>
      <c r="L24" s="710"/>
      <c r="M24" s="710"/>
      <c r="N24" s="710"/>
      <c r="O24" s="710"/>
      <c r="P24" s="710"/>
      <c r="Q24" s="710"/>
      <c r="R24" s="710"/>
      <c r="S24" s="710"/>
      <c r="T24" s="710"/>
      <c r="U24" s="710"/>
      <c r="V24" s="710"/>
      <c r="W24" s="710"/>
      <c r="X24" s="710"/>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717"/>
      <c r="V25" s="717"/>
      <c r="W25" s="717"/>
      <c r="X25" s="717"/>
    </row>
    <row r="26" spans="1:24" ht="20.25" customHeight="1">
      <c r="A26" s="710"/>
      <c r="B26" s="710"/>
      <c r="C26" s="710"/>
      <c r="D26" s="710"/>
      <c r="E26" s="710"/>
      <c r="F26" s="710"/>
      <c r="G26" s="710"/>
      <c r="H26" s="710"/>
      <c r="I26" s="710"/>
      <c r="J26" s="710"/>
      <c r="K26" s="710"/>
      <c r="L26" s="710"/>
      <c r="M26" s="710"/>
      <c r="N26" s="710"/>
      <c r="O26" s="710"/>
      <c r="P26" s="710"/>
      <c r="Q26" s="710"/>
      <c r="R26" s="710"/>
      <c r="S26" s="710"/>
      <c r="T26" s="710"/>
      <c r="U26" s="710"/>
      <c r="V26" s="710"/>
      <c r="W26" s="710"/>
      <c r="X26" s="710"/>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717"/>
      <c r="V27" s="717"/>
      <c r="W27" s="717"/>
      <c r="X27" s="717"/>
    </row>
    <row r="28" spans="1:24" ht="20.25" customHeight="1">
      <c r="A28" s="710"/>
      <c r="B28" s="710"/>
      <c r="C28" s="710"/>
      <c r="D28" s="710"/>
      <c r="E28" s="710"/>
      <c r="F28" s="710"/>
      <c r="G28" s="710"/>
      <c r="H28" s="710"/>
      <c r="I28" s="710"/>
      <c r="J28" s="710"/>
      <c r="K28" s="710"/>
      <c r="L28" s="710"/>
      <c r="M28" s="710"/>
      <c r="N28" s="710"/>
      <c r="O28" s="710"/>
      <c r="P28" s="710"/>
      <c r="Q28" s="710"/>
      <c r="R28" s="710"/>
      <c r="S28" s="710"/>
      <c r="T28" s="710"/>
      <c r="U28" s="710"/>
      <c r="V28" s="710"/>
      <c r="W28" s="710"/>
      <c r="X28" s="710"/>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974"/>
      <c r="V29" s="974"/>
      <c r="W29" s="974"/>
      <c r="X29" s="974"/>
    </row>
    <row r="30" spans="1:24" ht="20.25" customHeight="1">
      <c r="A30" s="710"/>
      <c r="B30" s="710"/>
      <c r="C30" s="710"/>
      <c r="D30" s="710"/>
      <c r="E30" s="710"/>
      <c r="F30" s="710"/>
      <c r="G30" s="710"/>
      <c r="H30" s="710"/>
      <c r="I30" s="710"/>
      <c r="J30" s="710"/>
      <c r="K30" s="710"/>
      <c r="L30" s="710"/>
      <c r="M30" s="710"/>
      <c r="N30" s="710"/>
      <c r="O30" s="710"/>
      <c r="P30" s="710"/>
      <c r="Q30" s="710"/>
      <c r="R30" s="710"/>
      <c r="S30" s="710"/>
      <c r="T30" s="710"/>
      <c r="U30" s="710"/>
      <c r="V30" s="710"/>
      <c r="W30" s="710"/>
      <c r="X30" s="710"/>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974"/>
      <c r="V31" s="974"/>
      <c r="W31" s="974"/>
      <c r="X31" s="974"/>
    </row>
    <row r="32" spans="1:24" ht="20.25" customHeight="1">
      <c r="A32" s="710"/>
      <c r="B32" s="710"/>
      <c r="C32" s="710"/>
      <c r="D32" s="710"/>
      <c r="E32" s="710"/>
      <c r="F32" s="710"/>
      <c r="G32" s="710"/>
      <c r="H32" s="710"/>
      <c r="I32" s="710"/>
      <c r="J32" s="710"/>
      <c r="K32" s="710"/>
      <c r="L32" s="710"/>
      <c r="M32" s="710"/>
      <c r="N32" s="710"/>
      <c r="O32" s="710"/>
      <c r="P32" s="710"/>
      <c r="Q32" s="710"/>
      <c r="R32" s="710"/>
      <c r="S32" s="710"/>
      <c r="T32" s="710"/>
      <c r="U32" s="710"/>
      <c r="V32" s="710"/>
      <c r="W32" s="710"/>
      <c r="X32" s="710"/>
    </row>
    <row r="33" spans="1:24" ht="18" customHeight="1">
      <c r="A33" s="101"/>
      <c r="B33" s="715"/>
      <c r="C33" s="715"/>
      <c r="D33" s="715"/>
      <c r="E33" s="715"/>
      <c r="F33" s="714" t="s">
        <v>441</v>
      </c>
      <c r="G33" s="715"/>
      <c r="H33" s="714" t="str">
        <f>様式7!$U$10</f>
        <v>平成　　年　　月　　日</v>
      </c>
      <c r="I33" s="715"/>
      <c r="J33" s="715"/>
      <c r="K33" s="715"/>
      <c r="L33" s="715"/>
      <c r="M33" s="715"/>
      <c r="N33" s="715"/>
      <c r="O33" s="715"/>
      <c r="P33" s="715"/>
      <c r="Q33" s="101"/>
      <c r="R33" s="101"/>
      <c r="S33" s="101"/>
      <c r="T33" s="101"/>
      <c r="U33" s="974"/>
      <c r="V33" s="974"/>
      <c r="W33" s="974"/>
      <c r="X33" s="974"/>
    </row>
    <row r="34" spans="1:24" ht="20.25" customHeight="1">
      <c r="A34" s="710"/>
      <c r="B34" s="710"/>
      <c r="C34" s="710"/>
      <c r="D34" s="710"/>
      <c r="E34" s="710"/>
      <c r="F34" s="710"/>
      <c r="G34" s="710"/>
      <c r="H34" s="710"/>
      <c r="I34" s="710"/>
      <c r="J34" s="710"/>
      <c r="K34" s="710"/>
      <c r="L34" s="710"/>
      <c r="M34" s="710"/>
      <c r="N34" s="710"/>
      <c r="O34" s="710"/>
      <c r="P34" s="710"/>
      <c r="Q34" s="710"/>
      <c r="R34" s="710"/>
      <c r="S34" s="710"/>
      <c r="T34" s="710"/>
      <c r="U34" s="710"/>
      <c r="V34" s="710"/>
      <c r="W34" s="710"/>
      <c r="X34" s="710"/>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974"/>
      <c r="V35" s="974"/>
      <c r="W35" s="974"/>
      <c r="X35" s="974"/>
    </row>
    <row r="36" spans="1:24" ht="20.25" customHeight="1">
      <c r="A36" s="710"/>
      <c r="B36" s="710"/>
      <c r="C36" s="710"/>
      <c r="D36" s="710"/>
      <c r="E36" s="710"/>
      <c r="F36" s="710"/>
      <c r="G36" s="710"/>
      <c r="H36" s="710"/>
      <c r="I36" s="710"/>
      <c r="J36" s="710"/>
      <c r="K36" s="710"/>
      <c r="L36" s="710"/>
      <c r="M36" s="710"/>
      <c r="N36" s="710"/>
      <c r="O36" s="710"/>
      <c r="P36" s="710"/>
      <c r="Q36" s="710"/>
      <c r="R36" s="710"/>
      <c r="S36" s="710"/>
      <c r="T36" s="710"/>
      <c r="U36" s="710"/>
      <c r="V36" s="710"/>
      <c r="W36" s="710"/>
      <c r="X36" s="710"/>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717"/>
      <c r="V37" s="717"/>
      <c r="W37" s="717"/>
      <c r="X37" s="717"/>
    </row>
    <row r="38" spans="1:24" ht="20.25" customHeight="1">
      <c r="A38" s="710"/>
      <c r="B38" s="710"/>
      <c r="C38" s="710"/>
      <c r="D38" s="710"/>
      <c r="E38" s="710"/>
      <c r="F38" s="710"/>
      <c r="G38" s="710"/>
      <c r="H38" s="710"/>
      <c r="I38" s="710"/>
      <c r="J38" s="710"/>
      <c r="K38" s="710"/>
      <c r="L38" s="710"/>
      <c r="M38" s="710"/>
      <c r="N38" s="710"/>
      <c r="O38" s="710"/>
      <c r="P38" s="710"/>
      <c r="Q38" s="710"/>
      <c r="R38" s="710"/>
      <c r="S38" s="710"/>
      <c r="T38" s="710"/>
      <c r="U38" s="710"/>
      <c r="V38" s="710"/>
      <c r="W38" s="710"/>
      <c r="X38" s="710"/>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974"/>
      <c r="V39" s="974"/>
      <c r="W39" s="974"/>
      <c r="X39" s="974"/>
    </row>
    <row r="40" spans="1:24" ht="20.25" customHeight="1">
      <c r="A40" s="710"/>
      <c r="B40" s="710"/>
      <c r="C40" s="710"/>
      <c r="D40" s="710"/>
      <c r="E40" s="710"/>
      <c r="F40" s="710"/>
      <c r="G40" s="710"/>
      <c r="H40" s="710"/>
      <c r="I40" s="710"/>
      <c r="J40" s="710"/>
      <c r="K40" s="710"/>
      <c r="L40" s="710"/>
      <c r="M40" s="710"/>
      <c r="N40" s="710"/>
      <c r="O40" s="710"/>
      <c r="P40" s="710"/>
      <c r="Q40" s="710"/>
      <c r="R40" s="710"/>
      <c r="S40" s="710"/>
      <c r="T40" s="710"/>
      <c r="U40" s="710"/>
      <c r="V40" s="710"/>
      <c r="W40" s="710"/>
      <c r="X40" s="710"/>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717"/>
      <c r="V41" s="717"/>
      <c r="W41" s="717"/>
      <c r="X41" s="717"/>
    </row>
    <row r="42" spans="1:24" ht="20.25" customHeight="1">
      <c r="A42" s="710"/>
      <c r="B42" s="710"/>
      <c r="C42" s="710"/>
      <c r="D42" s="710"/>
      <c r="E42" s="710"/>
      <c r="F42" s="710"/>
      <c r="G42" s="710"/>
      <c r="H42" s="710"/>
      <c r="I42" s="710"/>
      <c r="J42" s="710"/>
      <c r="K42" s="710"/>
      <c r="L42" s="710"/>
      <c r="M42" s="710"/>
      <c r="N42" s="710"/>
      <c r="O42" s="710"/>
      <c r="P42" s="533" t="str">
        <f>様式7!$F$4</f>
        <v>○○○○○○○○○○○ESCO事業</v>
      </c>
      <c r="Q42" s="710"/>
      <c r="R42" s="710"/>
      <c r="S42" s="710"/>
      <c r="T42" s="710"/>
      <c r="U42" s="710"/>
      <c r="V42" s="710"/>
      <c r="W42" s="710"/>
      <c r="X42" s="710"/>
    </row>
    <row r="43" spans="1:24" ht="18" customHeight="1">
      <c r="A43" s="312"/>
      <c r="B43" s="312"/>
      <c r="C43" s="312"/>
      <c r="D43" s="312"/>
      <c r="E43" s="312"/>
      <c r="F43" s="312"/>
      <c r="G43" s="312"/>
      <c r="H43" s="312"/>
      <c r="I43" s="312"/>
      <c r="J43" s="312"/>
      <c r="K43" s="312"/>
      <c r="L43" s="312"/>
      <c r="M43" s="312"/>
      <c r="N43" s="312"/>
      <c r="O43" s="312"/>
      <c r="P43" s="312"/>
      <c r="Q43" s="312"/>
      <c r="R43" s="312"/>
      <c r="S43" s="312"/>
      <c r="T43" s="312"/>
      <c r="U43" s="973"/>
      <c r="V43" s="973"/>
      <c r="W43" s="973"/>
      <c r="X43" s="973"/>
    </row>
    <row r="44" spans="1:24" ht="20.25" customHeight="1">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row>
    <row r="45" spans="1:24" ht="18" customHeight="1">
      <c r="A45" s="312"/>
      <c r="B45" s="312"/>
      <c r="C45" s="312"/>
      <c r="D45" s="312"/>
      <c r="E45" s="312"/>
      <c r="F45" s="312"/>
      <c r="G45" s="312"/>
      <c r="H45" s="312"/>
      <c r="I45" s="312"/>
      <c r="J45" s="312"/>
      <c r="K45" s="312"/>
      <c r="L45" s="312"/>
      <c r="M45" s="312"/>
      <c r="N45" s="312"/>
      <c r="O45" s="312"/>
      <c r="P45" s="312"/>
      <c r="Q45" s="312"/>
      <c r="R45" s="312"/>
      <c r="S45" s="312"/>
      <c r="T45" s="312"/>
      <c r="U45" s="973"/>
      <c r="V45" s="973"/>
      <c r="W45" s="973"/>
      <c r="X45" s="973"/>
    </row>
    <row r="46" spans="1:24" ht="20.25" customHeight="1">
      <c r="A46" s="970"/>
      <c r="B46" s="970"/>
      <c r="C46" s="970"/>
      <c r="D46" s="970"/>
      <c r="E46" s="970"/>
      <c r="F46" s="970"/>
      <c r="G46" s="970"/>
      <c r="H46" s="970"/>
      <c r="I46" s="970"/>
      <c r="J46" s="970"/>
      <c r="K46" s="970"/>
      <c r="L46" s="970"/>
      <c r="M46" s="970"/>
      <c r="N46" s="970"/>
      <c r="O46" s="970"/>
      <c r="P46" s="970"/>
      <c r="Q46" s="970"/>
      <c r="R46" s="970"/>
      <c r="S46" s="970"/>
      <c r="T46" s="970"/>
      <c r="U46" s="970"/>
      <c r="V46" s="970"/>
      <c r="W46" s="970"/>
      <c r="X46" s="970"/>
    </row>
    <row r="47" spans="1:24" ht="18" customHeight="1">
      <c r="A47" s="312"/>
      <c r="B47" s="312"/>
      <c r="C47" s="312"/>
      <c r="D47" s="312"/>
      <c r="E47" s="312"/>
      <c r="F47" s="312"/>
      <c r="G47" s="312"/>
      <c r="H47" s="312"/>
      <c r="I47" s="312"/>
      <c r="J47" s="312"/>
      <c r="K47" s="312"/>
      <c r="L47" s="312"/>
      <c r="M47" s="312"/>
      <c r="N47" s="312"/>
      <c r="O47" s="312"/>
      <c r="P47" s="312"/>
      <c r="Q47" s="312"/>
      <c r="R47" s="312"/>
      <c r="S47" s="312"/>
      <c r="T47" s="312"/>
      <c r="U47" s="973"/>
      <c r="V47" s="973"/>
      <c r="W47" s="973"/>
      <c r="X47" s="973"/>
    </row>
    <row r="48" spans="1:24" ht="20.25" customHeight="1">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row>
    <row r="49" spans="1:24" ht="14.25">
      <c r="A49" s="281"/>
      <c r="B49" s="281"/>
      <c r="C49" s="281"/>
      <c r="D49" s="281"/>
      <c r="E49" s="281"/>
      <c r="F49" s="281"/>
      <c r="G49" s="281"/>
      <c r="H49" s="281"/>
      <c r="I49" s="281"/>
      <c r="J49" s="281"/>
      <c r="K49" s="281"/>
      <c r="L49" s="281"/>
      <c r="M49" s="281"/>
      <c r="N49" s="281"/>
      <c r="O49" s="281"/>
      <c r="P49" s="281"/>
      <c r="Q49" s="281"/>
      <c r="R49" s="281"/>
      <c r="S49" s="283"/>
      <c r="T49" s="283"/>
      <c r="U49" s="283"/>
      <c r="V49" s="283"/>
      <c r="W49" s="283"/>
      <c r="X49" s="283"/>
    </row>
    <row r="50" spans="1:24" ht="14.25">
      <c r="A50" s="281"/>
      <c r="B50" s="281"/>
      <c r="C50" s="281"/>
      <c r="D50" s="281"/>
      <c r="E50" s="281"/>
      <c r="F50" s="281"/>
      <c r="G50" s="281"/>
      <c r="H50" s="281"/>
      <c r="I50" s="281"/>
      <c r="J50" s="281"/>
      <c r="K50" s="281"/>
      <c r="L50" s="281"/>
      <c r="M50" s="281"/>
      <c r="N50" s="281"/>
      <c r="O50" s="281"/>
      <c r="P50" s="281"/>
      <c r="Q50" s="281"/>
      <c r="R50" s="281"/>
      <c r="S50" s="283"/>
      <c r="T50" s="283"/>
      <c r="U50" s="283"/>
      <c r="V50" s="283"/>
      <c r="W50" s="283"/>
      <c r="X50" s="283"/>
    </row>
    <row r="51" spans="1:24">
      <c r="A51" s="284"/>
      <c r="B51" s="284"/>
      <c r="C51" s="284"/>
      <c r="D51" s="284"/>
      <c r="E51" s="284"/>
      <c r="F51" s="284"/>
      <c r="G51" s="284"/>
      <c r="H51" s="284"/>
      <c r="I51" s="284"/>
      <c r="J51" s="284"/>
      <c r="K51" s="284"/>
      <c r="L51" s="284"/>
      <c r="M51" s="284"/>
      <c r="N51" s="284"/>
      <c r="O51" s="284"/>
      <c r="P51" s="284"/>
      <c r="Q51" s="284"/>
      <c r="R51" s="284"/>
      <c r="S51" s="284"/>
      <c r="T51" s="284"/>
      <c r="U51" s="284"/>
      <c r="V51" s="284"/>
      <c r="W51" s="284"/>
      <c r="X51" s="284"/>
    </row>
    <row r="52" spans="1:24">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row>
    <row r="53" spans="1:24">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row>
    <row r="54" spans="1:24">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row>
    <row r="55" spans="1:24">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row>
    <row r="56" spans="1:24">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row>
    <row r="57" spans="1:24">
      <c r="A57" s="284"/>
      <c r="B57" s="284"/>
      <c r="C57" s="284"/>
      <c r="D57" s="284"/>
      <c r="E57" s="284"/>
      <c r="F57" s="284"/>
      <c r="G57" s="284"/>
      <c r="H57" s="284"/>
      <c r="I57" s="284"/>
      <c r="J57" s="284"/>
      <c r="K57" s="284"/>
      <c r="L57" s="284"/>
      <c r="M57" s="284"/>
      <c r="N57" s="284"/>
      <c r="O57" s="284"/>
      <c r="P57" s="284"/>
      <c r="Q57" s="284"/>
      <c r="R57" s="284"/>
      <c r="S57" s="284"/>
      <c r="T57" s="284"/>
      <c r="U57" s="284"/>
      <c r="V57" s="284"/>
      <c r="W57" s="284"/>
      <c r="X57" s="284"/>
    </row>
    <row r="58" spans="1:24">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row>
  </sheetData>
  <mergeCells count="26">
    <mergeCell ref="O1:P1"/>
    <mergeCell ref="A12:P12"/>
    <mergeCell ref="U45:X45"/>
    <mergeCell ref="A46:X46"/>
    <mergeCell ref="U47:X47"/>
    <mergeCell ref="U1:X1"/>
    <mergeCell ref="A2:X2"/>
    <mergeCell ref="U3:X3"/>
    <mergeCell ref="A4:X4"/>
    <mergeCell ref="U5:X5"/>
    <mergeCell ref="A6:X6"/>
    <mergeCell ref="U7:X7"/>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s>
  <phoneticPr fontId="3"/>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heetViews>
  <sheetFormatPr defaultRowHeight="13.5"/>
  <cols>
    <col min="9" max="9" width="14.375" customWidth="1"/>
    <col min="10" max="10" width="2.625" customWidth="1"/>
    <col min="11" max="11" width="9" customWidth="1"/>
  </cols>
  <sheetData>
    <row r="1" spans="1:10" ht="16.5" customHeight="1">
      <c r="A1" s="553"/>
      <c r="B1" s="553"/>
      <c r="C1" s="553"/>
      <c r="D1" s="553"/>
      <c r="E1" s="553"/>
      <c r="F1" s="553"/>
      <c r="G1" s="553"/>
      <c r="H1" s="553"/>
      <c r="I1" s="599" t="s">
        <v>87</v>
      </c>
      <c r="J1" s="553"/>
    </row>
    <row r="2" spans="1:10" ht="22.5" customHeight="1">
      <c r="A2" s="372" t="s">
        <v>588</v>
      </c>
      <c r="B2" s="573"/>
      <c r="C2" s="573"/>
      <c r="D2" s="573"/>
      <c r="E2" s="573"/>
      <c r="F2" s="573"/>
      <c r="G2" s="573"/>
      <c r="H2" s="573"/>
      <c r="I2" s="573"/>
      <c r="J2" s="553"/>
    </row>
    <row r="3" spans="1:10" ht="12" customHeight="1">
      <c r="A3" s="372"/>
      <c r="B3" s="573"/>
      <c r="C3" s="573"/>
      <c r="D3" s="573"/>
      <c r="E3" s="573"/>
      <c r="F3" s="573"/>
      <c r="G3" s="573"/>
      <c r="H3" s="573"/>
      <c r="I3" s="573"/>
      <c r="J3" s="553"/>
    </row>
    <row r="4" spans="1:10" ht="22.5" customHeight="1">
      <c r="A4" s="371" t="s">
        <v>336</v>
      </c>
      <c r="B4" s="573"/>
      <c r="C4" s="573"/>
      <c r="D4" s="573"/>
      <c r="E4" s="573"/>
      <c r="F4" s="573"/>
      <c r="G4" s="573"/>
      <c r="H4" s="573"/>
      <c r="I4" s="573"/>
      <c r="J4" s="553"/>
    </row>
    <row r="5" spans="1:10" ht="22.5" customHeight="1">
      <c r="A5" s="1149"/>
      <c r="B5" s="1150"/>
      <c r="C5" s="1150"/>
      <c r="D5" s="1150"/>
      <c r="E5" s="1150"/>
      <c r="F5" s="1150"/>
      <c r="G5" s="1150"/>
      <c r="H5" s="1150"/>
      <c r="I5" s="1151"/>
      <c r="J5" s="553"/>
    </row>
    <row r="6" spans="1:10" ht="23.25" customHeight="1">
      <c r="A6" s="1152"/>
      <c r="B6" s="1153"/>
      <c r="C6" s="1153"/>
      <c r="D6" s="1153"/>
      <c r="E6" s="1153"/>
      <c r="F6" s="1153"/>
      <c r="G6" s="1153"/>
      <c r="H6" s="1153"/>
      <c r="I6" s="1154"/>
      <c r="J6" s="553"/>
    </row>
    <row r="7" spans="1:10" ht="21" customHeight="1">
      <c r="A7" s="1152"/>
      <c r="B7" s="1153"/>
      <c r="C7" s="1153"/>
      <c r="D7" s="1153"/>
      <c r="E7" s="1153"/>
      <c r="F7" s="1153"/>
      <c r="G7" s="1153"/>
      <c r="H7" s="1153"/>
      <c r="I7" s="1154"/>
      <c r="J7" s="553"/>
    </row>
    <row r="8" spans="1:10" ht="21" customHeight="1">
      <c r="A8" s="1152"/>
      <c r="B8" s="1153"/>
      <c r="C8" s="1153"/>
      <c r="D8" s="1153"/>
      <c r="E8" s="1153"/>
      <c r="F8" s="1153"/>
      <c r="G8" s="1153"/>
      <c r="H8" s="1153"/>
      <c r="I8" s="1154"/>
      <c r="J8" s="553"/>
    </row>
    <row r="9" spans="1:10" ht="21" customHeight="1">
      <c r="A9" s="1152"/>
      <c r="B9" s="1153"/>
      <c r="C9" s="1153"/>
      <c r="D9" s="1153"/>
      <c r="E9" s="1153"/>
      <c r="F9" s="1153"/>
      <c r="G9" s="1153"/>
      <c r="H9" s="1153"/>
      <c r="I9" s="1154"/>
      <c r="J9" s="553"/>
    </row>
    <row r="10" spans="1:10" ht="21" customHeight="1">
      <c r="A10" s="1152"/>
      <c r="B10" s="1153"/>
      <c r="C10" s="1153"/>
      <c r="D10" s="1153"/>
      <c r="E10" s="1153"/>
      <c r="F10" s="1153"/>
      <c r="G10" s="1153"/>
      <c r="H10" s="1153"/>
      <c r="I10" s="1154"/>
      <c r="J10" s="553"/>
    </row>
    <row r="11" spans="1:10" ht="21" customHeight="1">
      <c r="A11" s="1152"/>
      <c r="B11" s="1153"/>
      <c r="C11" s="1153"/>
      <c r="D11" s="1153"/>
      <c r="E11" s="1153"/>
      <c r="F11" s="1153"/>
      <c r="G11" s="1153"/>
      <c r="H11" s="1153"/>
      <c r="I11" s="1154"/>
      <c r="J11" s="553"/>
    </row>
    <row r="12" spans="1:10" ht="21" customHeight="1">
      <c r="A12" s="1152"/>
      <c r="B12" s="1153"/>
      <c r="C12" s="1153"/>
      <c r="D12" s="1153"/>
      <c r="E12" s="1153"/>
      <c r="F12" s="1153"/>
      <c r="G12" s="1153"/>
      <c r="H12" s="1153"/>
      <c r="I12" s="1154"/>
      <c r="J12" s="553"/>
    </row>
    <row r="13" spans="1:10" ht="21" customHeight="1">
      <c r="A13" s="1152"/>
      <c r="B13" s="1153"/>
      <c r="C13" s="1153"/>
      <c r="D13" s="1153"/>
      <c r="E13" s="1153"/>
      <c r="F13" s="1153"/>
      <c r="G13" s="1153"/>
      <c r="H13" s="1153"/>
      <c r="I13" s="1154"/>
      <c r="J13" s="553"/>
    </row>
    <row r="14" spans="1:10" ht="21" customHeight="1">
      <c r="A14" s="1152"/>
      <c r="B14" s="1153"/>
      <c r="C14" s="1153"/>
      <c r="D14" s="1153"/>
      <c r="E14" s="1153"/>
      <c r="F14" s="1153"/>
      <c r="G14" s="1153"/>
      <c r="H14" s="1153"/>
      <c r="I14" s="1154"/>
      <c r="J14" s="553"/>
    </row>
    <row r="15" spans="1:10" ht="21" customHeight="1">
      <c r="A15" s="1152"/>
      <c r="B15" s="1153"/>
      <c r="C15" s="1153"/>
      <c r="D15" s="1153"/>
      <c r="E15" s="1153"/>
      <c r="F15" s="1153"/>
      <c r="G15" s="1153"/>
      <c r="H15" s="1153"/>
      <c r="I15" s="1154"/>
      <c r="J15" s="553"/>
    </row>
    <row r="16" spans="1:10" ht="21" customHeight="1">
      <c r="A16" s="1152"/>
      <c r="B16" s="1153"/>
      <c r="C16" s="1153"/>
      <c r="D16" s="1153"/>
      <c r="E16" s="1153"/>
      <c r="F16" s="1153"/>
      <c r="G16" s="1153"/>
      <c r="H16" s="1153"/>
      <c r="I16" s="1154"/>
      <c r="J16" s="553"/>
    </row>
    <row r="17" spans="1:10" ht="21" customHeight="1">
      <c r="A17" s="1152"/>
      <c r="B17" s="1153"/>
      <c r="C17" s="1153"/>
      <c r="D17" s="1153"/>
      <c r="E17" s="1153"/>
      <c r="F17" s="1153"/>
      <c r="G17" s="1153"/>
      <c r="H17" s="1153"/>
      <c r="I17" s="1154"/>
      <c r="J17" s="553"/>
    </row>
    <row r="18" spans="1:10" ht="21" customHeight="1">
      <c r="A18" s="1152"/>
      <c r="B18" s="1153"/>
      <c r="C18" s="1153"/>
      <c r="D18" s="1153"/>
      <c r="E18" s="1153"/>
      <c r="F18" s="1153"/>
      <c r="G18" s="1153"/>
      <c r="H18" s="1153"/>
      <c r="I18" s="1154"/>
      <c r="J18" s="553"/>
    </row>
    <row r="19" spans="1:10" ht="21" customHeight="1">
      <c r="A19" s="1152"/>
      <c r="B19" s="1153"/>
      <c r="C19" s="1153"/>
      <c r="D19" s="1153"/>
      <c r="E19" s="1153"/>
      <c r="F19" s="1153"/>
      <c r="G19" s="1153"/>
      <c r="H19" s="1153"/>
      <c r="I19" s="1154"/>
      <c r="J19" s="553"/>
    </row>
    <row r="20" spans="1:10" ht="21" customHeight="1">
      <c r="A20" s="1152"/>
      <c r="B20" s="1153"/>
      <c r="C20" s="1153"/>
      <c r="D20" s="1153"/>
      <c r="E20" s="1153"/>
      <c r="F20" s="1153"/>
      <c r="G20" s="1153"/>
      <c r="H20" s="1153"/>
      <c r="I20" s="1154"/>
      <c r="J20" s="553"/>
    </row>
    <row r="21" spans="1:10" ht="21" customHeight="1">
      <c r="A21" s="1152"/>
      <c r="B21" s="1153"/>
      <c r="C21" s="1153"/>
      <c r="D21" s="1153"/>
      <c r="E21" s="1153"/>
      <c r="F21" s="1153"/>
      <c r="G21" s="1153"/>
      <c r="H21" s="1153"/>
      <c r="I21" s="1154"/>
      <c r="J21" s="553"/>
    </row>
    <row r="22" spans="1:10" ht="21" customHeight="1">
      <c r="A22" s="1152"/>
      <c r="B22" s="1153"/>
      <c r="C22" s="1153"/>
      <c r="D22" s="1153"/>
      <c r="E22" s="1153"/>
      <c r="F22" s="1153"/>
      <c r="G22" s="1153"/>
      <c r="H22" s="1153"/>
      <c r="I22" s="1154"/>
      <c r="J22" s="553"/>
    </row>
    <row r="23" spans="1:10" ht="21" customHeight="1">
      <c r="A23" s="1152"/>
      <c r="B23" s="1153"/>
      <c r="C23" s="1153"/>
      <c r="D23" s="1153"/>
      <c r="E23" s="1153"/>
      <c r="F23" s="1153"/>
      <c r="G23" s="1153"/>
      <c r="H23" s="1153"/>
      <c r="I23" s="1154"/>
      <c r="J23" s="553"/>
    </row>
    <row r="24" spans="1:10" ht="21" customHeight="1">
      <c r="A24" s="1152"/>
      <c r="B24" s="1153"/>
      <c r="C24" s="1153"/>
      <c r="D24" s="1153"/>
      <c r="E24" s="1153"/>
      <c r="F24" s="1153"/>
      <c r="G24" s="1153"/>
      <c r="H24" s="1153"/>
      <c r="I24" s="1154"/>
      <c r="J24" s="553"/>
    </row>
    <row r="25" spans="1:10" ht="21" customHeight="1">
      <c r="A25" s="1152"/>
      <c r="B25" s="1153"/>
      <c r="C25" s="1153"/>
      <c r="D25" s="1153"/>
      <c r="E25" s="1153"/>
      <c r="F25" s="1153"/>
      <c r="G25" s="1153"/>
      <c r="H25" s="1153"/>
      <c r="I25" s="1154"/>
      <c r="J25" s="553"/>
    </row>
    <row r="26" spans="1:10" ht="21" customHeight="1">
      <c r="A26" s="1152"/>
      <c r="B26" s="1153"/>
      <c r="C26" s="1153"/>
      <c r="D26" s="1153"/>
      <c r="E26" s="1153"/>
      <c r="F26" s="1153"/>
      <c r="G26" s="1153"/>
      <c r="H26" s="1153"/>
      <c r="I26" s="1154"/>
      <c r="J26" s="553"/>
    </row>
    <row r="27" spans="1:10" ht="21" customHeight="1">
      <c r="A27" s="1152"/>
      <c r="B27" s="1153"/>
      <c r="C27" s="1153"/>
      <c r="D27" s="1153"/>
      <c r="E27" s="1153"/>
      <c r="F27" s="1153"/>
      <c r="G27" s="1153"/>
      <c r="H27" s="1153"/>
      <c r="I27" s="1154"/>
      <c r="J27" s="553"/>
    </row>
    <row r="28" spans="1:10" ht="21" customHeight="1">
      <c r="A28" s="1152"/>
      <c r="B28" s="1153"/>
      <c r="C28" s="1153"/>
      <c r="D28" s="1153"/>
      <c r="E28" s="1153"/>
      <c r="F28" s="1153"/>
      <c r="G28" s="1153"/>
      <c r="H28" s="1153"/>
      <c r="I28" s="1154"/>
      <c r="J28" s="553"/>
    </row>
    <row r="29" spans="1:10" ht="21" customHeight="1">
      <c r="A29" s="1152"/>
      <c r="B29" s="1153"/>
      <c r="C29" s="1153"/>
      <c r="D29" s="1153"/>
      <c r="E29" s="1153"/>
      <c r="F29" s="1153"/>
      <c r="G29" s="1153"/>
      <c r="H29" s="1153"/>
      <c r="I29" s="1154"/>
      <c r="J29" s="553"/>
    </row>
    <row r="30" spans="1:10" ht="21" customHeight="1">
      <c r="A30" s="1152"/>
      <c r="B30" s="1153"/>
      <c r="C30" s="1153"/>
      <c r="D30" s="1153"/>
      <c r="E30" s="1153"/>
      <c r="F30" s="1153"/>
      <c r="G30" s="1153"/>
      <c r="H30" s="1153"/>
      <c r="I30" s="1154"/>
      <c r="J30" s="553"/>
    </row>
    <row r="31" spans="1:10" ht="21" customHeight="1">
      <c r="A31" s="1152"/>
      <c r="B31" s="1153"/>
      <c r="C31" s="1153"/>
      <c r="D31" s="1153"/>
      <c r="E31" s="1153"/>
      <c r="F31" s="1153"/>
      <c r="G31" s="1153"/>
      <c r="H31" s="1153"/>
      <c r="I31" s="1154"/>
      <c r="J31" s="553"/>
    </row>
    <row r="32" spans="1:10" ht="21" customHeight="1">
      <c r="A32" s="1155"/>
      <c r="B32" s="1156"/>
      <c r="C32" s="1156"/>
      <c r="D32" s="1156"/>
      <c r="E32" s="1156"/>
      <c r="F32" s="1156"/>
      <c r="G32" s="1156"/>
      <c r="H32" s="1156"/>
      <c r="I32" s="1157"/>
      <c r="J32" s="553"/>
    </row>
    <row r="33" spans="1:10" ht="21" customHeight="1">
      <c r="A33" s="584" t="s">
        <v>631</v>
      </c>
      <c r="B33" s="576"/>
      <c r="C33" s="576"/>
      <c r="D33" s="576"/>
      <c r="E33" s="576"/>
      <c r="F33" s="576"/>
      <c r="G33" s="576"/>
      <c r="H33" s="576"/>
      <c r="I33" s="576"/>
      <c r="J33" s="553"/>
    </row>
    <row r="34" spans="1:10" ht="21" customHeight="1">
      <c r="A34" s="584" t="s">
        <v>632</v>
      </c>
      <c r="B34" s="576"/>
      <c r="C34" s="576"/>
      <c r="D34" s="576"/>
      <c r="E34" s="576"/>
      <c r="F34" s="576"/>
      <c r="G34" s="576"/>
      <c r="H34" s="576"/>
      <c r="I34" s="576"/>
      <c r="J34" s="553"/>
    </row>
    <row r="35" spans="1:10" ht="21" customHeight="1">
      <c r="A35" s="553"/>
      <c r="B35" s="553"/>
      <c r="C35" s="553"/>
      <c r="D35" s="553"/>
      <c r="E35" s="553"/>
      <c r="F35" s="553"/>
      <c r="G35" s="553"/>
      <c r="H35" s="553"/>
      <c r="I35" s="553"/>
      <c r="J35" s="553"/>
    </row>
    <row r="36" spans="1:10" ht="21" customHeight="1">
      <c r="A36" s="1196" t="s">
        <v>646</v>
      </c>
      <c r="B36" s="1196"/>
      <c r="C36" s="1196"/>
      <c r="D36" s="1196"/>
      <c r="E36" s="1196"/>
      <c r="F36" s="1196"/>
      <c r="G36" s="1196"/>
      <c r="H36" s="1196"/>
      <c r="I36" s="1196"/>
      <c r="J36" s="1196"/>
    </row>
    <row r="37" spans="1:10" ht="21" customHeight="1">
      <c r="A37" s="553"/>
      <c r="B37" s="553"/>
      <c r="C37" s="553"/>
      <c r="D37" s="553"/>
      <c r="E37" s="553"/>
      <c r="F37" s="553"/>
      <c r="G37" s="553"/>
      <c r="H37" s="603"/>
      <c r="I37" s="488" t="str">
        <f>様式7!$F$4</f>
        <v>○○○○○○○○○○○ESCO事業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3"/>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B47"/>
  <sheetViews>
    <sheetView view="pageBreakPreview" zoomScale="85" zoomScaleNormal="100" zoomScaleSheetLayoutView="85" workbookViewId="0"/>
  </sheetViews>
  <sheetFormatPr defaultColWidth="2.375" defaultRowHeight="20.100000000000001" customHeight="1"/>
  <cols>
    <col min="1" max="16384" width="2.375" style="102"/>
  </cols>
  <sheetData>
    <row r="1" spans="1:80" ht="20.100000000000001" customHeight="1">
      <c r="A1" s="373"/>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4"/>
      <c r="BM1" s="103"/>
      <c r="BU1" s="103"/>
      <c r="BV1" s="1206" t="s">
        <v>88</v>
      </c>
      <c r="BW1" s="1207"/>
      <c r="BX1" s="1207"/>
      <c r="BY1" s="1207"/>
      <c r="BZ1" s="1208"/>
      <c r="CA1" s="373"/>
      <c r="CB1" s="373"/>
    </row>
    <row r="2" spans="1:80" ht="20.100000000000001" customHeight="1" thickBot="1">
      <c r="A2" s="373"/>
      <c r="B2" s="373"/>
      <c r="C2" s="375" t="s">
        <v>589</v>
      </c>
      <c r="D2" s="373"/>
      <c r="E2" s="373"/>
      <c r="F2" s="373"/>
      <c r="G2" s="373"/>
      <c r="H2" s="373"/>
      <c r="I2" s="373"/>
      <c r="J2" s="373"/>
      <c r="K2" s="373"/>
      <c r="L2" s="373"/>
      <c r="M2" s="373"/>
      <c r="N2" s="373"/>
      <c r="O2" s="373"/>
      <c r="P2" s="373"/>
      <c r="Q2" s="373"/>
      <c r="R2" s="373"/>
      <c r="S2" s="373"/>
      <c r="T2" s="373"/>
      <c r="U2" s="373"/>
      <c r="V2" s="373"/>
      <c r="W2" s="373"/>
      <c r="X2" s="373"/>
      <c r="Y2" s="373"/>
      <c r="Z2" s="376"/>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7"/>
      <c r="CA2" s="373"/>
      <c r="CB2" s="373"/>
    </row>
    <row r="3" spans="1:80" ht="22.5" customHeight="1" thickBot="1">
      <c r="A3" s="373"/>
      <c r="B3" s="103"/>
      <c r="C3" s="1209" t="s">
        <v>89</v>
      </c>
      <c r="D3" s="1210"/>
      <c r="E3" s="1210"/>
      <c r="F3" s="1211"/>
      <c r="G3" s="105" t="str">
        <f>様式7!F4</f>
        <v>○○○○○○○○○○○ESCO事業</v>
      </c>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8"/>
      <c r="CA3" s="373"/>
      <c r="CB3" s="373"/>
    </row>
    <row r="4" spans="1:80" ht="20.100000000000001" customHeight="1">
      <c r="A4" s="373"/>
      <c r="B4" s="103"/>
      <c r="C4" s="109" t="s">
        <v>90</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09" t="s">
        <v>91</v>
      </c>
      <c r="AQ4" s="110"/>
      <c r="AR4" s="110"/>
      <c r="AS4" s="110"/>
      <c r="AT4" s="110"/>
      <c r="AU4" s="110"/>
      <c r="AV4" s="110"/>
      <c r="AX4" s="111"/>
      <c r="AY4" s="103"/>
      <c r="AZ4" s="112"/>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c r="CA4" s="373"/>
      <c r="CB4" s="373"/>
    </row>
    <row r="5" spans="1:80" ht="20.100000000000001" customHeight="1">
      <c r="A5" s="373"/>
      <c r="B5" s="103"/>
      <c r="C5" s="113"/>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3"/>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5"/>
      <c r="CA5" s="373"/>
      <c r="CB5" s="373"/>
    </row>
    <row r="6" spans="1:80" ht="20.100000000000001" customHeight="1">
      <c r="A6" s="373"/>
      <c r="B6" s="103"/>
      <c r="C6" s="116"/>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116"/>
      <c r="AP6" s="378"/>
      <c r="AQ6" s="378"/>
      <c r="AR6" s="378"/>
      <c r="AS6" s="378"/>
      <c r="AT6" s="378"/>
      <c r="AU6" s="378"/>
      <c r="AV6" s="378"/>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8"/>
      <c r="CA6" s="373"/>
      <c r="CB6" s="373"/>
    </row>
    <row r="7" spans="1:80" ht="20.100000000000001" customHeight="1">
      <c r="A7" s="373"/>
      <c r="B7" s="103"/>
      <c r="C7" s="116"/>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116"/>
      <c r="AP7" s="378"/>
      <c r="AQ7" s="378"/>
      <c r="AR7" s="378"/>
      <c r="AS7" s="378"/>
      <c r="AT7" s="378"/>
      <c r="AU7" s="378"/>
      <c r="AV7" s="378"/>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8"/>
      <c r="CA7" s="373"/>
      <c r="CB7" s="373"/>
    </row>
    <row r="8" spans="1:80" ht="20.100000000000001" customHeight="1">
      <c r="A8" s="373"/>
      <c r="B8" s="103"/>
      <c r="C8" s="116"/>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116"/>
      <c r="AP8" s="378"/>
      <c r="AQ8" s="378"/>
      <c r="AR8" s="378"/>
      <c r="AS8" s="378"/>
      <c r="AT8" s="378"/>
      <c r="AU8" s="378"/>
      <c r="AV8" s="378"/>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373"/>
      <c r="CB8" s="373"/>
    </row>
    <row r="9" spans="1:80" ht="20.100000000000001" customHeight="1">
      <c r="A9" s="373"/>
      <c r="B9" s="103"/>
      <c r="C9" s="116"/>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116"/>
      <c r="AP9" s="378"/>
      <c r="AQ9" s="378"/>
      <c r="AR9" s="378"/>
      <c r="AS9" s="378"/>
      <c r="AT9" s="378"/>
      <c r="AU9" s="378"/>
      <c r="AV9" s="378"/>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8"/>
      <c r="CA9" s="373"/>
      <c r="CB9" s="373"/>
    </row>
    <row r="10" spans="1:80" ht="20.100000000000001" customHeight="1">
      <c r="A10" s="373"/>
      <c r="B10" s="103"/>
      <c r="C10" s="116"/>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116"/>
      <c r="AP10" s="378"/>
      <c r="AQ10" s="378"/>
      <c r="AR10" s="378"/>
      <c r="AS10" s="378"/>
      <c r="AT10" s="378"/>
      <c r="AU10" s="378"/>
      <c r="AV10" s="378"/>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8"/>
      <c r="CA10" s="373"/>
      <c r="CB10" s="373"/>
    </row>
    <row r="11" spans="1:80" ht="20.100000000000001" customHeight="1">
      <c r="A11" s="373"/>
      <c r="B11" s="103"/>
      <c r="C11" s="116"/>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116"/>
      <c r="AP11" s="378"/>
      <c r="AQ11" s="378"/>
      <c r="AR11" s="378"/>
      <c r="AS11" s="378"/>
      <c r="AT11" s="378"/>
      <c r="AU11" s="378"/>
      <c r="AV11" s="378"/>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8"/>
      <c r="CA11" s="373"/>
      <c r="CB11" s="373"/>
    </row>
    <row r="12" spans="1:80" ht="20.100000000000001" customHeight="1" thickBot="1">
      <c r="A12" s="373"/>
      <c r="B12" s="103"/>
      <c r="C12" s="116"/>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116"/>
      <c r="AP12" s="378"/>
      <c r="AQ12" s="378"/>
      <c r="AR12" s="378"/>
      <c r="AS12" s="378"/>
      <c r="AT12" s="378"/>
      <c r="AU12" s="378"/>
      <c r="AV12" s="378"/>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8"/>
      <c r="CA12" s="373"/>
      <c r="CB12" s="373"/>
    </row>
    <row r="13" spans="1:80" ht="20.100000000000001" customHeight="1">
      <c r="A13" s="373"/>
      <c r="B13" s="103"/>
      <c r="C13" s="109" t="s">
        <v>92</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09" t="s">
        <v>93</v>
      </c>
      <c r="AP13" s="119"/>
      <c r="AQ13" s="110"/>
      <c r="AR13" s="110"/>
      <c r="AS13" s="110"/>
      <c r="AT13" s="110"/>
      <c r="AU13" s="110"/>
      <c r="AV13" s="110"/>
      <c r="AW13" s="119"/>
      <c r="AX13" s="112"/>
      <c r="AY13" s="120"/>
      <c r="AZ13" s="112"/>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1"/>
      <c r="CA13" s="373"/>
      <c r="CB13" s="373"/>
    </row>
    <row r="14" spans="1:80" ht="20.100000000000001" customHeight="1">
      <c r="A14" s="373"/>
      <c r="B14" s="103"/>
      <c r="C14" s="116"/>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6"/>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8"/>
      <c r="CA14" s="373"/>
      <c r="CB14" s="373"/>
    </row>
    <row r="15" spans="1:80" ht="20.100000000000001" customHeight="1">
      <c r="A15" s="373"/>
      <c r="B15" s="103"/>
      <c r="C15" s="122"/>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2"/>
      <c r="AP15" s="123"/>
      <c r="AQ15" s="123"/>
      <c r="AR15" s="123"/>
      <c r="AS15" s="123"/>
      <c r="AT15" s="123"/>
      <c r="AU15" s="123"/>
      <c r="AV15" s="123"/>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8"/>
      <c r="CA15" s="373"/>
      <c r="CB15" s="373"/>
    </row>
    <row r="16" spans="1:80" ht="20.100000000000001" customHeight="1">
      <c r="A16" s="373"/>
      <c r="B16" s="103"/>
      <c r="C16" s="122"/>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122"/>
      <c r="AP16" s="379"/>
      <c r="AQ16" s="379"/>
      <c r="AR16" s="379"/>
      <c r="AS16" s="379"/>
      <c r="AT16" s="379"/>
      <c r="AU16" s="379"/>
      <c r="AV16" s="379"/>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8"/>
      <c r="CA16" s="373"/>
      <c r="CB16" s="373"/>
    </row>
    <row r="17" spans="1:80" ht="20.100000000000001" customHeight="1">
      <c r="A17" s="373"/>
      <c r="B17" s="103"/>
      <c r="C17" s="122"/>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122"/>
      <c r="AP17" s="379"/>
      <c r="AQ17" s="379"/>
      <c r="AR17" s="379"/>
      <c r="AS17" s="379"/>
      <c r="AT17" s="379"/>
      <c r="AU17" s="379"/>
      <c r="AV17" s="379"/>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8"/>
      <c r="CA17" s="373"/>
      <c r="CB17" s="373"/>
    </row>
    <row r="18" spans="1:80" ht="20.100000000000001" customHeight="1">
      <c r="A18" s="373"/>
      <c r="B18" s="103"/>
      <c r="C18" s="122"/>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122"/>
      <c r="AP18" s="379"/>
      <c r="AQ18" s="379"/>
      <c r="AR18" s="379"/>
      <c r="AS18" s="379"/>
      <c r="AT18" s="379"/>
      <c r="AU18" s="379"/>
      <c r="AV18" s="379"/>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8"/>
      <c r="CA18" s="373"/>
      <c r="CB18" s="373"/>
    </row>
    <row r="19" spans="1:80" ht="20.100000000000001" customHeight="1">
      <c r="A19" s="373"/>
      <c r="B19" s="103"/>
      <c r="C19" s="122"/>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122"/>
      <c r="AP19" s="379"/>
      <c r="AQ19" s="379"/>
      <c r="AR19" s="379"/>
      <c r="AS19" s="379"/>
      <c r="AT19" s="379"/>
      <c r="AU19" s="379"/>
      <c r="AV19" s="379"/>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8"/>
      <c r="CA19" s="373"/>
      <c r="CB19" s="373"/>
    </row>
    <row r="20" spans="1:80" ht="20.100000000000001" customHeight="1">
      <c r="A20" s="373"/>
      <c r="B20" s="103"/>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2"/>
      <c r="AP20" s="123"/>
      <c r="AQ20" s="123"/>
      <c r="AR20" s="123"/>
      <c r="AS20" s="123"/>
      <c r="AT20" s="123"/>
      <c r="AU20" s="123"/>
      <c r="AV20" s="123"/>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8"/>
      <c r="CA20" s="373"/>
      <c r="CB20" s="373"/>
    </row>
    <row r="21" spans="1:80" ht="20.100000000000001" customHeight="1" thickBot="1">
      <c r="A21" s="373"/>
      <c r="B21" s="103"/>
      <c r="C21" s="124"/>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P21" s="125"/>
      <c r="AQ21" s="125"/>
      <c r="AR21" s="125"/>
      <c r="AS21" s="125"/>
      <c r="AT21" s="125"/>
      <c r="AU21" s="125"/>
      <c r="AV21" s="125"/>
      <c r="AW21" s="127"/>
      <c r="AX21" s="127"/>
      <c r="AY21" s="128"/>
      <c r="AZ21" s="127"/>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9"/>
      <c r="CA21" s="373"/>
      <c r="CB21" s="373"/>
    </row>
    <row r="22" spans="1:80" ht="20.100000000000001" customHeight="1">
      <c r="A22" s="373"/>
      <c r="B22" s="103"/>
      <c r="C22" s="109" t="s">
        <v>94</v>
      </c>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12"/>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31"/>
      <c r="CA22" s="373"/>
      <c r="CB22" s="373"/>
    </row>
    <row r="23" spans="1:80" ht="20.100000000000001" customHeight="1">
      <c r="A23" s="373"/>
      <c r="B23" s="103"/>
      <c r="C23" s="122"/>
      <c r="D23" s="379" t="s">
        <v>95</v>
      </c>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123"/>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8"/>
      <c r="CA23" s="373"/>
      <c r="CB23" s="373"/>
    </row>
    <row r="24" spans="1:80" ht="20.100000000000001" customHeight="1">
      <c r="A24" s="373"/>
      <c r="B24" s="103"/>
      <c r="C24" s="122"/>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123"/>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8"/>
      <c r="CA24" s="373"/>
      <c r="CB24" s="373"/>
    </row>
    <row r="25" spans="1:80" ht="20.100000000000001" customHeight="1">
      <c r="A25" s="373"/>
      <c r="B25" s="103"/>
      <c r="C25" s="122"/>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123"/>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8"/>
      <c r="CA25" s="373"/>
      <c r="CB25" s="373"/>
    </row>
    <row r="26" spans="1:80" ht="20.100000000000001" customHeight="1">
      <c r="A26" s="373"/>
      <c r="B26" s="103"/>
      <c r="C26" s="122"/>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123"/>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8"/>
      <c r="CA26" s="373"/>
      <c r="CB26" s="373"/>
    </row>
    <row r="27" spans="1:80" ht="20.100000000000001" customHeight="1">
      <c r="A27" s="373"/>
      <c r="B27" s="103"/>
      <c r="C27" s="122"/>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123"/>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8"/>
      <c r="CA27" s="373"/>
      <c r="CB27" s="373"/>
    </row>
    <row r="28" spans="1:80" ht="20.100000000000001" customHeight="1">
      <c r="A28" s="373"/>
      <c r="B28" s="103"/>
      <c r="C28" s="122"/>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123"/>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8"/>
      <c r="CA28" s="373"/>
      <c r="CB28" s="373"/>
    </row>
    <row r="29" spans="1:80" ht="20.100000000000001" customHeight="1">
      <c r="A29" s="373"/>
      <c r="B29" s="103"/>
      <c r="C29" s="122"/>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123"/>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8"/>
      <c r="CA29" s="373"/>
      <c r="CB29" s="373"/>
    </row>
    <row r="30" spans="1:80" ht="20.100000000000001" customHeight="1">
      <c r="A30" s="373"/>
      <c r="B30" s="103"/>
      <c r="C30" s="122"/>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123"/>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8"/>
      <c r="CA30" s="373"/>
      <c r="CB30" s="373"/>
    </row>
    <row r="31" spans="1:80" ht="20.100000000000001" customHeight="1">
      <c r="A31" s="373"/>
      <c r="B31" s="103"/>
      <c r="C31" s="122"/>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123"/>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8"/>
      <c r="CA31" s="373"/>
      <c r="CB31" s="373"/>
    </row>
    <row r="32" spans="1:80" ht="20.100000000000001" customHeight="1" thickBot="1">
      <c r="A32" s="373"/>
      <c r="B32" s="103"/>
      <c r="C32" s="122"/>
      <c r="D32" s="132" t="s">
        <v>96</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3"/>
      <c r="BP32" s="133"/>
      <c r="BQ32" s="380"/>
      <c r="BR32" s="133"/>
      <c r="BS32" s="133"/>
      <c r="BT32" s="133" t="s">
        <v>97</v>
      </c>
      <c r="BU32" s="133"/>
      <c r="BV32" s="381"/>
      <c r="BW32" s="381"/>
      <c r="BX32" s="381"/>
      <c r="BY32" s="373"/>
      <c r="BZ32" s="118"/>
      <c r="CA32" s="373"/>
      <c r="CB32" s="373"/>
    </row>
    <row r="33" spans="1:80" ht="20.100000000000001" customHeight="1">
      <c r="A33" s="373"/>
      <c r="B33" s="103"/>
      <c r="C33" s="122"/>
      <c r="D33" s="1212" t="s">
        <v>465</v>
      </c>
      <c r="E33" s="1213"/>
      <c r="F33" s="1213"/>
      <c r="G33" s="1213"/>
      <c r="H33" s="1214"/>
      <c r="I33" s="1221" t="s">
        <v>98</v>
      </c>
      <c r="J33" s="1222"/>
      <c r="K33" s="1222"/>
      <c r="L33" s="1222"/>
      <c r="M33" s="1222"/>
      <c r="N33" s="1223"/>
      <c r="O33" s="1221" t="s">
        <v>99</v>
      </c>
      <c r="P33" s="1222"/>
      <c r="Q33" s="1222"/>
      <c r="R33" s="1222"/>
      <c r="S33" s="1222"/>
      <c r="T33" s="1222"/>
      <c r="U33" s="1222"/>
      <c r="V33" s="1222"/>
      <c r="W33" s="1222"/>
      <c r="X33" s="1222"/>
      <c r="Y33" s="1222"/>
      <c r="Z33" s="1222"/>
      <c r="AA33" s="1222"/>
      <c r="AB33" s="1222"/>
      <c r="AC33" s="1222"/>
      <c r="AD33" s="1222"/>
      <c r="AE33" s="1222"/>
      <c r="AF33" s="1222"/>
      <c r="AG33" s="1222"/>
      <c r="AH33" s="1222"/>
      <c r="AI33" s="1222"/>
      <c r="AJ33" s="1222"/>
      <c r="AK33" s="1222"/>
      <c r="AL33" s="1222"/>
      <c r="AM33" s="1222"/>
      <c r="AN33" s="1222"/>
      <c r="AO33" s="1222"/>
      <c r="AP33" s="1222"/>
      <c r="AQ33" s="1222"/>
      <c r="AR33" s="1222"/>
      <c r="AS33" s="1222"/>
      <c r="AT33" s="1222"/>
      <c r="AU33" s="1222"/>
      <c r="AV33" s="1222"/>
      <c r="AW33" s="1222"/>
      <c r="AX33" s="1222"/>
      <c r="AY33" s="1222"/>
      <c r="AZ33" s="1222"/>
      <c r="BA33" s="1222"/>
      <c r="BB33" s="1222"/>
      <c r="BC33" s="1222"/>
      <c r="BD33" s="1222"/>
      <c r="BE33" s="1222"/>
      <c r="BF33" s="1222"/>
      <c r="BG33" s="1222"/>
      <c r="BH33" s="1222"/>
      <c r="BI33" s="1222"/>
      <c r="BJ33" s="1222"/>
      <c r="BK33" s="1222"/>
      <c r="BL33" s="1222"/>
      <c r="BM33" s="1222"/>
      <c r="BN33" s="1222"/>
      <c r="BO33" s="1222"/>
      <c r="BP33" s="1222"/>
      <c r="BQ33" s="1222"/>
      <c r="BR33" s="1222"/>
      <c r="BS33" s="1222"/>
      <c r="BT33" s="1224" t="s">
        <v>100</v>
      </c>
      <c r="BU33" s="1213"/>
      <c r="BV33" s="1213"/>
      <c r="BW33" s="1213"/>
      <c r="BX33" s="1225"/>
      <c r="BY33" s="373"/>
      <c r="BZ33" s="118"/>
      <c r="CA33" s="373"/>
      <c r="CB33" s="373"/>
    </row>
    <row r="34" spans="1:80" ht="20.100000000000001" customHeight="1">
      <c r="A34" s="373"/>
      <c r="B34" s="103"/>
      <c r="C34" s="122"/>
      <c r="D34" s="1215"/>
      <c r="E34" s="1216"/>
      <c r="F34" s="1216"/>
      <c r="G34" s="1216"/>
      <c r="H34" s="1217"/>
      <c r="I34" s="1228" t="s">
        <v>101</v>
      </c>
      <c r="J34" s="1229"/>
      <c r="K34" s="1229"/>
      <c r="L34" s="1229"/>
      <c r="M34" s="1229"/>
      <c r="N34" s="1229"/>
      <c r="O34" s="1228" t="s">
        <v>101</v>
      </c>
      <c r="P34" s="1229"/>
      <c r="Q34" s="1229"/>
      <c r="R34" s="1229"/>
      <c r="S34" s="1232"/>
      <c r="T34" s="1228" t="s">
        <v>102</v>
      </c>
      <c r="U34" s="1229"/>
      <c r="V34" s="1229"/>
      <c r="W34" s="1232"/>
      <c r="X34" s="1234" t="s">
        <v>103</v>
      </c>
      <c r="Y34" s="1234"/>
      <c r="Z34" s="1234"/>
      <c r="AA34" s="1234"/>
      <c r="AB34" s="1234" t="s">
        <v>104</v>
      </c>
      <c r="AC34" s="1234"/>
      <c r="AD34" s="1234"/>
      <c r="AE34" s="1234"/>
      <c r="AF34" s="1234"/>
      <c r="AG34" s="1234"/>
      <c r="AH34" s="1234" t="s">
        <v>105</v>
      </c>
      <c r="AI34" s="1234"/>
      <c r="AJ34" s="1234"/>
      <c r="AK34" s="1234"/>
      <c r="AL34" s="1234"/>
      <c r="AM34" s="1234"/>
      <c r="AN34" s="1228" t="s">
        <v>106</v>
      </c>
      <c r="AO34" s="1229"/>
      <c r="AP34" s="1229"/>
      <c r="AQ34" s="1232"/>
      <c r="AR34" s="1228" t="s">
        <v>107</v>
      </c>
      <c r="AS34" s="1229"/>
      <c r="AT34" s="1229"/>
      <c r="AU34" s="1232"/>
      <c r="AV34" s="1236" t="s">
        <v>108</v>
      </c>
      <c r="AW34" s="1237"/>
      <c r="AX34" s="1237"/>
      <c r="AY34" s="1238"/>
      <c r="AZ34" s="1228" t="s">
        <v>109</v>
      </c>
      <c r="BA34" s="1229"/>
      <c r="BB34" s="1229"/>
      <c r="BC34" s="1232"/>
      <c r="BD34" s="1228" t="s">
        <v>110</v>
      </c>
      <c r="BE34" s="1229"/>
      <c r="BF34" s="1229"/>
      <c r="BG34" s="1232"/>
      <c r="BH34" s="1228" t="s">
        <v>111</v>
      </c>
      <c r="BI34" s="1229"/>
      <c r="BJ34" s="1229"/>
      <c r="BK34" s="1232"/>
      <c r="BL34" s="1228" t="s">
        <v>112</v>
      </c>
      <c r="BM34" s="1229"/>
      <c r="BN34" s="1229"/>
      <c r="BO34" s="1232"/>
      <c r="BP34" s="1228" t="s">
        <v>113</v>
      </c>
      <c r="BQ34" s="1229"/>
      <c r="BR34" s="1229"/>
      <c r="BS34" s="1232"/>
      <c r="BT34" s="1216"/>
      <c r="BU34" s="1216"/>
      <c r="BV34" s="1216"/>
      <c r="BW34" s="1216"/>
      <c r="BX34" s="1226"/>
      <c r="BY34" s="373"/>
      <c r="BZ34" s="118"/>
      <c r="CA34" s="373"/>
      <c r="CB34" s="373"/>
    </row>
    <row r="35" spans="1:80" ht="20.100000000000001" customHeight="1" thickBot="1">
      <c r="A35" s="373"/>
      <c r="B35" s="103"/>
      <c r="C35" s="122"/>
      <c r="D35" s="1218"/>
      <c r="E35" s="1219"/>
      <c r="F35" s="1219"/>
      <c r="G35" s="1219"/>
      <c r="H35" s="1220"/>
      <c r="I35" s="1230"/>
      <c r="J35" s="1231"/>
      <c r="K35" s="1231"/>
      <c r="L35" s="1231"/>
      <c r="M35" s="1231"/>
      <c r="N35" s="1231"/>
      <c r="O35" s="1230"/>
      <c r="P35" s="1231"/>
      <c r="Q35" s="1231"/>
      <c r="R35" s="1231"/>
      <c r="S35" s="1233"/>
      <c r="T35" s="1230"/>
      <c r="U35" s="1231"/>
      <c r="V35" s="1231"/>
      <c r="W35" s="1233"/>
      <c r="X35" s="1235"/>
      <c r="Y35" s="1235"/>
      <c r="Z35" s="1235"/>
      <c r="AA35" s="1235"/>
      <c r="AB35" s="1235"/>
      <c r="AC35" s="1235"/>
      <c r="AD35" s="1235"/>
      <c r="AE35" s="1235"/>
      <c r="AF35" s="1235"/>
      <c r="AG35" s="1235"/>
      <c r="AH35" s="1235"/>
      <c r="AI35" s="1235"/>
      <c r="AJ35" s="1235"/>
      <c r="AK35" s="1235"/>
      <c r="AL35" s="1235"/>
      <c r="AM35" s="1235"/>
      <c r="AN35" s="1230"/>
      <c r="AO35" s="1231"/>
      <c r="AP35" s="1231"/>
      <c r="AQ35" s="1233"/>
      <c r="AR35" s="1230"/>
      <c r="AS35" s="1231"/>
      <c r="AT35" s="1231"/>
      <c r="AU35" s="1233"/>
      <c r="AV35" s="1239"/>
      <c r="AW35" s="1240"/>
      <c r="AX35" s="1240"/>
      <c r="AY35" s="1241"/>
      <c r="AZ35" s="1230"/>
      <c r="BA35" s="1231"/>
      <c r="BB35" s="1231"/>
      <c r="BC35" s="1233"/>
      <c r="BD35" s="1230"/>
      <c r="BE35" s="1231"/>
      <c r="BF35" s="1231"/>
      <c r="BG35" s="1233"/>
      <c r="BH35" s="1230"/>
      <c r="BI35" s="1231"/>
      <c r="BJ35" s="1231"/>
      <c r="BK35" s="1233"/>
      <c r="BL35" s="1230"/>
      <c r="BM35" s="1231"/>
      <c r="BN35" s="1231"/>
      <c r="BO35" s="1233"/>
      <c r="BP35" s="1230"/>
      <c r="BQ35" s="1231"/>
      <c r="BR35" s="1231"/>
      <c r="BS35" s="1233"/>
      <c r="BT35" s="1219"/>
      <c r="BU35" s="1219"/>
      <c r="BV35" s="1219"/>
      <c r="BW35" s="1219"/>
      <c r="BX35" s="1227"/>
      <c r="BY35" s="373"/>
      <c r="BZ35" s="118"/>
      <c r="CA35" s="373"/>
      <c r="CB35" s="373"/>
    </row>
    <row r="36" spans="1:80" ht="20.100000000000001" customHeight="1" thickTop="1">
      <c r="A36" s="373"/>
      <c r="B36" s="103"/>
      <c r="C36" s="122"/>
      <c r="D36" s="134"/>
      <c r="E36" s="135"/>
      <c r="F36" s="135"/>
      <c r="G36" s="135"/>
      <c r="H36" s="136"/>
      <c r="I36" s="1242"/>
      <c r="J36" s="1242"/>
      <c r="K36" s="1242"/>
      <c r="L36" s="1242"/>
      <c r="M36" s="1242"/>
      <c r="N36" s="1243"/>
      <c r="O36" s="1242"/>
      <c r="P36" s="1242"/>
      <c r="Q36" s="1242"/>
      <c r="R36" s="1242"/>
      <c r="S36" s="1242"/>
      <c r="T36" s="1242"/>
      <c r="U36" s="1242"/>
      <c r="V36" s="1242"/>
      <c r="W36" s="1243"/>
      <c r="X36" s="1243"/>
      <c r="Y36" s="1244"/>
      <c r="Z36" s="1244"/>
      <c r="AA36" s="1245"/>
      <c r="AB36" s="1243"/>
      <c r="AC36" s="1244"/>
      <c r="AD36" s="1244"/>
      <c r="AE36" s="1244"/>
      <c r="AF36" s="1244"/>
      <c r="AG36" s="1245"/>
      <c r="AH36" s="1243"/>
      <c r="AI36" s="1244"/>
      <c r="AJ36" s="1244"/>
      <c r="AK36" s="1244"/>
      <c r="AL36" s="1244"/>
      <c r="AM36" s="1245"/>
      <c r="AN36" s="1245"/>
      <c r="AO36" s="1242"/>
      <c r="AP36" s="1242"/>
      <c r="AQ36" s="1242"/>
      <c r="AR36" s="1242"/>
      <c r="AS36" s="1242"/>
      <c r="AT36" s="1242"/>
      <c r="AU36" s="1242"/>
      <c r="AV36" s="1242"/>
      <c r="AW36" s="1242"/>
      <c r="AX36" s="1242"/>
      <c r="AY36" s="1242"/>
      <c r="AZ36" s="1242"/>
      <c r="BA36" s="1242"/>
      <c r="BB36" s="1242"/>
      <c r="BC36" s="1242"/>
      <c r="BD36" s="1242"/>
      <c r="BE36" s="1242"/>
      <c r="BF36" s="1242"/>
      <c r="BG36" s="1242"/>
      <c r="BH36" s="1242"/>
      <c r="BI36" s="1242"/>
      <c r="BJ36" s="1242"/>
      <c r="BK36" s="1242"/>
      <c r="BL36" s="1242"/>
      <c r="BM36" s="1242"/>
      <c r="BN36" s="1242"/>
      <c r="BO36" s="1242"/>
      <c r="BP36" s="1242"/>
      <c r="BQ36" s="1242"/>
      <c r="BR36" s="1242"/>
      <c r="BS36" s="1242"/>
      <c r="BT36" s="1247">
        <f>SUM(I36:BS36)</f>
        <v>0</v>
      </c>
      <c r="BU36" s="1248"/>
      <c r="BV36" s="1248"/>
      <c r="BW36" s="1248"/>
      <c r="BX36" s="1249"/>
      <c r="BY36" s="373"/>
      <c r="BZ36" s="118"/>
      <c r="CA36" s="373"/>
      <c r="CB36" s="373"/>
    </row>
    <row r="37" spans="1:80" ht="20.100000000000001" customHeight="1">
      <c r="A37" s="373"/>
      <c r="B37" s="103"/>
      <c r="C37" s="122"/>
      <c r="D37" s="137"/>
      <c r="E37" s="138"/>
      <c r="F37" s="138"/>
      <c r="G37" s="138"/>
      <c r="H37" s="139"/>
      <c r="I37" s="1246"/>
      <c r="J37" s="1246"/>
      <c r="K37" s="1246"/>
      <c r="L37" s="1246"/>
      <c r="M37" s="1246"/>
      <c r="N37" s="1250"/>
      <c r="O37" s="1246"/>
      <c r="P37" s="1246"/>
      <c r="Q37" s="1246"/>
      <c r="R37" s="1246"/>
      <c r="S37" s="1246"/>
      <c r="T37" s="1246"/>
      <c r="U37" s="1246"/>
      <c r="V37" s="1246"/>
      <c r="W37" s="1250"/>
      <c r="X37" s="1250"/>
      <c r="Y37" s="1251"/>
      <c r="Z37" s="1251"/>
      <c r="AA37" s="1252"/>
      <c r="AB37" s="1250"/>
      <c r="AC37" s="1251"/>
      <c r="AD37" s="1251"/>
      <c r="AE37" s="1251"/>
      <c r="AF37" s="1251"/>
      <c r="AG37" s="1252"/>
      <c r="AH37" s="1250"/>
      <c r="AI37" s="1251"/>
      <c r="AJ37" s="1251"/>
      <c r="AK37" s="1251"/>
      <c r="AL37" s="1251"/>
      <c r="AM37" s="1252"/>
      <c r="AN37" s="1252"/>
      <c r="AO37" s="1246"/>
      <c r="AP37" s="1246"/>
      <c r="AQ37" s="1246"/>
      <c r="AR37" s="1246"/>
      <c r="AS37" s="1246"/>
      <c r="AT37" s="1246"/>
      <c r="AU37" s="1246"/>
      <c r="AV37" s="1246"/>
      <c r="AW37" s="1246"/>
      <c r="AX37" s="1246"/>
      <c r="AY37" s="1246"/>
      <c r="AZ37" s="1246"/>
      <c r="BA37" s="1246"/>
      <c r="BB37" s="1246"/>
      <c r="BC37" s="1246"/>
      <c r="BD37" s="1246"/>
      <c r="BE37" s="1246"/>
      <c r="BF37" s="1246"/>
      <c r="BG37" s="1246"/>
      <c r="BH37" s="1246"/>
      <c r="BI37" s="1246"/>
      <c r="BJ37" s="1246"/>
      <c r="BK37" s="1246"/>
      <c r="BL37" s="1246"/>
      <c r="BM37" s="1246"/>
      <c r="BN37" s="1246"/>
      <c r="BO37" s="1246"/>
      <c r="BP37" s="1246"/>
      <c r="BQ37" s="1246"/>
      <c r="BR37" s="1246"/>
      <c r="BS37" s="1246"/>
      <c r="BT37" s="1253">
        <f>SUM(I37:BS37)</f>
        <v>0</v>
      </c>
      <c r="BU37" s="1254"/>
      <c r="BV37" s="1254"/>
      <c r="BW37" s="1254"/>
      <c r="BX37" s="1255"/>
      <c r="BY37" s="373"/>
      <c r="BZ37" s="118"/>
      <c r="CA37" s="373"/>
      <c r="CB37" s="373"/>
    </row>
    <row r="38" spans="1:80" ht="20.100000000000001" customHeight="1">
      <c r="A38" s="373"/>
      <c r="B38" s="103"/>
      <c r="C38" s="122"/>
      <c r="D38" s="137"/>
      <c r="E38" s="138"/>
      <c r="F38" s="138"/>
      <c r="G38" s="138"/>
      <c r="H38" s="139"/>
      <c r="I38" s="1246"/>
      <c r="J38" s="1246"/>
      <c r="K38" s="1246"/>
      <c r="L38" s="1246"/>
      <c r="M38" s="1246"/>
      <c r="N38" s="1250"/>
      <c r="O38" s="1246"/>
      <c r="P38" s="1246"/>
      <c r="Q38" s="1246"/>
      <c r="R38" s="1246"/>
      <c r="S38" s="1246"/>
      <c r="T38" s="1246"/>
      <c r="U38" s="1246"/>
      <c r="V38" s="1246"/>
      <c r="W38" s="1250"/>
      <c r="X38" s="1250"/>
      <c r="Y38" s="1251"/>
      <c r="Z38" s="1251"/>
      <c r="AA38" s="1252"/>
      <c r="AB38" s="1250"/>
      <c r="AC38" s="1251"/>
      <c r="AD38" s="1251"/>
      <c r="AE38" s="1251"/>
      <c r="AF38" s="1251"/>
      <c r="AG38" s="1252"/>
      <c r="AH38" s="1246"/>
      <c r="AI38" s="1246"/>
      <c r="AJ38" s="1246"/>
      <c r="AK38" s="1246"/>
      <c r="AL38" s="1246"/>
      <c r="AM38" s="1246"/>
      <c r="AN38" s="1252"/>
      <c r="AO38" s="1246"/>
      <c r="AP38" s="1246"/>
      <c r="AQ38" s="1246"/>
      <c r="AR38" s="1246"/>
      <c r="AS38" s="1246"/>
      <c r="AT38" s="1246"/>
      <c r="AU38" s="1246"/>
      <c r="AV38" s="1246"/>
      <c r="AW38" s="1246"/>
      <c r="AX38" s="1246"/>
      <c r="AY38" s="1246"/>
      <c r="AZ38" s="1246"/>
      <c r="BA38" s="1246"/>
      <c r="BB38" s="1246"/>
      <c r="BC38" s="1246"/>
      <c r="BD38" s="1246"/>
      <c r="BE38" s="1246"/>
      <c r="BF38" s="1246"/>
      <c r="BG38" s="1246"/>
      <c r="BH38" s="1246"/>
      <c r="BI38" s="1246"/>
      <c r="BJ38" s="1246"/>
      <c r="BK38" s="1246"/>
      <c r="BL38" s="1246"/>
      <c r="BM38" s="1246"/>
      <c r="BN38" s="1246"/>
      <c r="BO38" s="1246"/>
      <c r="BP38" s="1246"/>
      <c r="BQ38" s="1246"/>
      <c r="BR38" s="1246"/>
      <c r="BS38" s="1246"/>
      <c r="BT38" s="1247">
        <f t="shared" ref="BT38:BT43" si="0">SUM(I38:BS38)</f>
        <v>0</v>
      </c>
      <c r="BU38" s="1248"/>
      <c r="BV38" s="1248"/>
      <c r="BW38" s="1248"/>
      <c r="BX38" s="1249"/>
      <c r="BY38" s="373"/>
      <c r="BZ38" s="118"/>
      <c r="CA38" s="373"/>
      <c r="CB38" s="373"/>
    </row>
    <row r="39" spans="1:80" ht="20.100000000000001" customHeight="1">
      <c r="A39" s="373"/>
      <c r="B39" s="103"/>
      <c r="C39" s="122"/>
      <c r="D39" s="137"/>
      <c r="E39" s="138"/>
      <c r="F39" s="138"/>
      <c r="G39" s="138"/>
      <c r="H39" s="139"/>
      <c r="I39" s="1246"/>
      <c r="J39" s="1246"/>
      <c r="K39" s="1246"/>
      <c r="L39" s="1246"/>
      <c r="M39" s="1246"/>
      <c r="N39" s="1250"/>
      <c r="O39" s="1246"/>
      <c r="P39" s="1246"/>
      <c r="Q39" s="1246"/>
      <c r="R39" s="1246"/>
      <c r="S39" s="1246"/>
      <c r="T39" s="1246"/>
      <c r="U39" s="1246"/>
      <c r="V39" s="1246"/>
      <c r="W39" s="1250"/>
      <c r="X39" s="1250"/>
      <c r="Y39" s="1251"/>
      <c r="Z39" s="1251"/>
      <c r="AA39" s="1252"/>
      <c r="AB39" s="1250"/>
      <c r="AC39" s="1251"/>
      <c r="AD39" s="1251"/>
      <c r="AE39" s="1251"/>
      <c r="AF39" s="1251"/>
      <c r="AG39" s="1252"/>
      <c r="AH39" s="1243"/>
      <c r="AI39" s="1244"/>
      <c r="AJ39" s="1244"/>
      <c r="AK39" s="1244"/>
      <c r="AL39" s="1244"/>
      <c r="AM39" s="1245"/>
      <c r="AN39" s="1252"/>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53">
        <f t="shared" si="0"/>
        <v>0</v>
      </c>
      <c r="BU39" s="1254"/>
      <c r="BV39" s="1254"/>
      <c r="BW39" s="1254"/>
      <c r="BX39" s="1255"/>
      <c r="BY39" s="373"/>
      <c r="BZ39" s="118"/>
      <c r="CA39" s="373"/>
      <c r="CB39" s="373"/>
    </row>
    <row r="40" spans="1:80" ht="20.100000000000001" customHeight="1">
      <c r="A40" s="373"/>
      <c r="B40" s="103"/>
      <c r="C40" s="122"/>
      <c r="D40" s="137"/>
      <c r="E40" s="138"/>
      <c r="F40" s="138"/>
      <c r="G40" s="138"/>
      <c r="H40" s="139"/>
      <c r="I40" s="1246"/>
      <c r="J40" s="1246"/>
      <c r="K40" s="1246"/>
      <c r="L40" s="1246"/>
      <c r="M40" s="1246"/>
      <c r="N40" s="1250"/>
      <c r="O40" s="1246"/>
      <c r="P40" s="1246"/>
      <c r="Q40" s="1246"/>
      <c r="R40" s="1246"/>
      <c r="S40" s="1246"/>
      <c r="T40" s="1246"/>
      <c r="U40" s="1246"/>
      <c r="V40" s="1246"/>
      <c r="W40" s="1250"/>
      <c r="X40" s="1250"/>
      <c r="Y40" s="1251"/>
      <c r="Z40" s="1251"/>
      <c r="AA40" s="1252"/>
      <c r="AB40" s="1250"/>
      <c r="AC40" s="1251"/>
      <c r="AD40" s="1251"/>
      <c r="AE40" s="1251"/>
      <c r="AF40" s="1251"/>
      <c r="AG40" s="1252"/>
      <c r="AH40" s="1250"/>
      <c r="AI40" s="1251"/>
      <c r="AJ40" s="1251"/>
      <c r="AK40" s="1251"/>
      <c r="AL40" s="1251"/>
      <c r="AM40" s="1252"/>
      <c r="AN40" s="1252"/>
      <c r="AO40" s="1246"/>
      <c r="AP40" s="1246"/>
      <c r="AQ40" s="1246"/>
      <c r="AR40" s="1246"/>
      <c r="AS40" s="1246"/>
      <c r="AT40" s="1246"/>
      <c r="AU40" s="1246"/>
      <c r="AV40" s="1246"/>
      <c r="AW40" s="1246"/>
      <c r="AX40" s="1246"/>
      <c r="AY40" s="1246"/>
      <c r="AZ40" s="1246"/>
      <c r="BA40" s="1246"/>
      <c r="BB40" s="1246"/>
      <c r="BC40" s="1246"/>
      <c r="BD40" s="1246"/>
      <c r="BE40" s="1246"/>
      <c r="BF40" s="1246"/>
      <c r="BG40" s="1246"/>
      <c r="BH40" s="1246"/>
      <c r="BI40" s="1246"/>
      <c r="BJ40" s="1246"/>
      <c r="BK40" s="1246"/>
      <c r="BL40" s="1246"/>
      <c r="BM40" s="1246"/>
      <c r="BN40" s="1246"/>
      <c r="BO40" s="1246"/>
      <c r="BP40" s="1250"/>
      <c r="BQ40" s="1251"/>
      <c r="BR40" s="1251"/>
      <c r="BS40" s="1252"/>
      <c r="BT40" s="1247">
        <f t="shared" si="0"/>
        <v>0</v>
      </c>
      <c r="BU40" s="1248"/>
      <c r="BV40" s="1248"/>
      <c r="BW40" s="1248"/>
      <c r="BX40" s="1249"/>
      <c r="BY40" s="373"/>
      <c r="BZ40" s="118"/>
      <c r="CA40" s="373"/>
      <c r="CB40" s="373"/>
    </row>
    <row r="41" spans="1:80" ht="20.100000000000001" customHeight="1">
      <c r="A41" s="373"/>
      <c r="B41" s="103"/>
      <c r="C41" s="122"/>
      <c r="D41" s="137"/>
      <c r="E41" s="138"/>
      <c r="F41" s="138"/>
      <c r="G41" s="138"/>
      <c r="H41" s="139"/>
      <c r="I41" s="1246"/>
      <c r="J41" s="1246"/>
      <c r="K41" s="1246"/>
      <c r="L41" s="1246"/>
      <c r="M41" s="1246"/>
      <c r="N41" s="1250"/>
      <c r="O41" s="1246"/>
      <c r="P41" s="1246"/>
      <c r="Q41" s="1246"/>
      <c r="R41" s="1246"/>
      <c r="S41" s="1246"/>
      <c r="T41" s="1246"/>
      <c r="U41" s="1246"/>
      <c r="V41" s="1246"/>
      <c r="W41" s="1250"/>
      <c r="X41" s="1250"/>
      <c r="Y41" s="1251"/>
      <c r="Z41" s="1251"/>
      <c r="AA41" s="1252"/>
      <c r="AB41" s="1250"/>
      <c r="AC41" s="1251"/>
      <c r="AD41" s="1251"/>
      <c r="AE41" s="1251"/>
      <c r="AF41" s="1251"/>
      <c r="AG41" s="1252"/>
      <c r="AH41" s="1250"/>
      <c r="AI41" s="1251"/>
      <c r="AJ41" s="1251"/>
      <c r="AK41" s="1251"/>
      <c r="AL41" s="1251"/>
      <c r="AM41" s="1252"/>
      <c r="AN41" s="1252"/>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50"/>
      <c r="BQ41" s="1251"/>
      <c r="BR41" s="1251"/>
      <c r="BS41" s="1252"/>
      <c r="BT41" s="1253">
        <f t="shared" si="0"/>
        <v>0</v>
      </c>
      <c r="BU41" s="1254"/>
      <c r="BV41" s="1254"/>
      <c r="BW41" s="1254"/>
      <c r="BX41" s="1255"/>
      <c r="BY41" s="373"/>
      <c r="BZ41" s="118"/>
      <c r="CA41" s="373"/>
      <c r="CB41" s="373"/>
    </row>
    <row r="42" spans="1:80" ht="20.100000000000001" customHeight="1">
      <c r="A42" s="373"/>
      <c r="B42" s="103"/>
      <c r="C42" s="122"/>
      <c r="D42" s="137"/>
      <c r="E42" s="138"/>
      <c r="F42" s="138"/>
      <c r="G42" s="138"/>
      <c r="H42" s="139"/>
      <c r="I42" s="1246"/>
      <c r="J42" s="1246"/>
      <c r="K42" s="1246"/>
      <c r="L42" s="1246"/>
      <c r="M42" s="1246"/>
      <c r="N42" s="1250"/>
      <c r="O42" s="1246"/>
      <c r="P42" s="1246"/>
      <c r="Q42" s="1246"/>
      <c r="R42" s="1246"/>
      <c r="S42" s="1246"/>
      <c r="T42" s="1246"/>
      <c r="U42" s="1246"/>
      <c r="V42" s="1246"/>
      <c r="W42" s="1250"/>
      <c r="X42" s="1250"/>
      <c r="Y42" s="1251"/>
      <c r="Z42" s="1251"/>
      <c r="AA42" s="1252"/>
      <c r="AB42" s="1250"/>
      <c r="AC42" s="1251"/>
      <c r="AD42" s="1251"/>
      <c r="AE42" s="1251"/>
      <c r="AF42" s="1251"/>
      <c r="AG42" s="1252"/>
      <c r="AH42" s="1250"/>
      <c r="AI42" s="1251"/>
      <c r="AJ42" s="1251"/>
      <c r="AK42" s="1251"/>
      <c r="AL42" s="1251"/>
      <c r="AM42" s="1252"/>
      <c r="AN42" s="1252"/>
      <c r="AO42" s="1246"/>
      <c r="AP42" s="1246"/>
      <c r="AQ42" s="1246"/>
      <c r="AR42" s="1246"/>
      <c r="AS42" s="1246"/>
      <c r="AT42" s="1246"/>
      <c r="AU42" s="1246"/>
      <c r="AV42" s="1246"/>
      <c r="AW42" s="1246"/>
      <c r="AX42" s="1246"/>
      <c r="AY42" s="1246"/>
      <c r="AZ42" s="1246"/>
      <c r="BA42" s="1246"/>
      <c r="BB42" s="1246"/>
      <c r="BC42" s="1246"/>
      <c r="BD42" s="1246"/>
      <c r="BE42" s="1246"/>
      <c r="BF42" s="1246"/>
      <c r="BG42" s="1246"/>
      <c r="BH42" s="1246"/>
      <c r="BI42" s="1246"/>
      <c r="BJ42" s="1246"/>
      <c r="BK42" s="1246"/>
      <c r="BL42" s="1246"/>
      <c r="BM42" s="1246"/>
      <c r="BN42" s="1246"/>
      <c r="BO42" s="1246"/>
      <c r="BP42" s="1250"/>
      <c r="BQ42" s="1251"/>
      <c r="BR42" s="1251"/>
      <c r="BS42" s="1252"/>
      <c r="BT42" s="1247">
        <f t="shared" si="0"/>
        <v>0</v>
      </c>
      <c r="BU42" s="1248"/>
      <c r="BV42" s="1248"/>
      <c r="BW42" s="1248"/>
      <c r="BX42" s="1249"/>
      <c r="BY42" s="373"/>
      <c r="BZ42" s="118"/>
      <c r="CA42" s="373"/>
      <c r="CB42" s="373"/>
    </row>
    <row r="43" spans="1:80" ht="20.100000000000001" customHeight="1" thickBot="1">
      <c r="A43" s="373"/>
      <c r="B43" s="103"/>
      <c r="C43" s="122"/>
      <c r="D43" s="140"/>
      <c r="E43" s="141"/>
      <c r="F43" s="141"/>
      <c r="G43" s="141"/>
      <c r="H43" s="142"/>
      <c r="I43" s="1256"/>
      <c r="J43" s="1256"/>
      <c r="K43" s="1256"/>
      <c r="L43" s="1256"/>
      <c r="M43" s="1256"/>
      <c r="N43" s="1257"/>
      <c r="O43" s="1256"/>
      <c r="P43" s="1256"/>
      <c r="Q43" s="1256"/>
      <c r="R43" s="1256"/>
      <c r="S43" s="1256"/>
      <c r="T43" s="1256"/>
      <c r="U43" s="1256"/>
      <c r="V43" s="1256"/>
      <c r="W43" s="1257"/>
      <c r="X43" s="1257"/>
      <c r="Y43" s="1258"/>
      <c r="Z43" s="1258"/>
      <c r="AA43" s="1259"/>
      <c r="AB43" s="1257"/>
      <c r="AC43" s="1258"/>
      <c r="AD43" s="1258"/>
      <c r="AE43" s="1258"/>
      <c r="AF43" s="1258"/>
      <c r="AG43" s="1259"/>
      <c r="AH43" s="1257"/>
      <c r="AI43" s="1258"/>
      <c r="AJ43" s="1258"/>
      <c r="AK43" s="1258"/>
      <c r="AL43" s="1258"/>
      <c r="AM43" s="1259"/>
      <c r="AN43" s="1259"/>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69">
        <f t="shared" si="0"/>
        <v>0</v>
      </c>
      <c r="BU43" s="1270"/>
      <c r="BV43" s="1270"/>
      <c r="BW43" s="1270"/>
      <c r="BX43" s="1271"/>
      <c r="BY43" s="373"/>
      <c r="BZ43" s="118"/>
      <c r="CA43" s="373"/>
      <c r="CB43" s="373"/>
    </row>
    <row r="44" spans="1:80" ht="20.100000000000001" customHeight="1" thickTop="1" thickBot="1">
      <c r="A44" s="373"/>
      <c r="B44" s="103"/>
      <c r="C44" s="122"/>
      <c r="D44" s="1266" t="s">
        <v>114</v>
      </c>
      <c r="E44" s="1267"/>
      <c r="F44" s="1267"/>
      <c r="G44" s="1267"/>
      <c r="H44" s="1268"/>
      <c r="I44" s="1265">
        <f>SUM(I36:N43)</f>
        <v>0</v>
      </c>
      <c r="J44" s="1265"/>
      <c r="K44" s="1265"/>
      <c r="L44" s="1265"/>
      <c r="M44" s="1265"/>
      <c r="N44" s="1262"/>
      <c r="O44" s="1265">
        <f>SUM(O36:S43)</f>
        <v>0</v>
      </c>
      <c r="P44" s="1265"/>
      <c r="Q44" s="1265"/>
      <c r="R44" s="1265"/>
      <c r="S44" s="1265"/>
      <c r="T44" s="1265">
        <f>SUM(T36:W43)</f>
        <v>0</v>
      </c>
      <c r="U44" s="1265"/>
      <c r="V44" s="1265"/>
      <c r="W44" s="1262"/>
      <c r="X44" s="1262">
        <f>SUM(X36:AA43)</f>
        <v>0</v>
      </c>
      <c r="Y44" s="1263"/>
      <c r="Z44" s="1263"/>
      <c r="AA44" s="1264"/>
      <c r="AB44" s="1262">
        <f>SUM(AB36:AG43)</f>
        <v>0</v>
      </c>
      <c r="AC44" s="1263"/>
      <c r="AD44" s="1263"/>
      <c r="AE44" s="1263"/>
      <c r="AF44" s="1263"/>
      <c r="AG44" s="1264"/>
      <c r="AH44" s="1262">
        <f>SUM(AH36:AM43)</f>
        <v>0</v>
      </c>
      <c r="AI44" s="1263"/>
      <c r="AJ44" s="1263"/>
      <c r="AK44" s="1263"/>
      <c r="AL44" s="1263"/>
      <c r="AM44" s="1264"/>
      <c r="AN44" s="1264">
        <f>SUM(AN36:AQ43)</f>
        <v>0</v>
      </c>
      <c r="AO44" s="1265"/>
      <c r="AP44" s="1265"/>
      <c r="AQ44" s="1265"/>
      <c r="AR44" s="1265">
        <f>SUM(AR36:AU43)</f>
        <v>0</v>
      </c>
      <c r="AS44" s="1265"/>
      <c r="AT44" s="1265"/>
      <c r="AU44" s="1265"/>
      <c r="AV44" s="1265">
        <f>SUM(AV36:AY43)</f>
        <v>0</v>
      </c>
      <c r="AW44" s="1265"/>
      <c r="AX44" s="1265"/>
      <c r="AY44" s="1265"/>
      <c r="AZ44" s="1265">
        <f>SUM(AZ36:BC43)</f>
        <v>0</v>
      </c>
      <c r="BA44" s="1265"/>
      <c r="BB44" s="1265"/>
      <c r="BC44" s="1265"/>
      <c r="BD44" s="1265">
        <f>SUM(BD36:BG43)</f>
        <v>0</v>
      </c>
      <c r="BE44" s="1265"/>
      <c r="BF44" s="1265"/>
      <c r="BG44" s="1265"/>
      <c r="BH44" s="1265">
        <f>SUM(BH36:BK43)</f>
        <v>0</v>
      </c>
      <c r="BI44" s="1265"/>
      <c r="BJ44" s="1265"/>
      <c r="BK44" s="1265"/>
      <c r="BL44" s="1265">
        <f>SUM(BL36:BO43)</f>
        <v>0</v>
      </c>
      <c r="BM44" s="1265"/>
      <c r="BN44" s="1265"/>
      <c r="BO44" s="1265"/>
      <c r="BP44" s="1265">
        <f>SUM(BP36:BS43)</f>
        <v>0</v>
      </c>
      <c r="BQ44" s="1265"/>
      <c r="BR44" s="1265"/>
      <c r="BS44" s="1265"/>
      <c r="BT44" s="1272">
        <f>SUM(I44:BS44)</f>
        <v>0</v>
      </c>
      <c r="BU44" s="1272"/>
      <c r="BV44" s="1272"/>
      <c r="BW44" s="1272"/>
      <c r="BX44" s="1273"/>
      <c r="BY44" s="373"/>
      <c r="BZ44" s="118"/>
      <c r="CA44" s="373"/>
      <c r="CB44" s="373"/>
    </row>
    <row r="45" spans="1:80" ht="20.100000000000001" customHeight="1" thickBot="1">
      <c r="A45" s="373"/>
      <c r="B45" s="103"/>
      <c r="C45" s="126"/>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373"/>
      <c r="CB45" s="373"/>
    </row>
    <row r="46" spans="1:80" ht="20.100000000000001" customHeight="1">
      <c r="A46" s="373"/>
      <c r="B46" s="373"/>
      <c r="C46" s="1260" t="s">
        <v>337</v>
      </c>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1261"/>
      <c r="AJ46" s="1261"/>
      <c r="AK46" s="1261"/>
      <c r="AL46" s="1261"/>
      <c r="AM46" s="1261"/>
      <c r="AN46" s="1261"/>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373"/>
      <c r="CB46" s="373"/>
    </row>
    <row r="47" spans="1:80" ht="20.100000000000001" customHeight="1">
      <c r="CB47" s="489" t="str">
        <f>様式7!$F$4</f>
        <v>○○○○○○○○○○○ESCO事業</v>
      </c>
    </row>
  </sheetData>
  <mergeCells count="157">
    <mergeCell ref="AZ43:BC43"/>
    <mergeCell ref="BD43:BG43"/>
    <mergeCell ref="BH43:BK43"/>
    <mergeCell ref="BL43:BO43"/>
    <mergeCell ref="BP43:BS43"/>
    <mergeCell ref="BT43:BX43"/>
    <mergeCell ref="BH44:BK44"/>
    <mergeCell ref="BL44:BO44"/>
    <mergeCell ref="BP44:BS44"/>
    <mergeCell ref="BT44:BX44"/>
    <mergeCell ref="C46:BZ46"/>
    <mergeCell ref="AH44:AM44"/>
    <mergeCell ref="AN44:AQ44"/>
    <mergeCell ref="AR44:AU44"/>
    <mergeCell ref="AV44:AY44"/>
    <mergeCell ref="AZ44:BC44"/>
    <mergeCell ref="BD44:BG44"/>
    <mergeCell ref="D44:H44"/>
    <mergeCell ref="I44:N44"/>
    <mergeCell ref="O44:S44"/>
    <mergeCell ref="T44:W44"/>
    <mergeCell ref="X44:AA44"/>
    <mergeCell ref="AB44:AG44"/>
    <mergeCell ref="BT42:BX42"/>
    <mergeCell ref="I43:N43"/>
    <mergeCell ref="O43:S43"/>
    <mergeCell ref="T43:W43"/>
    <mergeCell ref="X43:AA43"/>
    <mergeCell ref="AB43:AG43"/>
    <mergeCell ref="AH43:AM43"/>
    <mergeCell ref="AN43:AQ43"/>
    <mergeCell ref="AR43:AU43"/>
    <mergeCell ref="AV43:AY43"/>
    <mergeCell ref="AV42:AY42"/>
    <mergeCell ref="AZ42:BC42"/>
    <mergeCell ref="BD42:BG42"/>
    <mergeCell ref="BH42:BK42"/>
    <mergeCell ref="BL42:BO42"/>
    <mergeCell ref="BP42:BS42"/>
    <mergeCell ref="I42:N42"/>
    <mergeCell ref="O42:S42"/>
    <mergeCell ref="AN42:AQ42"/>
    <mergeCell ref="AR42:AU42"/>
    <mergeCell ref="T42:W42"/>
    <mergeCell ref="X42:AA42"/>
    <mergeCell ref="AB42:AG42"/>
    <mergeCell ref="AH42:AM42"/>
    <mergeCell ref="AR41:AU41"/>
    <mergeCell ref="BL40:BO40"/>
    <mergeCell ref="BP40:BS40"/>
    <mergeCell ref="BT40:BX40"/>
    <mergeCell ref="I41:N41"/>
    <mergeCell ref="O41:S41"/>
    <mergeCell ref="T41:W41"/>
    <mergeCell ref="X41:AA41"/>
    <mergeCell ref="AB41:AG41"/>
    <mergeCell ref="AH41:AM41"/>
    <mergeCell ref="AN41:AQ41"/>
    <mergeCell ref="AN40:AQ40"/>
    <mergeCell ref="AR40:AU40"/>
    <mergeCell ref="AV40:AY40"/>
    <mergeCell ref="AZ40:BC40"/>
    <mergeCell ref="BD40:BG40"/>
    <mergeCell ref="BH40:BK40"/>
    <mergeCell ref="I40:N40"/>
    <mergeCell ref="O40:S40"/>
    <mergeCell ref="T40:W40"/>
    <mergeCell ref="X40:AA40"/>
    <mergeCell ref="AB40:AG40"/>
    <mergeCell ref="AH40:AM40"/>
    <mergeCell ref="BP41:BS41"/>
    <mergeCell ref="BT41:BX41"/>
    <mergeCell ref="AZ39:BC39"/>
    <mergeCell ref="BD39:BG39"/>
    <mergeCell ref="BH39:BK39"/>
    <mergeCell ref="BL39:BO39"/>
    <mergeCell ref="BP39:BS39"/>
    <mergeCell ref="BT39:BX39"/>
    <mergeCell ref="AV41:AY41"/>
    <mergeCell ref="AZ41:BC41"/>
    <mergeCell ref="BD41:BG41"/>
    <mergeCell ref="BH41:BK41"/>
    <mergeCell ref="BL41:BO41"/>
    <mergeCell ref="BT38:BX38"/>
    <mergeCell ref="I39:N39"/>
    <mergeCell ref="O39:S39"/>
    <mergeCell ref="T39:W39"/>
    <mergeCell ref="X39:AA39"/>
    <mergeCell ref="AB39:AG39"/>
    <mergeCell ref="AH39:AM39"/>
    <mergeCell ref="AN39:AQ39"/>
    <mergeCell ref="AR39:AU39"/>
    <mergeCell ref="AV39:AY39"/>
    <mergeCell ref="AV38:AY38"/>
    <mergeCell ref="AZ38:BC38"/>
    <mergeCell ref="BD38:BG38"/>
    <mergeCell ref="BH38:BK38"/>
    <mergeCell ref="BL38:BO38"/>
    <mergeCell ref="BP38:BS38"/>
    <mergeCell ref="I38:N38"/>
    <mergeCell ref="O38:S38"/>
    <mergeCell ref="T38:W38"/>
    <mergeCell ref="X38:AA38"/>
    <mergeCell ref="AB38:AG38"/>
    <mergeCell ref="AH38:AM38"/>
    <mergeCell ref="AN38:AQ38"/>
    <mergeCell ref="AR38:AU38"/>
    <mergeCell ref="AR37:AU37"/>
    <mergeCell ref="BL36:BO36"/>
    <mergeCell ref="BP36:BS36"/>
    <mergeCell ref="BT36:BX36"/>
    <mergeCell ref="I37:N37"/>
    <mergeCell ref="O37:S37"/>
    <mergeCell ref="T37:W37"/>
    <mergeCell ref="X37:AA37"/>
    <mergeCell ref="AB37:AG37"/>
    <mergeCell ref="AH37:AM37"/>
    <mergeCell ref="AN37:AQ37"/>
    <mergeCell ref="AN36:AQ36"/>
    <mergeCell ref="AR36:AU36"/>
    <mergeCell ref="AV36:AY36"/>
    <mergeCell ref="AZ36:BC36"/>
    <mergeCell ref="BD36:BG36"/>
    <mergeCell ref="BH36:BK36"/>
    <mergeCell ref="BP37:BS37"/>
    <mergeCell ref="BT37:BX37"/>
    <mergeCell ref="AV37:AY37"/>
    <mergeCell ref="AZ37:BC37"/>
    <mergeCell ref="BD37:BG37"/>
    <mergeCell ref="BH37:BK37"/>
    <mergeCell ref="BL37:BO37"/>
    <mergeCell ref="I36:N36"/>
    <mergeCell ref="O36:S36"/>
    <mergeCell ref="T36:W36"/>
    <mergeCell ref="X36:AA36"/>
    <mergeCell ref="AB36:AG36"/>
    <mergeCell ref="AH36:AM36"/>
    <mergeCell ref="AB34:AG35"/>
    <mergeCell ref="AH34:AM35"/>
    <mergeCell ref="AN34:AQ35"/>
    <mergeCell ref="BV1:BZ1"/>
    <mergeCell ref="C3:F3"/>
    <mergeCell ref="D33:H35"/>
    <mergeCell ref="I33:N33"/>
    <mergeCell ref="O33:BS33"/>
    <mergeCell ref="BT33:BX35"/>
    <mergeCell ref="I34:N35"/>
    <mergeCell ref="O34:S35"/>
    <mergeCell ref="T34:W35"/>
    <mergeCell ref="X34:AA35"/>
    <mergeCell ref="BD34:BG35"/>
    <mergeCell ref="BH34:BK35"/>
    <mergeCell ref="BL34:BO35"/>
    <mergeCell ref="BP34:BS35"/>
    <mergeCell ref="AR34:AU35"/>
    <mergeCell ref="AV34:AY35"/>
    <mergeCell ref="AZ34:BC35"/>
  </mergeCells>
  <phoneticPr fontId="3"/>
  <pageMargins left="0.78740157480314965" right="0" top="0.47244094488188981" bottom="0" header="0.51181102362204722" footer="0.51181102362204722"/>
  <pageSetup paperSize="8" scale="93"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zoomScaleNormal="100" zoomScaleSheetLayoutView="100" workbookViewId="0"/>
  </sheetViews>
  <sheetFormatPr defaultRowHeight="13.5"/>
  <cols>
    <col min="1" max="1" width="15.75" style="145" customWidth="1"/>
    <col min="2" max="2" width="35.25" style="145" customWidth="1"/>
    <col min="3" max="3" width="33.75" style="145" customWidth="1"/>
    <col min="4" max="4" width="11.125" style="145" customWidth="1"/>
    <col min="5" max="256" width="9" style="145"/>
    <col min="257" max="257" width="15.75" style="145" customWidth="1"/>
    <col min="258" max="258" width="33.625" style="145" customWidth="1"/>
    <col min="259" max="259" width="33.75" style="145" customWidth="1"/>
    <col min="260" max="260" width="11.125" style="145" customWidth="1"/>
    <col min="261" max="512" width="9" style="145"/>
    <col min="513" max="513" width="15.75" style="145" customWidth="1"/>
    <col min="514" max="514" width="33.625" style="145" customWidth="1"/>
    <col min="515" max="515" width="33.75" style="145" customWidth="1"/>
    <col min="516" max="516" width="11.125" style="145" customWidth="1"/>
    <col min="517" max="768" width="9" style="145"/>
    <col min="769" max="769" width="15.75" style="145" customWidth="1"/>
    <col min="770" max="770" width="33.625" style="145" customWidth="1"/>
    <col min="771" max="771" width="33.75" style="145" customWidth="1"/>
    <col min="772" max="772" width="11.125" style="145" customWidth="1"/>
    <col min="773" max="1024" width="9" style="145"/>
    <col min="1025" max="1025" width="15.75" style="145" customWidth="1"/>
    <col min="1026" max="1026" width="33.625" style="145" customWidth="1"/>
    <col min="1027" max="1027" width="33.75" style="145" customWidth="1"/>
    <col min="1028" max="1028" width="11.125" style="145" customWidth="1"/>
    <col min="1029" max="1280" width="9" style="145"/>
    <col min="1281" max="1281" width="15.75" style="145" customWidth="1"/>
    <col min="1282" max="1282" width="33.625" style="145" customWidth="1"/>
    <col min="1283" max="1283" width="33.75" style="145" customWidth="1"/>
    <col min="1284" max="1284" width="11.125" style="145" customWidth="1"/>
    <col min="1285" max="1536" width="9" style="145"/>
    <col min="1537" max="1537" width="15.75" style="145" customWidth="1"/>
    <col min="1538" max="1538" width="33.625" style="145" customWidth="1"/>
    <col min="1539" max="1539" width="33.75" style="145" customWidth="1"/>
    <col min="1540" max="1540" width="11.125" style="145" customWidth="1"/>
    <col min="1541" max="1792" width="9" style="145"/>
    <col min="1793" max="1793" width="15.75" style="145" customWidth="1"/>
    <col min="1794" max="1794" width="33.625" style="145" customWidth="1"/>
    <col min="1795" max="1795" width="33.75" style="145" customWidth="1"/>
    <col min="1796" max="1796" width="11.125" style="145" customWidth="1"/>
    <col min="1797" max="2048" width="9" style="145"/>
    <col min="2049" max="2049" width="15.75" style="145" customWidth="1"/>
    <col min="2050" max="2050" width="33.625" style="145" customWidth="1"/>
    <col min="2051" max="2051" width="33.75" style="145" customWidth="1"/>
    <col min="2052" max="2052" width="11.125" style="145" customWidth="1"/>
    <col min="2053" max="2304" width="9" style="145"/>
    <col min="2305" max="2305" width="15.75" style="145" customWidth="1"/>
    <col min="2306" max="2306" width="33.625" style="145" customWidth="1"/>
    <col min="2307" max="2307" width="33.75" style="145" customWidth="1"/>
    <col min="2308" max="2308" width="11.125" style="145" customWidth="1"/>
    <col min="2309" max="2560" width="9" style="145"/>
    <col min="2561" max="2561" width="15.75" style="145" customWidth="1"/>
    <col min="2562" max="2562" width="33.625" style="145" customWidth="1"/>
    <col min="2563" max="2563" width="33.75" style="145" customWidth="1"/>
    <col min="2564" max="2564" width="11.125" style="145" customWidth="1"/>
    <col min="2565" max="2816" width="9" style="145"/>
    <col min="2817" max="2817" width="15.75" style="145" customWidth="1"/>
    <col min="2818" max="2818" width="33.625" style="145" customWidth="1"/>
    <col min="2819" max="2819" width="33.75" style="145" customWidth="1"/>
    <col min="2820" max="2820" width="11.125" style="145" customWidth="1"/>
    <col min="2821" max="3072" width="9" style="145"/>
    <col min="3073" max="3073" width="15.75" style="145" customWidth="1"/>
    <col min="3074" max="3074" width="33.625" style="145" customWidth="1"/>
    <col min="3075" max="3075" width="33.75" style="145" customWidth="1"/>
    <col min="3076" max="3076" width="11.125" style="145" customWidth="1"/>
    <col min="3077" max="3328" width="9" style="145"/>
    <col min="3329" max="3329" width="15.75" style="145" customWidth="1"/>
    <col min="3330" max="3330" width="33.625" style="145" customWidth="1"/>
    <col min="3331" max="3331" width="33.75" style="145" customWidth="1"/>
    <col min="3332" max="3332" width="11.125" style="145" customWidth="1"/>
    <col min="3333" max="3584" width="9" style="145"/>
    <col min="3585" max="3585" width="15.75" style="145" customWidth="1"/>
    <col min="3586" max="3586" width="33.625" style="145" customWidth="1"/>
    <col min="3587" max="3587" width="33.75" style="145" customWidth="1"/>
    <col min="3588" max="3588" width="11.125" style="145" customWidth="1"/>
    <col min="3589" max="3840" width="9" style="145"/>
    <col min="3841" max="3841" width="15.75" style="145" customWidth="1"/>
    <col min="3842" max="3842" width="33.625" style="145" customWidth="1"/>
    <col min="3843" max="3843" width="33.75" style="145" customWidth="1"/>
    <col min="3844" max="3844" width="11.125" style="145" customWidth="1"/>
    <col min="3845" max="4096" width="9" style="145"/>
    <col min="4097" max="4097" width="15.75" style="145" customWidth="1"/>
    <col min="4098" max="4098" width="33.625" style="145" customWidth="1"/>
    <col min="4099" max="4099" width="33.75" style="145" customWidth="1"/>
    <col min="4100" max="4100" width="11.125" style="145" customWidth="1"/>
    <col min="4101" max="4352" width="9" style="145"/>
    <col min="4353" max="4353" width="15.75" style="145" customWidth="1"/>
    <col min="4354" max="4354" width="33.625" style="145" customWidth="1"/>
    <col min="4355" max="4355" width="33.75" style="145" customWidth="1"/>
    <col min="4356" max="4356" width="11.125" style="145" customWidth="1"/>
    <col min="4357" max="4608" width="9" style="145"/>
    <col min="4609" max="4609" width="15.75" style="145" customWidth="1"/>
    <col min="4610" max="4610" width="33.625" style="145" customWidth="1"/>
    <col min="4611" max="4611" width="33.75" style="145" customWidth="1"/>
    <col min="4612" max="4612" width="11.125" style="145" customWidth="1"/>
    <col min="4613" max="4864" width="9" style="145"/>
    <col min="4865" max="4865" width="15.75" style="145" customWidth="1"/>
    <col min="4866" max="4866" width="33.625" style="145" customWidth="1"/>
    <col min="4867" max="4867" width="33.75" style="145" customWidth="1"/>
    <col min="4868" max="4868" width="11.125" style="145" customWidth="1"/>
    <col min="4869" max="5120" width="9" style="145"/>
    <col min="5121" max="5121" width="15.75" style="145" customWidth="1"/>
    <col min="5122" max="5122" width="33.625" style="145" customWidth="1"/>
    <col min="5123" max="5123" width="33.75" style="145" customWidth="1"/>
    <col min="5124" max="5124" width="11.125" style="145" customWidth="1"/>
    <col min="5125" max="5376" width="9" style="145"/>
    <col min="5377" max="5377" width="15.75" style="145" customWidth="1"/>
    <col min="5378" max="5378" width="33.625" style="145" customWidth="1"/>
    <col min="5379" max="5379" width="33.75" style="145" customWidth="1"/>
    <col min="5380" max="5380" width="11.125" style="145" customWidth="1"/>
    <col min="5381" max="5632" width="9" style="145"/>
    <col min="5633" max="5633" width="15.75" style="145" customWidth="1"/>
    <col min="5634" max="5634" width="33.625" style="145" customWidth="1"/>
    <col min="5635" max="5635" width="33.75" style="145" customWidth="1"/>
    <col min="5636" max="5636" width="11.125" style="145" customWidth="1"/>
    <col min="5637" max="5888" width="9" style="145"/>
    <col min="5889" max="5889" width="15.75" style="145" customWidth="1"/>
    <col min="5890" max="5890" width="33.625" style="145" customWidth="1"/>
    <col min="5891" max="5891" width="33.75" style="145" customWidth="1"/>
    <col min="5892" max="5892" width="11.125" style="145" customWidth="1"/>
    <col min="5893" max="6144" width="9" style="145"/>
    <col min="6145" max="6145" width="15.75" style="145" customWidth="1"/>
    <col min="6146" max="6146" width="33.625" style="145" customWidth="1"/>
    <col min="6147" max="6147" width="33.75" style="145" customWidth="1"/>
    <col min="6148" max="6148" width="11.125" style="145" customWidth="1"/>
    <col min="6149" max="6400" width="9" style="145"/>
    <col min="6401" max="6401" width="15.75" style="145" customWidth="1"/>
    <col min="6402" max="6402" width="33.625" style="145" customWidth="1"/>
    <col min="6403" max="6403" width="33.75" style="145" customWidth="1"/>
    <col min="6404" max="6404" width="11.125" style="145" customWidth="1"/>
    <col min="6405" max="6656" width="9" style="145"/>
    <col min="6657" max="6657" width="15.75" style="145" customWidth="1"/>
    <col min="6658" max="6658" width="33.625" style="145" customWidth="1"/>
    <col min="6659" max="6659" width="33.75" style="145" customWidth="1"/>
    <col min="6660" max="6660" width="11.125" style="145" customWidth="1"/>
    <col min="6661" max="6912" width="9" style="145"/>
    <col min="6913" max="6913" width="15.75" style="145" customWidth="1"/>
    <col min="6914" max="6914" width="33.625" style="145" customWidth="1"/>
    <col min="6915" max="6915" width="33.75" style="145" customWidth="1"/>
    <col min="6916" max="6916" width="11.125" style="145" customWidth="1"/>
    <col min="6917" max="7168" width="9" style="145"/>
    <col min="7169" max="7169" width="15.75" style="145" customWidth="1"/>
    <col min="7170" max="7170" width="33.625" style="145" customWidth="1"/>
    <col min="7171" max="7171" width="33.75" style="145" customWidth="1"/>
    <col min="7172" max="7172" width="11.125" style="145" customWidth="1"/>
    <col min="7173" max="7424" width="9" style="145"/>
    <col min="7425" max="7425" width="15.75" style="145" customWidth="1"/>
    <col min="7426" max="7426" width="33.625" style="145" customWidth="1"/>
    <col min="7427" max="7427" width="33.75" style="145" customWidth="1"/>
    <col min="7428" max="7428" width="11.125" style="145" customWidth="1"/>
    <col min="7429" max="7680" width="9" style="145"/>
    <col min="7681" max="7681" width="15.75" style="145" customWidth="1"/>
    <col min="7682" max="7682" width="33.625" style="145" customWidth="1"/>
    <col min="7683" max="7683" width="33.75" style="145" customWidth="1"/>
    <col min="7684" max="7684" width="11.125" style="145" customWidth="1"/>
    <col min="7685" max="7936" width="9" style="145"/>
    <col min="7937" max="7937" width="15.75" style="145" customWidth="1"/>
    <col min="7938" max="7938" width="33.625" style="145" customWidth="1"/>
    <col min="7939" max="7939" width="33.75" style="145" customWidth="1"/>
    <col min="7940" max="7940" width="11.125" style="145" customWidth="1"/>
    <col min="7941" max="8192" width="9" style="145"/>
    <col min="8193" max="8193" width="15.75" style="145" customWidth="1"/>
    <col min="8194" max="8194" width="33.625" style="145" customWidth="1"/>
    <col min="8195" max="8195" width="33.75" style="145" customWidth="1"/>
    <col min="8196" max="8196" width="11.125" style="145" customWidth="1"/>
    <col min="8197" max="8448" width="9" style="145"/>
    <col min="8449" max="8449" width="15.75" style="145" customWidth="1"/>
    <col min="8450" max="8450" width="33.625" style="145" customWidth="1"/>
    <col min="8451" max="8451" width="33.75" style="145" customWidth="1"/>
    <col min="8452" max="8452" width="11.125" style="145" customWidth="1"/>
    <col min="8453" max="8704" width="9" style="145"/>
    <col min="8705" max="8705" width="15.75" style="145" customWidth="1"/>
    <col min="8706" max="8706" width="33.625" style="145" customWidth="1"/>
    <col min="8707" max="8707" width="33.75" style="145" customWidth="1"/>
    <col min="8708" max="8708" width="11.125" style="145" customWidth="1"/>
    <col min="8709" max="8960" width="9" style="145"/>
    <col min="8961" max="8961" width="15.75" style="145" customWidth="1"/>
    <col min="8962" max="8962" width="33.625" style="145" customWidth="1"/>
    <col min="8963" max="8963" width="33.75" style="145" customWidth="1"/>
    <col min="8964" max="8964" width="11.125" style="145" customWidth="1"/>
    <col min="8965" max="9216" width="9" style="145"/>
    <col min="9217" max="9217" width="15.75" style="145" customWidth="1"/>
    <col min="9218" max="9218" width="33.625" style="145" customWidth="1"/>
    <col min="9219" max="9219" width="33.75" style="145" customWidth="1"/>
    <col min="9220" max="9220" width="11.125" style="145" customWidth="1"/>
    <col min="9221" max="9472" width="9" style="145"/>
    <col min="9473" max="9473" width="15.75" style="145" customWidth="1"/>
    <col min="9474" max="9474" width="33.625" style="145" customWidth="1"/>
    <col min="9475" max="9475" width="33.75" style="145" customWidth="1"/>
    <col min="9476" max="9476" width="11.125" style="145" customWidth="1"/>
    <col min="9477" max="9728" width="9" style="145"/>
    <col min="9729" max="9729" width="15.75" style="145" customWidth="1"/>
    <col min="9730" max="9730" width="33.625" style="145" customWidth="1"/>
    <col min="9731" max="9731" width="33.75" style="145" customWidth="1"/>
    <col min="9732" max="9732" width="11.125" style="145" customWidth="1"/>
    <col min="9733" max="9984" width="9" style="145"/>
    <col min="9985" max="9985" width="15.75" style="145" customWidth="1"/>
    <col min="9986" max="9986" width="33.625" style="145" customWidth="1"/>
    <col min="9987" max="9987" width="33.75" style="145" customWidth="1"/>
    <col min="9988" max="9988" width="11.125" style="145" customWidth="1"/>
    <col min="9989" max="10240" width="9" style="145"/>
    <col min="10241" max="10241" width="15.75" style="145" customWidth="1"/>
    <col min="10242" max="10242" width="33.625" style="145" customWidth="1"/>
    <col min="10243" max="10243" width="33.75" style="145" customWidth="1"/>
    <col min="10244" max="10244" width="11.125" style="145" customWidth="1"/>
    <col min="10245" max="10496" width="9" style="145"/>
    <col min="10497" max="10497" width="15.75" style="145" customWidth="1"/>
    <col min="10498" max="10498" width="33.625" style="145" customWidth="1"/>
    <col min="10499" max="10499" width="33.75" style="145" customWidth="1"/>
    <col min="10500" max="10500" width="11.125" style="145" customWidth="1"/>
    <col min="10501" max="10752" width="9" style="145"/>
    <col min="10753" max="10753" width="15.75" style="145" customWidth="1"/>
    <col min="10754" max="10754" width="33.625" style="145" customWidth="1"/>
    <col min="10755" max="10755" width="33.75" style="145" customWidth="1"/>
    <col min="10756" max="10756" width="11.125" style="145" customWidth="1"/>
    <col min="10757" max="11008" width="9" style="145"/>
    <col min="11009" max="11009" width="15.75" style="145" customWidth="1"/>
    <col min="11010" max="11010" width="33.625" style="145" customWidth="1"/>
    <col min="11011" max="11011" width="33.75" style="145" customWidth="1"/>
    <col min="11012" max="11012" width="11.125" style="145" customWidth="1"/>
    <col min="11013" max="11264" width="9" style="145"/>
    <col min="11265" max="11265" width="15.75" style="145" customWidth="1"/>
    <col min="11266" max="11266" width="33.625" style="145" customWidth="1"/>
    <col min="11267" max="11267" width="33.75" style="145" customWidth="1"/>
    <col min="11268" max="11268" width="11.125" style="145" customWidth="1"/>
    <col min="11269" max="11520" width="9" style="145"/>
    <col min="11521" max="11521" width="15.75" style="145" customWidth="1"/>
    <col min="11522" max="11522" width="33.625" style="145" customWidth="1"/>
    <col min="11523" max="11523" width="33.75" style="145" customWidth="1"/>
    <col min="11524" max="11524" width="11.125" style="145" customWidth="1"/>
    <col min="11525" max="11776" width="9" style="145"/>
    <col min="11777" max="11777" width="15.75" style="145" customWidth="1"/>
    <col min="11778" max="11778" width="33.625" style="145" customWidth="1"/>
    <col min="11779" max="11779" width="33.75" style="145" customWidth="1"/>
    <col min="11780" max="11780" width="11.125" style="145" customWidth="1"/>
    <col min="11781" max="12032" width="9" style="145"/>
    <col min="12033" max="12033" width="15.75" style="145" customWidth="1"/>
    <col min="12034" max="12034" width="33.625" style="145" customWidth="1"/>
    <col min="12035" max="12035" width="33.75" style="145" customWidth="1"/>
    <col min="12036" max="12036" width="11.125" style="145" customWidth="1"/>
    <col min="12037" max="12288" width="9" style="145"/>
    <col min="12289" max="12289" width="15.75" style="145" customWidth="1"/>
    <col min="12290" max="12290" width="33.625" style="145" customWidth="1"/>
    <col min="12291" max="12291" width="33.75" style="145" customWidth="1"/>
    <col min="12292" max="12292" width="11.125" style="145" customWidth="1"/>
    <col min="12293" max="12544" width="9" style="145"/>
    <col min="12545" max="12545" width="15.75" style="145" customWidth="1"/>
    <col min="12546" max="12546" width="33.625" style="145" customWidth="1"/>
    <col min="12547" max="12547" width="33.75" style="145" customWidth="1"/>
    <col min="12548" max="12548" width="11.125" style="145" customWidth="1"/>
    <col min="12549" max="12800" width="9" style="145"/>
    <col min="12801" max="12801" width="15.75" style="145" customWidth="1"/>
    <col min="12802" max="12802" width="33.625" style="145" customWidth="1"/>
    <col min="12803" max="12803" width="33.75" style="145" customWidth="1"/>
    <col min="12804" max="12804" width="11.125" style="145" customWidth="1"/>
    <col min="12805" max="13056" width="9" style="145"/>
    <col min="13057" max="13057" width="15.75" style="145" customWidth="1"/>
    <col min="13058" max="13058" width="33.625" style="145" customWidth="1"/>
    <col min="13059" max="13059" width="33.75" style="145" customWidth="1"/>
    <col min="13060" max="13060" width="11.125" style="145" customWidth="1"/>
    <col min="13061" max="13312" width="9" style="145"/>
    <col min="13313" max="13313" width="15.75" style="145" customWidth="1"/>
    <col min="13314" max="13314" width="33.625" style="145" customWidth="1"/>
    <col min="13315" max="13315" width="33.75" style="145" customWidth="1"/>
    <col min="13316" max="13316" width="11.125" style="145" customWidth="1"/>
    <col min="13317" max="13568" width="9" style="145"/>
    <col min="13569" max="13569" width="15.75" style="145" customWidth="1"/>
    <col min="13570" max="13570" width="33.625" style="145" customWidth="1"/>
    <col min="13571" max="13571" width="33.75" style="145" customWidth="1"/>
    <col min="13572" max="13572" width="11.125" style="145" customWidth="1"/>
    <col min="13573" max="13824" width="9" style="145"/>
    <col min="13825" max="13825" width="15.75" style="145" customWidth="1"/>
    <col min="13826" max="13826" width="33.625" style="145" customWidth="1"/>
    <col min="13827" max="13827" width="33.75" style="145" customWidth="1"/>
    <col min="13828" max="13828" width="11.125" style="145" customWidth="1"/>
    <col min="13829" max="14080" width="9" style="145"/>
    <col min="14081" max="14081" width="15.75" style="145" customWidth="1"/>
    <col min="14082" max="14082" width="33.625" style="145" customWidth="1"/>
    <col min="14083" max="14083" width="33.75" style="145" customWidth="1"/>
    <col min="14084" max="14084" width="11.125" style="145" customWidth="1"/>
    <col min="14085" max="14336" width="9" style="145"/>
    <col min="14337" max="14337" width="15.75" style="145" customWidth="1"/>
    <col min="14338" max="14338" width="33.625" style="145" customWidth="1"/>
    <col min="14339" max="14339" width="33.75" style="145" customWidth="1"/>
    <col min="14340" max="14340" width="11.125" style="145" customWidth="1"/>
    <col min="14341" max="14592" width="9" style="145"/>
    <col min="14593" max="14593" width="15.75" style="145" customWidth="1"/>
    <col min="14594" max="14594" width="33.625" style="145" customWidth="1"/>
    <col min="14595" max="14595" width="33.75" style="145" customWidth="1"/>
    <col min="14596" max="14596" width="11.125" style="145" customWidth="1"/>
    <col min="14597" max="14848" width="9" style="145"/>
    <col min="14849" max="14849" width="15.75" style="145" customWidth="1"/>
    <col min="14850" max="14850" width="33.625" style="145" customWidth="1"/>
    <col min="14851" max="14851" width="33.75" style="145" customWidth="1"/>
    <col min="14852" max="14852" width="11.125" style="145" customWidth="1"/>
    <col min="14853" max="15104" width="9" style="145"/>
    <col min="15105" max="15105" width="15.75" style="145" customWidth="1"/>
    <col min="15106" max="15106" width="33.625" style="145" customWidth="1"/>
    <col min="15107" max="15107" width="33.75" style="145" customWidth="1"/>
    <col min="15108" max="15108" width="11.125" style="145" customWidth="1"/>
    <col min="15109" max="15360" width="9" style="145"/>
    <col min="15361" max="15361" width="15.75" style="145" customWidth="1"/>
    <col min="15362" max="15362" width="33.625" style="145" customWidth="1"/>
    <col min="15363" max="15363" width="33.75" style="145" customWidth="1"/>
    <col min="15364" max="15364" width="11.125" style="145" customWidth="1"/>
    <col min="15365" max="15616" width="9" style="145"/>
    <col min="15617" max="15617" width="15.75" style="145" customWidth="1"/>
    <col min="15618" max="15618" width="33.625" style="145" customWidth="1"/>
    <col min="15619" max="15619" width="33.75" style="145" customWidth="1"/>
    <col min="15620" max="15620" width="11.125" style="145" customWidth="1"/>
    <col min="15621" max="15872" width="9" style="145"/>
    <col min="15873" max="15873" width="15.75" style="145" customWidth="1"/>
    <col min="15874" max="15874" width="33.625" style="145" customWidth="1"/>
    <col min="15875" max="15875" width="33.75" style="145" customWidth="1"/>
    <col min="15876" max="15876" width="11.125" style="145" customWidth="1"/>
    <col min="15877" max="16128" width="9" style="145"/>
    <col min="16129" max="16129" width="15.75" style="145" customWidth="1"/>
    <col min="16130" max="16130" width="33.625" style="145" customWidth="1"/>
    <col min="16131" max="16131" width="33.75" style="145" customWidth="1"/>
    <col min="16132" max="16132" width="11.125" style="145" customWidth="1"/>
    <col min="16133" max="16384" width="9" style="145"/>
  </cols>
  <sheetData>
    <row r="1" spans="1:4">
      <c r="D1" s="146" t="s">
        <v>115</v>
      </c>
    </row>
    <row r="2" spans="1:4" ht="15" thickBot="1">
      <c r="A2" s="1278" t="s">
        <v>585</v>
      </c>
      <c r="B2" s="1278"/>
      <c r="C2" s="1278"/>
      <c r="D2" s="1278"/>
    </row>
    <row r="3" spans="1:4" ht="15" customHeight="1">
      <c r="A3" s="147" t="s">
        <v>116</v>
      </c>
      <c r="B3" s="1279"/>
      <c r="C3" s="1279"/>
      <c r="D3" s="1280"/>
    </row>
    <row r="4" spans="1:4" ht="15" customHeight="1" thickBot="1">
      <c r="A4" s="148" t="s">
        <v>117</v>
      </c>
      <c r="B4" s="1281"/>
      <c r="C4" s="1282"/>
      <c r="D4" s="1283"/>
    </row>
    <row r="5" spans="1:4" ht="15" customHeight="1" thickBot="1"/>
    <row r="6" spans="1:4" ht="15" customHeight="1" thickBot="1">
      <c r="A6" s="1284" t="s">
        <v>7</v>
      </c>
      <c r="B6" s="1285"/>
      <c r="C6" s="1286" t="s">
        <v>118</v>
      </c>
      <c r="D6" s="1287"/>
    </row>
    <row r="7" spans="1:4" ht="15" customHeight="1" thickTop="1">
      <c r="A7" s="1274" t="s">
        <v>119</v>
      </c>
      <c r="B7" s="1275"/>
      <c r="C7" s="1276" t="s">
        <v>120</v>
      </c>
      <c r="D7" s="1277"/>
    </row>
    <row r="8" spans="1:4" ht="15" customHeight="1">
      <c r="A8" s="1288" t="s">
        <v>121</v>
      </c>
      <c r="B8" s="1289"/>
      <c r="C8" s="1290" t="s">
        <v>338</v>
      </c>
      <c r="D8" s="1291"/>
    </row>
    <row r="9" spans="1:4" ht="30" customHeight="1">
      <c r="A9" s="1292" t="s">
        <v>122</v>
      </c>
      <c r="B9" s="1293"/>
      <c r="C9" s="1290" t="s">
        <v>339</v>
      </c>
      <c r="D9" s="1291"/>
    </row>
    <row r="10" spans="1:4" ht="15" customHeight="1">
      <c r="A10" s="1294" t="s">
        <v>123</v>
      </c>
      <c r="B10" s="1290"/>
      <c r="C10" s="1290" t="s">
        <v>124</v>
      </c>
      <c r="D10" s="1291"/>
    </row>
    <row r="11" spans="1:4" ht="15" customHeight="1">
      <c r="A11" s="1292" t="s">
        <v>125</v>
      </c>
      <c r="B11" s="1290"/>
      <c r="C11" s="1295" t="s">
        <v>340</v>
      </c>
      <c r="D11" s="1296"/>
    </row>
    <row r="12" spans="1:4" ht="15" customHeight="1">
      <c r="A12" s="1297" t="s">
        <v>126</v>
      </c>
      <c r="B12" s="1298"/>
      <c r="C12" s="1290" t="s">
        <v>127</v>
      </c>
      <c r="D12" s="1291"/>
    </row>
    <row r="13" spans="1:4" ht="15" customHeight="1">
      <c r="A13" s="1299"/>
      <c r="B13" s="1300"/>
      <c r="C13" s="1290" t="s">
        <v>128</v>
      </c>
      <c r="D13" s="1291"/>
    </row>
    <row r="14" spans="1:4" ht="15" customHeight="1">
      <c r="A14" s="1299"/>
      <c r="B14" s="1300"/>
      <c r="C14" s="1290" t="s">
        <v>129</v>
      </c>
      <c r="D14" s="1291"/>
    </row>
    <row r="15" spans="1:4" ht="15" customHeight="1">
      <c r="A15" s="1299"/>
      <c r="B15" s="1300"/>
      <c r="C15" s="1290" t="s">
        <v>130</v>
      </c>
      <c r="D15" s="1291"/>
    </row>
    <row r="16" spans="1:4" ht="15" customHeight="1">
      <c r="A16" s="1301"/>
      <c r="B16" s="1302"/>
      <c r="C16" s="1290" t="s">
        <v>131</v>
      </c>
      <c r="D16" s="1291"/>
    </row>
    <row r="17" spans="1:4" ht="15" customHeight="1">
      <c r="A17" s="1294" t="s">
        <v>132</v>
      </c>
      <c r="B17" s="1290"/>
      <c r="C17" s="1295" t="s">
        <v>341</v>
      </c>
      <c r="D17" s="1296"/>
    </row>
    <row r="18" spans="1:4" ht="30" customHeight="1">
      <c r="A18" s="1288" t="s">
        <v>621</v>
      </c>
      <c r="B18" s="1289"/>
      <c r="C18" s="1293" t="s">
        <v>133</v>
      </c>
      <c r="D18" s="1303"/>
    </row>
    <row r="19" spans="1:4" ht="15" customHeight="1">
      <c r="A19" s="1294" t="s">
        <v>134</v>
      </c>
      <c r="B19" s="1290"/>
      <c r="C19" s="1295" t="s">
        <v>342</v>
      </c>
      <c r="D19" s="1296"/>
    </row>
    <row r="20" spans="1:4" ht="15" customHeight="1">
      <c r="A20" s="1294" t="s">
        <v>135</v>
      </c>
      <c r="B20" s="1290"/>
      <c r="C20" s="1295" t="s">
        <v>343</v>
      </c>
      <c r="D20" s="1296"/>
    </row>
    <row r="21" spans="1:4" ht="15" customHeight="1">
      <c r="A21" s="1294" t="s">
        <v>136</v>
      </c>
      <c r="B21" s="1290"/>
      <c r="C21" s="1295" t="s">
        <v>344</v>
      </c>
      <c r="D21" s="1296"/>
    </row>
    <row r="22" spans="1:4" ht="30" customHeight="1">
      <c r="A22" s="1288" t="s">
        <v>622</v>
      </c>
      <c r="B22" s="1304"/>
      <c r="C22" s="1305"/>
      <c r="D22" s="1306"/>
    </row>
    <row r="23" spans="1:4" ht="45" customHeight="1">
      <c r="A23" s="1307" t="s">
        <v>623</v>
      </c>
      <c r="B23" s="1308"/>
      <c r="C23" s="1305" t="s">
        <v>137</v>
      </c>
      <c r="D23" s="1306"/>
    </row>
    <row r="24" spans="1:4" ht="15" customHeight="1">
      <c r="A24" s="1292" t="s">
        <v>138</v>
      </c>
      <c r="B24" s="1293"/>
      <c r="C24" s="1295" t="s">
        <v>345</v>
      </c>
      <c r="D24" s="1296"/>
    </row>
    <row r="25" spans="1:4" ht="15" customHeight="1">
      <c r="A25" s="1292" t="s">
        <v>139</v>
      </c>
      <c r="B25" s="1293"/>
      <c r="C25" s="1295" t="s">
        <v>140</v>
      </c>
      <c r="D25" s="1296"/>
    </row>
    <row r="26" spans="1:4" ht="15" customHeight="1">
      <c r="A26" s="1309" t="s">
        <v>141</v>
      </c>
      <c r="B26" s="1310"/>
      <c r="C26" s="1311" t="s">
        <v>346</v>
      </c>
      <c r="D26" s="1312"/>
    </row>
    <row r="27" spans="1:4" ht="75" customHeight="1">
      <c r="A27" s="1292" t="s">
        <v>627</v>
      </c>
      <c r="B27" s="1290"/>
      <c r="C27" s="1305" t="s">
        <v>137</v>
      </c>
      <c r="D27" s="1306"/>
    </row>
    <row r="28" spans="1:4" ht="60" customHeight="1">
      <c r="A28" s="1292" t="s">
        <v>624</v>
      </c>
      <c r="B28" s="1293"/>
      <c r="C28" s="1305" t="s">
        <v>137</v>
      </c>
      <c r="D28" s="1306"/>
    </row>
    <row r="29" spans="1:4" ht="30" customHeight="1">
      <c r="A29" s="1292" t="s">
        <v>142</v>
      </c>
      <c r="B29" s="1293"/>
      <c r="C29" s="1305" t="s">
        <v>137</v>
      </c>
      <c r="D29" s="1306"/>
    </row>
    <row r="30" spans="1:4" ht="45" customHeight="1">
      <c r="A30" s="1292" t="s">
        <v>143</v>
      </c>
      <c r="B30" s="1293"/>
      <c r="C30" s="1305" t="s">
        <v>137</v>
      </c>
      <c r="D30" s="1306"/>
    </row>
    <row r="31" spans="1:4" ht="45" customHeight="1">
      <c r="A31" s="1292" t="s">
        <v>625</v>
      </c>
      <c r="B31" s="1293"/>
      <c r="C31" s="1305" t="s">
        <v>137</v>
      </c>
      <c r="D31" s="1306"/>
    </row>
    <row r="32" spans="1:4" ht="15" customHeight="1">
      <c r="A32" s="1294" t="s">
        <v>144</v>
      </c>
      <c r="B32" s="1290"/>
      <c r="C32" s="1305" t="s">
        <v>145</v>
      </c>
      <c r="D32" s="1306"/>
    </row>
    <row r="33" spans="1:4" ht="15" customHeight="1">
      <c r="A33" s="149" t="s">
        <v>146</v>
      </c>
      <c r="B33" s="150"/>
      <c r="C33" s="1305" t="s">
        <v>145</v>
      </c>
      <c r="D33" s="1306"/>
    </row>
    <row r="34" spans="1:4" ht="15" customHeight="1">
      <c r="A34" s="1316" t="s">
        <v>626</v>
      </c>
      <c r="B34" s="1317"/>
      <c r="C34" s="1322" t="s">
        <v>147</v>
      </c>
      <c r="D34" s="1323"/>
    </row>
    <row r="35" spans="1:4" ht="15" customHeight="1">
      <c r="A35" s="1318"/>
      <c r="B35" s="1319"/>
      <c r="C35" s="1322" t="s">
        <v>148</v>
      </c>
      <c r="D35" s="1323"/>
    </row>
    <row r="36" spans="1:4" ht="15" customHeight="1">
      <c r="A36" s="1318"/>
      <c r="B36" s="1319"/>
      <c r="C36" s="1322" t="s">
        <v>149</v>
      </c>
      <c r="D36" s="1323"/>
    </row>
    <row r="37" spans="1:4" ht="15" customHeight="1">
      <c r="A37" s="1318"/>
      <c r="B37" s="1319"/>
      <c r="C37" s="1322" t="s">
        <v>150</v>
      </c>
      <c r="D37" s="1323"/>
    </row>
    <row r="38" spans="1:4" ht="15" customHeight="1">
      <c r="A38" s="1318"/>
      <c r="B38" s="1319"/>
      <c r="C38" s="1322" t="s">
        <v>151</v>
      </c>
      <c r="D38" s="1323"/>
    </row>
    <row r="39" spans="1:4" ht="15" customHeight="1" thickBot="1">
      <c r="A39" s="1320"/>
      <c r="B39" s="1321"/>
      <c r="C39" s="1324" t="s">
        <v>152</v>
      </c>
      <c r="D39" s="1325"/>
    </row>
    <row r="40" spans="1:4" ht="15" customHeight="1">
      <c r="A40" s="174" t="s">
        <v>347</v>
      </c>
      <c r="B40" s="174"/>
      <c r="C40" s="175"/>
    </row>
    <row r="41" spans="1:4" ht="15" customHeight="1">
      <c r="A41" s="1313" t="s">
        <v>348</v>
      </c>
      <c r="B41" s="1313"/>
      <c r="C41" s="1313"/>
      <c r="D41" s="1313"/>
    </row>
    <row r="42" spans="1:4" ht="15" customHeight="1">
      <c r="A42" s="1313" t="s">
        <v>349</v>
      </c>
      <c r="B42" s="1313"/>
      <c r="C42" s="1313"/>
      <c r="D42" s="1313"/>
    </row>
    <row r="43" spans="1:4" ht="15" customHeight="1">
      <c r="A43" s="1314" t="s">
        <v>350</v>
      </c>
      <c r="B43" s="1314"/>
      <c r="C43" s="1314"/>
      <c r="D43" s="1314"/>
    </row>
    <row r="44" spans="1:4" ht="15" customHeight="1"/>
    <row r="45" spans="1:4">
      <c r="A45" s="1315" t="s">
        <v>351</v>
      </c>
      <c r="B45" s="1315"/>
      <c r="C45" s="1315"/>
      <c r="D45" s="1315"/>
    </row>
    <row r="46" spans="1:4">
      <c r="C46" s="151"/>
      <c r="D46" s="490" t="str">
        <f>様式7!$F$4</f>
        <v>○○○○○○○○○○○ESCO事業</v>
      </c>
    </row>
    <row r="47" spans="1:4">
      <c r="C47" s="151"/>
    </row>
    <row r="48" spans="1:4">
      <c r="C48" s="151"/>
    </row>
  </sheetData>
  <mergeCells count="65">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1:B11"/>
    <mergeCell ref="C11:D11"/>
    <mergeCell ref="A12:B16"/>
    <mergeCell ref="C12:D12"/>
    <mergeCell ref="C13:D13"/>
    <mergeCell ref="C14:D14"/>
    <mergeCell ref="C15:D15"/>
    <mergeCell ref="C16:D16"/>
    <mergeCell ref="A8:B8"/>
    <mergeCell ref="C8:D8"/>
    <mergeCell ref="A9:B9"/>
    <mergeCell ref="C9:D9"/>
    <mergeCell ref="A10:B10"/>
    <mergeCell ref="C10:D10"/>
    <mergeCell ref="A7:B7"/>
    <mergeCell ref="C7:D7"/>
    <mergeCell ref="A2:D2"/>
    <mergeCell ref="B3:D3"/>
    <mergeCell ref="B4:D4"/>
    <mergeCell ref="A6:B6"/>
    <mergeCell ref="C6:D6"/>
  </mergeCells>
  <phoneticPr fontId="3"/>
  <pageMargins left="0.70866141732283472" right="0" top="0.55118110236220474" bottom="0" header="0.31496062992125984" footer="0.31496062992125984"/>
  <pageSetup paperSize="9" scale="93" fitToWidth="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31"/>
  <sheetViews>
    <sheetView view="pageBreakPreview" zoomScale="70" zoomScaleNormal="70" zoomScaleSheetLayoutView="70" workbookViewId="0"/>
  </sheetViews>
  <sheetFormatPr defaultRowHeight="13.5"/>
  <cols>
    <col min="1" max="1" width="5.75" style="158" bestFit="1" customWidth="1"/>
    <col min="2" max="2" width="11.875" style="158" bestFit="1" customWidth="1"/>
    <col min="3" max="3" width="22.75" style="158" bestFit="1" customWidth="1"/>
    <col min="4" max="8" width="9.625" style="158" customWidth="1"/>
    <col min="9" max="9" width="24.75" style="158" bestFit="1" customWidth="1"/>
    <col min="10" max="11" width="9.625" style="158" customWidth="1"/>
    <col min="12" max="12" width="54.125" style="152" customWidth="1"/>
    <col min="13" max="13" width="13.125" style="152" customWidth="1"/>
    <col min="14" max="14" width="9" style="152"/>
    <col min="15" max="15" width="22.75" style="152" bestFit="1" customWidth="1"/>
    <col min="16" max="16" width="16.625" style="152" bestFit="1" customWidth="1"/>
    <col min="17" max="256" width="9" style="152"/>
    <col min="257" max="257" width="5.75" style="152" bestFit="1" customWidth="1"/>
    <col min="258" max="258" width="11.875" style="152" bestFit="1" customWidth="1"/>
    <col min="259" max="259" width="22.75" style="152" bestFit="1" customWidth="1"/>
    <col min="260" max="264" width="9.625" style="152" customWidth="1"/>
    <col min="265" max="265" width="24.75" style="152" bestFit="1" customWidth="1"/>
    <col min="266" max="267" width="9.625" style="152" customWidth="1"/>
    <col min="268" max="268" width="54.125" style="152" customWidth="1"/>
    <col min="269" max="269" width="13.125" style="152" customWidth="1"/>
    <col min="270" max="270" width="9" style="152"/>
    <col min="271" max="271" width="22.75" style="152" bestFit="1" customWidth="1"/>
    <col min="272" max="272" width="16.625" style="152" bestFit="1" customWidth="1"/>
    <col min="273" max="512" width="9" style="152"/>
    <col min="513" max="513" width="5.75" style="152" bestFit="1" customWidth="1"/>
    <col min="514" max="514" width="11.875" style="152" bestFit="1" customWidth="1"/>
    <col min="515" max="515" width="22.75" style="152" bestFit="1" customWidth="1"/>
    <col min="516" max="520" width="9.625" style="152" customWidth="1"/>
    <col min="521" max="521" width="24.75" style="152" bestFit="1" customWidth="1"/>
    <col min="522" max="523" width="9.625" style="152" customWidth="1"/>
    <col min="524" max="524" width="54.125" style="152" customWidth="1"/>
    <col min="525" max="525" width="13.125" style="152" customWidth="1"/>
    <col min="526" max="526" width="9" style="152"/>
    <col min="527" max="527" width="22.75" style="152" bestFit="1" customWidth="1"/>
    <col min="528" max="528" width="16.625" style="152" bestFit="1" customWidth="1"/>
    <col min="529" max="768" width="9" style="152"/>
    <col min="769" max="769" width="5.75" style="152" bestFit="1" customWidth="1"/>
    <col min="770" max="770" width="11.875" style="152" bestFit="1" customWidth="1"/>
    <col min="771" max="771" width="22.75" style="152" bestFit="1" customWidth="1"/>
    <col min="772" max="776" width="9.625" style="152" customWidth="1"/>
    <col min="777" max="777" width="24.75" style="152" bestFit="1" customWidth="1"/>
    <col min="778" max="779" width="9.625" style="152" customWidth="1"/>
    <col min="780" max="780" width="54.125" style="152" customWidth="1"/>
    <col min="781" max="781" width="13.125" style="152" customWidth="1"/>
    <col min="782" max="782" width="9" style="152"/>
    <col min="783" max="783" width="22.75" style="152" bestFit="1" customWidth="1"/>
    <col min="784" max="784" width="16.625" style="152" bestFit="1" customWidth="1"/>
    <col min="785" max="1024" width="9" style="152"/>
    <col min="1025" max="1025" width="5.75" style="152" bestFit="1" customWidth="1"/>
    <col min="1026" max="1026" width="11.875" style="152" bestFit="1" customWidth="1"/>
    <col min="1027" max="1027" width="22.75" style="152" bestFit="1" customWidth="1"/>
    <col min="1028" max="1032" width="9.625" style="152" customWidth="1"/>
    <col min="1033" max="1033" width="24.75" style="152" bestFit="1" customWidth="1"/>
    <col min="1034" max="1035" width="9.625" style="152" customWidth="1"/>
    <col min="1036" max="1036" width="54.125" style="152" customWidth="1"/>
    <col min="1037" max="1037" width="13.125" style="152" customWidth="1"/>
    <col min="1038" max="1038" width="9" style="152"/>
    <col min="1039" max="1039" width="22.75" style="152" bestFit="1" customWidth="1"/>
    <col min="1040" max="1040" width="16.625" style="152" bestFit="1" customWidth="1"/>
    <col min="1041" max="1280" width="9" style="152"/>
    <col min="1281" max="1281" width="5.75" style="152" bestFit="1" customWidth="1"/>
    <col min="1282" max="1282" width="11.875" style="152" bestFit="1" customWidth="1"/>
    <col min="1283" max="1283" width="22.75" style="152" bestFit="1" customWidth="1"/>
    <col min="1284" max="1288" width="9.625" style="152" customWidth="1"/>
    <col min="1289" max="1289" width="24.75" style="152" bestFit="1" customWidth="1"/>
    <col min="1290" max="1291" width="9.625" style="152" customWidth="1"/>
    <col min="1292" max="1292" width="54.125" style="152" customWidth="1"/>
    <col min="1293" max="1293" width="13.125" style="152" customWidth="1"/>
    <col min="1294" max="1294" width="9" style="152"/>
    <col min="1295" max="1295" width="22.75" style="152" bestFit="1" customWidth="1"/>
    <col min="1296" max="1296" width="16.625" style="152" bestFit="1" customWidth="1"/>
    <col min="1297" max="1536" width="9" style="152"/>
    <col min="1537" max="1537" width="5.75" style="152" bestFit="1" customWidth="1"/>
    <col min="1538" max="1538" width="11.875" style="152" bestFit="1" customWidth="1"/>
    <col min="1539" max="1539" width="22.75" style="152" bestFit="1" customWidth="1"/>
    <col min="1540" max="1544" width="9.625" style="152" customWidth="1"/>
    <col min="1545" max="1545" width="24.75" style="152" bestFit="1" customWidth="1"/>
    <col min="1546" max="1547" width="9.625" style="152" customWidth="1"/>
    <col min="1548" max="1548" width="54.125" style="152" customWidth="1"/>
    <col min="1549" max="1549" width="13.125" style="152" customWidth="1"/>
    <col min="1550" max="1550" width="9" style="152"/>
    <col min="1551" max="1551" width="22.75" style="152" bestFit="1" customWidth="1"/>
    <col min="1552" max="1552" width="16.625" style="152" bestFit="1" customWidth="1"/>
    <col min="1553" max="1792" width="9" style="152"/>
    <col min="1793" max="1793" width="5.75" style="152" bestFit="1" customWidth="1"/>
    <col min="1794" max="1794" width="11.875" style="152" bestFit="1" customWidth="1"/>
    <col min="1795" max="1795" width="22.75" style="152" bestFit="1" customWidth="1"/>
    <col min="1796" max="1800" width="9.625" style="152" customWidth="1"/>
    <col min="1801" max="1801" width="24.75" style="152" bestFit="1" customWidth="1"/>
    <col min="1802" max="1803" width="9.625" style="152" customWidth="1"/>
    <col min="1804" max="1804" width="54.125" style="152" customWidth="1"/>
    <col min="1805" max="1805" width="13.125" style="152" customWidth="1"/>
    <col min="1806" max="1806" width="9" style="152"/>
    <col min="1807" max="1807" width="22.75" style="152" bestFit="1" customWidth="1"/>
    <col min="1808" max="1808" width="16.625" style="152" bestFit="1" customWidth="1"/>
    <col min="1809" max="2048" width="9" style="152"/>
    <col min="2049" max="2049" width="5.75" style="152" bestFit="1" customWidth="1"/>
    <col min="2050" max="2050" width="11.875" style="152" bestFit="1" customWidth="1"/>
    <col min="2051" max="2051" width="22.75" style="152" bestFit="1" customWidth="1"/>
    <col min="2052" max="2056" width="9.625" style="152" customWidth="1"/>
    <col min="2057" max="2057" width="24.75" style="152" bestFit="1" customWidth="1"/>
    <col min="2058" max="2059" width="9.625" style="152" customWidth="1"/>
    <col min="2060" max="2060" width="54.125" style="152" customWidth="1"/>
    <col min="2061" max="2061" width="13.125" style="152" customWidth="1"/>
    <col min="2062" max="2062" width="9" style="152"/>
    <col min="2063" max="2063" width="22.75" style="152" bestFit="1" customWidth="1"/>
    <col min="2064" max="2064" width="16.625" style="152" bestFit="1" customWidth="1"/>
    <col min="2065" max="2304" width="9" style="152"/>
    <col min="2305" max="2305" width="5.75" style="152" bestFit="1" customWidth="1"/>
    <col min="2306" max="2306" width="11.875" style="152" bestFit="1" customWidth="1"/>
    <col min="2307" max="2307" width="22.75" style="152" bestFit="1" customWidth="1"/>
    <col min="2308" max="2312" width="9.625" style="152" customWidth="1"/>
    <col min="2313" max="2313" width="24.75" style="152" bestFit="1" customWidth="1"/>
    <col min="2314" max="2315" width="9.625" style="152" customWidth="1"/>
    <col min="2316" max="2316" width="54.125" style="152" customWidth="1"/>
    <col min="2317" max="2317" width="13.125" style="152" customWidth="1"/>
    <col min="2318" max="2318" width="9" style="152"/>
    <col min="2319" max="2319" width="22.75" style="152" bestFit="1" customWidth="1"/>
    <col min="2320" max="2320" width="16.625" style="152" bestFit="1" customWidth="1"/>
    <col min="2321" max="2560" width="9" style="152"/>
    <col min="2561" max="2561" width="5.75" style="152" bestFit="1" customWidth="1"/>
    <col min="2562" max="2562" width="11.875" style="152" bestFit="1" customWidth="1"/>
    <col min="2563" max="2563" width="22.75" style="152" bestFit="1" customWidth="1"/>
    <col min="2564" max="2568" width="9.625" style="152" customWidth="1"/>
    <col min="2569" max="2569" width="24.75" style="152" bestFit="1" customWidth="1"/>
    <col min="2570" max="2571" width="9.625" style="152" customWidth="1"/>
    <col min="2572" max="2572" width="54.125" style="152" customWidth="1"/>
    <col min="2573" max="2573" width="13.125" style="152" customWidth="1"/>
    <col min="2574" max="2574" width="9" style="152"/>
    <col min="2575" max="2575" width="22.75" style="152" bestFit="1" customWidth="1"/>
    <col min="2576" max="2576" width="16.625" style="152" bestFit="1" customWidth="1"/>
    <col min="2577" max="2816" width="9" style="152"/>
    <col min="2817" max="2817" width="5.75" style="152" bestFit="1" customWidth="1"/>
    <col min="2818" max="2818" width="11.875" style="152" bestFit="1" customWidth="1"/>
    <col min="2819" max="2819" width="22.75" style="152" bestFit="1" customWidth="1"/>
    <col min="2820" max="2824" width="9.625" style="152" customWidth="1"/>
    <col min="2825" max="2825" width="24.75" style="152" bestFit="1" customWidth="1"/>
    <col min="2826" max="2827" width="9.625" style="152" customWidth="1"/>
    <col min="2828" max="2828" width="54.125" style="152" customWidth="1"/>
    <col min="2829" max="2829" width="13.125" style="152" customWidth="1"/>
    <col min="2830" max="2830" width="9" style="152"/>
    <col min="2831" max="2831" width="22.75" style="152" bestFit="1" customWidth="1"/>
    <col min="2832" max="2832" width="16.625" style="152" bestFit="1" customWidth="1"/>
    <col min="2833" max="3072" width="9" style="152"/>
    <col min="3073" max="3073" width="5.75" style="152" bestFit="1" customWidth="1"/>
    <col min="3074" max="3074" width="11.875" style="152" bestFit="1" customWidth="1"/>
    <col min="3075" max="3075" width="22.75" style="152" bestFit="1" customWidth="1"/>
    <col min="3076" max="3080" width="9.625" style="152" customWidth="1"/>
    <col min="3081" max="3081" width="24.75" style="152" bestFit="1" customWidth="1"/>
    <col min="3082" max="3083" width="9.625" style="152" customWidth="1"/>
    <col min="3084" max="3084" width="54.125" style="152" customWidth="1"/>
    <col min="3085" max="3085" width="13.125" style="152" customWidth="1"/>
    <col min="3086" max="3086" width="9" style="152"/>
    <col min="3087" max="3087" width="22.75" style="152" bestFit="1" customWidth="1"/>
    <col min="3088" max="3088" width="16.625" style="152" bestFit="1" customWidth="1"/>
    <col min="3089" max="3328" width="9" style="152"/>
    <col min="3329" max="3329" width="5.75" style="152" bestFit="1" customWidth="1"/>
    <col min="3330" max="3330" width="11.875" style="152" bestFit="1" customWidth="1"/>
    <col min="3331" max="3331" width="22.75" style="152" bestFit="1" customWidth="1"/>
    <col min="3332" max="3336" width="9.625" style="152" customWidth="1"/>
    <col min="3337" max="3337" width="24.75" style="152" bestFit="1" customWidth="1"/>
    <col min="3338" max="3339" width="9.625" style="152" customWidth="1"/>
    <col min="3340" max="3340" width="54.125" style="152" customWidth="1"/>
    <col min="3341" max="3341" width="13.125" style="152" customWidth="1"/>
    <col min="3342" max="3342" width="9" style="152"/>
    <col min="3343" max="3343" width="22.75" style="152" bestFit="1" customWidth="1"/>
    <col min="3344" max="3344" width="16.625" style="152" bestFit="1" customWidth="1"/>
    <col min="3345" max="3584" width="9" style="152"/>
    <col min="3585" max="3585" width="5.75" style="152" bestFit="1" customWidth="1"/>
    <col min="3586" max="3586" width="11.875" style="152" bestFit="1" customWidth="1"/>
    <col min="3587" max="3587" width="22.75" style="152" bestFit="1" customWidth="1"/>
    <col min="3588" max="3592" width="9.625" style="152" customWidth="1"/>
    <col min="3593" max="3593" width="24.75" style="152" bestFit="1" customWidth="1"/>
    <col min="3594" max="3595" width="9.625" style="152" customWidth="1"/>
    <col min="3596" max="3596" width="54.125" style="152" customWidth="1"/>
    <col min="3597" max="3597" width="13.125" style="152" customWidth="1"/>
    <col min="3598" max="3598" width="9" style="152"/>
    <col min="3599" max="3599" width="22.75" style="152" bestFit="1" customWidth="1"/>
    <col min="3600" max="3600" width="16.625" style="152" bestFit="1" customWidth="1"/>
    <col min="3601" max="3840" width="9" style="152"/>
    <col min="3841" max="3841" width="5.75" style="152" bestFit="1" customWidth="1"/>
    <col min="3842" max="3842" width="11.875" style="152" bestFit="1" customWidth="1"/>
    <col min="3843" max="3843" width="22.75" style="152" bestFit="1" customWidth="1"/>
    <col min="3844" max="3848" width="9.625" style="152" customWidth="1"/>
    <col min="3849" max="3849" width="24.75" style="152" bestFit="1" customWidth="1"/>
    <col min="3850" max="3851" width="9.625" style="152" customWidth="1"/>
    <col min="3852" max="3852" width="54.125" style="152" customWidth="1"/>
    <col min="3853" max="3853" width="13.125" style="152" customWidth="1"/>
    <col min="3854" max="3854" width="9" style="152"/>
    <col min="3855" max="3855" width="22.75" style="152" bestFit="1" customWidth="1"/>
    <col min="3856" max="3856" width="16.625" style="152" bestFit="1" customWidth="1"/>
    <col min="3857" max="4096" width="9" style="152"/>
    <col min="4097" max="4097" width="5.75" style="152" bestFit="1" customWidth="1"/>
    <col min="4098" max="4098" width="11.875" style="152" bestFit="1" customWidth="1"/>
    <col min="4099" max="4099" width="22.75" style="152" bestFit="1" customWidth="1"/>
    <col min="4100" max="4104" width="9.625" style="152" customWidth="1"/>
    <col min="4105" max="4105" width="24.75" style="152" bestFit="1" customWidth="1"/>
    <col min="4106" max="4107" width="9.625" style="152" customWidth="1"/>
    <col min="4108" max="4108" width="54.125" style="152" customWidth="1"/>
    <col min="4109" max="4109" width="13.125" style="152" customWidth="1"/>
    <col min="4110" max="4110" width="9" style="152"/>
    <col min="4111" max="4111" width="22.75" style="152" bestFit="1" customWidth="1"/>
    <col min="4112" max="4112" width="16.625" style="152" bestFit="1" customWidth="1"/>
    <col min="4113" max="4352" width="9" style="152"/>
    <col min="4353" max="4353" width="5.75" style="152" bestFit="1" customWidth="1"/>
    <col min="4354" max="4354" width="11.875" style="152" bestFit="1" customWidth="1"/>
    <col min="4355" max="4355" width="22.75" style="152" bestFit="1" customWidth="1"/>
    <col min="4356" max="4360" width="9.625" style="152" customWidth="1"/>
    <col min="4361" max="4361" width="24.75" style="152" bestFit="1" customWidth="1"/>
    <col min="4362" max="4363" width="9.625" style="152" customWidth="1"/>
    <col min="4364" max="4364" width="54.125" style="152" customWidth="1"/>
    <col min="4365" max="4365" width="13.125" style="152" customWidth="1"/>
    <col min="4366" max="4366" width="9" style="152"/>
    <col min="4367" max="4367" width="22.75" style="152" bestFit="1" customWidth="1"/>
    <col min="4368" max="4368" width="16.625" style="152" bestFit="1" customWidth="1"/>
    <col min="4369" max="4608" width="9" style="152"/>
    <col min="4609" max="4609" width="5.75" style="152" bestFit="1" customWidth="1"/>
    <col min="4610" max="4610" width="11.875" style="152" bestFit="1" customWidth="1"/>
    <col min="4611" max="4611" width="22.75" style="152" bestFit="1" customWidth="1"/>
    <col min="4612" max="4616" width="9.625" style="152" customWidth="1"/>
    <col min="4617" max="4617" width="24.75" style="152" bestFit="1" customWidth="1"/>
    <col min="4618" max="4619" width="9.625" style="152" customWidth="1"/>
    <col min="4620" max="4620" width="54.125" style="152" customWidth="1"/>
    <col min="4621" max="4621" width="13.125" style="152" customWidth="1"/>
    <col min="4622" max="4622" width="9" style="152"/>
    <col min="4623" max="4623" width="22.75" style="152" bestFit="1" customWidth="1"/>
    <col min="4624" max="4624" width="16.625" style="152" bestFit="1" customWidth="1"/>
    <col min="4625" max="4864" width="9" style="152"/>
    <col min="4865" max="4865" width="5.75" style="152" bestFit="1" customWidth="1"/>
    <col min="4866" max="4866" width="11.875" style="152" bestFit="1" customWidth="1"/>
    <col min="4867" max="4867" width="22.75" style="152" bestFit="1" customWidth="1"/>
    <col min="4868" max="4872" width="9.625" style="152" customWidth="1"/>
    <col min="4873" max="4873" width="24.75" style="152" bestFit="1" customWidth="1"/>
    <col min="4874" max="4875" width="9.625" style="152" customWidth="1"/>
    <col min="4876" max="4876" width="54.125" style="152" customWidth="1"/>
    <col min="4877" max="4877" width="13.125" style="152" customWidth="1"/>
    <col min="4878" max="4878" width="9" style="152"/>
    <col min="4879" max="4879" width="22.75" style="152" bestFit="1" customWidth="1"/>
    <col min="4880" max="4880" width="16.625" style="152" bestFit="1" customWidth="1"/>
    <col min="4881" max="5120" width="9" style="152"/>
    <col min="5121" max="5121" width="5.75" style="152" bestFit="1" customWidth="1"/>
    <col min="5122" max="5122" width="11.875" style="152" bestFit="1" customWidth="1"/>
    <col min="5123" max="5123" width="22.75" style="152" bestFit="1" customWidth="1"/>
    <col min="5124" max="5128" width="9.625" style="152" customWidth="1"/>
    <col min="5129" max="5129" width="24.75" style="152" bestFit="1" customWidth="1"/>
    <col min="5130" max="5131" width="9.625" style="152" customWidth="1"/>
    <col min="5132" max="5132" width="54.125" style="152" customWidth="1"/>
    <col min="5133" max="5133" width="13.125" style="152" customWidth="1"/>
    <col min="5134" max="5134" width="9" style="152"/>
    <col min="5135" max="5135" width="22.75" style="152" bestFit="1" customWidth="1"/>
    <col min="5136" max="5136" width="16.625" style="152" bestFit="1" customWidth="1"/>
    <col min="5137" max="5376" width="9" style="152"/>
    <col min="5377" max="5377" width="5.75" style="152" bestFit="1" customWidth="1"/>
    <col min="5378" max="5378" width="11.875" style="152" bestFit="1" customWidth="1"/>
    <col min="5379" max="5379" width="22.75" style="152" bestFit="1" customWidth="1"/>
    <col min="5380" max="5384" width="9.625" style="152" customWidth="1"/>
    <col min="5385" max="5385" width="24.75" style="152" bestFit="1" customWidth="1"/>
    <col min="5386" max="5387" width="9.625" style="152" customWidth="1"/>
    <col min="5388" max="5388" width="54.125" style="152" customWidth="1"/>
    <col min="5389" max="5389" width="13.125" style="152" customWidth="1"/>
    <col min="5390" max="5390" width="9" style="152"/>
    <col min="5391" max="5391" width="22.75" style="152" bestFit="1" customWidth="1"/>
    <col min="5392" max="5392" width="16.625" style="152" bestFit="1" customWidth="1"/>
    <col min="5393" max="5632" width="9" style="152"/>
    <col min="5633" max="5633" width="5.75" style="152" bestFit="1" customWidth="1"/>
    <col min="5634" max="5634" width="11.875" style="152" bestFit="1" customWidth="1"/>
    <col min="5635" max="5635" width="22.75" style="152" bestFit="1" customWidth="1"/>
    <col min="5636" max="5640" width="9.625" style="152" customWidth="1"/>
    <col min="5641" max="5641" width="24.75" style="152" bestFit="1" customWidth="1"/>
    <col min="5642" max="5643" width="9.625" style="152" customWidth="1"/>
    <col min="5644" max="5644" width="54.125" style="152" customWidth="1"/>
    <col min="5645" max="5645" width="13.125" style="152" customWidth="1"/>
    <col min="5646" max="5646" width="9" style="152"/>
    <col min="5647" max="5647" width="22.75" style="152" bestFit="1" customWidth="1"/>
    <col min="5648" max="5648" width="16.625" style="152" bestFit="1" customWidth="1"/>
    <col min="5649" max="5888" width="9" style="152"/>
    <col min="5889" max="5889" width="5.75" style="152" bestFit="1" customWidth="1"/>
    <col min="5890" max="5890" width="11.875" style="152" bestFit="1" customWidth="1"/>
    <col min="5891" max="5891" width="22.75" style="152" bestFit="1" customWidth="1"/>
    <col min="5892" max="5896" width="9.625" style="152" customWidth="1"/>
    <col min="5897" max="5897" width="24.75" style="152" bestFit="1" customWidth="1"/>
    <col min="5898" max="5899" width="9.625" style="152" customWidth="1"/>
    <col min="5900" max="5900" width="54.125" style="152" customWidth="1"/>
    <col min="5901" max="5901" width="13.125" style="152" customWidth="1"/>
    <col min="5902" max="5902" width="9" style="152"/>
    <col min="5903" max="5903" width="22.75" style="152" bestFit="1" customWidth="1"/>
    <col min="5904" max="5904" width="16.625" style="152" bestFit="1" customWidth="1"/>
    <col min="5905" max="6144" width="9" style="152"/>
    <col min="6145" max="6145" width="5.75" style="152" bestFit="1" customWidth="1"/>
    <col min="6146" max="6146" width="11.875" style="152" bestFit="1" customWidth="1"/>
    <col min="6147" max="6147" width="22.75" style="152" bestFit="1" customWidth="1"/>
    <col min="6148" max="6152" width="9.625" style="152" customWidth="1"/>
    <col min="6153" max="6153" width="24.75" style="152" bestFit="1" customWidth="1"/>
    <col min="6154" max="6155" width="9.625" style="152" customWidth="1"/>
    <col min="6156" max="6156" width="54.125" style="152" customWidth="1"/>
    <col min="6157" max="6157" width="13.125" style="152" customWidth="1"/>
    <col min="6158" max="6158" width="9" style="152"/>
    <col min="6159" max="6159" width="22.75" style="152" bestFit="1" customWidth="1"/>
    <col min="6160" max="6160" width="16.625" style="152" bestFit="1" customWidth="1"/>
    <col min="6161" max="6400" width="9" style="152"/>
    <col min="6401" max="6401" width="5.75" style="152" bestFit="1" customWidth="1"/>
    <col min="6402" max="6402" width="11.875" style="152" bestFit="1" customWidth="1"/>
    <col min="6403" max="6403" width="22.75" style="152" bestFit="1" customWidth="1"/>
    <col min="6404" max="6408" width="9.625" style="152" customWidth="1"/>
    <col min="6409" max="6409" width="24.75" style="152" bestFit="1" customWidth="1"/>
    <col min="6410" max="6411" width="9.625" style="152" customWidth="1"/>
    <col min="6412" max="6412" width="54.125" style="152" customWidth="1"/>
    <col min="6413" max="6413" width="13.125" style="152" customWidth="1"/>
    <col min="6414" max="6414" width="9" style="152"/>
    <col min="6415" max="6415" width="22.75" style="152" bestFit="1" customWidth="1"/>
    <col min="6416" max="6416" width="16.625" style="152" bestFit="1" customWidth="1"/>
    <col min="6417" max="6656" width="9" style="152"/>
    <col min="6657" max="6657" width="5.75" style="152" bestFit="1" customWidth="1"/>
    <col min="6658" max="6658" width="11.875" style="152" bestFit="1" customWidth="1"/>
    <col min="6659" max="6659" width="22.75" style="152" bestFit="1" customWidth="1"/>
    <col min="6660" max="6664" width="9.625" style="152" customWidth="1"/>
    <col min="6665" max="6665" width="24.75" style="152" bestFit="1" customWidth="1"/>
    <col min="6666" max="6667" width="9.625" style="152" customWidth="1"/>
    <col min="6668" max="6668" width="54.125" style="152" customWidth="1"/>
    <col min="6669" max="6669" width="13.125" style="152" customWidth="1"/>
    <col min="6670" max="6670" width="9" style="152"/>
    <col min="6671" max="6671" width="22.75" style="152" bestFit="1" customWidth="1"/>
    <col min="6672" max="6672" width="16.625" style="152" bestFit="1" customWidth="1"/>
    <col min="6673" max="6912" width="9" style="152"/>
    <col min="6913" max="6913" width="5.75" style="152" bestFit="1" customWidth="1"/>
    <col min="6914" max="6914" width="11.875" style="152" bestFit="1" customWidth="1"/>
    <col min="6915" max="6915" width="22.75" style="152" bestFit="1" customWidth="1"/>
    <col min="6916" max="6920" width="9.625" style="152" customWidth="1"/>
    <col min="6921" max="6921" width="24.75" style="152" bestFit="1" customWidth="1"/>
    <col min="6922" max="6923" width="9.625" style="152" customWidth="1"/>
    <col min="6924" max="6924" width="54.125" style="152" customWidth="1"/>
    <col min="6925" max="6925" width="13.125" style="152" customWidth="1"/>
    <col min="6926" max="6926" width="9" style="152"/>
    <col min="6927" max="6927" width="22.75" style="152" bestFit="1" customWidth="1"/>
    <col min="6928" max="6928" width="16.625" style="152" bestFit="1" customWidth="1"/>
    <col min="6929" max="7168" width="9" style="152"/>
    <col min="7169" max="7169" width="5.75" style="152" bestFit="1" customWidth="1"/>
    <col min="7170" max="7170" width="11.875" style="152" bestFit="1" customWidth="1"/>
    <col min="7171" max="7171" width="22.75" style="152" bestFit="1" customWidth="1"/>
    <col min="7172" max="7176" width="9.625" style="152" customWidth="1"/>
    <col min="7177" max="7177" width="24.75" style="152" bestFit="1" customWidth="1"/>
    <col min="7178" max="7179" width="9.625" style="152" customWidth="1"/>
    <col min="7180" max="7180" width="54.125" style="152" customWidth="1"/>
    <col min="7181" max="7181" width="13.125" style="152" customWidth="1"/>
    <col min="7182" max="7182" width="9" style="152"/>
    <col min="7183" max="7183" width="22.75" style="152" bestFit="1" customWidth="1"/>
    <col min="7184" max="7184" width="16.625" style="152" bestFit="1" customWidth="1"/>
    <col min="7185" max="7424" width="9" style="152"/>
    <col min="7425" max="7425" width="5.75" style="152" bestFit="1" customWidth="1"/>
    <col min="7426" max="7426" width="11.875" style="152" bestFit="1" customWidth="1"/>
    <col min="7427" max="7427" width="22.75" style="152" bestFit="1" customWidth="1"/>
    <col min="7428" max="7432" width="9.625" style="152" customWidth="1"/>
    <col min="7433" max="7433" width="24.75" style="152" bestFit="1" customWidth="1"/>
    <col min="7434" max="7435" width="9.625" style="152" customWidth="1"/>
    <col min="7436" max="7436" width="54.125" style="152" customWidth="1"/>
    <col min="7437" max="7437" width="13.125" style="152" customWidth="1"/>
    <col min="7438" max="7438" width="9" style="152"/>
    <col min="7439" max="7439" width="22.75" style="152" bestFit="1" customWidth="1"/>
    <col min="7440" max="7440" width="16.625" style="152" bestFit="1" customWidth="1"/>
    <col min="7441" max="7680" width="9" style="152"/>
    <col min="7681" max="7681" width="5.75" style="152" bestFit="1" customWidth="1"/>
    <col min="7682" max="7682" width="11.875" style="152" bestFit="1" customWidth="1"/>
    <col min="7683" max="7683" width="22.75" style="152" bestFit="1" customWidth="1"/>
    <col min="7684" max="7688" width="9.625" style="152" customWidth="1"/>
    <col min="7689" max="7689" width="24.75" style="152" bestFit="1" customWidth="1"/>
    <col min="7690" max="7691" width="9.625" style="152" customWidth="1"/>
    <col min="7692" max="7692" width="54.125" style="152" customWidth="1"/>
    <col min="7693" max="7693" width="13.125" style="152" customWidth="1"/>
    <col min="7694" max="7694" width="9" style="152"/>
    <col min="7695" max="7695" width="22.75" style="152" bestFit="1" customWidth="1"/>
    <col min="7696" max="7696" width="16.625" style="152" bestFit="1" customWidth="1"/>
    <col min="7697" max="7936" width="9" style="152"/>
    <col min="7937" max="7937" width="5.75" style="152" bestFit="1" customWidth="1"/>
    <col min="7938" max="7938" width="11.875" style="152" bestFit="1" customWidth="1"/>
    <col min="7939" max="7939" width="22.75" style="152" bestFit="1" customWidth="1"/>
    <col min="7940" max="7944" width="9.625" style="152" customWidth="1"/>
    <col min="7945" max="7945" width="24.75" style="152" bestFit="1" customWidth="1"/>
    <col min="7946" max="7947" width="9.625" style="152" customWidth="1"/>
    <col min="7948" max="7948" width="54.125" style="152" customWidth="1"/>
    <col min="7949" max="7949" width="13.125" style="152" customWidth="1"/>
    <col min="7950" max="7950" width="9" style="152"/>
    <col min="7951" max="7951" width="22.75" style="152" bestFit="1" customWidth="1"/>
    <col min="7952" max="7952" width="16.625" style="152" bestFit="1" customWidth="1"/>
    <col min="7953" max="8192" width="9" style="152"/>
    <col min="8193" max="8193" width="5.75" style="152" bestFit="1" customWidth="1"/>
    <col min="8194" max="8194" width="11.875" style="152" bestFit="1" customWidth="1"/>
    <col min="8195" max="8195" width="22.75" style="152" bestFit="1" customWidth="1"/>
    <col min="8196" max="8200" width="9.625" style="152" customWidth="1"/>
    <col min="8201" max="8201" width="24.75" style="152" bestFit="1" customWidth="1"/>
    <col min="8202" max="8203" width="9.625" style="152" customWidth="1"/>
    <col min="8204" max="8204" width="54.125" style="152" customWidth="1"/>
    <col min="8205" max="8205" width="13.125" style="152" customWidth="1"/>
    <col min="8206" max="8206" width="9" style="152"/>
    <col min="8207" max="8207" width="22.75" style="152" bestFit="1" customWidth="1"/>
    <col min="8208" max="8208" width="16.625" style="152" bestFit="1" customWidth="1"/>
    <col min="8209" max="8448" width="9" style="152"/>
    <col min="8449" max="8449" width="5.75" style="152" bestFit="1" customWidth="1"/>
    <col min="8450" max="8450" width="11.875" style="152" bestFit="1" customWidth="1"/>
    <col min="8451" max="8451" width="22.75" style="152" bestFit="1" customWidth="1"/>
    <col min="8452" max="8456" width="9.625" style="152" customWidth="1"/>
    <col min="8457" max="8457" width="24.75" style="152" bestFit="1" customWidth="1"/>
    <col min="8458" max="8459" width="9.625" style="152" customWidth="1"/>
    <col min="8460" max="8460" width="54.125" style="152" customWidth="1"/>
    <col min="8461" max="8461" width="13.125" style="152" customWidth="1"/>
    <col min="8462" max="8462" width="9" style="152"/>
    <col min="8463" max="8463" width="22.75" style="152" bestFit="1" customWidth="1"/>
    <col min="8464" max="8464" width="16.625" style="152" bestFit="1" customWidth="1"/>
    <col min="8465" max="8704" width="9" style="152"/>
    <col min="8705" max="8705" width="5.75" style="152" bestFit="1" customWidth="1"/>
    <col min="8706" max="8706" width="11.875" style="152" bestFit="1" customWidth="1"/>
    <col min="8707" max="8707" width="22.75" style="152" bestFit="1" customWidth="1"/>
    <col min="8708" max="8712" width="9.625" style="152" customWidth="1"/>
    <col min="8713" max="8713" width="24.75" style="152" bestFit="1" customWidth="1"/>
    <col min="8714" max="8715" width="9.625" style="152" customWidth="1"/>
    <col min="8716" max="8716" width="54.125" style="152" customWidth="1"/>
    <col min="8717" max="8717" width="13.125" style="152" customWidth="1"/>
    <col min="8718" max="8718" width="9" style="152"/>
    <col min="8719" max="8719" width="22.75" style="152" bestFit="1" customWidth="1"/>
    <col min="8720" max="8720" width="16.625" style="152" bestFit="1" customWidth="1"/>
    <col min="8721" max="8960" width="9" style="152"/>
    <col min="8961" max="8961" width="5.75" style="152" bestFit="1" customWidth="1"/>
    <col min="8962" max="8962" width="11.875" style="152" bestFit="1" customWidth="1"/>
    <col min="8963" max="8963" width="22.75" style="152" bestFit="1" customWidth="1"/>
    <col min="8964" max="8968" width="9.625" style="152" customWidth="1"/>
    <col min="8969" max="8969" width="24.75" style="152" bestFit="1" customWidth="1"/>
    <col min="8970" max="8971" width="9.625" style="152" customWidth="1"/>
    <col min="8972" max="8972" width="54.125" style="152" customWidth="1"/>
    <col min="8973" max="8973" width="13.125" style="152" customWidth="1"/>
    <col min="8974" max="8974" width="9" style="152"/>
    <col min="8975" max="8975" width="22.75" style="152" bestFit="1" customWidth="1"/>
    <col min="8976" max="8976" width="16.625" style="152" bestFit="1" customWidth="1"/>
    <col min="8977" max="9216" width="9" style="152"/>
    <col min="9217" max="9217" width="5.75" style="152" bestFit="1" customWidth="1"/>
    <col min="9218" max="9218" width="11.875" style="152" bestFit="1" customWidth="1"/>
    <col min="9219" max="9219" width="22.75" style="152" bestFit="1" customWidth="1"/>
    <col min="9220" max="9224" width="9.625" style="152" customWidth="1"/>
    <col min="9225" max="9225" width="24.75" style="152" bestFit="1" customWidth="1"/>
    <col min="9226" max="9227" width="9.625" style="152" customWidth="1"/>
    <col min="9228" max="9228" width="54.125" style="152" customWidth="1"/>
    <col min="9229" max="9229" width="13.125" style="152" customWidth="1"/>
    <col min="9230" max="9230" width="9" style="152"/>
    <col min="9231" max="9231" width="22.75" style="152" bestFit="1" customWidth="1"/>
    <col min="9232" max="9232" width="16.625" style="152" bestFit="1" customWidth="1"/>
    <col min="9233" max="9472" width="9" style="152"/>
    <col min="9473" max="9473" width="5.75" style="152" bestFit="1" customWidth="1"/>
    <col min="9474" max="9474" width="11.875" style="152" bestFit="1" customWidth="1"/>
    <col min="9475" max="9475" width="22.75" style="152" bestFit="1" customWidth="1"/>
    <col min="9476" max="9480" width="9.625" style="152" customWidth="1"/>
    <col min="9481" max="9481" width="24.75" style="152" bestFit="1" customWidth="1"/>
    <col min="9482" max="9483" width="9.625" style="152" customWidth="1"/>
    <col min="9484" max="9484" width="54.125" style="152" customWidth="1"/>
    <col min="9485" max="9485" width="13.125" style="152" customWidth="1"/>
    <col min="9486" max="9486" width="9" style="152"/>
    <col min="9487" max="9487" width="22.75" style="152" bestFit="1" customWidth="1"/>
    <col min="9488" max="9488" width="16.625" style="152" bestFit="1" customWidth="1"/>
    <col min="9489" max="9728" width="9" style="152"/>
    <col min="9729" max="9729" width="5.75" style="152" bestFit="1" customWidth="1"/>
    <col min="9730" max="9730" width="11.875" style="152" bestFit="1" customWidth="1"/>
    <col min="9731" max="9731" width="22.75" style="152" bestFit="1" customWidth="1"/>
    <col min="9732" max="9736" width="9.625" style="152" customWidth="1"/>
    <col min="9737" max="9737" width="24.75" style="152" bestFit="1" customWidth="1"/>
    <col min="9738" max="9739" width="9.625" style="152" customWidth="1"/>
    <col min="9740" max="9740" width="54.125" style="152" customWidth="1"/>
    <col min="9741" max="9741" width="13.125" style="152" customWidth="1"/>
    <col min="9742" max="9742" width="9" style="152"/>
    <col min="9743" max="9743" width="22.75" style="152" bestFit="1" customWidth="1"/>
    <col min="9744" max="9744" width="16.625" style="152" bestFit="1" customWidth="1"/>
    <col min="9745" max="9984" width="9" style="152"/>
    <col min="9985" max="9985" width="5.75" style="152" bestFit="1" customWidth="1"/>
    <col min="9986" max="9986" width="11.875" style="152" bestFit="1" customWidth="1"/>
    <col min="9987" max="9987" width="22.75" style="152" bestFit="1" customWidth="1"/>
    <col min="9988" max="9992" width="9.625" style="152" customWidth="1"/>
    <col min="9993" max="9993" width="24.75" style="152" bestFit="1" customWidth="1"/>
    <col min="9994" max="9995" width="9.625" style="152" customWidth="1"/>
    <col min="9996" max="9996" width="54.125" style="152" customWidth="1"/>
    <col min="9997" max="9997" width="13.125" style="152" customWidth="1"/>
    <col min="9998" max="9998" width="9" style="152"/>
    <col min="9999" max="9999" width="22.75" style="152" bestFit="1" customWidth="1"/>
    <col min="10000" max="10000" width="16.625" style="152" bestFit="1" customWidth="1"/>
    <col min="10001" max="10240" width="9" style="152"/>
    <col min="10241" max="10241" width="5.75" style="152" bestFit="1" customWidth="1"/>
    <col min="10242" max="10242" width="11.875" style="152" bestFit="1" customWidth="1"/>
    <col min="10243" max="10243" width="22.75" style="152" bestFit="1" customWidth="1"/>
    <col min="10244" max="10248" width="9.625" style="152" customWidth="1"/>
    <col min="10249" max="10249" width="24.75" style="152" bestFit="1" customWidth="1"/>
    <col min="10250" max="10251" width="9.625" style="152" customWidth="1"/>
    <col min="10252" max="10252" width="54.125" style="152" customWidth="1"/>
    <col min="10253" max="10253" width="13.125" style="152" customWidth="1"/>
    <col min="10254" max="10254" width="9" style="152"/>
    <col min="10255" max="10255" width="22.75" style="152" bestFit="1" customWidth="1"/>
    <col min="10256" max="10256" width="16.625" style="152" bestFit="1" customWidth="1"/>
    <col min="10257" max="10496" width="9" style="152"/>
    <col min="10497" max="10497" width="5.75" style="152" bestFit="1" customWidth="1"/>
    <col min="10498" max="10498" width="11.875" style="152" bestFit="1" customWidth="1"/>
    <col min="10499" max="10499" width="22.75" style="152" bestFit="1" customWidth="1"/>
    <col min="10500" max="10504" width="9.625" style="152" customWidth="1"/>
    <col min="10505" max="10505" width="24.75" style="152" bestFit="1" customWidth="1"/>
    <col min="10506" max="10507" width="9.625" style="152" customWidth="1"/>
    <col min="10508" max="10508" width="54.125" style="152" customWidth="1"/>
    <col min="10509" max="10509" width="13.125" style="152" customWidth="1"/>
    <col min="10510" max="10510" width="9" style="152"/>
    <col min="10511" max="10511" width="22.75" style="152" bestFit="1" customWidth="1"/>
    <col min="10512" max="10512" width="16.625" style="152" bestFit="1" customWidth="1"/>
    <col min="10513" max="10752" width="9" style="152"/>
    <col min="10753" max="10753" width="5.75" style="152" bestFit="1" customWidth="1"/>
    <col min="10754" max="10754" width="11.875" style="152" bestFit="1" customWidth="1"/>
    <col min="10755" max="10755" width="22.75" style="152" bestFit="1" customWidth="1"/>
    <col min="10756" max="10760" width="9.625" style="152" customWidth="1"/>
    <col min="10761" max="10761" width="24.75" style="152" bestFit="1" customWidth="1"/>
    <col min="10762" max="10763" width="9.625" style="152" customWidth="1"/>
    <col min="10764" max="10764" width="54.125" style="152" customWidth="1"/>
    <col min="10765" max="10765" width="13.125" style="152" customWidth="1"/>
    <col min="10766" max="10766" width="9" style="152"/>
    <col min="10767" max="10767" width="22.75" style="152" bestFit="1" customWidth="1"/>
    <col min="10768" max="10768" width="16.625" style="152" bestFit="1" customWidth="1"/>
    <col min="10769" max="11008" width="9" style="152"/>
    <col min="11009" max="11009" width="5.75" style="152" bestFit="1" customWidth="1"/>
    <col min="11010" max="11010" width="11.875" style="152" bestFit="1" customWidth="1"/>
    <col min="11011" max="11011" width="22.75" style="152" bestFit="1" customWidth="1"/>
    <col min="11012" max="11016" width="9.625" style="152" customWidth="1"/>
    <col min="11017" max="11017" width="24.75" style="152" bestFit="1" customWidth="1"/>
    <col min="11018" max="11019" width="9.625" style="152" customWidth="1"/>
    <col min="11020" max="11020" width="54.125" style="152" customWidth="1"/>
    <col min="11021" max="11021" width="13.125" style="152" customWidth="1"/>
    <col min="11022" max="11022" width="9" style="152"/>
    <col min="11023" max="11023" width="22.75" style="152" bestFit="1" customWidth="1"/>
    <col min="11024" max="11024" width="16.625" style="152" bestFit="1" customWidth="1"/>
    <col min="11025" max="11264" width="9" style="152"/>
    <col min="11265" max="11265" width="5.75" style="152" bestFit="1" customWidth="1"/>
    <col min="11266" max="11266" width="11.875" style="152" bestFit="1" customWidth="1"/>
    <col min="11267" max="11267" width="22.75" style="152" bestFit="1" customWidth="1"/>
    <col min="11268" max="11272" width="9.625" style="152" customWidth="1"/>
    <col min="11273" max="11273" width="24.75" style="152" bestFit="1" customWidth="1"/>
    <col min="11274" max="11275" width="9.625" style="152" customWidth="1"/>
    <col min="11276" max="11276" width="54.125" style="152" customWidth="1"/>
    <col min="11277" max="11277" width="13.125" style="152" customWidth="1"/>
    <col min="11278" max="11278" width="9" style="152"/>
    <col min="11279" max="11279" width="22.75" style="152" bestFit="1" customWidth="1"/>
    <col min="11280" max="11280" width="16.625" style="152" bestFit="1" customWidth="1"/>
    <col min="11281" max="11520" width="9" style="152"/>
    <col min="11521" max="11521" width="5.75" style="152" bestFit="1" customWidth="1"/>
    <col min="11522" max="11522" width="11.875" style="152" bestFit="1" customWidth="1"/>
    <col min="11523" max="11523" width="22.75" style="152" bestFit="1" customWidth="1"/>
    <col min="11524" max="11528" width="9.625" style="152" customWidth="1"/>
    <col min="11529" max="11529" width="24.75" style="152" bestFit="1" customWidth="1"/>
    <col min="11530" max="11531" width="9.625" style="152" customWidth="1"/>
    <col min="11532" max="11532" width="54.125" style="152" customWidth="1"/>
    <col min="11533" max="11533" width="13.125" style="152" customWidth="1"/>
    <col min="11534" max="11534" width="9" style="152"/>
    <col min="11535" max="11535" width="22.75" style="152" bestFit="1" customWidth="1"/>
    <col min="11536" max="11536" width="16.625" style="152" bestFit="1" customWidth="1"/>
    <col min="11537" max="11776" width="9" style="152"/>
    <col min="11777" max="11777" width="5.75" style="152" bestFit="1" customWidth="1"/>
    <col min="11778" max="11778" width="11.875" style="152" bestFit="1" customWidth="1"/>
    <col min="11779" max="11779" width="22.75" style="152" bestFit="1" customWidth="1"/>
    <col min="11780" max="11784" width="9.625" style="152" customWidth="1"/>
    <col min="11785" max="11785" width="24.75" style="152" bestFit="1" customWidth="1"/>
    <col min="11786" max="11787" width="9.625" style="152" customWidth="1"/>
    <col min="11788" max="11788" width="54.125" style="152" customWidth="1"/>
    <col min="11789" max="11789" width="13.125" style="152" customWidth="1"/>
    <col min="11790" max="11790" width="9" style="152"/>
    <col min="11791" max="11791" width="22.75" style="152" bestFit="1" customWidth="1"/>
    <col min="11792" max="11792" width="16.625" style="152" bestFit="1" customWidth="1"/>
    <col min="11793" max="12032" width="9" style="152"/>
    <col min="12033" max="12033" width="5.75" style="152" bestFit="1" customWidth="1"/>
    <col min="12034" max="12034" width="11.875" style="152" bestFit="1" customWidth="1"/>
    <col min="12035" max="12035" width="22.75" style="152" bestFit="1" customWidth="1"/>
    <col min="12036" max="12040" width="9.625" style="152" customWidth="1"/>
    <col min="12041" max="12041" width="24.75" style="152" bestFit="1" customWidth="1"/>
    <col min="12042" max="12043" width="9.625" style="152" customWidth="1"/>
    <col min="12044" max="12044" width="54.125" style="152" customWidth="1"/>
    <col min="12045" max="12045" width="13.125" style="152" customWidth="1"/>
    <col min="12046" max="12046" width="9" style="152"/>
    <col min="12047" max="12047" width="22.75" style="152" bestFit="1" customWidth="1"/>
    <col min="12048" max="12048" width="16.625" style="152" bestFit="1" customWidth="1"/>
    <col min="12049" max="12288" width="9" style="152"/>
    <col min="12289" max="12289" width="5.75" style="152" bestFit="1" customWidth="1"/>
    <col min="12290" max="12290" width="11.875" style="152" bestFit="1" customWidth="1"/>
    <col min="12291" max="12291" width="22.75" style="152" bestFit="1" customWidth="1"/>
    <col min="12292" max="12296" width="9.625" style="152" customWidth="1"/>
    <col min="12297" max="12297" width="24.75" style="152" bestFit="1" customWidth="1"/>
    <col min="12298" max="12299" width="9.625" style="152" customWidth="1"/>
    <col min="12300" max="12300" width="54.125" style="152" customWidth="1"/>
    <col min="12301" max="12301" width="13.125" style="152" customWidth="1"/>
    <col min="12302" max="12302" width="9" style="152"/>
    <col min="12303" max="12303" width="22.75" style="152" bestFit="1" customWidth="1"/>
    <col min="12304" max="12304" width="16.625" style="152" bestFit="1" customWidth="1"/>
    <col min="12305" max="12544" width="9" style="152"/>
    <col min="12545" max="12545" width="5.75" style="152" bestFit="1" customWidth="1"/>
    <col min="12546" max="12546" width="11.875" style="152" bestFit="1" customWidth="1"/>
    <col min="12547" max="12547" width="22.75" style="152" bestFit="1" customWidth="1"/>
    <col min="12548" max="12552" width="9.625" style="152" customWidth="1"/>
    <col min="12553" max="12553" width="24.75" style="152" bestFit="1" customWidth="1"/>
    <col min="12554" max="12555" width="9.625" style="152" customWidth="1"/>
    <col min="12556" max="12556" width="54.125" style="152" customWidth="1"/>
    <col min="12557" max="12557" width="13.125" style="152" customWidth="1"/>
    <col min="12558" max="12558" width="9" style="152"/>
    <col min="12559" max="12559" width="22.75" style="152" bestFit="1" customWidth="1"/>
    <col min="12560" max="12560" width="16.625" style="152" bestFit="1" customWidth="1"/>
    <col min="12561" max="12800" width="9" style="152"/>
    <col min="12801" max="12801" width="5.75" style="152" bestFit="1" customWidth="1"/>
    <col min="12802" max="12802" width="11.875" style="152" bestFit="1" customWidth="1"/>
    <col min="12803" max="12803" width="22.75" style="152" bestFit="1" customWidth="1"/>
    <col min="12804" max="12808" width="9.625" style="152" customWidth="1"/>
    <col min="12809" max="12809" width="24.75" style="152" bestFit="1" customWidth="1"/>
    <col min="12810" max="12811" width="9.625" style="152" customWidth="1"/>
    <col min="12812" max="12812" width="54.125" style="152" customWidth="1"/>
    <col min="12813" max="12813" width="13.125" style="152" customWidth="1"/>
    <col min="12814" max="12814" width="9" style="152"/>
    <col min="12815" max="12815" width="22.75" style="152" bestFit="1" customWidth="1"/>
    <col min="12816" max="12816" width="16.625" style="152" bestFit="1" customWidth="1"/>
    <col min="12817" max="13056" width="9" style="152"/>
    <col min="13057" max="13057" width="5.75" style="152" bestFit="1" customWidth="1"/>
    <col min="13058" max="13058" width="11.875" style="152" bestFit="1" customWidth="1"/>
    <col min="13059" max="13059" width="22.75" style="152" bestFit="1" customWidth="1"/>
    <col min="13060" max="13064" width="9.625" style="152" customWidth="1"/>
    <col min="13065" max="13065" width="24.75" style="152" bestFit="1" customWidth="1"/>
    <col min="13066" max="13067" width="9.625" style="152" customWidth="1"/>
    <col min="13068" max="13068" width="54.125" style="152" customWidth="1"/>
    <col min="13069" max="13069" width="13.125" style="152" customWidth="1"/>
    <col min="13070" max="13070" width="9" style="152"/>
    <col min="13071" max="13071" width="22.75" style="152" bestFit="1" customWidth="1"/>
    <col min="13072" max="13072" width="16.625" style="152" bestFit="1" customWidth="1"/>
    <col min="13073" max="13312" width="9" style="152"/>
    <col min="13313" max="13313" width="5.75" style="152" bestFit="1" customWidth="1"/>
    <col min="13314" max="13314" width="11.875" style="152" bestFit="1" customWidth="1"/>
    <col min="13315" max="13315" width="22.75" style="152" bestFit="1" customWidth="1"/>
    <col min="13316" max="13320" width="9.625" style="152" customWidth="1"/>
    <col min="13321" max="13321" width="24.75" style="152" bestFit="1" customWidth="1"/>
    <col min="13322" max="13323" width="9.625" style="152" customWidth="1"/>
    <col min="13324" max="13324" width="54.125" style="152" customWidth="1"/>
    <col min="13325" max="13325" width="13.125" style="152" customWidth="1"/>
    <col min="13326" max="13326" width="9" style="152"/>
    <col min="13327" max="13327" width="22.75" style="152" bestFit="1" customWidth="1"/>
    <col min="13328" max="13328" width="16.625" style="152" bestFit="1" customWidth="1"/>
    <col min="13329" max="13568" width="9" style="152"/>
    <col min="13569" max="13569" width="5.75" style="152" bestFit="1" customWidth="1"/>
    <col min="13570" max="13570" width="11.875" style="152" bestFit="1" customWidth="1"/>
    <col min="13571" max="13571" width="22.75" style="152" bestFit="1" customWidth="1"/>
    <col min="13572" max="13576" width="9.625" style="152" customWidth="1"/>
    <col min="13577" max="13577" width="24.75" style="152" bestFit="1" customWidth="1"/>
    <col min="13578" max="13579" width="9.625" style="152" customWidth="1"/>
    <col min="13580" max="13580" width="54.125" style="152" customWidth="1"/>
    <col min="13581" max="13581" width="13.125" style="152" customWidth="1"/>
    <col min="13582" max="13582" width="9" style="152"/>
    <col min="13583" max="13583" width="22.75" style="152" bestFit="1" customWidth="1"/>
    <col min="13584" max="13584" width="16.625" style="152" bestFit="1" customWidth="1"/>
    <col min="13585" max="13824" width="9" style="152"/>
    <col min="13825" max="13825" width="5.75" style="152" bestFit="1" customWidth="1"/>
    <col min="13826" max="13826" width="11.875" style="152" bestFit="1" customWidth="1"/>
    <col min="13827" max="13827" width="22.75" style="152" bestFit="1" customWidth="1"/>
    <col min="13828" max="13832" width="9.625" style="152" customWidth="1"/>
    <col min="13833" max="13833" width="24.75" style="152" bestFit="1" customWidth="1"/>
    <col min="13834" max="13835" width="9.625" style="152" customWidth="1"/>
    <col min="13836" max="13836" width="54.125" style="152" customWidth="1"/>
    <col min="13837" max="13837" width="13.125" style="152" customWidth="1"/>
    <col min="13838" max="13838" width="9" style="152"/>
    <col min="13839" max="13839" width="22.75" style="152" bestFit="1" customWidth="1"/>
    <col min="13840" max="13840" width="16.625" style="152" bestFit="1" customWidth="1"/>
    <col min="13841" max="14080" width="9" style="152"/>
    <col min="14081" max="14081" width="5.75" style="152" bestFit="1" customWidth="1"/>
    <col min="14082" max="14082" width="11.875" style="152" bestFit="1" customWidth="1"/>
    <col min="14083" max="14083" width="22.75" style="152" bestFit="1" customWidth="1"/>
    <col min="14084" max="14088" width="9.625" style="152" customWidth="1"/>
    <col min="14089" max="14089" width="24.75" style="152" bestFit="1" customWidth="1"/>
    <col min="14090" max="14091" width="9.625" style="152" customWidth="1"/>
    <col min="14092" max="14092" width="54.125" style="152" customWidth="1"/>
    <col min="14093" max="14093" width="13.125" style="152" customWidth="1"/>
    <col min="14094" max="14094" width="9" style="152"/>
    <col min="14095" max="14095" width="22.75" style="152" bestFit="1" customWidth="1"/>
    <col min="14096" max="14096" width="16.625" style="152" bestFit="1" customWidth="1"/>
    <col min="14097" max="14336" width="9" style="152"/>
    <col min="14337" max="14337" width="5.75" style="152" bestFit="1" customWidth="1"/>
    <col min="14338" max="14338" width="11.875" style="152" bestFit="1" customWidth="1"/>
    <col min="14339" max="14339" width="22.75" style="152" bestFit="1" customWidth="1"/>
    <col min="14340" max="14344" width="9.625" style="152" customWidth="1"/>
    <col min="14345" max="14345" width="24.75" style="152" bestFit="1" customWidth="1"/>
    <col min="14346" max="14347" width="9.625" style="152" customWidth="1"/>
    <col min="14348" max="14348" width="54.125" style="152" customWidth="1"/>
    <col min="14349" max="14349" width="13.125" style="152" customWidth="1"/>
    <col min="14350" max="14350" width="9" style="152"/>
    <col min="14351" max="14351" width="22.75" style="152" bestFit="1" customWidth="1"/>
    <col min="14352" max="14352" width="16.625" style="152" bestFit="1" customWidth="1"/>
    <col min="14353" max="14592" width="9" style="152"/>
    <col min="14593" max="14593" width="5.75" style="152" bestFit="1" customWidth="1"/>
    <col min="14594" max="14594" width="11.875" style="152" bestFit="1" customWidth="1"/>
    <col min="14595" max="14595" width="22.75" style="152" bestFit="1" customWidth="1"/>
    <col min="14596" max="14600" width="9.625" style="152" customWidth="1"/>
    <col min="14601" max="14601" width="24.75" style="152" bestFit="1" customWidth="1"/>
    <col min="14602" max="14603" width="9.625" style="152" customWidth="1"/>
    <col min="14604" max="14604" width="54.125" style="152" customWidth="1"/>
    <col min="14605" max="14605" width="13.125" style="152" customWidth="1"/>
    <col min="14606" max="14606" width="9" style="152"/>
    <col min="14607" max="14607" width="22.75" style="152" bestFit="1" customWidth="1"/>
    <col min="14608" max="14608" width="16.625" style="152" bestFit="1" customWidth="1"/>
    <col min="14609" max="14848" width="9" style="152"/>
    <col min="14849" max="14849" width="5.75" style="152" bestFit="1" customWidth="1"/>
    <col min="14850" max="14850" width="11.875" style="152" bestFit="1" customWidth="1"/>
    <col min="14851" max="14851" width="22.75" style="152" bestFit="1" customWidth="1"/>
    <col min="14852" max="14856" width="9.625" style="152" customWidth="1"/>
    <col min="14857" max="14857" width="24.75" style="152" bestFit="1" customWidth="1"/>
    <col min="14858" max="14859" width="9.625" style="152" customWidth="1"/>
    <col min="14860" max="14860" width="54.125" style="152" customWidth="1"/>
    <col min="14861" max="14861" width="13.125" style="152" customWidth="1"/>
    <col min="14862" max="14862" width="9" style="152"/>
    <col min="14863" max="14863" width="22.75" style="152" bestFit="1" customWidth="1"/>
    <col min="14864" max="14864" width="16.625" style="152" bestFit="1" customWidth="1"/>
    <col min="14865" max="15104" width="9" style="152"/>
    <col min="15105" max="15105" width="5.75" style="152" bestFit="1" customWidth="1"/>
    <col min="15106" max="15106" width="11.875" style="152" bestFit="1" customWidth="1"/>
    <col min="15107" max="15107" width="22.75" style="152" bestFit="1" customWidth="1"/>
    <col min="15108" max="15112" width="9.625" style="152" customWidth="1"/>
    <col min="15113" max="15113" width="24.75" style="152" bestFit="1" customWidth="1"/>
    <col min="15114" max="15115" width="9.625" style="152" customWidth="1"/>
    <col min="15116" max="15116" width="54.125" style="152" customWidth="1"/>
    <col min="15117" max="15117" width="13.125" style="152" customWidth="1"/>
    <col min="15118" max="15118" width="9" style="152"/>
    <col min="15119" max="15119" width="22.75" style="152" bestFit="1" customWidth="1"/>
    <col min="15120" max="15120" width="16.625" style="152" bestFit="1" customWidth="1"/>
    <col min="15121" max="15360" width="9" style="152"/>
    <col min="15361" max="15361" width="5.75" style="152" bestFit="1" customWidth="1"/>
    <col min="15362" max="15362" width="11.875" style="152" bestFit="1" customWidth="1"/>
    <col min="15363" max="15363" width="22.75" style="152" bestFit="1" customWidth="1"/>
    <col min="15364" max="15368" width="9.625" style="152" customWidth="1"/>
    <col min="15369" max="15369" width="24.75" style="152" bestFit="1" customWidth="1"/>
    <col min="15370" max="15371" width="9.625" style="152" customWidth="1"/>
    <col min="15372" max="15372" width="54.125" style="152" customWidth="1"/>
    <col min="15373" max="15373" width="13.125" style="152" customWidth="1"/>
    <col min="15374" max="15374" width="9" style="152"/>
    <col min="15375" max="15375" width="22.75" style="152" bestFit="1" customWidth="1"/>
    <col min="15376" max="15376" width="16.625" style="152" bestFit="1" customWidth="1"/>
    <col min="15377" max="15616" width="9" style="152"/>
    <col min="15617" max="15617" width="5.75" style="152" bestFit="1" customWidth="1"/>
    <col min="15618" max="15618" width="11.875" style="152" bestFit="1" customWidth="1"/>
    <col min="15619" max="15619" width="22.75" style="152" bestFit="1" customWidth="1"/>
    <col min="15620" max="15624" width="9.625" style="152" customWidth="1"/>
    <col min="15625" max="15625" width="24.75" style="152" bestFit="1" customWidth="1"/>
    <col min="15626" max="15627" width="9.625" style="152" customWidth="1"/>
    <col min="15628" max="15628" width="54.125" style="152" customWidth="1"/>
    <col min="15629" max="15629" width="13.125" style="152" customWidth="1"/>
    <col min="15630" max="15630" width="9" style="152"/>
    <col min="15631" max="15631" width="22.75" style="152" bestFit="1" customWidth="1"/>
    <col min="15632" max="15632" width="16.625" style="152" bestFit="1" customWidth="1"/>
    <col min="15633" max="15872" width="9" style="152"/>
    <col min="15873" max="15873" width="5.75" style="152" bestFit="1" customWidth="1"/>
    <col min="15874" max="15874" width="11.875" style="152" bestFit="1" customWidth="1"/>
    <col min="15875" max="15875" width="22.75" style="152" bestFit="1" customWidth="1"/>
    <col min="15876" max="15880" width="9.625" style="152" customWidth="1"/>
    <col min="15881" max="15881" width="24.75" style="152" bestFit="1" customWidth="1"/>
    <col min="15882" max="15883" width="9.625" style="152" customWidth="1"/>
    <col min="15884" max="15884" width="54.125" style="152" customWidth="1"/>
    <col min="15885" max="15885" width="13.125" style="152" customWidth="1"/>
    <col min="15886" max="15886" width="9" style="152"/>
    <col min="15887" max="15887" width="22.75" style="152" bestFit="1" customWidth="1"/>
    <col min="15888" max="15888" width="16.625" style="152" bestFit="1" customWidth="1"/>
    <col min="15889" max="16128" width="9" style="152"/>
    <col min="16129" max="16129" width="5.75" style="152" bestFit="1" customWidth="1"/>
    <col min="16130" max="16130" width="11.875" style="152" bestFit="1" customWidth="1"/>
    <col min="16131" max="16131" width="22.75" style="152" bestFit="1" customWidth="1"/>
    <col min="16132" max="16136" width="9.625" style="152" customWidth="1"/>
    <col min="16137" max="16137" width="24.75" style="152" bestFit="1" customWidth="1"/>
    <col min="16138" max="16139" width="9.625" style="152" customWidth="1"/>
    <col min="16140" max="16140" width="54.125" style="152" customWidth="1"/>
    <col min="16141" max="16141" width="13.125" style="152" customWidth="1"/>
    <col min="16142" max="16142" width="9" style="152"/>
    <col min="16143" max="16143" width="22.75" style="152" bestFit="1" customWidth="1"/>
    <col min="16144" max="16144" width="16.625" style="152" bestFit="1" customWidth="1"/>
    <col min="16145" max="16384" width="9" style="152"/>
  </cols>
  <sheetData>
    <row r="1" spans="1:16" ht="13.5" customHeight="1">
      <c r="M1" s="154" t="s">
        <v>153</v>
      </c>
    </row>
    <row r="2" spans="1:16" ht="17.25">
      <c r="A2" s="1328" t="s">
        <v>154</v>
      </c>
      <c r="B2" s="1328"/>
      <c r="C2" s="1328"/>
      <c r="D2" s="1328"/>
      <c r="E2" s="1328"/>
      <c r="F2" s="1328"/>
      <c r="G2" s="1328"/>
      <c r="H2" s="1328"/>
      <c r="I2" s="1328"/>
      <c r="J2" s="1328"/>
      <c r="K2" s="1328"/>
      <c r="L2" s="1328"/>
      <c r="M2" s="1328"/>
    </row>
    <row r="3" spans="1:16" ht="13.5" customHeight="1" thickBot="1"/>
    <row r="4" spans="1:16" s="158" customFormat="1" ht="27.75" thickBot="1">
      <c r="A4" s="155" t="s">
        <v>352</v>
      </c>
      <c r="B4" s="156" t="s">
        <v>155</v>
      </c>
      <c r="C4" s="157" t="s">
        <v>156</v>
      </c>
      <c r="D4" s="157" t="s">
        <v>157</v>
      </c>
      <c r="E4" s="156" t="s">
        <v>158</v>
      </c>
      <c r="F4" s="156" t="s">
        <v>159</v>
      </c>
      <c r="G4" s="156" t="s">
        <v>160</v>
      </c>
      <c r="H4" s="156" t="s">
        <v>161</v>
      </c>
      <c r="I4" s="156" t="s">
        <v>162</v>
      </c>
      <c r="J4" s="156" t="s">
        <v>163</v>
      </c>
      <c r="K4" s="157" t="s">
        <v>164</v>
      </c>
      <c r="L4" s="1329" t="s">
        <v>165</v>
      </c>
      <c r="M4" s="1330"/>
      <c r="O4" s="159" t="s">
        <v>166</v>
      </c>
      <c r="P4" s="159" t="s">
        <v>167</v>
      </c>
    </row>
    <row r="5" spans="1:16" ht="60" customHeight="1" thickTop="1">
      <c r="A5" s="160">
        <v>1</v>
      </c>
      <c r="B5" s="161"/>
      <c r="C5" s="162"/>
      <c r="D5" s="162"/>
      <c r="E5" s="162"/>
      <c r="F5" s="163"/>
      <c r="G5" s="163"/>
      <c r="H5" s="163"/>
      <c r="I5" s="162"/>
      <c r="J5" s="164"/>
      <c r="K5" s="162"/>
      <c r="L5" s="1331"/>
      <c r="M5" s="1332"/>
      <c r="O5" s="165" t="s">
        <v>168</v>
      </c>
      <c r="P5" s="165" t="s">
        <v>353</v>
      </c>
    </row>
    <row r="6" spans="1:16" ht="60" customHeight="1">
      <c r="A6" s="160">
        <v>2</v>
      </c>
      <c r="B6" s="166"/>
      <c r="C6" s="162"/>
      <c r="D6" s="162"/>
      <c r="E6" s="162"/>
      <c r="F6" s="167"/>
      <c r="G6" s="167"/>
      <c r="H6" s="167"/>
      <c r="I6" s="166"/>
      <c r="J6" s="168"/>
      <c r="K6" s="166"/>
      <c r="L6" s="1333"/>
      <c r="M6" s="1334"/>
      <c r="O6" s="169" t="s">
        <v>169</v>
      </c>
      <c r="P6" s="169" t="s">
        <v>113</v>
      </c>
    </row>
    <row r="7" spans="1:16" ht="60" customHeight="1">
      <c r="A7" s="160">
        <v>3</v>
      </c>
      <c r="B7" s="166"/>
      <c r="C7" s="162"/>
      <c r="D7" s="162"/>
      <c r="E7" s="162"/>
      <c r="F7" s="167"/>
      <c r="G7" s="167"/>
      <c r="H7" s="167"/>
      <c r="I7" s="166"/>
      <c r="J7" s="168"/>
      <c r="K7" s="166"/>
      <c r="L7" s="1333"/>
      <c r="M7" s="1334"/>
      <c r="O7" s="169" t="s">
        <v>170</v>
      </c>
    </row>
    <row r="8" spans="1:16" ht="60" customHeight="1">
      <c r="A8" s="160">
        <v>4</v>
      </c>
      <c r="B8" s="166"/>
      <c r="C8" s="162"/>
      <c r="D8" s="162"/>
      <c r="E8" s="162"/>
      <c r="F8" s="167"/>
      <c r="G8" s="167"/>
      <c r="H8" s="167"/>
      <c r="I8" s="166"/>
      <c r="J8" s="168"/>
      <c r="K8" s="166"/>
      <c r="L8" s="1333"/>
      <c r="M8" s="1334"/>
      <c r="O8" s="169" t="s">
        <v>113</v>
      </c>
    </row>
    <row r="9" spans="1:16" ht="60" customHeight="1">
      <c r="A9" s="160">
        <v>5</v>
      </c>
      <c r="B9" s="166"/>
      <c r="C9" s="162"/>
      <c r="D9" s="162"/>
      <c r="E9" s="162"/>
      <c r="F9" s="167"/>
      <c r="G9" s="167"/>
      <c r="H9" s="167"/>
      <c r="I9" s="166"/>
      <c r="J9" s="168"/>
      <c r="K9" s="166"/>
      <c r="L9" s="1333"/>
      <c r="M9" s="1334"/>
    </row>
    <row r="10" spans="1:16" ht="60" customHeight="1">
      <c r="A10" s="160">
        <v>6</v>
      </c>
      <c r="B10" s="166"/>
      <c r="C10" s="162"/>
      <c r="D10" s="162"/>
      <c r="E10" s="162"/>
      <c r="F10" s="167"/>
      <c r="G10" s="167"/>
      <c r="H10" s="167"/>
      <c r="I10" s="166"/>
      <c r="J10" s="168"/>
      <c r="K10" s="166"/>
      <c r="L10" s="1333"/>
      <c r="M10" s="1334"/>
    </row>
    <row r="11" spans="1:16" ht="60" customHeight="1">
      <c r="A11" s="160">
        <v>7</v>
      </c>
      <c r="B11" s="166"/>
      <c r="C11" s="162"/>
      <c r="D11" s="162"/>
      <c r="E11" s="162"/>
      <c r="F11" s="167"/>
      <c r="G11" s="167"/>
      <c r="H11" s="167"/>
      <c r="I11" s="166"/>
      <c r="J11" s="168"/>
      <c r="K11" s="166"/>
      <c r="L11" s="1333"/>
      <c r="M11" s="1334"/>
    </row>
    <row r="12" spans="1:16" ht="60" customHeight="1">
      <c r="A12" s="160">
        <v>8</v>
      </c>
      <c r="B12" s="166"/>
      <c r="C12" s="162"/>
      <c r="D12" s="162"/>
      <c r="E12" s="162"/>
      <c r="F12" s="167"/>
      <c r="G12" s="167"/>
      <c r="H12" s="167"/>
      <c r="I12" s="166"/>
      <c r="J12" s="168"/>
      <c r="K12" s="166"/>
      <c r="L12" s="1333"/>
      <c r="M12" s="1334"/>
    </row>
    <row r="13" spans="1:16" ht="60" customHeight="1">
      <c r="A13" s="160">
        <v>9</v>
      </c>
      <c r="B13" s="166"/>
      <c r="C13" s="162"/>
      <c r="D13" s="162"/>
      <c r="E13" s="162"/>
      <c r="F13" s="167"/>
      <c r="G13" s="167"/>
      <c r="H13" s="167"/>
      <c r="I13" s="166"/>
      <c r="J13" s="168"/>
      <c r="K13" s="166"/>
      <c r="L13" s="1333"/>
      <c r="M13" s="1334"/>
    </row>
    <row r="14" spans="1:16" ht="60" customHeight="1" thickBot="1">
      <c r="A14" s="188">
        <v>10</v>
      </c>
      <c r="B14" s="170"/>
      <c r="C14" s="171"/>
      <c r="D14" s="170"/>
      <c r="E14" s="171"/>
      <c r="F14" s="172"/>
      <c r="G14" s="172"/>
      <c r="H14" s="172"/>
      <c r="I14" s="170"/>
      <c r="J14" s="173"/>
      <c r="K14" s="170"/>
      <c r="L14" s="1326"/>
      <c r="M14" s="1327"/>
    </row>
    <row r="15" spans="1:16" ht="13.5" customHeight="1">
      <c r="A15" s="174"/>
      <c r="B15" s="174"/>
      <c r="C15" s="175"/>
      <c r="D15" s="175"/>
      <c r="E15" s="175"/>
      <c r="F15" s="145"/>
    </row>
    <row r="16" spans="1:16" ht="13.5" customHeight="1">
      <c r="A16" s="1313" t="s">
        <v>347</v>
      </c>
      <c r="B16" s="1313"/>
      <c r="C16" s="1313"/>
      <c r="D16" s="1313"/>
      <c r="E16" s="1313"/>
      <c r="F16" s="1313"/>
      <c r="G16" s="1313"/>
      <c r="H16" s="1313"/>
      <c r="I16" s="1313"/>
      <c r="J16" s="1313"/>
      <c r="K16" s="1313"/>
      <c r="L16" s="1313"/>
      <c r="M16" s="1313"/>
    </row>
    <row r="17" spans="1:13" ht="13.5" customHeight="1">
      <c r="A17" s="1313" t="s">
        <v>817</v>
      </c>
      <c r="B17" s="1313"/>
      <c r="C17" s="1313"/>
      <c r="D17" s="1313"/>
      <c r="E17" s="1313"/>
      <c r="F17" s="1313"/>
      <c r="G17" s="1313"/>
      <c r="H17" s="1313"/>
      <c r="I17" s="1313"/>
      <c r="J17" s="1313"/>
      <c r="K17" s="1313"/>
      <c r="L17" s="1313"/>
      <c r="M17" s="1313"/>
    </row>
    <row r="18" spans="1:13" ht="13.5" customHeight="1">
      <c r="A18" s="1336" t="s">
        <v>354</v>
      </c>
      <c r="B18" s="1313"/>
      <c r="C18" s="1313"/>
      <c r="D18" s="1313"/>
      <c r="E18" s="1313"/>
      <c r="F18" s="1313"/>
      <c r="G18" s="1313"/>
      <c r="H18" s="1313"/>
      <c r="I18" s="1313"/>
      <c r="J18" s="1313"/>
      <c r="K18" s="1313"/>
      <c r="L18" s="1313"/>
      <c r="M18" s="1313"/>
    </row>
    <row r="19" spans="1:13" ht="13.5" customHeight="1">
      <c r="A19" s="1336" t="s">
        <v>355</v>
      </c>
      <c r="B19" s="1313"/>
      <c r="C19" s="1313"/>
      <c r="D19" s="1313"/>
      <c r="E19" s="1313"/>
      <c r="F19" s="1313"/>
      <c r="G19" s="1313"/>
      <c r="H19" s="1313"/>
      <c r="I19" s="1313"/>
      <c r="J19" s="1313"/>
      <c r="K19" s="1313"/>
      <c r="L19" s="1313"/>
      <c r="M19" s="1313"/>
    </row>
    <row r="20" spans="1:13" ht="13.5" customHeight="1">
      <c r="A20" s="1313" t="s">
        <v>356</v>
      </c>
      <c r="B20" s="1313"/>
      <c r="C20" s="1313"/>
      <c r="D20" s="1313"/>
      <c r="E20" s="1313"/>
      <c r="F20" s="1313"/>
      <c r="G20" s="1313"/>
      <c r="H20" s="1313"/>
      <c r="I20" s="1313"/>
      <c r="J20" s="1313"/>
      <c r="K20" s="1313"/>
      <c r="L20" s="1313"/>
      <c r="M20" s="1313"/>
    </row>
    <row r="21" spans="1:13" ht="13.5" customHeight="1">
      <c r="A21" s="1313" t="s">
        <v>357</v>
      </c>
      <c r="B21" s="1313"/>
      <c r="C21" s="1313"/>
      <c r="D21" s="1313"/>
      <c r="E21" s="1313"/>
      <c r="F21" s="1313"/>
      <c r="G21" s="1313"/>
      <c r="H21" s="1313"/>
      <c r="I21" s="1313"/>
      <c r="J21" s="1313"/>
      <c r="K21" s="1313"/>
      <c r="L21" s="1313"/>
      <c r="M21" s="1313"/>
    </row>
    <row r="22" spans="1:13" ht="13.5" customHeight="1">
      <c r="A22" s="1313" t="s">
        <v>358</v>
      </c>
      <c r="B22" s="1313"/>
      <c r="C22" s="1313"/>
      <c r="D22" s="1313"/>
      <c r="E22" s="1313"/>
      <c r="F22" s="1313"/>
      <c r="G22" s="1313"/>
      <c r="H22" s="1313"/>
      <c r="I22" s="1313"/>
      <c r="J22" s="1313"/>
      <c r="K22" s="1313"/>
      <c r="L22" s="1313"/>
      <c r="M22" s="1313"/>
    </row>
    <row r="23" spans="1:13" ht="13.5" customHeight="1">
      <c r="A23" s="1314" t="s">
        <v>359</v>
      </c>
      <c r="B23" s="1314"/>
      <c r="C23" s="1314"/>
      <c r="D23" s="1314"/>
      <c r="E23" s="1314"/>
      <c r="F23" s="1314"/>
      <c r="G23" s="1314"/>
      <c r="H23" s="1314"/>
      <c r="I23" s="1314"/>
      <c r="J23" s="1314"/>
      <c r="K23" s="1314"/>
      <c r="L23" s="1314"/>
      <c r="M23" s="1314"/>
    </row>
    <row r="24" spans="1:13" ht="13.5" customHeight="1">
      <c r="A24" s="1335" t="s">
        <v>360</v>
      </c>
      <c r="B24" s="1335"/>
      <c r="C24" s="1335"/>
      <c r="D24" s="1335"/>
      <c r="E24" s="1335"/>
      <c r="F24" s="1335"/>
      <c r="G24" s="1335"/>
      <c r="H24" s="1335"/>
      <c r="I24" s="1335"/>
      <c r="J24" s="1335"/>
      <c r="K24" s="1335"/>
      <c r="L24" s="1335"/>
      <c r="M24" s="1335"/>
    </row>
    <row r="25" spans="1:13" ht="15" customHeight="1">
      <c r="A25" s="174"/>
      <c r="B25" s="174"/>
      <c r="C25" s="174"/>
      <c r="D25" s="174"/>
      <c r="E25" s="174"/>
      <c r="F25" s="174"/>
      <c r="G25" s="174"/>
      <c r="H25" s="174"/>
      <c r="I25" s="174"/>
      <c r="J25" s="174"/>
      <c r="K25" s="174"/>
      <c r="L25" s="174"/>
      <c r="M25" s="491" t="str">
        <f>様式7!$F$4</f>
        <v>○○○○○○○○○○○ESCO事業</v>
      </c>
    </row>
    <row r="26" spans="1:13" ht="15" customHeight="1">
      <c r="A26" s="1313"/>
      <c r="B26" s="1313"/>
      <c r="C26" s="1313"/>
      <c r="D26" s="1313"/>
      <c r="E26" s="1313"/>
      <c r="F26" s="1313"/>
      <c r="G26" s="1313"/>
      <c r="H26" s="1313"/>
      <c r="I26" s="1313"/>
      <c r="J26" s="1313"/>
      <c r="K26" s="1313"/>
      <c r="L26" s="1313"/>
      <c r="M26" s="1313"/>
    </row>
    <row r="27" spans="1:13" ht="15" customHeight="1">
      <c r="F27" s="176"/>
    </row>
    <row r="28" spans="1:13" ht="15" customHeight="1">
      <c r="F28" s="176"/>
    </row>
    <row r="29" spans="1:13" ht="15" customHeight="1"/>
    <row r="30" spans="1:13" ht="15" customHeight="1"/>
    <row r="31" spans="1:13" ht="15" customHeight="1"/>
  </sheetData>
  <mergeCells count="22">
    <mergeCell ref="A22:M22"/>
    <mergeCell ref="A23:M23"/>
    <mergeCell ref="A24:M24"/>
    <mergeCell ref="A26:M26"/>
    <mergeCell ref="A16:M16"/>
    <mergeCell ref="A17:M17"/>
    <mergeCell ref="A18:M18"/>
    <mergeCell ref="A19:M19"/>
    <mergeCell ref="A20:M20"/>
    <mergeCell ref="A21:M21"/>
    <mergeCell ref="L14:M14"/>
    <mergeCell ref="A2:M2"/>
    <mergeCell ref="L4:M4"/>
    <mergeCell ref="L5:M5"/>
    <mergeCell ref="L6:M6"/>
    <mergeCell ref="L7:M7"/>
    <mergeCell ref="L8:M8"/>
    <mergeCell ref="L9:M9"/>
    <mergeCell ref="L10:M10"/>
    <mergeCell ref="L11:M11"/>
    <mergeCell ref="L12:M12"/>
    <mergeCell ref="L13:M13"/>
  </mergeCells>
  <phoneticPr fontId="3"/>
  <dataValidations count="2">
    <dataValidation type="list" allowBlank="1" showInputMessage="1" showErrorMessage="1" sqref="D5:D14 IZ5:IZ14 SV5:SV14 ACR5:ACR14 AMN5:AMN14 AWJ5:AWJ14 BGF5:BGF14 BQB5:BQB14 BZX5:BZX14 CJT5:CJT14 CTP5:CTP14 DDL5:DDL14 DNH5:DNH14 DXD5:DXD14 EGZ5:EGZ14 EQV5:EQV14 FAR5:FAR14 FKN5:FKN14 FUJ5:FUJ14 GEF5:GEF14 GOB5:GOB14 GXX5:GXX14 HHT5:HHT14 HRP5:HRP14 IBL5:IBL14 ILH5:ILH14 IVD5:IVD14 JEZ5:JEZ14 JOV5:JOV14 JYR5:JYR14 KIN5:KIN14 KSJ5:KSJ14 LCF5:LCF14 LMB5:LMB14 LVX5:LVX14 MFT5:MFT14 MPP5:MPP14 MZL5:MZL14 NJH5:NJH14 NTD5:NTD14 OCZ5:OCZ14 OMV5:OMV14 OWR5:OWR14 PGN5:PGN14 PQJ5:PQJ14 QAF5:QAF14 QKB5:QKB14 QTX5:QTX14 RDT5:RDT14 RNP5:RNP14 RXL5:RXL14 SHH5:SHH14 SRD5:SRD14 TAZ5:TAZ14 TKV5:TKV14 TUR5:TUR14 UEN5:UEN14 UOJ5:UOJ14 UYF5:UYF14 VIB5:VIB14 VRX5:VRX14 WBT5:WBT14 WLP5:WLP14 WVL5:WVL14 D65541:D65550 IZ65541:IZ65550 SV65541:SV65550 ACR65541:ACR65550 AMN65541:AMN65550 AWJ65541:AWJ65550 BGF65541:BGF65550 BQB65541:BQB65550 BZX65541:BZX65550 CJT65541:CJT65550 CTP65541:CTP65550 DDL65541:DDL65550 DNH65541:DNH65550 DXD65541:DXD65550 EGZ65541:EGZ65550 EQV65541:EQV65550 FAR65541:FAR65550 FKN65541:FKN65550 FUJ65541:FUJ65550 GEF65541:GEF65550 GOB65541:GOB65550 GXX65541:GXX65550 HHT65541:HHT65550 HRP65541:HRP65550 IBL65541:IBL65550 ILH65541:ILH65550 IVD65541:IVD65550 JEZ65541:JEZ65550 JOV65541:JOV65550 JYR65541:JYR65550 KIN65541:KIN65550 KSJ65541:KSJ65550 LCF65541:LCF65550 LMB65541:LMB65550 LVX65541:LVX65550 MFT65541:MFT65550 MPP65541:MPP65550 MZL65541:MZL65550 NJH65541:NJH65550 NTD65541:NTD65550 OCZ65541:OCZ65550 OMV65541:OMV65550 OWR65541:OWR65550 PGN65541:PGN65550 PQJ65541:PQJ65550 QAF65541:QAF65550 QKB65541:QKB65550 QTX65541:QTX65550 RDT65541:RDT65550 RNP65541:RNP65550 RXL65541:RXL65550 SHH65541:SHH65550 SRD65541:SRD65550 TAZ65541:TAZ65550 TKV65541:TKV65550 TUR65541:TUR65550 UEN65541:UEN65550 UOJ65541:UOJ65550 UYF65541:UYF65550 VIB65541:VIB65550 VRX65541:VRX65550 WBT65541:WBT65550 WLP65541:WLP65550 WVL65541:WVL65550 D131077:D131086 IZ131077:IZ131086 SV131077:SV131086 ACR131077:ACR131086 AMN131077:AMN131086 AWJ131077:AWJ131086 BGF131077:BGF131086 BQB131077:BQB131086 BZX131077:BZX131086 CJT131077:CJT131086 CTP131077:CTP131086 DDL131077:DDL131086 DNH131077:DNH131086 DXD131077:DXD131086 EGZ131077:EGZ131086 EQV131077:EQV131086 FAR131077:FAR131086 FKN131077:FKN131086 FUJ131077:FUJ131086 GEF131077:GEF131086 GOB131077:GOB131086 GXX131077:GXX131086 HHT131077:HHT131086 HRP131077:HRP131086 IBL131077:IBL131086 ILH131077:ILH131086 IVD131077:IVD131086 JEZ131077:JEZ131086 JOV131077:JOV131086 JYR131077:JYR131086 KIN131077:KIN131086 KSJ131077:KSJ131086 LCF131077:LCF131086 LMB131077:LMB131086 LVX131077:LVX131086 MFT131077:MFT131086 MPP131077:MPP131086 MZL131077:MZL131086 NJH131077:NJH131086 NTD131077:NTD131086 OCZ131077:OCZ131086 OMV131077:OMV131086 OWR131077:OWR131086 PGN131077:PGN131086 PQJ131077:PQJ131086 QAF131077:QAF131086 QKB131077:QKB131086 QTX131077:QTX131086 RDT131077:RDT131086 RNP131077:RNP131086 RXL131077:RXL131086 SHH131077:SHH131086 SRD131077:SRD131086 TAZ131077:TAZ131086 TKV131077:TKV131086 TUR131077:TUR131086 UEN131077:UEN131086 UOJ131077:UOJ131086 UYF131077:UYF131086 VIB131077:VIB131086 VRX131077:VRX131086 WBT131077:WBT131086 WLP131077:WLP131086 WVL131077:WVL131086 D196613:D196622 IZ196613:IZ196622 SV196613:SV196622 ACR196613:ACR196622 AMN196613:AMN196622 AWJ196613:AWJ196622 BGF196613:BGF196622 BQB196613:BQB196622 BZX196613:BZX196622 CJT196613:CJT196622 CTP196613:CTP196622 DDL196613:DDL196622 DNH196613:DNH196622 DXD196613:DXD196622 EGZ196613:EGZ196622 EQV196613:EQV196622 FAR196613:FAR196622 FKN196613:FKN196622 FUJ196613:FUJ196622 GEF196613:GEF196622 GOB196613:GOB196622 GXX196613:GXX196622 HHT196613:HHT196622 HRP196613:HRP196622 IBL196613:IBL196622 ILH196613:ILH196622 IVD196613:IVD196622 JEZ196613:JEZ196622 JOV196613:JOV196622 JYR196613:JYR196622 KIN196613:KIN196622 KSJ196613:KSJ196622 LCF196613:LCF196622 LMB196613:LMB196622 LVX196613:LVX196622 MFT196613:MFT196622 MPP196613:MPP196622 MZL196613:MZL196622 NJH196613:NJH196622 NTD196613:NTD196622 OCZ196613:OCZ196622 OMV196613:OMV196622 OWR196613:OWR196622 PGN196613:PGN196622 PQJ196613:PQJ196622 QAF196613:QAF196622 QKB196613:QKB196622 QTX196613:QTX196622 RDT196613:RDT196622 RNP196613:RNP196622 RXL196613:RXL196622 SHH196613:SHH196622 SRD196613:SRD196622 TAZ196613:TAZ196622 TKV196613:TKV196622 TUR196613:TUR196622 UEN196613:UEN196622 UOJ196613:UOJ196622 UYF196613:UYF196622 VIB196613:VIB196622 VRX196613:VRX196622 WBT196613:WBT196622 WLP196613:WLP196622 WVL196613:WVL196622 D262149:D262158 IZ262149:IZ262158 SV262149:SV262158 ACR262149:ACR262158 AMN262149:AMN262158 AWJ262149:AWJ262158 BGF262149:BGF262158 BQB262149:BQB262158 BZX262149:BZX262158 CJT262149:CJT262158 CTP262149:CTP262158 DDL262149:DDL262158 DNH262149:DNH262158 DXD262149:DXD262158 EGZ262149:EGZ262158 EQV262149:EQV262158 FAR262149:FAR262158 FKN262149:FKN262158 FUJ262149:FUJ262158 GEF262149:GEF262158 GOB262149:GOB262158 GXX262149:GXX262158 HHT262149:HHT262158 HRP262149:HRP262158 IBL262149:IBL262158 ILH262149:ILH262158 IVD262149:IVD262158 JEZ262149:JEZ262158 JOV262149:JOV262158 JYR262149:JYR262158 KIN262149:KIN262158 KSJ262149:KSJ262158 LCF262149:LCF262158 LMB262149:LMB262158 LVX262149:LVX262158 MFT262149:MFT262158 MPP262149:MPP262158 MZL262149:MZL262158 NJH262149:NJH262158 NTD262149:NTD262158 OCZ262149:OCZ262158 OMV262149:OMV262158 OWR262149:OWR262158 PGN262149:PGN262158 PQJ262149:PQJ262158 QAF262149:QAF262158 QKB262149:QKB262158 QTX262149:QTX262158 RDT262149:RDT262158 RNP262149:RNP262158 RXL262149:RXL262158 SHH262149:SHH262158 SRD262149:SRD262158 TAZ262149:TAZ262158 TKV262149:TKV262158 TUR262149:TUR262158 UEN262149:UEN262158 UOJ262149:UOJ262158 UYF262149:UYF262158 VIB262149:VIB262158 VRX262149:VRX262158 WBT262149:WBT262158 WLP262149:WLP262158 WVL262149:WVL262158 D327685:D327694 IZ327685:IZ327694 SV327685:SV327694 ACR327685:ACR327694 AMN327685:AMN327694 AWJ327685:AWJ327694 BGF327685:BGF327694 BQB327685:BQB327694 BZX327685:BZX327694 CJT327685:CJT327694 CTP327685:CTP327694 DDL327685:DDL327694 DNH327685:DNH327694 DXD327685:DXD327694 EGZ327685:EGZ327694 EQV327685:EQV327694 FAR327685:FAR327694 FKN327685:FKN327694 FUJ327685:FUJ327694 GEF327685:GEF327694 GOB327685:GOB327694 GXX327685:GXX327694 HHT327685:HHT327694 HRP327685:HRP327694 IBL327685:IBL327694 ILH327685:ILH327694 IVD327685:IVD327694 JEZ327685:JEZ327694 JOV327685:JOV327694 JYR327685:JYR327694 KIN327685:KIN327694 KSJ327685:KSJ327694 LCF327685:LCF327694 LMB327685:LMB327694 LVX327685:LVX327694 MFT327685:MFT327694 MPP327685:MPP327694 MZL327685:MZL327694 NJH327685:NJH327694 NTD327685:NTD327694 OCZ327685:OCZ327694 OMV327685:OMV327694 OWR327685:OWR327694 PGN327685:PGN327694 PQJ327685:PQJ327694 QAF327685:QAF327694 QKB327685:QKB327694 QTX327685:QTX327694 RDT327685:RDT327694 RNP327685:RNP327694 RXL327685:RXL327694 SHH327685:SHH327694 SRD327685:SRD327694 TAZ327685:TAZ327694 TKV327685:TKV327694 TUR327685:TUR327694 UEN327685:UEN327694 UOJ327685:UOJ327694 UYF327685:UYF327694 VIB327685:VIB327694 VRX327685:VRX327694 WBT327685:WBT327694 WLP327685:WLP327694 WVL327685:WVL327694 D393221:D393230 IZ393221:IZ393230 SV393221:SV393230 ACR393221:ACR393230 AMN393221:AMN393230 AWJ393221:AWJ393230 BGF393221:BGF393230 BQB393221:BQB393230 BZX393221:BZX393230 CJT393221:CJT393230 CTP393221:CTP393230 DDL393221:DDL393230 DNH393221:DNH393230 DXD393221:DXD393230 EGZ393221:EGZ393230 EQV393221:EQV393230 FAR393221:FAR393230 FKN393221:FKN393230 FUJ393221:FUJ393230 GEF393221:GEF393230 GOB393221:GOB393230 GXX393221:GXX393230 HHT393221:HHT393230 HRP393221:HRP393230 IBL393221:IBL393230 ILH393221:ILH393230 IVD393221:IVD393230 JEZ393221:JEZ393230 JOV393221:JOV393230 JYR393221:JYR393230 KIN393221:KIN393230 KSJ393221:KSJ393230 LCF393221:LCF393230 LMB393221:LMB393230 LVX393221:LVX393230 MFT393221:MFT393230 MPP393221:MPP393230 MZL393221:MZL393230 NJH393221:NJH393230 NTD393221:NTD393230 OCZ393221:OCZ393230 OMV393221:OMV393230 OWR393221:OWR393230 PGN393221:PGN393230 PQJ393221:PQJ393230 QAF393221:QAF393230 QKB393221:QKB393230 QTX393221:QTX393230 RDT393221:RDT393230 RNP393221:RNP393230 RXL393221:RXL393230 SHH393221:SHH393230 SRD393221:SRD393230 TAZ393221:TAZ393230 TKV393221:TKV393230 TUR393221:TUR393230 UEN393221:UEN393230 UOJ393221:UOJ393230 UYF393221:UYF393230 VIB393221:VIB393230 VRX393221:VRX393230 WBT393221:WBT393230 WLP393221:WLP393230 WVL393221:WVL393230 D458757:D458766 IZ458757:IZ458766 SV458757:SV458766 ACR458757:ACR458766 AMN458757:AMN458766 AWJ458757:AWJ458766 BGF458757:BGF458766 BQB458757:BQB458766 BZX458757:BZX458766 CJT458757:CJT458766 CTP458757:CTP458766 DDL458757:DDL458766 DNH458757:DNH458766 DXD458757:DXD458766 EGZ458757:EGZ458766 EQV458757:EQV458766 FAR458757:FAR458766 FKN458757:FKN458766 FUJ458757:FUJ458766 GEF458757:GEF458766 GOB458757:GOB458766 GXX458757:GXX458766 HHT458757:HHT458766 HRP458757:HRP458766 IBL458757:IBL458766 ILH458757:ILH458766 IVD458757:IVD458766 JEZ458757:JEZ458766 JOV458757:JOV458766 JYR458757:JYR458766 KIN458757:KIN458766 KSJ458757:KSJ458766 LCF458757:LCF458766 LMB458757:LMB458766 LVX458757:LVX458766 MFT458757:MFT458766 MPP458757:MPP458766 MZL458757:MZL458766 NJH458757:NJH458766 NTD458757:NTD458766 OCZ458757:OCZ458766 OMV458757:OMV458766 OWR458757:OWR458766 PGN458757:PGN458766 PQJ458757:PQJ458766 QAF458757:QAF458766 QKB458757:QKB458766 QTX458757:QTX458766 RDT458757:RDT458766 RNP458757:RNP458766 RXL458757:RXL458766 SHH458757:SHH458766 SRD458757:SRD458766 TAZ458757:TAZ458766 TKV458757:TKV458766 TUR458757:TUR458766 UEN458757:UEN458766 UOJ458757:UOJ458766 UYF458757:UYF458766 VIB458757:VIB458766 VRX458757:VRX458766 WBT458757:WBT458766 WLP458757:WLP458766 WVL458757:WVL458766 D524293:D524302 IZ524293:IZ524302 SV524293:SV524302 ACR524293:ACR524302 AMN524293:AMN524302 AWJ524293:AWJ524302 BGF524293:BGF524302 BQB524293:BQB524302 BZX524293:BZX524302 CJT524293:CJT524302 CTP524293:CTP524302 DDL524293:DDL524302 DNH524293:DNH524302 DXD524293:DXD524302 EGZ524293:EGZ524302 EQV524293:EQV524302 FAR524293:FAR524302 FKN524293:FKN524302 FUJ524293:FUJ524302 GEF524293:GEF524302 GOB524293:GOB524302 GXX524293:GXX524302 HHT524293:HHT524302 HRP524293:HRP524302 IBL524293:IBL524302 ILH524293:ILH524302 IVD524293:IVD524302 JEZ524293:JEZ524302 JOV524293:JOV524302 JYR524293:JYR524302 KIN524293:KIN524302 KSJ524293:KSJ524302 LCF524293:LCF524302 LMB524293:LMB524302 LVX524293:LVX524302 MFT524293:MFT524302 MPP524293:MPP524302 MZL524293:MZL524302 NJH524293:NJH524302 NTD524293:NTD524302 OCZ524293:OCZ524302 OMV524293:OMV524302 OWR524293:OWR524302 PGN524293:PGN524302 PQJ524293:PQJ524302 QAF524293:QAF524302 QKB524293:QKB524302 QTX524293:QTX524302 RDT524293:RDT524302 RNP524293:RNP524302 RXL524293:RXL524302 SHH524293:SHH524302 SRD524293:SRD524302 TAZ524293:TAZ524302 TKV524293:TKV524302 TUR524293:TUR524302 UEN524293:UEN524302 UOJ524293:UOJ524302 UYF524293:UYF524302 VIB524293:VIB524302 VRX524293:VRX524302 WBT524293:WBT524302 WLP524293:WLP524302 WVL524293:WVL524302 D589829:D589838 IZ589829:IZ589838 SV589829:SV589838 ACR589829:ACR589838 AMN589829:AMN589838 AWJ589829:AWJ589838 BGF589829:BGF589838 BQB589829:BQB589838 BZX589829:BZX589838 CJT589829:CJT589838 CTP589829:CTP589838 DDL589829:DDL589838 DNH589829:DNH589838 DXD589829:DXD589838 EGZ589829:EGZ589838 EQV589829:EQV589838 FAR589829:FAR589838 FKN589829:FKN589838 FUJ589829:FUJ589838 GEF589829:GEF589838 GOB589829:GOB589838 GXX589829:GXX589838 HHT589829:HHT589838 HRP589829:HRP589838 IBL589829:IBL589838 ILH589829:ILH589838 IVD589829:IVD589838 JEZ589829:JEZ589838 JOV589829:JOV589838 JYR589829:JYR589838 KIN589829:KIN589838 KSJ589829:KSJ589838 LCF589829:LCF589838 LMB589829:LMB589838 LVX589829:LVX589838 MFT589829:MFT589838 MPP589829:MPP589838 MZL589829:MZL589838 NJH589829:NJH589838 NTD589829:NTD589838 OCZ589829:OCZ589838 OMV589829:OMV589838 OWR589829:OWR589838 PGN589829:PGN589838 PQJ589829:PQJ589838 QAF589829:QAF589838 QKB589829:QKB589838 QTX589829:QTX589838 RDT589829:RDT589838 RNP589829:RNP589838 RXL589829:RXL589838 SHH589829:SHH589838 SRD589829:SRD589838 TAZ589829:TAZ589838 TKV589829:TKV589838 TUR589829:TUR589838 UEN589829:UEN589838 UOJ589829:UOJ589838 UYF589829:UYF589838 VIB589829:VIB589838 VRX589829:VRX589838 WBT589829:WBT589838 WLP589829:WLP589838 WVL589829:WVL589838 D655365:D655374 IZ655365:IZ655374 SV655365:SV655374 ACR655365:ACR655374 AMN655365:AMN655374 AWJ655365:AWJ655374 BGF655365:BGF655374 BQB655365:BQB655374 BZX655365:BZX655374 CJT655365:CJT655374 CTP655365:CTP655374 DDL655365:DDL655374 DNH655365:DNH655374 DXD655365:DXD655374 EGZ655365:EGZ655374 EQV655365:EQV655374 FAR655365:FAR655374 FKN655365:FKN655374 FUJ655365:FUJ655374 GEF655365:GEF655374 GOB655365:GOB655374 GXX655365:GXX655374 HHT655365:HHT655374 HRP655365:HRP655374 IBL655365:IBL655374 ILH655365:ILH655374 IVD655365:IVD655374 JEZ655365:JEZ655374 JOV655365:JOV655374 JYR655365:JYR655374 KIN655365:KIN655374 KSJ655365:KSJ655374 LCF655365:LCF655374 LMB655365:LMB655374 LVX655365:LVX655374 MFT655365:MFT655374 MPP655365:MPP655374 MZL655365:MZL655374 NJH655365:NJH655374 NTD655365:NTD655374 OCZ655365:OCZ655374 OMV655365:OMV655374 OWR655365:OWR655374 PGN655365:PGN655374 PQJ655365:PQJ655374 QAF655365:QAF655374 QKB655365:QKB655374 QTX655365:QTX655374 RDT655365:RDT655374 RNP655365:RNP655374 RXL655365:RXL655374 SHH655365:SHH655374 SRD655365:SRD655374 TAZ655365:TAZ655374 TKV655365:TKV655374 TUR655365:TUR655374 UEN655365:UEN655374 UOJ655365:UOJ655374 UYF655365:UYF655374 VIB655365:VIB655374 VRX655365:VRX655374 WBT655365:WBT655374 WLP655365:WLP655374 WVL655365:WVL655374 D720901:D720910 IZ720901:IZ720910 SV720901:SV720910 ACR720901:ACR720910 AMN720901:AMN720910 AWJ720901:AWJ720910 BGF720901:BGF720910 BQB720901:BQB720910 BZX720901:BZX720910 CJT720901:CJT720910 CTP720901:CTP720910 DDL720901:DDL720910 DNH720901:DNH720910 DXD720901:DXD720910 EGZ720901:EGZ720910 EQV720901:EQV720910 FAR720901:FAR720910 FKN720901:FKN720910 FUJ720901:FUJ720910 GEF720901:GEF720910 GOB720901:GOB720910 GXX720901:GXX720910 HHT720901:HHT720910 HRP720901:HRP720910 IBL720901:IBL720910 ILH720901:ILH720910 IVD720901:IVD720910 JEZ720901:JEZ720910 JOV720901:JOV720910 JYR720901:JYR720910 KIN720901:KIN720910 KSJ720901:KSJ720910 LCF720901:LCF720910 LMB720901:LMB720910 LVX720901:LVX720910 MFT720901:MFT720910 MPP720901:MPP720910 MZL720901:MZL720910 NJH720901:NJH720910 NTD720901:NTD720910 OCZ720901:OCZ720910 OMV720901:OMV720910 OWR720901:OWR720910 PGN720901:PGN720910 PQJ720901:PQJ720910 QAF720901:QAF720910 QKB720901:QKB720910 QTX720901:QTX720910 RDT720901:RDT720910 RNP720901:RNP720910 RXL720901:RXL720910 SHH720901:SHH720910 SRD720901:SRD720910 TAZ720901:TAZ720910 TKV720901:TKV720910 TUR720901:TUR720910 UEN720901:UEN720910 UOJ720901:UOJ720910 UYF720901:UYF720910 VIB720901:VIB720910 VRX720901:VRX720910 WBT720901:WBT720910 WLP720901:WLP720910 WVL720901:WVL720910 D786437:D786446 IZ786437:IZ786446 SV786437:SV786446 ACR786437:ACR786446 AMN786437:AMN786446 AWJ786437:AWJ786446 BGF786437:BGF786446 BQB786437:BQB786446 BZX786437:BZX786446 CJT786437:CJT786446 CTP786437:CTP786446 DDL786437:DDL786446 DNH786437:DNH786446 DXD786437:DXD786446 EGZ786437:EGZ786446 EQV786437:EQV786446 FAR786437:FAR786446 FKN786437:FKN786446 FUJ786437:FUJ786446 GEF786437:GEF786446 GOB786437:GOB786446 GXX786437:GXX786446 HHT786437:HHT786446 HRP786437:HRP786446 IBL786437:IBL786446 ILH786437:ILH786446 IVD786437:IVD786446 JEZ786437:JEZ786446 JOV786437:JOV786446 JYR786437:JYR786446 KIN786437:KIN786446 KSJ786437:KSJ786446 LCF786437:LCF786446 LMB786437:LMB786446 LVX786437:LVX786446 MFT786437:MFT786446 MPP786437:MPP786446 MZL786437:MZL786446 NJH786437:NJH786446 NTD786437:NTD786446 OCZ786437:OCZ786446 OMV786437:OMV786446 OWR786437:OWR786446 PGN786437:PGN786446 PQJ786437:PQJ786446 QAF786437:QAF786446 QKB786437:QKB786446 QTX786437:QTX786446 RDT786437:RDT786446 RNP786437:RNP786446 RXL786437:RXL786446 SHH786437:SHH786446 SRD786437:SRD786446 TAZ786437:TAZ786446 TKV786437:TKV786446 TUR786437:TUR786446 UEN786437:UEN786446 UOJ786437:UOJ786446 UYF786437:UYF786446 VIB786437:VIB786446 VRX786437:VRX786446 WBT786437:WBT786446 WLP786437:WLP786446 WVL786437:WVL786446 D851973:D851982 IZ851973:IZ851982 SV851973:SV851982 ACR851973:ACR851982 AMN851973:AMN851982 AWJ851973:AWJ851982 BGF851973:BGF851982 BQB851973:BQB851982 BZX851973:BZX851982 CJT851973:CJT851982 CTP851973:CTP851982 DDL851973:DDL851982 DNH851973:DNH851982 DXD851973:DXD851982 EGZ851973:EGZ851982 EQV851973:EQV851982 FAR851973:FAR851982 FKN851973:FKN851982 FUJ851973:FUJ851982 GEF851973:GEF851982 GOB851973:GOB851982 GXX851973:GXX851982 HHT851973:HHT851982 HRP851973:HRP851982 IBL851973:IBL851982 ILH851973:ILH851982 IVD851973:IVD851982 JEZ851973:JEZ851982 JOV851973:JOV851982 JYR851973:JYR851982 KIN851973:KIN851982 KSJ851973:KSJ851982 LCF851973:LCF851982 LMB851973:LMB851982 LVX851973:LVX851982 MFT851973:MFT851982 MPP851973:MPP851982 MZL851973:MZL851982 NJH851973:NJH851982 NTD851973:NTD851982 OCZ851973:OCZ851982 OMV851973:OMV851982 OWR851973:OWR851982 PGN851973:PGN851982 PQJ851973:PQJ851982 QAF851973:QAF851982 QKB851973:QKB851982 QTX851973:QTX851982 RDT851973:RDT851982 RNP851973:RNP851982 RXL851973:RXL851982 SHH851973:SHH851982 SRD851973:SRD851982 TAZ851973:TAZ851982 TKV851973:TKV851982 TUR851973:TUR851982 UEN851973:UEN851982 UOJ851973:UOJ851982 UYF851973:UYF851982 VIB851973:VIB851982 VRX851973:VRX851982 WBT851973:WBT851982 WLP851973:WLP851982 WVL851973:WVL851982 D917509:D917518 IZ917509:IZ917518 SV917509:SV917518 ACR917509:ACR917518 AMN917509:AMN917518 AWJ917509:AWJ917518 BGF917509:BGF917518 BQB917509:BQB917518 BZX917509:BZX917518 CJT917509:CJT917518 CTP917509:CTP917518 DDL917509:DDL917518 DNH917509:DNH917518 DXD917509:DXD917518 EGZ917509:EGZ917518 EQV917509:EQV917518 FAR917509:FAR917518 FKN917509:FKN917518 FUJ917509:FUJ917518 GEF917509:GEF917518 GOB917509:GOB917518 GXX917509:GXX917518 HHT917509:HHT917518 HRP917509:HRP917518 IBL917509:IBL917518 ILH917509:ILH917518 IVD917509:IVD917518 JEZ917509:JEZ917518 JOV917509:JOV917518 JYR917509:JYR917518 KIN917509:KIN917518 KSJ917509:KSJ917518 LCF917509:LCF917518 LMB917509:LMB917518 LVX917509:LVX917518 MFT917509:MFT917518 MPP917509:MPP917518 MZL917509:MZL917518 NJH917509:NJH917518 NTD917509:NTD917518 OCZ917509:OCZ917518 OMV917509:OMV917518 OWR917509:OWR917518 PGN917509:PGN917518 PQJ917509:PQJ917518 QAF917509:QAF917518 QKB917509:QKB917518 QTX917509:QTX917518 RDT917509:RDT917518 RNP917509:RNP917518 RXL917509:RXL917518 SHH917509:SHH917518 SRD917509:SRD917518 TAZ917509:TAZ917518 TKV917509:TKV917518 TUR917509:TUR917518 UEN917509:UEN917518 UOJ917509:UOJ917518 UYF917509:UYF917518 VIB917509:VIB917518 VRX917509:VRX917518 WBT917509:WBT917518 WLP917509:WLP917518 WVL917509:WVL917518 D983045:D983054 IZ983045:IZ983054 SV983045:SV983054 ACR983045:ACR983054 AMN983045:AMN983054 AWJ983045:AWJ983054 BGF983045:BGF983054 BQB983045:BQB983054 BZX983045:BZX983054 CJT983045:CJT983054 CTP983045:CTP983054 DDL983045:DDL983054 DNH983045:DNH983054 DXD983045:DXD983054 EGZ983045:EGZ983054 EQV983045:EQV983054 FAR983045:FAR983054 FKN983045:FKN983054 FUJ983045:FUJ983054 GEF983045:GEF983054 GOB983045:GOB983054 GXX983045:GXX983054 HHT983045:HHT983054 HRP983045:HRP983054 IBL983045:IBL983054 ILH983045:ILH983054 IVD983045:IVD983054 JEZ983045:JEZ983054 JOV983045:JOV983054 JYR983045:JYR983054 KIN983045:KIN983054 KSJ983045:KSJ983054 LCF983045:LCF983054 LMB983045:LMB983054 LVX983045:LVX983054 MFT983045:MFT983054 MPP983045:MPP983054 MZL983045:MZL983054 NJH983045:NJH983054 NTD983045:NTD983054 OCZ983045:OCZ983054 OMV983045:OMV983054 OWR983045:OWR983054 PGN983045:PGN983054 PQJ983045:PQJ983054 QAF983045:QAF983054 QKB983045:QKB983054 QTX983045:QTX983054 RDT983045:RDT983054 RNP983045:RNP983054 RXL983045:RXL983054 SHH983045:SHH983054 SRD983045:SRD983054 TAZ983045:TAZ983054 TKV983045:TKV983054 TUR983045:TUR983054 UEN983045:UEN983054 UOJ983045:UOJ983054 UYF983045:UYF983054 VIB983045:VIB983054 VRX983045:VRX983054 WBT983045:WBT983054 WLP983045:WLP983054 WVL983045:WVL983054">
      <formula1>$P$5:$P$6</formula1>
    </dataValidation>
    <dataValidation type="list" allowBlank="1" showInputMessage="1" showErrorMessage="1" sqref="C5:C14 IY5:IY14 SU5:SU14 ACQ5:ACQ14 AMM5:AMM14 AWI5:AWI14 BGE5:BGE14 BQA5:BQA14 BZW5:BZW14 CJS5:CJS14 CTO5:CTO14 DDK5:DDK14 DNG5:DNG14 DXC5:DXC14 EGY5:EGY14 EQU5:EQU14 FAQ5:FAQ14 FKM5:FKM14 FUI5:FUI14 GEE5:GEE14 GOA5:GOA14 GXW5:GXW14 HHS5:HHS14 HRO5:HRO14 IBK5:IBK14 ILG5:ILG14 IVC5:IVC14 JEY5:JEY14 JOU5:JOU14 JYQ5:JYQ14 KIM5:KIM14 KSI5:KSI14 LCE5:LCE14 LMA5:LMA14 LVW5:LVW14 MFS5:MFS14 MPO5:MPO14 MZK5:MZK14 NJG5:NJG14 NTC5:NTC14 OCY5:OCY14 OMU5:OMU14 OWQ5:OWQ14 PGM5:PGM14 PQI5:PQI14 QAE5:QAE14 QKA5:QKA14 QTW5:QTW14 RDS5:RDS14 RNO5:RNO14 RXK5:RXK14 SHG5:SHG14 SRC5:SRC14 TAY5:TAY14 TKU5:TKU14 TUQ5:TUQ14 UEM5:UEM14 UOI5:UOI14 UYE5:UYE14 VIA5:VIA14 VRW5:VRW14 WBS5:WBS14 WLO5:WLO14 WVK5:WVK14 C65541:C65550 IY65541:IY65550 SU65541:SU65550 ACQ65541:ACQ65550 AMM65541:AMM65550 AWI65541:AWI65550 BGE65541:BGE65550 BQA65541:BQA65550 BZW65541:BZW65550 CJS65541:CJS65550 CTO65541:CTO65550 DDK65541:DDK65550 DNG65541:DNG65550 DXC65541:DXC65550 EGY65541:EGY65550 EQU65541:EQU65550 FAQ65541:FAQ65550 FKM65541:FKM65550 FUI65541:FUI65550 GEE65541:GEE65550 GOA65541:GOA65550 GXW65541:GXW65550 HHS65541:HHS65550 HRO65541:HRO65550 IBK65541:IBK65550 ILG65541:ILG65550 IVC65541:IVC65550 JEY65541:JEY65550 JOU65541:JOU65550 JYQ65541:JYQ65550 KIM65541:KIM65550 KSI65541:KSI65550 LCE65541:LCE65550 LMA65541:LMA65550 LVW65541:LVW65550 MFS65541:MFS65550 MPO65541:MPO65550 MZK65541:MZK65550 NJG65541:NJG65550 NTC65541:NTC65550 OCY65541:OCY65550 OMU65541:OMU65550 OWQ65541:OWQ65550 PGM65541:PGM65550 PQI65541:PQI65550 QAE65541:QAE65550 QKA65541:QKA65550 QTW65541:QTW65550 RDS65541:RDS65550 RNO65541:RNO65550 RXK65541:RXK65550 SHG65541:SHG65550 SRC65541:SRC65550 TAY65541:TAY65550 TKU65541:TKU65550 TUQ65541:TUQ65550 UEM65541:UEM65550 UOI65541:UOI65550 UYE65541:UYE65550 VIA65541:VIA65550 VRW65541:VRW65550 WBS65541:WBS65550 WLO65541:WLO65550 WVK65541:WVK65550 C131077:C131086 IY131077:IY131086 SU131077:SU131086 ACQ131077:ACQ131086 AMM131077:AMM131086 AWI131077:AWI131086 BGE131077:BGE131086 BQA131077:BQA131086 BZW131077:BZW131086 CJS131077:CJS131086 CTO131077:CTO131086 DDK131077:DDK131086 DNG131077:DNG131086 DXC131077:DXC131086 EGY131077:EGY131086 EQU131077:EQU131086 FAQ131077:FAQ131086 FKM131077:FKM131086 FUI131077:FUI131086 GEE131077:GEE131086 GOA131077:GOA131086 GXW131077:GXW131086 HHS131077:HHS131086 HRO131077:HRO131086 IBK131077:IBK131086 ILG131077:ILG131086 IVC131077:IVC131086 JEY131077:JEY131086 JOU131077:JOU131086 JYQ131077:JYQ131086 KIM131077:KIM131086 KSI131077:KSI131086 LCE131077:LCE131086 LMA131077:LMA131086 LVW131077:LVW131086 MFS131077:MFS131086 MPO131077:MPO131086 MZK131077:MZK131086 NJG131077:NJG131086 NTC131077:NTC131086 OCY131077:OCY131086 OMU131077:OMU131086 OWQ131077:OWQ131086 PGM131077:PGM131086 PQI131077:PQI131086 QAE131077:QAE131086 QKA131077:QKA131086 QTW131077:QTW131086 RDS131077:RDS131086 RNO131077:RNO131086 RXK131077:RXK131086 SHG131077:SHG131086 SRC131077:SRC131086 TAY131077:TAY131086 TKU131077:TKU131086 TUQ131077:TUQ131086 UEM131077:UEM131086 UOI131077:UOI131086 UYE131077:UYE131086 VIA131077:VIA131086 VRW131077:VRW131086 WBS131077:WBS131086 WLO131077:WLO131086 WVK131077:WVK131086 C196613:C196622 IY196613:IY196622 SU196613:SU196622 ACQ196613:ACQ196622 AMM196613:AMM196622 AWI196613:AWI196622 BGE196613:BGE196622 BQA196613:BQA196622 BZW196613:BZW196622 CJS196613:CJS196622 CTO196613:CTO196622 DDK196613:DDK196622 DNG196613:DNG196622 DXC196613:DXC196622 EGY196613:EGY196622 EQU196613:EQU196622 FAQ196613:FAQ196622 FKM196613:FKM196622 FUI196613:FUI196622 GEE196613:GEE196622 GOA196613:GOA196622 GXW196613:GXW196622 HHS196613:HHS196622 HRO196613:HRO196622 IBK196613:IBK196622 ILG196613:ILG196622 IVC196613:IVC196622 JEY196613:JEY196622 JOU196613:JOU196622 JYQ196613:JYQ196622 KIM196613:KIM196622 KSI196613:KSI196622 LCE196613:LCE196622 LMA196613:LMA196622 LVW196613:LVW196622 MFS196613:MFS196622 MPO196613:MPO196622 MZK196613:MZK196622 NJG196613:NJG196622 NTC196613:NTC196622 OCY196613:OCY196622 OMU196613:OMU196622 OWQ196613:OWQ196622 PGM196613:PGM196622 PQI196613:PQI196622 QAE196613:QAE196622 QKA196613:QKA196622 QTW196613:QTW196622 RDS196613:RDS196622 RNO196613:RNO196622 RXK196613:RXK196622 SHG196613:SHG196622 SRC196613:SRC196622 TAY196613:TAY196622 TKU196613:TKU196622 TUQ196613:TUQ196622 UEM196613:UEM196622 UOI196613:UOI196622 UYE196613:UYE196622 VIA196613:VIA196622 VRW196613:VRW196622 WBS196613:WBS196622 WLO196613:WLO196622 WVK196613:WVK196622 C262149:C262158 IY262149:IY262158 SU262149:SU262158 ACQ262149:ACQ262158 AMM262149:AMM262158 AWI262149:AWI262158 BGE262149:BGE262158 BQA262149:BQA262158 BZW262149:BZW262158 CJS262149:CJS262158 CTO262149:CTO262158 DDK262149:DDK262158 DNG262149:DNG262158 DXC262149:DXC262158 EGY262149:EGY262158 EQU262149:EQU262158 FAQ262149:FAQ262158 FKM262149:FKM262158 FUI262149:FUI262158 GEE262149:GEE262158 GOA262149:GOA262158 GXW262149:GXW262158 HHS262149:HHS262158 HRO262149:HRO262158 IBK262149:IBK262158 ILG262149:ILG262158 IVC262149:IVC262158 JEY262149:JEY262158 JOU262149:JOU262158 JYQ262149:JYQ262158 KIM262149:KIM262158 KSI262149:KSI262158 LCE262149:LCE262158 LMA262149:LMA262158 LVW262149:LVW262158 MFS262149:MFS262158 MPO262149:MPO262158 MZK262149:MZK262158 NJG262149:NJG262158 NTC262149:NTC262158 OCY262149:OCY262158 OMU262149:OMU262158 OWQ262149:OWQ262158 PGM262149:PGM262158 PQI262149:PQI262158 QAE262149:QAE262158 QKA262149:QKA262158 QTW262149:QTW262158 RDS262149:RDS262158 RNO262149:RNO262158 RXK262149:RXK262158 SHG262149:SHG262158 SRC262149:SRC262158 TAY262149:TAY262158 TKU262149:TKU262158 TUQ262149:TUQ262158 UEM262149:UEM262158 UOI262149:UOI262158 UYE262149:UYE262158 VIA262149:VIA262158 VRW262149:VRW262158 WBS262149:WBS262158 WLO262149:WLO262158 WVK262149:WVK262158 C327685:C327694 IY327685:IY327694 SU327685:SU327694 ACQ327685:ACQ327694 AMM327685:AMM327694 AWI327685:AWI327694 BGE327685:BGE327694 BQA327685:BQA327694 BZW327685:BZW327694 CJS327685:CJS327694 CTO327685:CTO327694 DDK327685:DDK327694 DNG327685:DNG327694 DXC327685:DXC327694 EGY327685:EGY327694 EQU327685:EQU327694 FAQ327685:FAQ327694 FKM327685:FKM327694 FUI327685:FUI327694 GEE327685:GEE327694 GOA327685:GOA327694 GXW327685:GXW327694 HHS327685:HHS327694 HRO327685:HRO327694 IBK327685:IBK327694 ILG327685:ILG327694 IVC327685:IVC327694 JEY327685:JEY327694 JOU327685:JOU327694 JYQ327685:JYQ327694 KIM327685:KIM327694 KSI327685:KSI327694 LCE327685:LCE327694 LMA327685:LMA327694 LVW327685:LVW327694 MFS327685:MFS327694 MPO327685:MPO327694 MZK327685:MZK327694 NJG327685:NJG327694 NTC327685:NTC327694 OCY327685:OCY327694 OMU327685:OMU327694 OWQ327685:OWQ327694 PGM327685:PGM327694 PQI327685:PQI327694 QAE327685:QAE327694 QKA327685:QKA327694 QTW327685:QTW327694 RDS327685:RDS327694 RNO327685:RNO327694 RXK327685:RXK327694 SHG327685:SHG327694 SRC327685:SRC327694 TAY327685:TAY327694 TKU327685:TKU327694 TUQ327685:TUQ327694 UEM327685:UEM327694 UOI327685:UOI327694 UYE327685:UYE327694 VIA327685:VIA327694 VRW327685:VRW327694 WBS327685:WBS327694 WLO327685:WLO327694 WVK327685:WVK327694 C393221:C393230 IY393221:IY393230 SU393221:SU393230 ACQ393221:ACQ393230 AMM393221:AMM393230 AWI393221:AWI393230 BGE393221:BGE393230 BQA393221:BQA393230 BZW393221:BZW393230 CJS393221:CJS393230 CTO393221:CTO393230 DDK393221:DDK393230 DNG393221:DNG393230 DXC393221:DXC393230 EGY393221:EGY393230 EQU393221:EQU393230 FAQ393221:FAQ393230 FKM393221:FKM393230 FUI393221:FUI393230 GEE393221:GEE393230 GOA393221:GOA393230 GXW393221:GXW393230 HHS393221:HHS393230 HRO393221:HRO393230 IBK393221:IBK393230 ILG393221:ILG393230 IVC393221:IVC393230 JEY393221:JEY393230 JOU393221:JOU393230 JYQ393221:JYQ393230 KIM393221:KIM393230 KSI393221:KSI393230 LCE393221:LCE393230 LMA393221:LMA393230 LVW393221:LVW393230 MFS393221:MFS393230 MPO393221:MPO393230 MZK393221:MZK393230 NJG393221:NJG393230 NTC393221:NTC393230 OCY393221:OCY393230 OMU393221:OMU393230 OWQ393221:OWQ393230 PGM393221:PGM393230 PQI393221:PQI393230 QAE393221:QAE393230 QKA393221:QKA393230 QTW393221:QTW393230 RDS393221:RDS393230 RNO393221:RNO393230 RXK393221:RXK393230 SHG393221:SHG393230 SRC393221:SRC393230 TAY393221:TAY393230 TKU393221:TKU393230 TUQ393221:TUQ393230 UEM393221:UEM393230 UOI393221:UOI393230 UYE393221:UYE393230 VIA393221:VIA393230 VRW393221:VRW393230 WBS393221:WBS393230 WLO393221:WLO393230 WVK393221:WVK393230 C458757:C458766 IY458757:IY458766 SU458757:SU458766 ACQ458757:ACQ458766 AMM458757:AMM458766 AWI458757:AWI458766 BGE458757:BGE458766 BQA458757:BQA458766 BZW458757:BZW458766 CJS458757:CJS458766 CTO458757:CTO458766 DDK458757:DDK458766 DNG458757:DNG458766 DXC458757:DXC458766 EGY458757:EGY458766 EQU458757:EQU458766 FAQ458757:FAQ458766 FKM458757:FKM458766 FUI458757:FUI458766 GEE458757:GEE458766 GOA458757:GOA458766 GXW458757:GXW458766 HHS458757:HHS458766 HRO458757:HRO458766 IBK458757:IBK458766 ILG458757:ILG458766 IVC458757:IVC458766 JEY458757:JEY458766 JOU458757:JOU458766 JYQ458757:JYQ458766 KIM458757:KIM458766 KSI458757:KSI458766 LCE458757:LCE458766 LMA458757:LMA458766 LVW458757:LVW458766 MFS458757:MFS458766 MPO458757:MPO458766 MZK458757:MZK458766 NJG458757:NJG458766 NTC458757:NTC458766 OCY458757:OCY458766 OMU458757:OMU458766 OWQ458757:OWQ458766 PGM458757:PGM458766 PQI458757:PQI458766 QAE458757:QAE458766 QKA458757:QKA458766 QTW458757:QTW458766 RDS458757:RDS458766 RNO458757:RNO458766 RXK458757:RXK458766 SHG458757:SHG458766 SRC458757:SRC458766 TAY458757:TAY458766 TKU458757:TKU458766 TUQ458757:TUQ458766 UEM458757:UEM458766 UOI458757:UOI458766 UYE458757:UYE458766 VIA458757:VIA458766 VRW458757:VRW458766 WBS458757:WBS458766 WLO458757:WLO458766 WVK458757:WVK458766 C524293:C524302 IY524293:IY524302 SU524293:SU524302 ACQ524293:ACQ524302 AMM524293:AMM524302 AWI524293:AWI524302 BGE524293:BGE524302 BQA524293:BQA524302 BZW524293:BZW524302 CJS524293:CJS524302 CTO524293:CTO524302 DDK524293:DDK524302 DNG524293:DNG524302 DXC524293:DXC524302 EGY524293:EGY524302 EQU524293:EQU524302 FAQ524293:FAQ524302 FKM524293:FKM524302 FUI524293:FUI524302 GEE524293:GEE524302 GOA524293:GOA524302 GXW524293:GXW524302 HHS524293:HHS524302 HRO524293:HRO524302 IBK524293:IBK524302 ILG524293:ILG524302 IVC524293:IVC524302 JEY524293:JEY524302 JOU524293:JOU524302 JYQ524293:JYQ524302 KIM524293:KIM524302 KSI524293:KSI524302 LCE524293:LCE524302 LMA524293:LMA524302 LVW524293:LVW524302 MFS524293:MFS524302 MPO524293:MPO524302 MZK524293:MZK524302 NJG524293:NJG524302 NTC524293:NTC524302 OCY524293:OCY524302 OMU524293:OMU524302 OWQ524293:OWQ524302 PGM524293:PGM524302 PQI524293:PQI524302 QAE524293:QAE524302 QKA524293:QKA524302 QTW524293:QTW524302 RDS524293:RDS524302 RNO524293:RNO524302 RXK524293:RXK524302 SHG524293:SHG524302 SRC524293:SRC524302 TAY524293:TAY524302 TKU524293:TKU524302 TUQ524293:TUQ524302 UEM524293:UEM524302 UOI524293:UOI524302 UYE524293:UYE524302 VIA524293:VIA524302 VRW524293:VRW524302 WBS524293:WBS524302 WLO524293:WLO524302 WVK524293:WVK524302 C589829:C589838 IY589829:IY589838 SU589829:SU589838 ACQ589829:ACQ589838 AMM589829:AMM589838 AWI589829:AWI589838 BGE589829:BGE589838 BQA589829:BQA589838 BZW589829:BZW589838 CJS589829:CJS589838 CTO589829:CTO589838 DDK589829:DDK589838 DNG589829:DNG589838 DXC589829:DXC589838 EGY589829:EGY589838 EQU589829:EQU589838 FAQ589829:FAQ589838 FKM589829:FKM589838 FUI589829:FUI589838 GEE589829:GEE589838 GOA589829:GOA589838 GXW589829:GXW589838 HHS589829:HHS589838 HRO589829:HRO589838 IBK589829:IBK589838 ILG589829:ILG589838 IVC589829:IVC589838 JEY589829:JEY589838 JOU589829:JOU589838 JYQ589829:JYQ589838 KIM589829:KIM589838 KSI589829:KSI589838 LCE589829:LCE589838 LMA589829:LMA589838 LVW589829:LVW589838 MFS589829:MFS589838 MPO589829:MPO589838 MZK589829:MZK589838 NJG589829:NJG589838 NTC589829:NTC589838 OCY589829:OCY589838 OMU589829:OMU589838 OWQ589829:OWQ589838 PGM589829:PGM589838 PQI589829:PQI589838 QAE589829:QAE589838 QKA589829:QKA589838 QTW589829:QTW589838 RDS589829:RDS589838 RNO589829:RNO589838 RXK589829:RXK589838 SHG589829:SHG589838 SRC589829:SRC589838 TAY589829:TAY589838 TKU589829:TKU589838 TUQ589829:TUQ589838 UEM589829:UEM589838 UOI589829:UOI589838 UYE589829:UYE589838 VIA589829:VIA589838 VRW589829:VRW589838 WBS589829:WBS589838 WLO589829:WLO589838 WVK589829:WVK589838 C655365:C655374 IY655365:IY655374 SU655365:SU655374 ACQ655365:ACQ655374 AMM655365:AMM655374 AWI655365:AWI655374 BGE655365:BGE655374 BQA655365:BQA655374 BZW655365:BZW655374 CJS655365:CJS655374 CTO655365:CTO655374 DDK655365:DDK655374 DNG655365:DNG655374 DXC655365:DXC655374 EGY655365:EGY655374 EQU655365:EQU655374 FAQ655365:FAQ655374 FKM655365:FKM655374 FUI655365:FUI655374 GEE655365:GEE655374 GOA655365:GOA655374 GXW655365:GXW655374 HHS655365:HHS655374 HRO655365:HRO655374 IBK655365:IBK655374 ILG655365:ILG655374 IVC655365:IVC655374 JEY655365:JEY655374 JOU655365:JOU655374 JYQ655365:JYQ655374 KIM655365:KIM655374 KSI655365:KSI655374 LCE655365:LCE655374 LMA655365:LMA655374 LVW655365:LVW655374 MFS655365:MFS655374 MPO655365:MPO655374 MZK655365:MZK655374 NJG655365:NJG655374 NTC655365:NTC655374 OCY655365:OCY655374 OMU655365:OMU655374 OWQ655365:OWQ655374 PGM655365:PGM655374 PQI655365:PQI655374 QAE655365:QAE655374 QKA655365:QKA655374 QTW655365:QTW655374 RDS655365:RDS655374 RNO655365:RNO655374 RXK655365:RXK655374 SHG655365:SHG655374 SRC655365:SRC655374 TAY655365:TAY655374 TKU655365:TKU655374 TUQ655365:TUQ655374 UEM655365:UEM655374 UOI655365:UOI655374 UYE655365:UYE655374 VIA655365:VIA655374 VRW655365:VRW655374 WBS655365:WBS655374 WLO655365:WLO655374 WVK655365:WVK655374 C720901:C720910 IY720901:IY720910 SU720901:SU720910 ACQ720901:ACQ720910 AMM720901:AMM720910 AWI720901:AWI720910 BGE720901:BGE720910 BQA720901:BQA720910 BZW720901:BZW720910 CJS720901:CJS720910 CTO720901:CTO720910 DDK720901:DDK720910 DNG720901:DNG720910 DXC720901:DXC720910 EGY720901:EGY720910 EQU720901:EQU720910 FAQ720901:FAQ720910 FKM720901:FKM720910 FUI720901:FUI720910 GEE720901:GEE720910 GOA720901:GOA720910 GXW720901:GXW720910 HHS720901:HHS720910 HRO720901:HRO720910 IBK720901:IBK720910 ILG720901:ILG720910 IVC720901:IVC720910 JEY720901:JEY720910 JOU720901:JOU720910 JYQ720901:JYQ720910 KIM720901:KIM720910 KSI720901:KSI720910 LCE720901:LCE720910 LMA720901:LMA720910 LVW720901:LVW720910 MFS720901:MFS720910 MPO720901:MPO720910 MZK720901:MZK720910 NJG720901:NJG720910 NTC720901:NTC720910 OCY720901:OCY720910 OMU720901:OMU720910 OWQ720901:OWQ720910 PGM720901:PGM720910 PQI720901:PQI720910 QAE720901:QAE720910 QKA720901:QKA720910 QTW720901:QTW720910 RDS720901:RDS720910 RNO720901:RNO720910 RXK720901:RXK720910 SHG720901:SHG720910 SRC720901:SRC720910 TAY720901:TAY720910 TKU720901:TKU720910 TUQ720901:TUQ720910 UEM720901:UEM720910 UOI720901:UOI720910 UYE720901:UYE720910 VIA720901:VIA720910 VRW720901:VRW720910 WBS720901:WBS720910 WLO720901:WLO720910 WVK720901:WVK720910 C786437:C786446 IY786437:IY786446 SU786437:SU786446 ACQ786437:ACQ786446 AMM786437:AMM786446 AWI786437:AWI786446 BGE786437:BGE786446 BQA786437:BQA786446 BZW786437:BZW786446 CJS786437:CJS786446 CTO786437:CTO786446 DDK786437:DDK786446 DNG786437:DNG786446 DXC786437:DXC786446 EGY786437:EGY786446 EQU786437:EQU786446 FAQ786437:FAQ786446 FKM786437:FKM786446 FUI786437:FUI786446 GEE786437:GEE786446 GOA786437:GOA786446 GXW786437:GXW786446 HHS786437:HHS786446 HRO786437:HRO786446 IBK786437:IBK786446 ILG786437:ILG786446 IVC786437:IVC786446 JEY786437:JEY786446 JOU786437:JOU786446 JYQ786437:JYQ786446 KIM786437:KIM786446 KSI786437:KSI786446 LCE786437:LCE786446 LMA786437:LMA786446 LVW786437:LVW786446 MFS786437:MFS786446 MPO786437:MPO786446 MZK786437:MZK786446 NJG786437:NJG786446 NTC786437:NTC786446 OCY786437:OCY786446 OMU786437:OMU786446 OWQ786437:OWQ786446 PGM786437:PGM786446 PQI786437:PQI786446 QAE786437:QAE786446 QKA786437:QKA786446 QTW786437:QTW786446 RDS786437:RDS786446 RNO786437:RNO786446 RXK786437:RXK786446 SHG786437:SHG786446 SRC786437:SRC786446 TAY786437:TAY786446 TKU786437:TKU786446 TUQ786437:TUQ786446 UEM786437:UEM786446 UOI786437:UOI786446 UYE786437:UYE786446 VIA786437:VIA786446 VRW786437:VRW786446 WBS786437:WBS786446 WLO786437:WLO786446 WVK786437:WVK786446 C851973:C851982 IY851973:IY851982 SU851973:SU851982 ACQ851973:ACQ851982 AMM851973:AMM851982 AWI851973:AWI851982 BGE851973:BGE851982 BQA851973:BQA851982 BZW851973:BZW851982 CJS851973:CJS851982 CTO851973:CTO851982 DDK851973:DDK851982 DNG851973:DNG851982 DXC851973:DXC851982 EGY851973:EGY851982 EQU851973:EQU851982 FAQ851973:FAQ851982 FKM851973:FKM851982 FUI851973:FUI851982 GEE851973:GEE851982 GOA851973:GOA851982 GXW851973:GXW851982 HHS851973:HHS851982 HRO851973:HRO851982 IBK851973:IBK851982 ILG851973:ILG851982 IVC851973:IVC851982 JEY851973:JEY851982 JOU851973:JOU851982 JYQ851973:JYQ851982 KIM851973:KIM851982 KSI851973:KSI851982 LCE851973:LCE851982 LMA851973:LMA851982 LVW851973:LVW851982 MFS851973:MFS851982 MPO851973:MPO851982 MZK851973:MZK851982 NJG851973:NJG851982 NTC851973:NTC851982 OCY851973:OCY851982 OMU851973:OMU851982 OWQ851973:OWQ851982 PGM851973:PGM851982 PQI851973:PQI851982 QAE851973:QAE851982 QKA851973:QKA851982 QTW851973:QTW851982 RDS851973:RDS851982 RNO851973:RNO851982 RXK851973:RXK851982 SHG851973:SHG851982 SRC851973:SRC851982 TAY851973:TAY851982 TKU851973:TKU851982 TUQ851973:TUQ851982 UEM851973:UEM851982 UOI851973:UOI851982 UYE851973:UYE851982 VIA851973:VIA851982 VRW851973:VRW851982 WBS851973:WBS851982 WLO851973:WLO851982 WVK851973:WVK851982 C917509:C917518 IY917509:IY917518 SU917509:SU917518 ACQ917509:ACQ917518 AMM917509:AMM917518 AWI917509:AWI917518 BGE917509:BGE917518 BQA917509:BQA917518 BZW917509:BZW917518 CJS917509:CJS917518 CTO917509:CTO917518 DDK917509:DDK917518 DNG917509:DNG917518 DXC917509:DXC917518 EGY917509:EGY917518 EQU917509:EQU917518 FAQ917509:FAQ917518 FKM917509:FKM917518 FUI917509:FUI917518 GEE917509:GEE917518 GOA917509:GOA917518 GXW917509:GXW917518 HHS917509:HHS917518 HRO917509:HRO917518 IBK917509:IBK917518 ILG917509:ILG917518 IVC917509:IVC917518 JEY917509:JEY917518 JOU917509:JOU917518 JYQ917509:JYQ917518 KIM917509:KIM917518 KSI917509:KSI917518 LCE917509:LCE917518 LMA917509:LMA917518 LVW917509:LVW917518 MFS917509:MFS917518 MPO917509:MPO917518 MZK917509:MZK917518 NJG917509:NJG917518 NTC917509:NTC917518 OCY917509:OCY917518 OMU917509:OMU917518 OWQ917509:OWQ917518 PGM917509:PGM917518 PQI917509:PQI917518 QAE917509:QAE917518 QKA917509:QKA917518 QTW917509:QTW917518 RDS917509:RDS917518 RNO917509:RNO917518 RXK917509:RXK917518 SHG917509:SHG917518 SRC917509:SRC917518 TAY917509:TAY917518 TKU917509:TKU917518 TUQ917509:TUQ917518 UEM917509:UEM917518 UOI917509:UOI917518 UYE917509:UYE917518 VIA917509:VIA917518 VRW917509:VRW917518 WBS917509:WBS917518 WLO917509:WLO917518 WVK917509:WVK917518 C983045:C983054 IY983045:IY983054 SU983045:SU983054 ACQ983045:ACQ983054 AMM983045:AMM983054 AWI983045:AWI983054 BGE983045:BGE983054 BQA983045:BQA983054 BZW983045:BZW983054 CJS983045:CJS983054 CTO983045:CTO983054 DDK983045:DDK983054 DNG983045:DNG983054 DXC983045:DXC983054 EGY983045:EGY983054 EQU983045:EQU983054 FAQ983045:FAQ983054 FKM983045:FKM983054 FUI983045:FUI983054 GEE983045:GEE983054 GOA983045:GOA983054 GXW983045:GXW983054 HHS983045:HHS983054 HRO983045:HRO983054 IBK983045:IBK983054 ILG983045:ILG983054 IVC983045:IVC983054 JEY983045:JEY983054 JOU983045:JOU983054 JYQ983045:JYQ983054 KIM983045:KIM983054 KSI983045:KSI983054 LCE983045:LCE983054 LMA983045:LMA983054 LVW983045:LVW983054 MFS983045:MFS983054 MPO983045:MPO983054 MZK983045:MZK983054 NJG983045:NJG983054 NTC983045:NTC983054 OCY983045:OCY983054 OMU983045:OMU983054 OWQ983045:OWQ983054 PGM983045:PGM983054 PQI983045:PQI983054 QAE983045:QAE983054 QKA983045:QKA983054 QTW983045:QTW983054 RDS983045:RDS983054 RNO983045:RNO983054 RXK983045:RXK983054 SHG983045:SHG983054 SRC983045:SRC983054 TAY983045:TAY983054 TKU983045:TKU983054 TUQ983045:TUQ983054 UEM983045:UEM983054 UOI983045:UOI983054 UYE983045:UYE983054 VIA983045:VIA983054 VRW983045:VRW983054 WBS983045:WBS983054 WLO983045:WLO983054 WVK983045:WVK983054">
      <formula1>$O$5:$O$8</formula1>
    </dataValidation>
  </dataValidations>
  <printOptions horizontalCentered="1" verticalCentered="1"/>
  <pageMargins left="0.11811023622047245" right="0.11811023622047245" top="0.59055118110236227" bottom="0" header="0.31496062992125984" footer="0.31496062992125984"/>
  <pageSetup paperSize="9" scale="71"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sqref="A1:H1"/>
    </sheetView>
  </sheetViews>
  <sheetFormatPr defaultRowHeight="13.5"/>
  <cols>
    <col min="1" max="1" width="4.375" style="181" customWidth="1"/>
    <col min="2" max="2" width="6.75" style="181" customWidth="1"/>
    <col min="3" max="3" width="22.5" style="181" customWidth="1"/>
    <col min="4" max="7" width="12.5" style="181" customWidth="1"/>
    <col min="8" max="8" width="26.375" style="181" customWidth="1"/>
    <col min="9" max="9" width="9" style="181" customWidth="1"/>
    <col min="10" max="256" width="9" style="181"/>
    <col min="257" max="258" width="6.75" style="181" customWidth="1"/>
    <col min="259" max="259" width="22.5" style="181" customWidth="1"/>
    <col min="260" max="263" width="12.5" style="181" customWidth="1"/>
    <col min="264" max="264" width="26.375" style="181" customWidth="1"/>
    <col min="265" max="265" width="9" style="181" customWidth="1"/>
    <col min="266" max="512" width="9" style="181"/>
    <col min="513" max="514" width="6.75" style="181" customWidth="1"/>
    <col min="515" max="515" width="22.5" style="181" customWidth="1"/>
    <col min="516" max="519" width="12.5" style="181" customWidth="1"/>
    <col min="520" max="520" width="26.375" style="181" customWidth="1"/>
    <col min="521" max="521" width="9" style="181" customWidth="1"/>
    <col min="522" max="768" width="9" style="181"/>
    <col min="769" max="770" width="6.75" style="181" customWidth="1"/>
    <col min="771" max="771" width="22.5" style="181" customWidth="1"/>
    <col min="772" max="775" width="12.5" style="181" customWidth="1"/>
    <col min="776" max="776" width="26.375" style="181" customWidth="1"/>
    <col min="777" max="777" width="9" style="181" customWidth="1"/>
    <col min="778" max="1024" width="9" style="181"/>
    <col min="1025" max="1026" width="6.75" style="181" customWidth="1"/>
    <col min="1027" max="1027" width="22.5" style="181" customWidth="1"/>
    <col min="1028" max="1031" width="12.5" style="181" customWidth="1"/>
    <col min="1032" max="1032" width="26.375" style="181" customWidth="1"/>
    <col min="1033" max="1033" width="9" style="181" customWidth="1"/>
    <col min="1034" max="1280" width="9" style="181"/>
    <col min="1281" max="1282" width="6.75" style="181" customWidth="1"/>
    <col min="1283" max="1283" width="22.5" style="181" customWidth="1"/>
    <col min="1284" max="1287" width="12.5" style="181" customWidth="1"/>
    <col min="1288" max="1288" width="26.375" style="181" customWidth="1"/>
    <col min="1289" max="1289" width="9" style="181" customWidth="1"/>
    <col min="1290" max="1536" width="9" style="181"/>
    <col min="1537" max="1538" width="6.75" style="181" customWidth="1"/>
    <col min="1539" max="1539" width="22.5" style="181" customWidth="1"/>
    <col min="1540" max="1543" width="12.5" style="181" customWidth="1"/>
    <col min="1544" max="1544" width="26.375" style="181" customWidth="1"/>
    <col min="1545" max="1545" width="9" style="181" customWidth="1"/>
    <col min="1546" max="1792" width="9" style="181"/>
    <col min="1793" max="1794" width="6.75" style="181" customWidth="1"/>
    <col min="1795" max="1795" width="22.5" style="181" customWidth="1"/>
    <col min="1796" max="1799" width="12.5" style="181" customWidth="1"/>
    <col min="1800" max="1800" width="26.375" style="181" customWidth="1"/>
    <col min="1801" max="1801" width="9" style="181" customWidth="1"/>
    <col min="1802" max="2048" width="9" style="181"/>
    <col min="2049" max="2050" width="6.75" style="181" customWidth="1"/>
    <col min="2051" max="2051" width="22.5" style="181" customWidth="1"/>
    <col min="2052" max="2055" width="12.5" style="181" customWidth="1"/>
    <col min="2056" max="2056" width="26.375" style="181" customWidth="1"/>
    <col min="2057" max="2057" width="9" style="181" customWidth="1"/>
    <col min="2058" max="2304" width="9" style="181"/>
    <col min="2305" max="2306" width="6.75" style="181" customWidth="1"/>
    <col min="2307" max="2307" width="22.5" style="181" customWidth="1"/>
    <col min="2308" max="2311" width="12.5" style="181" customWidth="1"/>
    <col min="2312" max="2312" width="26.375" style="181" customWidth="1"/>
    <col min="2313" max="2313" width="9" style="181" customWidth="1"/>
    <col min="2314" max="2560" width="9" style="181"/>
    <col min="2561" max="2562" width="6.75" style="181" customWidth="1"/>
    <col min="2563" max="2563" width="22.5" style="181" customWidth="1"/>
    <col min="2564" max="2567" width="12.5" style="181" customWidth="1"/>
    <col min="2568" max="2568" width="26.375" style="181" customWidth="1"/>
    <col min="2569" max="2569" width="9" style="181" customWidth="1"/>
    <col min="2570" max="2816" width="9" style="181"/>
    <col min="2817" max="2818" width="6.75" style="181" customWidth="1"/>
    <col min="2819" max="2819" width="22.5" style="181" customWidth="1"/>
    <col min="2820" max="2823" width="12.5" style="181" customWidth="1"/>
    <col min="2824" max="2824" width="26.375" style="181" customWidth="1"/>
    <col min="2825" max="2825" width="9" style="181" customWidth="1"/>
    <col min="2826" max="3072" width="9" style="181"/>
    <col min="3073" max="3074" width="6.75" style="181" customWidth="1"/>
    <col min="3075" max="3075" width="22.5" style="181" customWidth="1"/>
    <col min="3076" max="3079" width="12.5" style="181" customWidth="1"/>
    <col min="3080" max="3080" width="26.375" style="181" customWidth="1"/>
    <col min="3081" max="3081" width="9" style="181" customWidth="1"/>
    <col min="3082" max="3328" width="9" style="181"/>
    <col min="3329" max="3330" width="6.75" style="181" customWidth="1"/>
    <col min="3331" max="3331" width="22.5" style="181" customWidth="1"/>
    <col min="3332" max="3335" width="12.5" style="181" customWidth="1"/>
    <col min="3336" max="3336" width="26.375" style="181" customWidth="1"/>
    <col min="3337" max="3337" width="9" style="181" customWidth="1"/>
    <col min="3338" max="3584" width="9" style="181"/>
    <col min="3585" max="3586" width="6.75" style="181" customWidth="1"/>
    <col min="3587" max="3587" width="22.5" style="181" customWidth="1"/>
    <col min="3588" max="3591" width="12.5" style="181" customWidth="1"/>
    <col min="3592" max="3592" width="26.375" style="181" customWidth="1"/>
    <col min="3593" max="3593" width="9" style="181" customWidth="1"/>
    <col min="3594" max="3840" width="9" style="181"/>
    <col min="3841" max="3842" width="6.75" style="181" customWidth="1"/>
    <col min="3843" max="3843" width="22.5" style="181" customWidth="1"/>
    <col min="3844" max="3847" width="12.5" style="181" customWidth="1"/>
    <col min="3848" max="3848" width="26.375" style="181" customWidth="1"/>
    <col min="3849" max="3849" width="9" style="181" customWidth="1"/>
    <col min="3850" max="4096" width="9" style="181"/>
    <col min="4097" max="4098" width="6.75" style="181" customWidth="1"/>
    <col min="4099" max="4099" width="22.5" style="181" customWidth="1"/>
    <col min="4100" max="4103" width="12.5" style="181" customWidth="1"/>
    <col min="4104" max="4104" width="26.375" style="181" customWidth="1"/>
    <col min="4105" max="4105" width="9" style="181" customWidth="1"/>
    <col min="4106" max="4352" width="9" style="181"/>
    <col min="4353" max="4354" width="6.75" style="181" customWidth="1"/>
    <col min="4355" max="4355" width="22.5" style="181" customWidth="1"/>
    <col min="4356" max="4359" width="12.5" style="181" customWidth="1"/>
    <col min="4360" max="4360" width="26.375" style="181" customWidth="1"/>
    <col min="4361" max="4361" width="9" style="181" customWidth="1"/>
    <col min="4362" max="4608" width="9" style="181"/>
    <col min="4609" max="4610" width="6.75" style="181" customWidth="1"/>
    <col min="4611" max="4611" width="22.5" style="181" customWidth="1"/>
    <col min="4612" max="4615" width="12.5" style="181" customWidth="1"/>
    <col min="4616" max="4616" width="26.375" style="181" customWidth="1"/>
    <col min="4617" max="4617" width="9" style="181" customWidth="1"/>
    <col min="4618" max="4864" width="9" style="181"/>
    <col min="4865" max="4866" width="6.75" style="181" customWidth="1"/>
    <col min="4867" max="4867" width="22.5" style="181" customWidth="1"/>
    <col min="4868" max="4871" width="12.5" style="181" customWidth="1"/>
    <col min="4872" max="4872" width="26.375" style="181" customWidth="1"/>
    <col min="4873" max="4873" width="9" style="181" customWidth="1"/>
    <col min="4874" max="5120" width="9" style="181"/>
    <col min="5121" max="5122" width="6.75" style="181" customWidth="1"/>
    <col min="5123" max="5123" width="22.5" style="181" customWidth="1"/>
    <col min="5124" max="5127" width="12.5" style="181" customWidth="1"/>
    <col min="5128" max="5128" width="26.375" style="181" customWidth="1"/>
    <col min="5129" max="5129" width="9" style="181" customWidth="1"/>
    <col min="5130" max="5376" width="9" style="181"/>
    <col min="5377" max="5378" width="6.75" style="181" customWidth="1"/>
    <col min="5379" max="5379" width="22.5" style="181" customWidth="1"/>
    <col min="5380" max="5383" width="12.5" style="181" customWidth="1"/>
    <col min="5384" max="5384" width="26.375" style="181" customWidth="1"/>
    <col min="5385" max="5385" width="9" style="181" customWidth="1"/>
    <col min="5386" max="5632" width="9" style="181"/>
    <col min="5633" max="5634" width="6.75" style="181" customWidth="1"/>
    <col min="5635" max="5635" width="22.5" style="181" customWidth="1"/>
    <col min="5636" max="5639" width="12.5" style="181" customWidth="1"/>
    <col min="5640" max="5640" width="26.375" style="181" customWidth="1"/>
    <col min="5641" max="5641" width="9" style="181" customWidth="1"/>
    <col min="5642" max="5888" width="9" style="181"/>
    <col min="5889" max="5890" width="6.75" style="181" customWidth="1"/>
    <col min="5891" max="5891" width="22.5" style="181" customWidth="1"/>
    <col min="5892" max="5895" width="12.5" style="181" customWidth="1"/>
    <col min="5896" max="5896" width="26.375" style="181" customWidth="1"/>
    <col min="5897" max="5897" width="9" style="181" customWidth="1"/>
    <col min="5898" max="6144" width="9" style="181"/>
    <col min="6145" max="6146" width="6.75" style="181" customWidth="1"/>
    <col min="6147" max="6147" width="22.5" style="181" customWidth="1"/>
    <col min="6148" max="6151" width="12.5" style="181" customWidth="1"/>
    <col min="6152" max="6152" width="26.375" style="181" customWidth="1"/>
    <col min="6153" max="6153" width="9" style="181" customWidth="1"/>
    <col min="6154" max="6400" width="9" style="181"/>
    <col min="6401" max="6402" width="6.75" style="181" customWidth="1"/>
    <col min="6403" max="6403" width="22.5" style="181" customWidth="1"/>
    <col min="6404" max="6407" width="12.5" style="181" customWidth="1"/>
    <col min="6408" max="6408" width="26.375" style="181" customWidth="1"/>
    <col min="6409" max="6409" width="9" style="181" customWidth="1"/>
    <col min="6410" max="6656" width="9" style="181"/>
    <col min="6657" max="6658" width="6.75" style="181" customWidth="1"/>
    <col min="6659" max="6659" width="22.5" style="181" customWidth="1"/>
    <col min="6660" max="6663" width="12.5" style="181" customWidth="1"/>
    <col min="6664" max="6664" width="26.375" style="181" customWidth="1"/>
    <col min="6665" max="6665" width="9" style="181" customWidth="1"/>
    <col min="6666" max="6912" width="9" style="181"/>
    <col min="6913" max="6914" width="6.75" style="181" customWidth="1"/>
    <col min="6915" max="6915" width="22.5" style="181" customWidth="1"/>
    <col min="6916" max="6919" width="12.5" style="181" customWidth="1"/>
    <col min="6920" max="6920" width="26.375" style="181" customWidth="1"/>
    <col min="6921" max="6921" width="9" style="181" customWidth="1"/>
    <col min="6922" max="7168" width="9" style="181"/>
    <col min="7169" max="7170" width="6.75" style="181" customWidth="1"/>
    <col min="7171" max="7171" width="22.5" style="181" customWidth="1"/>
    <col min="7172" max="7175" width="12.5" style="181" customWidth="1"/>
    <col min="7176" max="7176" width="26.375" style="181" customWidth="1"/>
    <col min="7177" max="7177" width="9" style="181" customWidth="1"/>
    <col min="7178" max="7424" width="9" style="181"/>
    <col min="7425" max="7426" width="6.75" style="181" customWidth="1"/>
    <col min="7427" max="7427" width="22.5" style="181" customWidth="1"/>
    <col min="7428" max="7431" width="12.5" style="181" customWidth="1"/>
    <col min="7432" max="7432" width="26.375" style="181" customWidth="1"/>
    <col min="7433" max="7433" width="9" style="181" customWidth="1"/>
    <col min="7434" max="7680" width="9" style="181"/>
    <col min="7681" max="7682" width="6.75" style="181" customWidth="1"/>
    <col min="7683" max="7683" width="22.5" style="181" customWidth="1"/>
    <col min="7684" max="7687" width="12.5" style="181" customWidth="1"/>
    <col min="7688" max="7688" width="26.375" style="181" customWidth="1"/>
    <col min="7689" max="7689" width="9" style="181" customWidth="1"/>
    <col min="7690" max="7936" width="9" style="181"/>
    <col min="7937" max="7938" width="6.75" style="181" customWidth="1"/>
    <col min="7939" max="7939" width="22.5" style="181" customWidth="1"/>
    <col min="7940" max="7943" width="12.5" style="181" customWidth="1"/>
    <col min="7944" max="7944" width="26.375" style="181" customWidth="1"/>
    <col min="7945" max="7945" width="9" style="181" customWidth="1"/>
    <col min="7946" max="8192" width="9" style="181"/>
    <col min="8193" max="8194" width="6.75" style="181" customWidth="1"/>
    <col min="8195" max="8195" width="22.5" style="181" customWidth="1"/>
    <col min="8196" max="8199" width="12.5" style="181" customWidth="1"/>
    <col min="8200" max="8200" width="26.375" style="181" customWidth="1"/>
    <col min="8201" max="8201" width="9" style="181" customWidth="1"/>
    <col min="8202" max="8448" width="9" style="181"/>
    <col min="8449" max="8450" width="6.75" style="181" customWidth="1"/>
    <col min="8451" max="8451" width="22.5" style="181" customWidth="1"/>
    <col min="8452" max="8455" width="12.5" style="181" customWidth="1"/>
    <col min="8456" max="8456" width="26.375" style="181" customWidth="1"/>
    <col min="8457" max="8457" width="9" style="181" customWidth="1"/>
    <col min="8458" max="8704" width="9" style="181"/>
    <col min="8705" max="8706" width="6.75" style="181" customWidth="1"/>
    <col min="8707" max="8707" width="22.5" style="181" customWidth="1"/>
    <col min="8708" max="8711" width="12.5" style="181" customWidth="1"/>
    <col min="8712" max="8712" width="26.375" style="181" customWidth="1"/>
    <col min="8713" max="8713" width="9" style="181" customWidth="1"/>
    <col min="8714" max="8960" width="9" style="181"/>
    <col min="8961" max="8962" width="6.75" style="181" customWidth="1"/>
    <col min="8963" max="8963" width="22.5" style="181" customWidth="1"/>
    <col min="8964" max="8967" width="12.5" style="181" customWidth="1"/>
    <col min="8968" max="8968" width="26.375" style="181" customWidth="1"/>
    <col min="8969" max="8969" width="9" style="181" customWidth="1"/>
    <col min="8970" max="9216" width="9" style="181"/>
    <col min="9217" max="9218" width="6.75" style="181" customWidth="1"/>
    <col min="9219" max="9219" width="22.5" style="181" customWidth="1"/>
    <col min="9220" max="9223" width="12.5" style="181" customWidth="1"/>
    <col min="9224" max="9224" width="26.375" style="181" customWidth="1"/>
    <col min="9225" max="9225" width="9" style="181" customWidth="1"/>
    <col min="9226" max="9472" width="9" style="181"/>
    <col min="9473" max="9474" width="6.75" style="181" customWidth="1"/>
    <col min="9475" max="9475" width="22.5" style="181" customWidth="1"/>
    <col min="9476" max="9479" width="12.5" style="181" customWidth="1"/>
    <col min="9480" max="9480" width="26.375" style="181" customWidth="1"/>
    <col min="9481" max="9481" width="9" style="181" customWidth="1"/>
    <col min="9482" max="9728" width="9" style="181"/>
    <col min="9729" max="9730" width="6.75" style="181" customWidth="1"/>
    <col min="9731" max="9731" width="22.5" style="181" customWidth="1"/>
    <col min="9732" max="9735" width="12.5" style="181" customWidth="1"/>
    <col min="9736" max="9736" width="26.375" style="181" customWidth="1"/>
    <col min="9737" max="9737" width="9" style="181" customWidth="1"/>
    <col min="9738" max="9984" width="9" style="181"/>
    <col min="9985" max="9986" width="6.75" style="181" customWidth="1"/>
    <col min="9987" max="9987" width="22.5" style="181" customWidth="1"/>
    <col min="9988" max="9991" width="12.5" style="181" customWidth="1"/>
    <col min="9992" max="9992" width="26.375" style="181" customWidth="1"/>
    <col min="9993" max="9993" width="9" style="181" customWidth="1"/>
    <col min="9994" max="10240" width="9" style="181"/>
    <col min="10241" max="10242" width="6.75" style="181" customWidth="1"/>
    <col min="10243" max="10243" width="22.5" style="181" customWidth="1"/>
    <col min="10244" max="10247" width="12.5" style="181" customWidth="1"/>
    <col min="10248" max="10248" width="26.375" style="181" customWidth="1"/>
    <col min="10249" max="10249" width="9" style="181" customWidth="1"/>
    <col min="10250" max="10496" width="9" style="181"/>
    <col min="10497" max="10498" width="6.75" style="181" customWidth="1"/>
    <col min="10499" max="10499" width="22.5" style="181" customWidth="1"/>
    <col min="10500" max="10503" width="12.5" style="181" customWidth="1"/>
    <col min="10504" max="10504" width="26.375" style="181" customWidth="1"/>
    <col min="10505" max="10505" width="9" style="181" customWidth="1"/>
    <col min="10506" max="10752" width="9" style="181"/>
    <col min="10753" max="10754" width="6.75" style="181" customWidth="1"/>
    <col min="10755" max="10755" width="22.5" style="181" customWidth="1"/>
    <col min="10756" max="10759" width="12.5" style="181" customWidth="1"/>
    <col min="10760" max="10760" width="26.375" style="181" customWidth="1"/>
    <col min="10761" max="10761" width="9" style="181" customWidth="1"/>
    <col min="10762" max="11008" width="9" style="181"/>
    <col min="11009" max="11010" width="6.75" style="181" customWidth="1"/>
    <col min="11011" max="11011" width="22.5" style="181" customWidth="1"/>
    <col min="11012" max="11015" width="12.5" style="181" customWidth="1"/>
    <col min="11016" max="11016" width="26.375" style="181" customWidth="1"/>
    <col min="11017" max="11017" width="9" style="181" customWidth="1"/>
    <col min="11018" max="11264" width="9" style="181"/>
    <col min="11265" max="11266" width="6.75" style="181" customWidth="1"/>
    <col min="11267" max="11267" width="22.5" style="181" customWidth="1"/>
    <col min="11268" max="11271" width="12.5" style="181" customWidth="1"/>
    <col min="11272" max="11272" width="26.375" style="181" customWidth="1"/>
    <col min="11273" max="11273" width="9" style="181" customWidth="1"/>
    <col min="11274" max="11520" width="9" style="181"/>
    <col min="11521" max="11522" width="6.75" style="181" customWidth="1"/>
    <col min="11523" max="11523" width="22.5" style="181" customWidth="1"/>
    <col min="11524" max="11527" width="12.5" style="181" customWidth="1"/>
    <col min="11528" max="11528" width="26.375" style="181" customWidth="1"/>
    <col min="11529" max="11529" width="9" style="181" customWidth="1"/>
    <col min="11530" max="11776" width="9" style="181"/>
    <col min="11777" max="11778" width="6.75" style="181" customWidth="1"/>
    <col min="11779" max="11779" width="22.5" style="181" customWidth="1"/>
    <col min="11780" max="11783" width="12.5" style="181" customWidth="1"/>
    <col min="11784" max="11784" width="26.375" style="181" customWidth="1"/>
    <col min="11785" max="11785" width="9" style="181" customWidth="1"/>
    <col min="11786" max="12032" width="9" style="181"/>
    <col min="12033" max="12034" width="6.75" style="181" customWidth="1"/>
    <col min="12035" max="12035" width="22.5" style="181" customWidth="1"/>
    <col min="12036" max="12039" width="12.5" style="181" customWidth="1"/>
    <col min="12040" max="12040" width="26.375" style="181" customWidth="1"/>
    <col min="12041" max="12041" width="9" style="181" customWidth="1"/>
    <col min="12042" max="12288" width="9" style="181"/>
    <col min="12289" max="12290" width="6.75" style="181" customWidth="1"/>
    <col min="12291" max="12291" width="22.5" style="181" customWidth="1"/>
    <col min="12292" max="12295" width="12.5" style="181" customWidth="1"/>
    <col min="12296" max="12296" width="26.375" style="181" customWidth="1"/>
    <col min="12297" max="12297" width="9" style="181" customWidth="1"/>
    <col min="12298" max="12544" width="9" style="181"/>
    <col min="12545" max="12546" width="6.75" style="181" customWidth="1"/>
    <col min="12547" max="12547" width="22.5" style="181" customWidth="1"/>
    <col min="12548" max="12551" width="12.5" style="181" customWidth="1"/>
    <col min="12552" max="12552" width="26.375" style="181" customWidth="1"/>
    <col min="12553" max="12553" width="9" style="181" customWidth="1"/>
    <col min="12554" max="12800" width="9" style="181"/>
    <col min="12801" max="12802" width="6.75" style="181" customWidth="1"/>
    <col min="12803" max="12803" width="22.5" style="181" customWidth="1"/>
    <col min="12804" max="12807" width="12.5" style="181" customWidth="1"/>
    <col min="12808" max="12808" width="26.375" style="181" customWidth="1"/>
    <col min="12809" max="12809" width="9" style="181" customWidth="1"/>
    <col min="12810" max="13056" width="9" style="181"/>
    <col min="13057" max="13058" width="6.75" style="181" customWidth="1"/>
    <col min="13059" max="13059" width="22.5" style="181" customWidth="1"/>
    <col min="13060" max="13063" width="12.5" style="181" customWidth="1"/>
    <col min="13064" max="13064" width="26.375" style="181" customWidth="1"/>
    <col min="13065" max="13065" width="9" style="181" customWidth="1"/>
    <col min="13066" max="13312" width="9" style="181"/>
    <col min="13313" max="13314" width="6.75" style="181" customWidth="1"/>
    <col min="13315" max="13315" width="22.5" style="181" customWidth="1"/>
    <col min="13316" max="13319" width="12.5" style="181" customWidth="1"/>
    <col min="13320" max="13320" width="26.375" style="181" customWidth="1"/>
    <col min="13321" max="13321" width="9" style="181" customWidth="1"/>
    <col min="13322" max="13568" width="9" style="181"/>
    <col min="13569" max="13570" width="6.75" style="181" customWidth="1"/>
    <col min="13571" max="13571" width="22.5" style="181" customWidth="1"/>
    <col min="13572" max="13575" width="12.5" style="181" customWidth="1"/>
    <col min="13576" max="13576" width="26.375" style="181" customWidth="1"/>
    <col min="13577" max="13577" width="9" style="181" customWidth="1"/>
    <col min="13578" max="13824" width="9" style="181"/>
    <col min="13825" max="13826" width="6.75" style="181" customWidth="1"/>
    <col min="13827" max="13827" width="22.5" style="181" customWidth="1"/>
    <col min="13828" max="13831" width="12.5" style="181" customWidth="1"/>
    <col min="13832" max="13832" width="26.375" style="181" customWidth="1"/>
    <col min="13833" max="13833" width="9" style="181" customWidth="1"/>
    <col min="13834" max="14080" width="9" style="181"/>
    <col min="14081" max="14082" width="6.75" style="181" customWidth="1"/>
    <col min="14083" max="14083" width="22.5" style="181" customWidth="1"/>
    <col min="14084" max="14087" width="12.5" style="181" customWidth="1"/>
    <col min="14088" max="14088" width="26.375" style="181" customWidth="1"/>
    <col min="14089" max="14089" width="9" style="181" customWidth="1"/>
    <col min="14090" max="14336" width="9" style="181"/>
    <col min="14337" max="14338" width="6.75" style="181" customWidth="1"/>
    <col min="14339" max="14339" width="22.5" style="181" customWidth="1"/>
    <col min="14340" max="14343" width="12.5" style="181" customWidth="1"/>
    <col min="14344" max="14344" width="26.375" style="181" customWidth="1"/>
    <col min="14345" max="14345" width="9" style="181" customWidth="1"/>
    <col min="14346" max="14592" width="9" style="181"/>
    <col min="14593" max="14594" width="6.75" style="181" customWidth="1"/>
    <col min="14595" max="14595" width="22.5" style="181" customWidth="1"/>
    <col min="14596" max="14599" width="12.5" style="181" customWidth="1"/>
    <col min="14600" max="14600" width="26.375" style="181" customWidth="1"/>
    <col min="14601" max="14601" width="9" style="181" customWidth="1"/>
    <col min="14602" max="14848" width="9" style="181"/>
    <col min="14849" max="14850" width="6.75" style="181" customWidth="1"/>
    <col min="14851" max="14851" width="22.5" style="181" customWidth="1"/>
    <col min="14852" max="14855" width="12.5" style="181" customWidth="1"/>
    <col min="14856" max="14856" width="26.375" style="181" customWidth="1"/>
    <col min="14857" max="14857" width="9" style="181" customWidth="1"/>
    <col min="14858" max="15104" width="9" style="181"/>
    <col min="15105" max="15106" width="6.75" style="181" customWidth="1"/>
    <col min="15107" max="15107" width="22.5" style="181" customWidth="1"/>
    <col min="15108" max="15111" width="12.5" style="181" customWidth="1"/>
    <col min="15112" max="15112" width="26.375" style="181" customWidth="1"/>
    <col min="15113" max="15113" width="9" style="181" customWidth="1"/>
    <col min="15114" max="15360" width="9" style="181"/>
    <col min="15361" max="15362" width="6.75" style="181" customWidth="1"/>
    <col min="15363" max="15363" width="22.5" style="181" customWidth="1"/>
    <col min="15364" max="15367" width="12.5" style="181" customWidth="1"/>
    <col min="15368" max="15368" width="26.375" style="181" customWidth="1"/>
    <col min="15369" max="15369" width="9" style="181" customWidth="1"/>
    <col min="15370" max="15616" width="9" style="181"/>
    <col min="15617" max="15618" width="6.75" style="181" customWidth="1"/>
    <col min="15619" max="15619" width="22.5" style="181" customWidth="1"/>
    <col min="15620" max="15623" width="12.5" style="181" customWidth="1"/>
    <col min="15624" max="15624" width="26.375" style="181" customWidth="1"/>
    <col min="15625" max="15625" width="9" style="181" customWidth="1"/>
    <col min="15626" max="15872" width="9" style="181"/>
    <col min="15873" max="15874" width="6.75" style="181" customWidth="1"/>
    <col min="15875" max="15875" width="22.5" style="181" customWidth="1"/>
    <col min="15876" max="15879" width="12.5" style="181" customWidth="1"/>
    <col min="15880" max="15880" width="26.375" style="181" customWidth="1"/>
    <col min="15881" max="15881" width="9" style="181" customWidth="1"/>
    <col min="15882" max="16128" width="9" style="181"/>
    <col min="16129" max="16130" width="6.75" style="181" customWidth="1"/>
    <col min="16131" max="16131" width="22.5" style="181" customWidth="1"/>
    <col min="16132" max="16135" width="12.5" style="181" customWidth="1"/>
    <col min="16136" max="16136" width="26.375" style="181" customWidth="1"/>
    <col min="16137" max="16137" width="9" style="181" customWidth="1"/>
    <col min="16138" max="16384" width="9" style="181"/>
  </cols>
  <sheetData>
    <row r="1" spans="1:9" ht="40.5" customHeight="1">
      <c r="A1" s="1339" t="s">
        <v>590</v>
      </c>
      <c r="B1" s="1339"/>
      <c r="C1" s="1339"/>
      <c r="D1" s="1339"/>
      <c r="E1" s="1339"/>
      <c r="F1" s="1339"/>
      <c r="G1" s="1339"/>
      <c r="H1" s="1339"/>
    </row>
    <row r="2" spans="1:9" ht="23.25" customHeight="1">
      <c r="A2" s="606"/>
      <c r="B2" s="926" t="s">
        <v>181</v>
      </c>
      <c r="C2" s="608"/>
      <c r="D2" s="51"/>
      <c r="E2" s="609"/>
      <c r="F2" s="186"/>
      <c r="G2" s="610"/>
      <c r="H2" s="611"/>
    </row>
    <row r="3" spans="1:9">
      <c r="A3" s="604"/>
      <c r="B3" s="612" t="s">
        <v>201</v>
      </c>
      <c r="C3" s="612"/>
      <c r="D3" s="604"/>
      <c r="E3" s="613"/>
      <c r="F3" s="613"/>
      <c r="G3" s="614"/>
      <c r="H3" s="615"/>
    </row>
    <row r="4" spans="1:9">
      <c r="A4" s="604"/>
      <c r="B4" s="612" t="s">
        <v>608</v>
      </c>
      <c r="C4" s="612"/>
      <c r="D4" s="604"/>
      <c r="E4" s="613"/>
      <c r="F4" s="613"/>
      <c r="G4" s="614"/>
      <c r="H4" s="615"/>
    </row>
    <row r="5" spans="1:9">
      <c r="A5" s="616"/>
      <c r="B5" s="617" t="s">
        <v>173</v>
      </c>
      <c r="C5" s="617"/>
      <c r="D5" s="618" t="s">
        <v>202</v>
      </c>
      <c r="E5" s="619"/>
      <c r="F5" s="619"/>
      <c r="G5" s="619"/>
      <c r="H5" s="620"/>
    </row>
    <row r="6" spans="1:9">
      <c r="A6" s="604"/>
      <c r="B6" s="621" t="s">
        <v>174</v>
      </c>
      <c r="C6" s="622"/>
      <c r="D6" s="623"/>
      <c r="E6" s="624"/>
      <c r="F6" s="624"/>
      <c r="G6" s="624"/>
      <c r="H6" s="625"/>
      <c r="I6" s="183"/>
    </row>
    <row r="7" spans="1:9">
      <c r="A7" s="604"/>
      <c r="B7" s="626"/>
      <c r="C7" s="626"/>
      <c r="D7" s="627"/>
      <c r="E7" s="628"/>
      <c r="F7" s="628"/>
      <c r="G7" s="628"/>
      <c r="H7" s="629"/>
      <c r="I7" s="183"/>
    </row>
    <row r="8" spans="1:9">
      <c r="A8" s="604"/>
      <c r="B8" s="630" t="s">
        <v>175</v>
      </c>
      <c r="C8" s="622"/>
      <c r="D8" s="623"/>
      <c r="E8" s="623"/>
      <c r="F8" s="623"/>
      <c r="G8" s="623"/>
      <c r="H8" s="631"/>
      <c r="I8" s="183"/>
    </row>
    <row r="9" spans="1:9">
      <c r="A9" s="604"/>
      <c r="B9" s="632"/>
      <c r="C9" s="633"/>
      <c r="D9" s="634"/>
      <c r="E9" s="634"/>
      <c r="F9" s="635"/>
      <c r="G9" s="635"/>
      <c r="H9" s="636"/>
    </row>
    <row r="10" spans="1:9">
      <c r="A10" s="604"/>
      <c r="B10" s="637"/>
      <c r="C10" s="637"/>
      <c r="D10" s="606"/>
      <c r="E10" s="606"/>
      <c r="F10" s="606"/>
      <c r="G10" s="606"/>
      <c r="H10" s="638"/>
    </row>
    <row r="11" spans="1:9">
      <c r="A11" s="604"/>
      <c r="B11" s="639"/>
      <c r="C11" s="639"/>
      <c r="D11" s="635"/>
      <c r="E11" s="635"/>
      <c r="F11" s="635"/>
      <c r="G11" s="635"/>
      <c r="H11" s="636"/>
    </row>
    <row r="12" spans="1:9">
      <c r="A12" s="604"/>
      <c r="B12" s="640" t="s">
        <v>203</v>
      </c>
      <c r="C12" s="641" t="s">
        <v>176</v>
      </c>
      <c r="D12" s="642"/>
      <c r="E12" s="642"/>
      <c r="F12" s="641" t="s">
        <v>177</v>
      </c>
      <c r="G12" s="642"/>
      <c r="H12" s="643"/>
    </row>
    <row r="13" spans="1:9">
      <c r="A13" s="604"/>
      <c r="B13" s="637"/>
      <c r="C13" s="637"/>
      <c r="D13" s="606"/>
      <c r="E13" s="606"/>
      <c r="F13" s="637"/>
      <c r="G13" s="606"/>
      <c r="H13" s="638"/>
    </row>
    <row r="14" spans="1:9">
      <c r="A14" s="604"/>
      <c r="B14" s="637"/>
      <c r="C14" s="641"/>
      <c r="D14" s="642"/>
      <c r="E14" s="642"/>
      <c r="F14" s="641"/>
      <c r="G14" s="642"/>
      <c r="H14" s="643"/>
    </row>
    <row r="15" spans="1:9">
      <c r="A15" s="604"/>
      <c r="B15" s="637"/>
      <c r="C15" s="639"/>
      <c r="D15" s="635"/>
      <c r="E15" s="635"/>
      <c r="F15" s="639"/>
      <c r="G15" s="635"/>
      <c r="H15" s="636"/>
    </row>
    <row r="16" spans="1:9">
      <c r="A16" s="604"/>
      <c r="B16" s="637"/>
      <c r="C16" s="637"/>
      <c r="D16" s="606"/>
      <c r="E16" s="606"/>
      <c r="F16" s="637"/>
      <c r="G16" s="606"/>
      <c r="H16" s="638"/>
    </row>
    <row r="17" spans="1:8">
      <c r="A17" s="604"/>
      <c r="B17" s="637"/>
      <c r="C17" s="637"/>
      <c r="D17" s="606"/>
      <c r="E17" s="606"/>
      <c r="F17" s="637"/>
      <c r="G17" s="606"/>
      <c r="H17" s="638"/>
    </row>
    <row r="18" spans="1:8">
      <c r="A18" s="604"/>
      <c r="B18" s="637"/>
      <c r="C18" s="641"/>
      <c r="D18" s="642"/>
      <c r="E18" s="642"/>
      <c r="F18" s="641"/>
      <c r="G18" s="642"/>
      <c r="H18" s="643"/>
    </row>
    <row r="19" spans="1:8">
      <c r="A19" s="604"/>
      <c r="B19" s="637"/>
      <c r="C19" s="639"/>
      <c r="D19" s="635"/>
      <c r="E19" s="635"/>
      <c r="F19" s="639"/>
      <c r="G19" s="635"/>
      <c r="H19" s="636"/>
    </row>
    <row r="20" spans="1:8">
      <c r="A20" s="604"/>
      <c r="B20" s="637"/>
      <c r="C20" s="637"/>
      <c r="D20" s="606"/>
      <c r="E20" s="606"/>
      <c r="F20" s="637"/>
      <c r="G20" s="606"/>
      <c r="H20" s="638"/>
    </row>
    <row r="21" spans="1:8">
      <c r="A21" s="604"/>
      <c r="B21" s="637"/>
      <c r="C21" s="637"/>
      <c r="D21" s="606"/>
      <c r="E21" s="606"/>
      <c r="F21" s="637"/>
      <c r="G21" s="606"/>
      <c r="H21" s="638"/>
    </row>
    <row r="22" spans="1:8">
      <c r="A22" s="604"/>
      <c r="B22" s="637"/>
      <c r="C22" s="641"/>
      <c r="D22" s="642"/>
      <c r="E22" s="642"/>
      <c r="F22" s="641"/>
      <c r="G22" s="642"/>
      <c r="H22" s="643"/>
    </row>
    <row r="23" spans="1:8">
      <c r="A23" s="604"/>
      <c r="B23" s="637"/>
      <c r="C23" s="639"/>
      <c r="D23" s="635"/>
      <c r="E23" s="635"/>
      <c r="F23" s="639"/>
      <c r="G23" s="635"/>
      <c r="H23" s="636"/>
    </row>
    <row r="24" spans="1:8">
      <c r="A24" s="604"/>
      <c r="B24" s="637"/>
      <c r="C24" s="637"/>
      <c r="D24" s="606"/>
      <c r="E24" s="606"/>
      <c r="F24" s="637"/>
      <c r="G24" s="606"/>
      <c r="H24" s="638"/>
    </row>
    <row r="25" spans="1:8">
      <c r="A25" s="604"/>
      <c r="B25" s="639"/>
      <c r="C25" s="639"/>
      <c r="D25" s="635"/>
      <c r="E25" s="635"/>
      <c r="F25" s="639"/>
      <c r="G25" s="635"/>
      <c r="H25" s="636"/>
    </row>
    <row r="26" spans="1:8">
      <c r="A26" s="604"/>
      <c r="B26" s="644"/>
      <c r="C26" s="644"/>
      <c r="D26" s="606"/>
      <c r="E26" s="606"/>
      <c r="F26" s="606"/>
      <c r="G26" s="606"/>
      <c r="H26" s="606"/>
    </row>
    <row r="27" spans="1:8">
      <c r="A27" s="604"/>
      <c r="B27" s="612" t="s">
        <v>608</v>
      </c>
      <c r="C27" s="612"/>
      <c r="D27" s="604"/>
      <c r="E27" s="613"/>
      <c r="F27" s="604"/>
      <c r="G27" s="604"/>
      <c r="H27" s="604"/>
    </row>
    <row r="28" spans="1:8">
      <c r="A28" s="616"/>
      <c r="B28" s="617" t="s">
        <v>173</v>
      </c>
      <c r="C28" s="617"/>
      <c r="D28" s="618" t="s">
        <v>202</v>
      </c>
      <c r="E28" s="619"/>
      <c r="F28" s="619"/>
      <c r="G28" s="619"/>
      <c r="H28" s="620"/>
    </row>
    <row r="29" spans="1:8">
      <c r="A29" s="46"/>
      <c r="B29" s="621" t="s">
        <v>174</v>
      </c>
      <c r="C29" s="622"/>
      <c r="D29" s="623"/>
      <c r="E29" s="624"/>
      <c r="F29" s="624"/>
      <c r="G29" s="624"/>
      <c r="H29" s="625"/>
    </row>
    <row r="30" spans="1:8">
      <c r="A30" s="604"/>
      <c r="B30" s="626"/>
      <c r="C30" s="626"/>
      <c r="D30" s="627"/>
      <c r="E30" s="628"/>
      <c r="F30" s="628"/>
      <c r="G30" s="628"/>
      <c r="H30" s="629"/>
    </row>
    <row r="31" spans="1:8">
      <c r="A31" s="604"/>
      <c r="B31" s="630" t="s">
        <v>175</v>
      </c>
      <c r="C31" s="622"/>
      <c r="D31" s="623"/>
      <c r="E31" s="623"/>
      <c r="F31" s="623"/>
      <c r="G31" s="623"/>
      <c r="H31" s="631"/>
    </row>
    <row r="32" spans="1:8">
      <c r="A32" s="604"/>
      <c r="B32" s="632"/>
      <c r="C32" s="633"/>
      <c r="D32" s="634"/>
      <c r="E32" s="634"/>
      <c r="F32" s="635"/>
      <c r="G32" s="635"/>
      <c r="H32" s="636"/>
    </row>
    <row r="33" spans="1:8">
      <c r="A33" s="604"/>
      <c r="B33" s="637"/>
      <c r="C33" s="637"/>
      <c r="D33" s="606"/>
      <c r="E33" s="606"/>
      <c r="F33" s="606"/>
      <c r="G33" s="606"/>
      <c r="H33" s="638"/>
    </row>
    <row r="34" spans="1:8">
      <c r="A34" s="604"/>
      <c r="B34" s="639"/>
      <c r="C34" s="639"/>
      <c r="D34" s="635"/>
      <c r="E34" s="635"/>
      <c r="F34" s="635"/>
      <c r="G34" s="635"/>
      <c r="H34" s="636"/>
    </row>
    <row r="35" spans="1:8">
      <c r="A35" s="604"/>
      <c r="B35" s="640" t="s">
        <v>203</v>
      </c>
      <c r="C35" s="641" t="s">
        <v>176</v>
      </c>
      <c r="D35" s="642"/>
      <c r="E35" s="642"/>
      <c r="F35" s="641" t="s">
        <v>177</v>
      </c>
      <c r="G35" s="642"/>
      <c r="H35" s="643"/>
    </row>
    <row r="36" spans="1:8">
      <c r="A36" s="604"/>
      <c r="B36" s="637"/>
      <c r="C36" s="637"/>
      <c r="D36" s="606"/>
      <c r="E36" s="606"/>
      <c r="F36" s="637"/>
      <c r="G36" s="606"/>
      <c r="H36" s="638"/>
    </row>
    <row r="37" spans="1:8">
      <c r="A37" s="604"/>
      <c r="B37" s="637"/>
      <c r="C37" s="641"/>
      <c r="D37" s="642"/>
      <c r="E37" s="642"/>
      <c r="F37" s="641"/>
      <c r="G37" s="642"/>
      <c r="H37" s="643"/>
    </row>
    <row r="38" spans="1:8">
      <c r="A38" s="604"/>
      <c r="B38" s="637"/>
      <c r="C38" s="639"/>
      <c r="D38" s="635"/>
      <c r="E38" s="635"/>
      <c r="F38" s="639"/>
      <c r="G38" s="635"/>
      <c r="H38" s="636"/>
    </row>
    <row r="39" spans="1:8">
      <c r="A39" s="604"/>
      <c r="B39" s="637"/>
      <c r="C39" s="637"/>
      <c r="D39" s="606"/>
      <c r="E39" s="606"/>
      <c r="F39" s="637"/>
      <c r="G39" s="606"/>
      <c r="H39" s="638"/>
    </row>
    <row r="40" spans="1:8">
      <c r="A40" s="606"/>
      <c r="B40" s="637"/>
      <c r="C40" s="637"/>
      <c r="D40" s="606"/>
      <c r="E40" s="606"/>
      <c r="F40" s="637"/>
      <c r="G40" s="606"/>
      <c r="H40" s="638"/>
    </row>
    <row r="41" spans="1:8">
      <c r="A41" s="604"/>
      <c r="B41" s="637"/>
      <c r="C41" s="641"/>
      <c r="D41" s="642"/>
      <c r="E41" s="642"/>
      <c r="F41" s="641"/>
      <c r="G41" s="642"/>
      <c r="H41" s="643"/>
    </row>
    <row r="42" spans="1:8">
      <c r="A42" s="604"/>
      <c r="B42" s="637"/>
      <c r="C42" s="639"/>
      <c r="D42" s="635"/>
      <c r="E42" s="635"/>
      <c r="F42" s="639"/>
      <c r="G42" s="635"/>
      <c r="H42" s="636"/>
    </row>
    <row r="43" spans="1:8" ht="13.5" customHeight="1">
      <c r="A43" s="604"/>
      <c r="B43" s="637"/>
      <c r="C43" s="637"/>
      <c r="D43" s="606"/>
      <c r="E43" s="606"/>
      <c r="F43" s="637"/>
      <c r="G43" s="606"/>
      <c r="H43" s="638"/>
    </row>
    <row r="44" spans="1:8">
      <c r="A44" s="604"/>
      <c r="B44" s="637"/>
      <c r="C44" s="637"/>
      <c r="D44" s="606"/>
      <c r="E44" s="606"/>
      <c r="F44" s="637"/>
      <c r="G44" s="606"/>
      <c r="H44" s="638"/>
    </row>
    <row r="45" spans="1:8">
      <c r="A45" s="604"/>
      <c r="B45" s="637"/>
      <c r="C45" s="641"/>
      <c r="D45" s="642"/>
      <c r="E45" s="642"/>
      <c r="F45" s="641"/>
      <c r="G45" s="642"/>
      <c r="H45" s="643"/>
    </row>
    <row r="46" spans="1:8">
      <c r="A46" s="604"/>
      <c r="B46" s="637"/>
      <c r="C46" s="639"/>
      <c r="D46" s="635"/>
      <c r="E46" s="635"/>
      <c r="F46" s="639"/>
      <c r="G46" s="635"/>
      <c r="H46" s="636"/>
    </row>
    <row r="47" spans="1:8">
      <c r="A47" s="604"/>
      <c r="B47" s="637"/>
      <c r="C47" s="637"/>
      <c r="D47" s="606"/>
      <c r="E47" s="606"/>
      <c r="F47" s="637"/>
      <c r="G47" s="606"/>
      <c r="H47" s="638"/>
    </row>
    <row r="48" spans="1:8">
      <c r="A48" s="604"/>
      <c r="B48" s="639"/>
      <c r="C48" s="639"/>
      <c r="D48" s="635"/>
      <c r="E48" s="635"/>
      <c r="F48" s="639"/>
      <c r="G48" s="635"/>
      <c r="H48" s="636"/>
    </row>
    <row r="49" spans="1:9">
      <c r="A49" s="606"/>
      <c r="B49" s="642"/>
      <c r="C49" s="642"/>
      <c r="D49" s="642"/>
      <c r="E49" s="642"/>
      <c r="F49" s="642"/>
      <c r="G49" s="642"/>
      <c r="H49" s="643"/>
      <c r="I49" s="184"/>
    </row>
    <row r="50" spans="1:9">
      <c r="A50" s="606"/>
      <c r="B50" s="612" t="s">
        <v>608</v>
      </c>
      <c r="C50" s="606"/>
      <c r="D50" s="606"/>
      <c r="E50" s="606"/>
      <c r="F50" s="606"/>
      <c r="G50" s="606"/>
      <c r="H50" s="638"/>
    </row>
    <row r="51" spans="1:9">
      <c r="A51" s="616"/>
      <c r="B51" s="617" t="s">
        <v>173</v>
      </c>
      <c r="C51" s="617"/>
      <c r="D51" s="618" t="s">
        <v>202</v>
      </c>
      <c r="E51" s="619"/>
      <c r="F51" s="619"/>
      <c r="G51" s="619"/>
      <c r="H51" s="620"/>
    </row>
    <row r="52" spans="1:9">
      <c r="A52" s="604"/>
      <c r="B52" s="621" t="s">
        <v>174</v>
      </c>
      <c r="C52" s="622"/>
      <c r="D52" s="623"/>
      <c r="E52" s="624"/>
      <c r="F52" s="624"/>
      <c r="G52" s="624"/>
      <c r="H52" s="625"/>
    </row>
    <row r="53" spans="1:9">
      <c r="A53" s="604"/>
      <c r="B53" s="626"/>
      <c r="C53" s="626"/>
      <c r="D53" s="627"/>
      <c r="E53" s="628"/>
      <c r="F53" s="628"/>
      <c r="G53" s="628"/>
      <c r="H53" s="629"/>
    </row>
    <row r="54" spans="1:9">
      <c r="A54" s="604"/>
      <c r="B54" s="630" t="s">
        <v>175</v>
      </c>
      <c r="C54" s="622"/>
      <c r="D54" s="623"/>
      <c r="E54" s="623"/>
      <c r="F54" s="623"/>
      <c r="G54" s="623"/>
      <c r="H54" s="631"/>
    </row>
    <row r="55" spans="1:9">
      <c r="A55" s="604"/>
      <c r="B55" s="632"/>
      <c r="C55" s="633"/>
      <c r="D55" s="634"/>
      <c r="E55" s="634"/>
      <c r="F55" s="635"/>
      <c r="G55" s="635"/>
      <c r="H55" s="636"/>
    </row>
    <row r="56" spans="1:9">
      <c r="A56" s="604"/>
      <c r="B56" s="637"/>
      <c r="C56" s="637"/>
      <c r="D56" s="606"/>
      <c r="E56" s="606"/>
      <c r="F56" s="606"/>
      <c r="G56" s="606"/>
      <c r="H56" s="638"/>
    </row>
    <row r="57" spans="1:9">
      <c r="A57" s="604"/>
      <c r="B57" s="639"/>
      <c r="C57" s="639"/>
      <c r="D57" s="635"/>
      <c r="E57" s="635"/>
      <c r="F57" s="635"/>
      <c r="G57" s="635"/>
      <c r="H57" s="636"/>
    </row>
    <row r="58" spans="1:9">
      <c r="A58" s="604"/>
      <c r="B58" s="640" t="s">
        <v>203</v>
      </c>
      <c r="C58" s="641" t="s">
        <v>176</v>
      </c>
      <c r="D58" s="642"/>
      <c r="E58" s="642"/>
      <c r="F58" s="641" t="s">
        <v>177</v>
      </c>
      <c r="G58" s="642"/>
      <c r="H58" s="643"/>
    </row>
    <row r="59" spans="1:9">
      <c r="A59" s="604"/>
      <c r="B59" s="637"/>
      <c r="C59" s="637"/>
      <c r="D59" s="606"/>
      <c r="E59" s="606"/>
      <c r="F59" s="637"/>
      <c r="G59" s="606"/>
      <c r="H59" s="638"/>
    </row>
    <row r="60" spans="1:9">
      <c r="A60" s="604"/>
      <c r="B60" s="637"/>
      <c r="C60" s="641"/>
      <c r="D60" s="642"/>
      <c r="E60" s="642"/>
      <c r="F60" s="641"/>
      <c r="G60" s="642"/>
      <c r="H60" s="643"/>
    </row>
    <row r="61" spans="1:9">
      <c r="A61" s="604"/>
      <c r="B61" s="637"/>
      <c r="C61" s="639"/>
      <c r="D61" s="635"/>
      <c r="E61" s="635"/>
      <c r="F61" s="639"/>
      <c r="G61" s="635"/>
      <c r="H61" s="636"/>
    </row>
    <row r="62" spans="1:9">
      <c r="A62" s="604"/>
      <c r="B62" s="637"/>
      <c r="C62" s="637"/>
      <c r="D62" s="606"/>
      <c r="E62" s="606"/>
      <c r="F62" s="637"/>
      <c r="G62" s="606"/>
      <c r="H62" s="638"/>
    </row>
    <row r="63" spans="1:9">
      <c r="A63" s="604"/>
      <c r="B63" s="637"/>
      <c r="C63" s="637"/>
      <c r="D63" s="606"/>
      <c r="E63" s="606"/>
      <c r="F63" s="637"/>
      <c r="G63" s="606"/>
      <c r="H63" s="638"/>
    </row>
    <row r="64" spans="1:9">
      <c r="A64" s="604"/>
      <c r="B64" s="637"/>
      <c r="C64" s="641"/>
      <c r="D64" s="642"/>
      <c r="E64" s="642"/>
      <c r="F64" s="641"/>
      <c r="G64" s="642"/>
      <c r="H64" s="643"/>
    </row>
    <row r="65" spans="1:10">
      <c r="A65" s="604"/>
      <c r="B65" s="637"/>
      <c r="C65" s="639"/>
      <c r="D65" s="635"/>
      <c r="E65" s="635"/>
      <c r="F65" s="639"/>
      <c r="G65" s="635"/>
      <c r="H65" s="636"/>
    </row>
    <row r="66" spans="1:10">
      <c r="A66" s="604"/>
      <c r="B66" s="637"/>
      <c r="C66" s="637"/>
      <c r="D66" s="606"/>
      <c r="E66" s="606"/>
      <c r="F66" s="637"/>
      <c r="G66" s="606"/>
      <c r="H66" s="638"/>
    </row>
    <row r="67" spans="1:10">
      <c r="A67" s="604"/>
      <c r="B67" s="637"/>
      <c r="C67" s="637"/>
      <c r="D67" s="606"/>
      <c r="E67" s="606"/>
      <c r="F67" s="637"/>
      <c r="G67" s="606"/>
      <c r="H67" s="638"/>
    </row>
    <row r="68" spans="1:10">
      <c r="A68" s="604"/>
      <c r="B68" s="637"/>
      <c r="C68" s="641"/>
      <c r="D68" s="642"/>
      <c r="E68" s="642"/>
      <c r="F68" s="641"/>
      <c r="G68" s="642"/>
      <c r="H68" s="643"/>
    </row>
    <row r="69" spans="1:10" customFormat="1">
      <c r="A69" s="46"/>
      <c r="B69" s="637"/>
      <c r="C69" s="639"/>
      <c r="D69" s="635"/>
      <c r="E69" s="635"/>
      <c r="F69" s="639"/>
      <c r="G69" s="635"/>
      <c r="H69" s="636"/>
      <c r="J69" s="181"/>
    </row>
    <row r="70" spans="1:10">
      <c r="A70" s="604"/>
      <c r="B70" s="637"/>
      <c r="C70" s="637"/>
      <c r="D70" s="606"/>
      <c r="E70" s="606"/>
      <c r="F70" s="637"/>
      <c r="G70" s="606"/>
      <c r="H70" s="638"/>
      <c r="J70" s="101"/>
    </row>
    <row r="71" spans="1:10">
      <c r="A71" s="604"/>
      <c r="B71" s="639"/>
      <c r="C71" s="639"/>
      <c r="D71" s="635"/>
      <c r="E71" s="635"/>
      <c r="F71" s="639"/>
      <c r="G71" s="635"/>
      <c r="H71" s="636"/>
    </row>
    <row r="72" spans="1:10">
      <c r="A72" s="1337" t="s">
        <v>651</v>
      </c>
      <c r="B72" s="1338"/>
      <c r="C72" s="1338"/>
      <c r="D72" s="1338"/>
      <c r="E72" s="1338"/>
      <c r="F72" s="1338"/>
      <c r="G72" s="1338"/>
      <c r="H72" s="1338"/>
    </row>
    <row r="73" spans="1:10">
      <c r="A73" s="604"/>
      <c r="B73" s="604"/>
      <c r="C73" s="604"/>
      <c r="D73" s="604"/>
      <c r="E73" s="604"/>
      <c r="F73" s="604"/>
      <c r="G73" s="604"/>
      <c r="H73" s="604"/>
    </row>
    <row r="74" spans="1:10">
      <c r="A74" s="604"/>
      <c r="B74" s="696" t="s">
        <v>771</v>
      </c>
      <c r="C74" s="604"/>
      <c r="D74" s="604"/>
      <c r="E74" s="604"/>
      <c r="F74" s="604"/>
      <c r="G74" s="604"/>
      <c r="H74" s="604"/>
    </row>
    <row r="75" spans="1:10">
      <c r="A75" s="604"/>
      <c r="B75" s="604"/>
      <c r="C75" s="604"/>
      <c r="D75" s="604"/>
      <c r="E75" s="604"/>
      <c r="F75" s="604"/>
      <c r="G75" s="604"/>
      <c r="H75" s="605" t="str">
        <f>様式7!$F$4</f>
        <v>○○○○○○○○○○○ESCO事業</v>
      </c>
    </row>
  </sheetData>
  <mergeCells count="2">
    <mergeCell ref="A72:H72"/>
    <mergeCell ref="A1:H1"/>
  </mergeCells>
  <phoneticPr fontId="3"/>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heetViews>
  <sheetFormatPr defaultRowHeight="13.5"/>
  <cols>
    <col min="1" max="1" width="3.5" style="192" customWidth="1"/>
    <col min="2" max="2" width="31.75" style="192" customWidth="1"/>
    <col min="3" max="5" width="17.625" style="192" customWidth="1"/>
    <col min="6" max="6" width="28.5" style="192" customWidth="1"/>
    <col min="7" max="255" width="9" style="192"/>
    <col min="256" max="256" width="3" style="192" customWidth="1"/>
    <col min="257" max="257" width="3.5" style="192" customWidth="1"/>
    <col min="258" max="258" width="31.75" style="192" customWidth="1"/>
    <col min="259" max="261" width="17.625" style="192" customWidth="1"/>
    <col min="262" max="262" width="28.5" style="192" customWidth="1"/>
    <col min="263" max="511" width="9" style="192"/>
    <col min="512" max="512" width="3" style="192" customWidth="1"/>
    <col min="513" max="513" width="3.5" style="192" customWidth="1"/>
    <col min="514" max="514" width="31.75" style="192" customWidth="1"/>
    <col min="515" max="517" width="17.625" style="192" customWidth="1"/>
    <col min="518" max="518" width="28.5" style="192" customWidth="1"/>
    <col min="519" max="767" width="9" style="192"/>
    <col min="768" max="768" width="3" style="192" customWidth="1"/>
    <col min="769" max="769" width="3.5" style="192" customWidth="1"/>
    <col min="770" max="770" width="31.75" style="192" customWidth="1"/>
    <col min="771" max="773" width="17.625" style="192" customWidth="1"/>
    <col min="774" max="774" width="28.5" style="192" customWidth="1"/>
    <col min="775" max="1023" width="9" style="192"/>
    <col min="1024" max="1024" width="3" style="192" customWidth="1"/>
    <col min="1025" max="1025" width="3.5" style="192" customWidth="1"/>
    <col min="1026" max="1026" width="31.75" style="192" customWidth="1"/>
    <col min="1027" max="1029" width="17.625" style="192" customWidth="1"/>
    <col min="1030" max="1030" width="28.5" style="192" customWidth="1"/>
    <col min="1031" max="1279" width="9" style="192"/>
    <col min="1280" max="1280" width="3" style="192" customWidth="1"/>
    <col min="1281" max="1281" width="3.5" style="192" customWidth="1"/>
    <col min="1282" max="1282" width="31.75" style="192" customWidth="1"/>
    <col min="1283" max="1285" width="17.625" style="192" customWidth="1"/>
    <col min="1286" max="1286" width="28.5" style="192" customWidth="1"/>
    <col min="1287" max="1535" width="9" style="192"/>
    <col min="1536" max="1536" width="3" style="192" customWidth="1"/>
    <col min="1537" max="1537" width="3.5" style="192" customWidth="1"/>
    <col min="1538" max="1538" width="31.75" style="192" customWidth="1"/>
    <col min="1539" max="1541" width="17.625" style="192" customWidth="1"/>
    <col min="1542" max="1542" width="28.5" style="192" customWidth="1"/>
    <col min="1543" max="1791" width="9" style="192"/>
    <col min="1792" max="1792" width="3" style="192" customWidth="1"/>
    <col min="1793" max="1793" width="3.5" style="192" customWidth="1"/>
    <col min="1794" max="1794" width="31.75" style="192" customWidth="1"/>
    <col min="1795" max="1797" width="17.625" style="192" customWidth="1"/>
    <col min="1798" max="1798" width="28.5" style="192" customWidth="1"/>
    <col min="1799" max="2047" width="9" style="192"/>
    <col min="2048" max="2048" width="3" style="192" customWidth="1"/>
    <col min="2049" max="2049" width="3.5" style="192" customWidth="1"/>
    <col min="2050" max="2050" width="31.75" style="192" customWidth="1"/>
    <col min="2051" max="2053" width="17.625" style="192" customWidth="1"/>
    <col min="2054" max="2054" width="28.5" style="192" customWidth="1"/>
    <col min="2055" max="2303" width="9" style="192"/>
    <col min="2304" max="2304" width="3" style="192" customWidth="1"/>
    <col min="2305" max="2305" width="3.5" style="192" customWidth="1"/>
    <col min="2306" max="2306" width="31.75" style="192" customWidth="1"/>
    <col min="2307" max="2309" width="17.625" style="192" customWidth="1"/>
    <col min="2310" max="2310" width="28.5" style="192" customWidth="1"/>
    <col min="2311" max="2559" width="9" style="192"/>
    <col min="2560" max="2560" width="3" style="192" customWidth="1"/>
    <col min="2561" max="2561" width="3.5" style="192" customWidth="1"/>
    <col min="2562" max="2562" width="31.75" style="192" customWidth="1"/>
    <col min="2563" max="2565" width="17.625" style="192" customWidth="1"/>
    <col min="2566" max="2566" width="28.5" style="192" customWidth="1"/>
    <col min="2567" max="2815" width="9" style="192"/>
    <col min="2816" max="2816" width="3" style="192" customWidth="1"/>
    <col min="2817" max="2817" width="3.5" style="192" customWidth="1"/>
    <col min="2818" max="2818" width="31.75" style="192" customWidth="1"/>
    <col min="2819" max="2821" width="17.625" style="192" customWidth="1"/>
    <col min="2822" max="2822" width="28.5" style="192" customWidth="1"/>
    <col min="2823" max="3071" width="9" style="192"/>
    <col min="3072" max="3072" width="3" style="192" customWidth="1"/>
    <col min="3073" max="3073" width="3.5" style="192" customWidth="1"/>
    <col min="3074" max="3074" width="31.75" style="192" customWidth="1"/>
    <col min="3075" max="3077" width="17.625" style="192" customWidth="1"/>
    <col min="3078" max="3078" width="28.5" style="192" customWidth="1"/>
    <col min="3079" max="3327" width="9" style="192"/>
    <col min="3328" max="3328" width="3" style="192" customWidth="1"/>
    <col min="3329" max="3329" width="3.5" style="192" customWidth="1"/>
    <col min="3330" max="3330" width="31.75" style="192" customWidth="1"/>
    <col min="3331" max="3333" width="17.625" style="192" customWidth="1"/>
    <col min="3334" max="3334" width="28.5" style="192" customWidth="1"/>
    <col min="3335" max="3583" width="9" style="192"/>
    <col min="3584" max="3584" width="3" style="192" customWidth="1"/>
    <col min="3585" max="3585" width="3.5" style="192" customWidth="1"/>
    <col min="3586" max="3586" width="31.75" style="192" customWidth="1"/>
    <col min="3587" max="3589" width="17.625" style="192" customWidth="1"/>
    <col min="3590" max="3590" width="28.5" style="192" customWidth="1"/>
    <col min="3591" max="3839" width="9" style="192"/>
    <col min="3840" max="3840" width="3" style="192" customWidth="1"/>
    <col min="3841" max="3841" width="3.5" style="192" customWidth="1"/>
    <col min="3842" max="3842" width="31.75" style="192" customWidth="1"/>
    <col min="3843" max="3845" width="17.625" style="192" customWidth="1"/>
    <col min="3846" max="3846" width="28.5" style="192" customWidth="1"/>
    <col min="3847" max="4095" width="9" style="192"/>
    <col min="4096" max="4096" width="3" style="192" customWidth="1"/>
    <col min="4097" max="4097" width="3.5" style="192" customWidth="1"/>
    <col min="4098" max="4098" width="31.75" style="192" customWidth="1"/>
    <col min="4099" max="4101" width="17.625" style="192" customWidth="1"/>
    <col min="4102" max="4102" width="28.5" style="192" customWidth="1"/>
    <col min="4103" max="4351" width="9" style="192"/>
    <col min="4352" max="4352" width="3" style="192" customWidth="1"/>
    <col min="4353" max="4353" width="3.5" style="192" customWidth="1"/>
    <col min="4354" max="4354" width="31.75" style="192" customWidth="1"/>
    <col min="4355" max="4357" width="17.625" style="192" customWidth="1"/>
    <col min="4358" max="4358" width="28.5" style="192" customWidth="1"/>
    <col min="4359" max="4607" width="9" style="192"/>
    <col min="4608" max="4608" width="3" style="192" customWidth="1"/>
    <col min="4609" max="4609" width="3.5" style="192" customWidth="1"/>
    <col min="4610" max="4610" width="31.75" style="192" customWidth="1"/>
    <col min="4611" max="4613" width="17.625" style="192" customWidth="1"/>
    <col min="4614" max="4614" width="28.5" style="192" customWidth="1"/>
    <col min="4615" max="4863" width="9" style="192"/>
    <col min="4864" max="4864" width="3" style="192" customWidth="1"/>
    <col min="4865" max="4865" width="3.5" style="192" customWidth="1"/>
    <col min="4866" max="4866" width="31.75" style="192" customWidth="1"/>
    <col min="4867" max="4869" width="17.625" style="192" customWidth="1"/>
    <col min="4870" max="4870" width="28.5" style="192" customWidth="1"/>
    <col min="4871" max="5119" width="9" style="192"/>
    <col min="5120" max="5120" width="3" style="192" customWidth="1"/>
    <col min="5121" max="5121" width="3.5" style="192" customWidth="1"/>
    <col min="5122" max="5122" width="31.75" style="192" customWidth="1"/>
    <col min="5123" max="5125" width="17.625" style="192" customWidth="1"/>
    <col min="5126" max="5126" width="28.5" style="192" customWidth="1"/>
    <col min="5127" max="5375" width="9" style="192"/>
    <col min="5376" max="5376" width="3" style="192" customWidth="1"/>
    <col min="5377" max="5377" width="3.5" style="192" customWidth="1"/>
    <col min="5378" max="5378" width="31.75" style="192" customWidth="1"/>
    <col min="5379" max="5381" width="17.625" style="192" customWidth="1"/>
    <col min="5382" max="5382" width="28.5" style="192" customWidth="1"/>
    <col min="5383" max="5631" width="9" style="192"/>
    <col min="5632" max="5632" width="3" style="192" customWidth="1"/>
    <col min="5633" max="5633" width="3.5" style="192" customWidth="1"/>
    <col min="5634" max="5634" width="31.75" style="192" customWidth="1"/>
    <col min="5635" max="5637" width="17.625" style="192" customWidth="1"/>
    <col min="5638" max="5638" width="28.5" style="192" customWidth="1"/>
    <col min="5639" max="5887" width="9" style="192"/>
    <col min="5888" max="5888" width="3" style="192" customWidth="1"/>
    <col min="5889" max="5889" width="3.5" style="192" customWidth="1"/>
    <col min="5890" max="5890" width="31.75" style="192" customWidth="1"/>
    <col min="5891" max="5893" width="17.625" style="192" customWidth="1"/>
    <col min="5894" max="5894" width="28.5" style="192" customWidth="1"/>
    <col min="5895" max="6143" width="9" style="192"/>
    <col min="6144" max="6144" width="3" style="192" customWidth="1"/>
    <col min="6145" max="6145" width="3.5" style="192" customWidth="1"/>
    <col min="6146" max="6146" width="31.75" style="192" customWidth="1"/>
    <col min="6147" max="6149" width="17.625" style="192" customWidth="1"/>
    <col min="6150" max="6150" width="28.5" style="192" customWidth="1"/>
    <col min="6151" max="6399" width="9" style="192"/>
    <col min="6400" max="6400" width="3" style="192" customWidth="1"/>
    <col min="6401" max="6401" width="3.5" style="192" customWidth="1"/>
    <col min="6402" max="6402" width="31.75" style="192" customWidth="1"/>
    <col min="6403" max="6405" width="17.625" style="192" customWidth="1"/>
    <col min="6406" max="6406" width="28.5" style="192" customWidth="1"/>
    <col min="6407" max="6655" width="9" style="192"/>
    <col min="6656" max="6656" width="3" style="192" customWidth="1"/>
    <col min="6657" max="6657" width="3.5" style="192" customWidth="1"/>
    <col min="6658" max="6658" width="31.75" style="192" customWidth="1"/>
    <col min="6659" max="6661" width="17.625" style="192" customWidth="1"/>
    <col min="6662" max="6662" width="28.5" style="192" customWidth="1"/>
    <col min="6663" max="6911" width="9" style="192"/>
    <col min="6912" max="6912" width="3" style="192" customWidth="1"/>
    <col min="6913" max="6913" width="3.5" style="192" customWidth="1"/>
    <col min="6914" max="6914" width="31.75" style="192" customWidth="1"/>
    <col min="6915" max="6917" width="17.625" style="192" customWidth="1"/>
    <col min="6918" max="6918" width="28.5" style="192" customWidth="1"/>
    <col min="6919" max="7167" width="9" style="192"/>
    <col min="7168" max="7168" width="3" style="192" customWidth="1"/>
    <col min="7169" max="7169" width="3.5" style="192" customWidth="1"/>
    <col min="7170" max="7170" width="31.75" style="192" customWidth="1"/>
    <col min="7171" max="7173" width="17.625" style="192" customWidth="1"/>
    <col min="7174" max="7174" width="28.5" style="192" customWidth="1"/>
    <col min="7175" max="7423" width="9" style="192"/>
    <col min="7424" max="7424" width="3" style="192" customWidth="1"/>
    <col min="7425" max="7425" width="3.5" style="192" customWidth="1"/>
    <col min="7426" max="7426" width="31.75" style="192" customWidth="1"/>
    <col min="7427" max="7429" width="17.625" style="192" customWidth="1"/>
    <col min="7430" max="7430" width="28.5" style="192" customWidth="1"/>
    <col min="7431" max="7679" width="9" style="192"/>
    <col min="7680" max="7680" width="3" style="192" customWidth="1"/>
    <col min="7681" max="7681" width="3.5" style="192" customWidth="1"/>
    <col min="7682" max="7682" width="31.75" style="192" customWidth="1"/>
    <col min="7683" max="7685" width="17.625" style="192" customWidth="1"/>
    <col min="7686" max="7686" width="28.5" style="192" customWidth="1"/>
    <col min="7687" max="7935" width="9" style="192"/>
    <col min="7936" max="7936" width="3" style="192" customWidth="1"/>
    <col min="7937" max="7937" width="3.5" style="192" customWidth="1"/>
    <col min="7938" max="7938" width="31.75" style="192" customWidth="1"/>
    <col min="7939" max="7941" width="17.625" style="192" customWidth="1"/>
    <col min="7942" max="7942" width="28.5" style="192" customWidth="1"/>
    <col min="7943" max="8191" width="9" style="192"/>
    <col min="8192" max="8192" width="3" style="192" customWidth="1"/>
    <col min="8193" max="8193" width="3.5" style="192" customWidth="1"/>
    <col min="8194" max="8194" width="31.75" style="192" customWidth="1"/>
    <col min="8195" max="8197" width="17.625" style="192" customWidth="1"/>
    <col min="8198" max="8198" width="28.5" style="192" customWidth="1"/>
    <col min="8199" max="8447" width="9" style="192"/>
    <col min="8448" max="8448" width="3" style="192" customWidth="1"/>
    <col min="8449" max="8449" width="3.5" style="192" customWidth="1"/>
    <col min="8450" max="8450" width="31.75" style="192" customWidth="1"/>
    <col min="8451" max="8453" width="17.625" style="192" customWidth="1"/>
    <col min="8454" max="8454" width="28.5" style="192" customWidth="1"/>
    <col min="8455" max="8703" width="9" style="192"/>
    <col min="8704" max="8704" width="3" style="192" customWidth="1"/>
    <col min="8705" max="8705" width="3.5" style="192" customWidth="1"/>
    <col min="8706" max="8706" width="31.75" style="192" customWidth="1"/>
    <col min="8707" max="8709" width="17.625" style="192" customWidth="1"/>
    <col min="8710" max="8710" width="28.5" style="192" customWidth="1"/>
    <col min="8711" max="8959" width="9" style="192"/>
    <col min="8960" max="8960" width="3" style="192" customWidth="1"/>
    <col min="8961" max="8961" width="3.5" style="192" customWidth="1"/>
    <col min="8962" max="8962" width="31.75" style="192" customWidth="1"/>
    <col min="8963" max="8965" width="17.625" style="192" customWidth="1"/>
    <col min="8966" max="8966" width="28.5" style="192" customWidth="1"/>
    <col min="8967" max="9215" width="9" style="192"/>
    <col min="9216" max="9216" width="3" style="192" customWidth="1"/>
    <col min="9217" max="9217" width="3.5" style="192" customWidth="1"/>
    <col min="9218" max="9218" width="31.75" style="192" customWidth="1"/>
    <col min="9219" max="9221" width="17.625" style="192" customWidth="1"/>
    <col min="9222" max="9222" width="28.5" style="192" customWidth="1"/>
    <col min="9223" max="9471" width="9" style="192"/>
    <col min="9472" max="9472" width="3" style="192" customWidth="1"/>
    <col min="9473" max="9473" width="3.5" style="192" customWidth="1"/>
    <col min="9474" max="9474" width="31.75" style="192" customWidth="1"/>
    <col min="9475" max="9477" width="17.625" style="192" customWidth="1"/>
    <col min="9478" max="9478" width="28.5" style="192" customWidth="1"/>
    <col min="9479" max="9727" width="9" style="192"/>
    <col min="9728" max="9728" width="3" style="192" customWidth="1"/>
    <col min="9729" max="9729" width="3.5" style="192" customWidth="1"/>
    <col min="9730" max="9730" width="31.75" style="192" customWidth="1"/>
    <col min="9731" max="9733" width="17.625" style="192" customWidth="1"/>
    <col min="9734" max="9734" width="28.5" style="192" customWidth="1"/>
    <col min="9735" max="9983" width="9" style="192"/>
    <col min="9984" max="9984" width="3" style="192" customWidth="1"/>
    <col min="9985" max="9985" width="3.5" style="192" customWidth="1"/>
    <col min="9986" max="9986" width="31.75" style="192" customWidth="1"/>
    <col min="9987" max="9989" width="17.625" style="192" customWidth="1"/>
    <col min="9990" max="9990" width="28.5" style="192" customWidth="1"/>
    <col min="9991" max="10239" width="9" style="192"/>
    <col min="10240" max="10240" width="3" style="192" customWidth="1"/>
    <col min="10241" max="10241" width="3.5" style="192" customWidth="1"/>
    <col min="10242" max="10242" width="31.75" style="192" customWidth="1"/>
    <col min="10243" max="10245" width="17.625" style="192" customWidth="1"/>
    <col min="10246" max="10246" width="28.5" style="192" customWidth="1"/>
    <col min="10247" max="10495" width="9" style="192"/>
    <col min="10496" max="10496" width="3" style="192" customWidth="1"/>
    <col min="10497" max="10497" width="3.5" style="192" customWidth="1"/>
    <col min="10498" max="10498" width="31.75" style="192" customWidth="1"/>
    <col min="10499" max="10501" width="17.625" style="192" customWidth="1"/>
    <col min="10502" max="10502" width="28.5" style="192" customWidth="1"/>
    <col min="10503" max="10751" width="9" style="192"/>
    <col min="10752" max="10752" width="3" style="192" customWidth="1"/>
    <col min="10753" max="10753" width="3.5" style="192" customWidth="1"/>
    <col min="10754" max="10754" width="31.75" style="192" customWidth="1"/>
    <col min="10755" max="10757" width="17.625" style="192" customWidth="1"/>
    <col min="10758" max="10758" width="28.5" style="192" customWidth="1"/>
    <col min="10759" max="11007" width="9" style="192"/>
    <col min="11008" max="11008" width="3" style="192" customWidth="1"/>
    <col min="11009" max="11009" width="3.5" style="192" customWidth="1"/>
    <col min="11010" max="11010" width="31.75" style="192" customWidth="1"/>
    <col min="11011" max="11013" width="17.625" style="192" customWidth="1"/>
    <col min="11014" max="11014" width="28.5" style="192" customWidth="1"/>
    <col min="11015" max="11263" width="9" style="192"/>
    <col min="11264" max="11264" width="3" style="192" customWidth="1"/>
    <col min="11265" max="11265" width="3.5" style="192" customWidth="1"/>
    <col min="11266" max="11266" width="31.75" style="192" customWidth="1"/>
    <col min="11267" max="11269" width="17.625" style="192" customWidth="1"/>
    <col min="11270" max="11270" width="28.5" style="192" customWidth="1"/>
    <col min="11271" max="11519" width="9" style="192"/>
    <col min="11520" max="11520" width="3" style="192" customWidth="1"/>
    <col min="11521" max="11521" width="3.5" style="192" customWidth="1"/>
    <col min="11522" max="11522" width="31.75" style="192" customWidth="1"/>
    <col min="11523" max="11525" width="17.625" style="192" customWidth="1"/>
    <col min="11526" max="11526" width="28.5" style="192" customWidth="1"/>
    <col min="11527" max="11775" width="9" style="192"/>
    <col min="11776" max="11776" width="3" style="192" customWidth="1"/>
    <col min="11777" max="11777" width="3.5" style="192" customWidth="1"/>
    <col min="11778" max="11778" width="31.75" style="192" customWidth="1"/>
    <col min="11779" max="11781" width="17.625" style="192" customWidth="1"/>
    <col min="11782" max="11782" width="28.5" style="192" customWidth="1"/>
    <col min="11783" max="12031" width="9" style="192"/>
    <col min="12032" max="12032" width="3" style="192" customWidth="1"/>
    <col min="12033" max="12033" width="3.5" style="192" customWidth="1"/>
    <col min="12034" max="12034" width="31.75" style="192" customWidth="1"/>
    <col min="12035" max="12037" width="17.625" style="192" customWidth="1"/>
    <col min="12038" max="12038" width="28.5" style="192" customWidth="1"/>
    <col min="12039" max="12287" width="9" style="192"/>
    <col min="12288" max="12288" width="3" style="192" customWidth="1"/>
    <col min="12289" max="12289" width="3.5" style="192" customWidth="1"/>
    <col min="12290" max="12290" width="31.75" style="192" customWidth="1"/>
    <col min="12291" max="12293" width="17.625" style="192" customWidth="1"/>
    <col min="12294" max="12294" width="28.5" style="192" customWidth="1"/>
    <col min="12295" max="12543" width="9" style="192"/>
    <col min="12544" max="12544" width="3" style="192" customWidth="1"/>
    <col min="12545" max="12545" width="3.5" style="192" customWidth="1"/>
    <col min="12546" max="12546" width="31.75" style="192" customWidth="1"/>
    <col min="12547" max="12549" width="17.625" style="192" customWidth="1"/>
    <col min="12550" max="12550" width="28.5" style="192" customWidth="1"/>
    <col min="12551" max="12799" width="9" style="192"/>
    <col min="12800" max="12800" width="3" style="192" customWidth="1"/>
    <col min="12801" max="12801" width="3.5" style="192" customWidth="1"/>
    <col min="12802" max="12802" width="31.75" style="192" customWidth="1"/>
    <col min="12803" max="12805" width="17.625" style="192" customWidth="1"/>
    <col min="12806" max="12806" width="28.5" style="192" customWidth="1"/>
    <col min="12807" max="13055" width="9" style="192"/>
    <col min="13056" max="13056" width="3" style="192" customWidth="1"/>
    <col min="13057" max="13057" width="3.5" style="192" customWidth="1"/>
    <col min="13058" max="13058" width="31.75" style="192" customWidth="1"/>
    <col min="13059" max="13061" width="17.625" style="192" customWidth="1"/>
    <col min="13062" max="13062" width="28.5" style="192" customWidth="1"/>
    <col min="13063" max="13311" width="9" style="192"/>
    <col min="13312" max="13312" width="3" style="192" customWidth="1"/>
    <col min="13313" max="13313" width="3.5" style="192" customWidth="1"/>
    <col min="13314" max="13314" width="31.75" style="192" customWidth="1"/>
    <col min="13315" max="13317" width="17.625" style="192" customWidth="1"/>
    <col min="13318" max="13318" width="28.5" style="192" customWidth="1"/>
    <col min="13319" max="13567" width="9" style="192"/>
    <col min="13568" max="13568" width="3" style="192" customWidth="1"/>
    <col min="13569" max="13569" width="3.5" style="192" customWidth="1"/>
    <col min="13570" max="13570" width="31.75" style="192" customWidth="1"/>
    <col min="13571" max="13573" width="17.625" style="192" customWidth="1"/>
    <col min="13574" max="13574" width="28.5" style="192" customWidth="1"/>
    <col min="13575" max="13823" width="9" style="192"/>
    <col min="13824" max="13824" width="3" style="192" customWidth="1"/>
    <col min="13825" max="13825" width="3.5" style="192" customWidth="1"/>
    <col min="13826" max="13826" width="31.75" style="192" customWidth="1"/>
    <col min="13827" max="13829" width="17.625" style="192" customWidth="1"/>
    <col min="13830" max="13830" width="28.5" style="192" customWidth="1"/>
    <col min="13831" max="14079" width="9" style="192"/>
    <col min="14080" max="14080" width="3" style="192" customWidth="1"/>
    <col min="14081" max="14081" width="3.5" style="192" customWidth="1"/>
    <col min="14082" max="14082" width="31.75" style="192" customWidth="1"/>
    <col min="14083" max="14085" width="17.625" style="192" customWidth="1"/>
    <col min="14086" max="14086" width="28.5" style="192" customWidth="1"/>
    <col min="14087" max="14335" width="9" style="192"/>
    <col min="14336" max="14336" width="3" style="192" customWidth="1"/>
    <col min="14337" max="14337" width="3.5" style="192" customWidth="1"/>
    <col min="14338" max="14338" width="31.75" style="192" customWidth="1"/>
    <col min="14339" max="14341" width="17.625" style="192" customWidth="1"/>
    <col min="14342" max="14342" width="28.5" style="192" customWidth="1"/>
    <col min="14343" max="14591" width="9" style="192"/>
    <col min="14592" max="14592" width="3" style="192" customWidth="1"/>
    <col min="14593" max="14593" width="3.5" style="192" customWidth="1"/>
    <col min="14594" max="14594" width="31.75" style="192" customWidth="1"/>
    <col min="14595" max="14597" width="17.625" style="192" customWidth="1"/>
    <col min="14598" max="14598" width="28.5" style="192" customWidth="1"/>
    <col min="14599" max="14847" width="9" style="192"/>
    <col min="14848" max="14848" width="3" style="192" customWidth="1"/>
    <col min="14849" max="14849" width="3.5" style="192" customWidth="1"/>
    <col min="14850" max="14850" width="31.75" style="192" customWidth="1"/>
    <col min="14851" max="14853" width="17.625" style="192" customWidth="1"/>
    <col min="14854" max="14854" width="28.5" style="192" customWidth="1"/>
    <col min="14855" max="15103" width="9" style="192"/>
    <col min="15104" max="15104" width="3" style="192" customWidth="1"/>
    <col min="15105" max="15105" width="3.5" style="192" customWidth="1"/>
    <col min="15106" max="15106" width="31.75" style="192" customWidth="1"/>
    <col min="15107" max="15109" width="17.625" style="192" customWidth="1"/>
    <col min="15110" max="15110" width="28.5" style="192" customWidth="1"/>
    <col min="15111" max="15359" width="9" style="192"/>
    <col min="15360" max="15360" width="3" style="192" customWidth="1"/>
    <col min="15361" max="15361" width="3.5" style="192" customWidth="1"/>
    <col min="15362" max="15362" width="31.75" style="192" customWidth="1"/>
    <col min="15363" max="15365" width="17.625" style="192" customWidth="1"/>
    <col min="15366" max="15366" width="28.5" style="192" customWidth="1"/>
    <col min="15367" max="15615" width="9" style="192"/>
    <col min="15616" max="15616" width="3" style="192" customWidth="1"/>
    <col min="15617" max="15617" width="3.5" style="192" customWidth="1"/>
    <col min="15618" max="15618" width="31.75" style="192" customWidth="1"/>
    <col min="15619" max="15621" width="17.625" style="192" customWidth="1"/>
    <col min="15622" max="15622" width="28.5" style="192" customWidth="1"/>
    <col min="15623" max="15871" width="9" style="192"/>
    <col min="15872" max="15872" width="3" style="192" customWidth="1"/>
    <col min="15873" max="15873" width="3.5" style="192" customWidth="1"/>
    <col min="15874" max="15874" width="31.75" style="192" customWidth="1"/>
    <col min="15875" max="15877" width="17.625" style="192" customWidth="1"/>
    <col min="15878" max="15878" width="28.5" style="192" customWidth="1"/>
    <col min="15879" max="16127" width="9" style="192"/>
    <col min="16128" max="16128" width="3" style="192" customWidth="1"/>
    <col min="16129" max="16129" width="3.5" style="192" customWidth="1"/>
    <col min="16130" max="16130" width="31.75" style="192" customWidth="1"/>
    <col min="16131" max="16133" width="17.625" style="192" customWidth="1"/>
    <col min="16134" max="16134" width="28.5" style="192" customWidth="1"/>
    <col min="16135" max="16384" width="9" style="192"/>
  </cols>
  <sheetData>
    <row r="1" spans="1:7">
      <c r="A1" s="645"/>
      <c r="B1" s="646"/>
      <c r="C1" s="646"/>
      <c r="D1" s="646"/>
      <c r="E1" s="646"/>
      <c r="F1" s="646"/>
    </row>
    <row r="2" spans="1:7" ht="24" customHeight="1">
      <c r="A2" s="646"/>
      <c r="B2" s="647" t="s">
        <v>648</v>
      </c>
      <c r="C2" s="51"/>
      <c r="D2" s="648"/>
      <c r="E2" s="647"/>
      <c r="F2" s="649"/>
    </row>
    <row r="3" spans="1:7" ht="29.25" customHeight="1">
      <c r="A3" s="927" t="s">
        <v>765</v>
      </c>
      <c r="C3" s="51"/>
      <c r="D3" s="46"/>
      <c r="E3" s="650"/>
      <c r="F3" s="651"/>
    </row>
    <row r="4" spans="1:7">
      <c r="A4" s="646" t="s">
        <v>476</v>
      </c>
      <c r="B4" s="650" t="s">
        <v>477</v>
      </c>
      <c r="C4" s="51"/>
      <c r="D4" s="46"/>
      <c r="E4" s="650"/>
      <c r="F4" s="651"/>
    </row>
    <row r="5" spans="1:7">
      <c r="A5" s="645"/>
      <c r="B5" s="1343" t="s">
        <v>478</v>
      </c>
      <c r="C5" s="1343" t="s">
        <v>479</v>
      </c>
      <c r="D5" s="1343"/>
      <c r="E5" s="1343"/>
      <c r="F5" s="1343"/>
    </row>
    <row r="6" spans="1:7">
      <c r="A6" s="645"/>
      <c r="B6" s="1343"/>
      <c r="C6" s="1343"/>
      <c r="D6" s="1343"/>
      <c r="E6" s="1343"/>
      <c r="F6" s="1343"/>
    </row>
    <row r="7" spans="1:7">
      <c r="A7" s="645"/>
      <c r="B7" s="651"/>
      <c r="C7" s="651"/>
      <c r="D7" s="651"/>
      <c r="E7" s="651"/>
      <c r="F7" s="651"/>
    </row>
    <row r="8" spans="1:7">
      <c r="A8" s="645" t="s">
        <v>171</v>
      </c>
      <c r="B8" s="652" t="s">
        <v>480</v>
      </c>
      <c r="C8" s="645"/>
      <c r="D8" s="645" t="s">
        <v>481</v>
      </c>
      <c r="E8" s="46"/>
      <c r="F8" s="645"/>
    </row>
    <row r="9" spans="1:7">
      <c r="A9" s="46"/>
      <c r="B9" s="617" t="s">
        <v>173</v>
      </c>
      <c r="C9" s="653"/>
      <c r="D9" s="654"/>
      <c r="E9" s="654"/>
      <c r="F9" s="655"/>
    </row>
    <row r="10" spans="1:7">
      <c r="A10" s="645"/>
      <c r="B10" s="622" t="s">
        <v>482</v>
      </c>
      <c r="C10" s="656"/>
      <c r="D10" s="657"/>
      <c r="E10" s="657"/>
      <c r="F10" s="658"/>
      <c r="G10" s="383"/>
    </row>
    <row r="11" spans="1:7">
      <c r="A11" s="645"/>
      <c r="B11" s="626"/>
      <c r="C11" s="659"/>
      <c r="D11" s="660"/>
      <c r="E11" s="660"/>
      <c r="F11" s="661"/>
      <c r="G11" s="383"/>
    </row>
    <row r="12" spans="1:7">
      <c r="A12" s="645"/>
      <c r="B12" s="662" t="s">
        <v>175</v>
      </c>
      <c r="C12" s="663"/>
      <c r="D12" s="664"/>
      <c r="E12" s="664"/>
      <c r="F12" s="665"/>
      <c r="G12" s="383"/>
    </row>
    <row r="13" spans="1:7">
      <c r="A13" s="645"/>
      <c r="B13" s="632"/>
      <c r="C13" s="632"/>
      <c r="D13" s="646"/>
      <c r="E13" s="646"/>
      <c r="F13" s="666"/>
    </row>
    <row r="14" spans="1:7">
      <c r="A14" s="645"/>
      <c r="B14" s="667"/>
      <c r="C14" s="667"/>
      <c r="D14" s="646"/>
      <c r="E14" s="646"/>
      <c r="F14" s="666"/>
    </row>
    <row r="15" spans="1:7">
      <c r="A15" s="645"/>
      <c r="B15" s="668"/>
      <c r="C15" s="668"/>
      <c r="D15" s="669"/>
      <c r="E15" s="669"/>
      <c r="F15" s="670"/>
    </row>
    <row r="16" spans="1:7">
      <c r="A16" s="645"/>
      <c r="B16" s="671" t="s">
        <v>483</v>
      </c>
      <c r="C16" s="671"/>
      <c r="D16" s="672"/>
      <c r="E16" s="672"/>
      <c r="F16" s="673"/>
    </row>
    <row r="17" spans="1:6">
      <c r="A17" s="645"/>
      <c r="B17" s="667"/>
      <c r="C17" s="667"/>
      <c r="D17" s="646"/>
      <c r="E17" s="646"/>
      <c r="F17" s="666"/>
    </row>
    <row r="18" spans="1:6">
      <c r="A18" s="645"/>
      <c r="B18" s="667"/>
      <c r="C18" s="667"/>
      <c r="D18" s="646"/>
      <c r="E18" s="646"/>
      <c r="F18" s="666"/>
    </row>
    <row r="19" spans="1:6">
      <c r="A19" s="645"/>
      <c r="B19" s="667"/>
      <c r="C19" s="667"/>
      <c r="D19" s="646"/>
      <c r="E19" s="646"/>
      <c r="F19" s="666"/>
    </row>
    <row r="20" spans="1:6">
      <c r="A20" s="645"/>
      <c r="B20" s="667"/>
      <c r="C20" s="667"/>
      <c r="D20" s="646"/>
      <c r="E20" s="646"/>
      <c r="F20" s="666"/>
    </row>
    <row r="21" spans="1:6">
      <c r="A21" s="645"/>
      <c r="B21" s="668"/>
      <c r="C21" s="668"/>
      <c r="D21" s="669"/>
      <c r="E21" s="669"/>
      <c r="F21" s="670"/>
    </row>
    <row r="22" spans="1:6">
      <c r="A22" s="645"/>
      <c r="B22" s="674"/>
      <c r="C22" s="646"/>
      <c r="D22" s="646"/>
      <c r="E22" s="646"/>
      <c r="F22" s="646"/>
    </row>
    <row r="23" spans="1:6" s="198" customFormat="1">
      <c r="A23" s="675" t="s">
        <v>171</v>
      </c>
      <c r="B23" s="676" t="s">
        <v>484</v>
      </c>
      <c r="C23" s="675"/>
      <c r="D23" s="675"/>
      <c r="E23" s="675"/>
      <c r="F23" s="675"/>
    </row>
    <row r="24" spans="1:6" s="198" customFormat="1">
      <c r="A24" s="614"/>
      <c r="B24" s="1341" t="s">
        <v>174</v>
      </c>
      <c r="C24" s="1344" t="s">
        <v>485</v>
      </c>
      <c r="D24" s="1345"/>
      <c r="E24" s="1346"/>
      <c r="F24" s="1341" t="s">
        <v>486</v>
      </c>
    </row>
    <row r="25" spans="1:6" s="198" customFormat="1">
      <c r="A25" s="614"/>
      <c r="B25" s="1342"/>
      <c r="C25" s="1347"/>
      <c r="D25" s="1348"/>
      <c r="E25" s="1349"/>
      <c r="F25" s="1342"/>
    </row>
    <row r="26" spans="1:6" s="198" customFormat="1">
      <c r="A26" s="675"/>
      <c r="B26" s="1350"/>
      <c r="C26" s="1344"/>
      <c r="D26" s="1345"/>
      <c r="E26" s="1346"/>
      <c r="F26" s="1360"/>
    </row>
    <row r="27" spans="1:6" s="198" customFormat="1">
      <c r="A27" s="675"/>
      <c r="B27" s="1351"/>
      <c r="C27" s="1353"/>
      <c r="D27" s="1354"/>
      <c r="E27" s="1355"/>
      <c r="F27" s="1361"/>
    </row>
    <row r="28" spans="1:6" s="198" customFormat="1">
      <c r="A28" s="675"/>
      <c r="B28" s="1352"/>
      <c r="C28" s="1347"/>
      <c r="D28" s="1348"/>
      <c r="E28" s="1349"/>
      <c r="F28" s="1362"/>
    </row>
    <row r="29" spans="1:6" s="198" customFormat="1">
      <c r="A29" s="675"/>
      <c r="B29" s="677"/>
      <c r="C29" s="677"/>
      <c r="D29" s="677"/>
      <c r="E29" s="677"/>
      <c r="F29" s="677"/>
    </row>
    <row r="30" spans="1:6" s="198" customFormat="1">
      <c r="A30" s="675" t="s">
        <v>171</v>
      </c>
      <c r="B30" s="676" t="s">
        <v>487</v>
      </c>
      <c r="C30" s="675"/>
      <c r="D30" s="675"/>
      <c r="E30" s="675"/>
      <c r="F30" s="675"/>
    </row>
    <row r="31" spans="1:6" s="198" customFormat="1" ht="13.5" customHeight="1">
      <c r="A31" s="614"/>
      <c r="B31" s="1341" t="s">
        <v>488</v>
      </c>
      <c r="C31" s="1341" t="s">
        <v>489</v>
      </c>
      <c r="D31" s="1356" t="s">
        <v>490</v>
      </c>
      <c r="E31" s="1357"/>
      <c r="F31" s="1341" t="s">
        <v>2</v>
      </c>
    </row>
    <row r="32" spans="1:6" s="198" customFormat="1">
      <c r="A32" s="614"/>
      <c r="B32" s="1342"/>
      <c r="C32" s="1342"/>
      <c r="D32" s="1358"/>
      <c r="E32" s="1359"/>
      <c r="F32" s="1342"/>
    </row>
    <row r="33" spans="1:6" s="198" customFormat="1" ht="54">
      <c r="A33" s="675"/>
      <c r="B33" s="678"/>
      <c r="C33" s="679"/>
      <c r="D33" s="1363"/>
      <c r="E33" s="1364"/>
      <c r="F33" s="680" t="s">
        <v>491</v>
      </c>
    </row>
    <row r="34" spans="1:6" s="198" customFormat="1">
      <c r="A34" s="675"/>
      <c r="B34" s="677"/>
      <c r="C34" s="677"/>
      <c r="D34" s="677"/>
      <c r="E34" s="677"/>
      <c r="F34" s="677"/>
    </row>
    <row r="35" spans="1:6" s="198" customFormat="1">
      <c r="A35" s="675" t="s">
        <v>171</v>
      </c>
      <c r="B35" s="676" t="s">
        <v>492</v>
      </c>
      <c r="C35" s="675"/>
      <c r="D35" s="675"/>
      <c r="E35" s="675"/>
      <c r="F35" s="675"/>
    </row>
    <row r="36" spans="1:6" s="198" customFormat="1">
      <c r="A36" s="614"/>
      <c r="B36" s="681" t="s">
        <v>174</v>
      </c>
      <c r="C36" s="1365" t="s">
        <v>493</v>
      </c>
      <c r="D36" s="1366"/>
      <c r="E36" s="1367"/>
      <c r="F36" s="681" t="s">
        <v>486</v>
      </c>
    </row>
    <row r="37" spans="1:6" s="198" customFormat="1">
      <c r="A37" s="614"/>
      <c r="B37" s="682"/>
      <c r="C37" s="1368" t="s">
        <v>494</v>
      </c>
      <c r="D37" s="1369"/>
      <c r="E37" s="1370"/>
      <c r="F37" s="683"/>
    </row>
    <row r="38" spans="1:6" s="198" customFormat="1">
      <c r="A38" s="675"/>
      <c r="B38" s="1360" t="s">
        <v>495</v>
      </c>
      <c r="C38" s="1344"/>
      <c r="D38" s="1345"/>
      <c r="E38" s="1346"/>
      <c r="F38" s="684"/>
    </row>
    <row r="39" spans="1:6" s="198" customFormat="1">
      <c r="A39" s="675"/>
      <c r="B39" s="1361"/>
      <c r="C39" s="1353"/>
      <c r="D39" s="1354"/>
      <c r="E39" s="1355"/>
      <c r="F39" s="685"/>
    </row>
    <row r="40" spans="1:6" s="198" customFormat="1">
      <c r="A40" s="675"/>
      <c r="B40" s="1362"/>
      <c r="C40" s="1347"/>
      <c r="D40" s="1348"/>
      <c r="E40" s="1349"/>
      <c r="F40" s="686"/>
    </row>
    <row r="41" spans="1:6" s="198" customFormat="1">
      <c r="A41" s="675"/>
      <c r="B41" s="1360" t="s">
        <v>496</v>
      </c>
      <c r="C41" s="1344"/>
      <c r="D41" s="1345"/>
      <c r="E41" s="1346"/>
      <c r="F41" s="685"/>
    </row>
    <row r="42" spans="1:6" s="198" customFormat="1">
      <c r="A42" s="675"/>
      <c r="B42" s="1361"/>
      <c r="C42" s="1353"/>
      <c r="D42" s="1354"/>
      <c r="E42" s="1355"/>
      <c r="F42" s="685"/>
    </row>
    <row r="43" spans="1:6" s="198" customFormat="1">
      <c r="A43" s="675"/>
      <c r="B43" s="1362"/>
      <c r="C43" s="1347"/>
      <c r="D43" s="1348"/>
      <c r="E43" s="1349"/>
      <c r="F43" s="686"/>
    </row>
    <row r="44" spans="1:6" s="198" customFormat="1">
      <c r="A44" s="675"/>
      <c r="B44" s="684" t="s">
        <v>497</v>
      </c>
      <c r="C44" s="1344"/>
      <c r="D44" s="1345"/>
      <c r="E44" s="1346"/>
      <c r="F44" s="685"/>
    </row>
    <row r="45" spans="1:6" s="198" customFormat="1">
      <c r="A45" s="675"/>
      <c r="B45" s="685" t="s">
        <v>498</v>
      </c>
      <c r="C45" s="1353"/>
      <c r="D45" s="1354"/>
      <c r="E45" s="1355"/>
      <c r="F45" s="685"/>
    </row>
    <row r="46" spans="1:6" s="198" customFormat="1">
      <c r="A46" s="675"/>
      <c r="B46" s="686"/>
      <c r="C46" s="1347"/>
      <c r="D46" s="1348"/>
      <c r="E46" s="1349"/>
      <c r="F46" s="686"/>
    </row>
    <row r="47" spans="1:6" s="198" customFormat="1">
      <c r="A47" s="675"/>
      <c r="B47" s="677"/>
      <c r="C47" s="677"/>
      <c r="D47" s="677"/>
      <c r="E47" s="677"/>
      <c r="F47" s="677"/>
    </row>
    <row r="48" spans="1:6" s="198" customFormat="1">
      <c r="A48" s="675" t="s">
        <v>171</v>
      </c>
      <c r="B48" s="676" t="s">
        <v>499</v>
      </c>
      <c r="C48" s="675"/>
      <c r="D48" s="675"/>
      <c r="E48" s="675"/>
      <c r="F48" s="675"/>
    </row>
    <row r="49" spans="1:8" s="198" customFormat="1">
      <c r="A49" s="614"/>
      <c r="B49" s="681" t="s">
        <v>174</v>
      </c>
      <c r="C49" s="1371" t="s">
        <v>649</v>
      </c>
      <c r="D49" s="1372" t="s">
        <v>650</v>
      </c>
      <c r="E49" s="687" t="s">
        <v>500</v>
      </c>
      <c r="F49" s="688" t="s">
        <v>486</v>
      </c>
    </row>
    <row r="50" spans="1:8" s="198" customFormat="1">
      <c r="A50" s="614"/>
      <c r="B50" s="682"/>
      <c r="C50" s="1342"/>
      <c r="D50" s="1373"/>
      <c r="E50" s="689" t="s">
        <v>501</v>
      </c>
      <c r="F50" s="690"/>
    </row>
    <row r="51" spans="1:8" s="198" customFormat="1">
      <c r="A51" s="675"/>
      <c r="B51" s="684"/>
      <c r="C51" s="1344"/>
      <c r="D51" s="1374"/>
      <c r="E51" s="1346"/>
      <c r="F51" s="685"/>
    </row>
    <row r="52" spans="1:8" s="198" customFormat="1">
      <c r="A52" s="675"/>
      <c r="B52" s="686"/>
      <c r="C52" s="1347"/>
      <c r="D52" s="1374"/>
      <c r="E52" s="1349"/>
      <c r="F52" s="686"/>
    </row>
    <row r="53" spans="1:8" s="198" customFormat="1">
      <c r="A53" s="675"/>
      <c r="B53" s="677"/>
      <c r="C53" s="677"/>
      <c r="D53" s="677"/>
      <c r="E53" s="677"/>
      <c r="F53" s="677"/>
    </row>
    <row r="54" spans="1:8" s="198" customFormat="1">
      <c r="A54" s="675"/>
      <c r="B54" s="677"/>
      <c r="C54" s="677"/>
      <c r="D54" s="677"/>
      <c r="E54" s="677"/>
      <c r="F54" s="677"/>
    </row>
    <row r="55" spans="1:8" s="198" customFormat="1">
      <c r="A55" s="675"/>
      <c r="B55" s="675"/>
      <c r="C55" s="675"/>
      <c r="D55" s="675"/>
      <c r="E55" s="675"/>
      <c r="F55" s="95"/>
    </row>
    <row r="56" spans="1:8" s="198" customFormat="1">
      <c r="A56" s="675" t="s">
        <v>502</v>
      </c>
      <c r="B56" s="676" t="s">
        <v>503</v>
      </c>
      <c r="C56" s="675"/>
      <c r="D56" s="675"/>
      <c r="E56" s="675"/>
      <c r="F56" s="675"/>
    </row>
    <row r="57" spans="1:8" s="198" customFormat="1">
      <c r="A57" s="614"/>
      <c r="B57" s="1341" t="s">
        <v>174</v>
      </c>
      <c r="C57" s="1344" t="s">
        <v>504</v>
      </c>
      <c r="D57" s="1345"/>
      <c r="E57" s="1346"/>
      <c r="F57" s="1341" t="s">
        <v>486</v>
      </c>
    </row>
    <row r="58" spans="1:8" s="198" customFormat="1">
      <c r="A58" s="614"/>
      <c r="B58" s="1342"/>
      <c r="C58" s="1347"/>
      <c r="D58" s="1348"/>
      <c r="E58" s="1349"/>
      <c r="F58" s="1342"/>
    </row>
    <row r="59" spans="1:8" s="198" customFormat="1">
      <c r="A59" s="675"/>
      <c r="B59" s="684"/>
      <c r="C59" s="1344"/>
      <c r="D59" s="1345"/>
      <c r="E59" s="1346"/>
      <c r="F59" s="471" t="s">
        <v>505</v>
      </c>
      <c r="G59" s="472"/>
    </row>
    <row r="60" spans="1:8" s="198" customFormat="1">
      <c r="A60" s="675"/>
      <c r="B60" s="685" t="s">
        <v>506</v>
      </c>
      <c r="C60" s="1353"/>
      <c r="D60" s="1354"/>
      <c r="E60" s="1355"/>
      <c r="F60" s="473" t="s">
        <v>507</v>
      </c>
    </row>
    <row r="61" spans="1:8" s="198" customFormat="1">
      <c r="A61" s="675"/>
      <c r="B61" s="685"/>
      <c r="C61" s="1353"/>
      <c r="D61" s="1354"/>
      <c r="E61" s="1355"/>
      <c r="F61" s="474" t="s">
        <v>508</v>
      </c>
    </row>
    <row r="62" spans="1:8" s="198" customFormat="1">
      <c r="A62" s="675"/>
      <c r="B62" s="686"/>
      <c r="C62" s="1347"/>
      <c r="D62" s="1348"/>
      <c r="E62" s="1349"/>
      <c r="F62" s="475"/>
    </row>
    <row r="63" spans="1:8">
      <c r="A63" s="675"/>
      <c r="B63" s="677"/>
      <c r="C63" s="691"/>
      <c r="D63" s="691"/>
      <c r="E63" s="691"/>
      <c r="F63" s="677"/>
    </row>
    <row r="64" spans="1:8" customFormat="1" ht="14.25">
      <c r="A64" s="46"/>
      <c r="B64" s="1340" t="s">
        <v>652</v>
      </c>
      <c r="C64" s="1340"/>
      <c r="D64" s="1340"/>
      <c r="E64" s="1340"/>
      <c r="F64" s="1340"/>
      <c r="H64" s="192"/>
    </row>
    <row r="65" spans="1:6">
      <c r="A65" s="645"/>
      <c r="B65" s="645"/>
      <c r="C65" s="645"/>
      <c r="D65" s="645"/>
      <c r="E65" s="645"/>
      <c r="F65" s="605" t="str">
        <f>様式7!$F$4</f>
        <v>○○○○○○○○○○○ESCO事業</v>
      </c>
    </row>
  </sheetData>
  <mergeCells count="30">
    <mergeCell ref="B38:B40"/>
    <mergeCell ref="B41:B43"/>
    <mergeCell ref="F57:F58"/>
    <mergeCell ref="C59:E62"/>
    <mergeCell ref="C49:C50"/>
    <mergeCell ref="D49:D50"/>
    <mergeCell ref="C51:C52"/>
    <mergeCell ref="D51:D52"/>
    <mergeCell ref="E51:E52"/>
    <mergeCell ref="C36:E36"/>
    <mergeCell ref="C37:E37"/>
    <mergeCell ref="C38:E40"/>
    <mergeCell ref="C41:E43"/>
    <mergeCell ref="C44:E46"/>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s>
  <phoneticPr fontId="3"/>
  <pageMargins left="0.78740157480314965" right="0" top="0.51" bottom="0" header="0.51181102362204722" footer="0.51181102362204722"/>
  <pageSetup paperSize="9" scale="81"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6"/>
  <sheetViews>
    <sheetView view="pageBreakPreview" zoomScale="70" zoomScaleNormal="75" zoomScaleSheetLayoutView="70" zoomScalePageLayoutView="40" workbookViewId="0">
      <selection sqref="A1:AE1"/>
    </sheetView>
  </sheetViews>
  <sheetFormatPr defaultRowHeight="13.5"/>
  <cols>
    <col min="1" max="1" width="8.75" style="181" customWidth="1"/>
    <col min="2" max="2" width="20.875" style="181" customWidth="1"/>
    <col min="3" max="33" width="9.625" style="181" customWidth="1"/>
    <col min="34" max="16150" width="9" style="181"/>
    <col min="16151" max="16151" width="9" style="181" customWidth="1"/>
    <col min="16152" max="16384" width="9" style="181"/>
  </cols>
  <sheetData>
    <row r="1" spans="1:50" s="187" customFormat="1" ht="26.25" customHeight="1">
      <c r="A1" s="1618" t="s">
        <v>710</v>
      </c>
      <c r="B1" s="1618"/>
      <c r="C1" s="1618"/>
      <c r="D1" s="1618"/>
      <c r="E1" s="1618"/>
      <c r="F1" s="1618"/>
      <c r="G1" s="1618"/>
      <c r="H1" s="1618"/>
      <c r="I1" s="1618"/>
      <c r="J1" s="1618"/>
      <c r="K1" s="1618"/>
      <c r="L1" s="1618"/>
      <c r="M1" s="1618"/>
      <c r="N1" s="1618"/>
      <c r="O1" s="1618"/>
      <c r="P1" s="1618"/>
      <c r="Q1" s="1618"/>
      <c r="R1" s="1618"/>
      <c r="S1" s="1618"/>
      <c r="T1" s="1618"/>
      <c r="U1" s="1618"/>
      <c r="V1" s="1618"/>
      <c r="W1" s="1618"/>
      <c r="X1" s="1618"/>
      <c r="Y1" s="1618"/>
      <c r="Z1" s="1618"/>
      <c r="AA1" s="1618"/>
      <c r="AB1" s="1618"/>
      <c r="AC1" s="1618"/>
      <c r="AD1" s="1618"/>
      <c r="AE1" s="1618"/>
      <c r="AH1" s="1619" t="s">
        <v>764</v>
      </c>
      <c r="AI1" s="1620"/>
    </row>
    <row r="2" spans="1:50" ht="24.75" customHeight="1">
      <c r="A2" s="607" t="s">
        <v>181</v>
      </c>
      <c r="B2" s="692"/>
      <c r="C2" s="692"/>
      <c r="D2" s="692"/>
      <c r="E2" s="692"/>
      <c r="F2" s="692"/>
      <c r="G2" s="692"/>
      <c r="H2" s="607"/>
      <c r="I2" s="607"/>
      <c r="J2" s="693"/>
      <c r="K2" s="693"/>
      <c r="L2" s="692"/>
      <c r="M2" s="692"/>
      <c r="N2" s="692"/>
      <c r="O2" s="692"/>
      <c r="P2" s="692"/>
      <c r="Q2" s="692"/>
      <c r="R2" s="692"/>
      <c r="S2" s="694"/>
      <c r="V2" s="696"/>
      <c r="W2" s="938"/>
      <c r="X2" s="335" t="s">
        <v>783</v>
      </c>
      <c r="AG2" s="696"/>
    </row>
    <row r="3" spans="1:50" ht="23.25" customHeight="1" thickBot="1">
      <c r="A3" s="314" t="s">
        <v>182</v>
      </c>
      <c r="B3" s="314"/>
      <c r="C3" s="314"/>
      <c r="D3" s="314"/>
      <c r="E3" s="314"/>
      <c r="F3" s="314"/>
      <c r="G3" s="697"/>
      <c r="H3" s="697"/>
      <c r="I3" s="705"/>
      <c r="J3" s="705"/>
      <c r="K3" s="705"/>
      <c r="L3" s="705"/>
      <c r="M3" s="705"/>
      <c r="N3" s="705"/>
      <c r="O3" s="705"/>
      <c r="P3" s="705"/>
      <c r="Q3" s="705"/>
      <c r="R3" s="705"/>
      <c r="S3" s="705"/>
      <c r="T3" s="705"/>
      <c r="U3" s="314" t="s">
        <v>685</v>
      </c>
      <c r="V3" s="705"/>
      <c r="W3" s="705"/>
      <c r="X3" s="705"/>
      <c r="Y3" s="705"/>
      <c r="Z3" s="705"/>
      <c r="AA3" s="705"/>
      <c r="AB3" s="705"/>
      <c r="AG3" s="696"/>
      <c r="AH3" s="696"/>
      <c r="AI3" s="696"/>
      <c r="AJ3" s="696"/>
    </row>
    <row r="4" spans="1:50" ht="22.5" customHeight="1" thickBot="1">
      <c r="A4" s="1621" t="s">
        <v>183</v>
      </c>
      <c r="B4" s="1622"/>
      <c r="C4" s="1622"/>
      <c r="D4" s="1623"/>
      <c r="E4" s="1627" t="s">
        <v>184</v>
      </c>
      <c r="F4" s="1628"/>
      <c r="G4" s="1627" t="s">
        <v>185</v>
      </c>
      <c r="H4" s="1628"/>
      <c r="I4" s="1631" t="s">
        <v>695</v>
      </c>
      <c r="J4" s="1633" t="s">
        <v>186</v>
      </c>
      <c r="K4" s="1612" t="s">
        <v>821</v>
      </c>
      <c r="L4" s="1613"/>
      <c r="M4" s="1631" t="s">
        <v>461</v>
      </c>
      <c r="N4" s="1627" t="s">
        <v>752</v>
      </c>
      <c r="O4" s="1628"/>
      <c r="P4" s="1610" t="s">
        <v>694</v>
      </c>
      <c r="Q4" s="1612" t="s">
        <v>761</v>
      </c>
      <c r="R4" s="1613"/>
      <c r="S4" s="1616" t="s">
        <v>684</v>
      </c>
      <c r="T4" s="908"/>
      <c r="U4" s="1635" t="s">
        <v>310</v>
      </c>
      <c r="V4" s="1636"/>
      <c r="W4" s="1637" t="s">
        <v>571</v>
      </c>
      <c r="X4" s="1636"/>
      <c r="Y4" s="1637" t="s">
        <v>696</v>
      </c>
      <c r="Z4" s="1638"/>
      <c r="AA4" s="1639"/>
      <c r="AB4" s="908"/>
      <c r="AC4" s="696"/>
      <c r="AE4" s="705"/>
    </row>
    <row r="5" spans="1:50" ht="21.75" customHeight="1" thickTop="1">
      <c r="A5" s="1624"/>
      <c r="B5" s="1625"/>
      <c r="C5" s="1625"/>
      <c r="D5" s="1626"/>
      <c r="E5" s="1629"/>
      <c r="F5" s="1630"/>
      <c r="G5" s="1629"/>
      <c r="H5" s="1630"/>
      <c r="I5" s="1632"/>
      <c r="J5" s="1634"/>
      <c r="K5" s="1614"/>
      <c r="L5" s="1615"/>
      <c r="M5" s="1632"/>
      <c r="N5" s="1629"/>
      <c r="O5" s="1630"/>
      <c r="P5" s="1611"/>
      <c r="Q5" s="1614"/>
      <c r="R5" s="1615"/>
      <c r="S5" s="1617"/>
      <c r="T5" s="908"/>
      <c r="U5" s="726" t="s">
        <v>687</v>
      </c>
      <c r="V5" s="727"/>
      <c r="W5" s="932"/>
      <c r="X5" s="747" t="s">
        <v>311</v>
      </c>
      <c r="Y5" s="921"/>
      <c r="Z5" s="935" t="s">
        <v>697</v>
      </c>
      <c r="AA5" s="936"/>
      <c r="AB5" s="908"/>
      <c r="AC5" s="696"/>
      <c r="AE5" s="705"/>
    </row>
    <row r="6" spans="1:50" ht="24" customHeight="1" thickBot="1">
      <c r="A6" s="698" t="s">
        <v>187</v>
      </c>
      <c r="B6" s="1606" t="s">
        <v>188</v>
      </c>
      <c r="C6" s="1607"/>
      <c r="D6" s="1608"/>
      <c r="E6" s="1609" t="s">
        <v>189</v>
      </c>
      <c r="F6" s="1608"/>
      <c r="G6" s="1609" t="s">
        <v>190</v>
      </c>
      <c r="H6" s="1608"/>
      <c r="I6" s="902" t="s">
        <v>191</v>
      </c>
      <c r="J6" s="902" t="s">
        <v>192</v>
      </c>
      <c r="K6" s="1609" t="s">
        <v>751</v>
      </c>
      <c r="L6" s="1608"/>
      <c r="M6" s="902" t="s">
        <v>192</v>
      </c>
      <c r="N6" s="1609" t="s">
        <v>754</v>
      </c>
      <c r="O6" s="1608"/>
      <c r="P6" s="732" t="s">
        <v>192</v>
      </c>
      <c r="Q6" s="1609" t="s">
        <v>756</v>
      </c>
      <c r="R6" s="1608"/>
      <c r="S6" s="721" t="s">
        <v>192</v>
      </c>
      <c r="T6" s="909"/>
      <c r="U6" s="723" t="s">
        <v>688</v>
      </c>
      <c r="V6" s="724"/>
      <c r="W6" s="933"/>
      <c r="X6" s="748" t="s">
        <v>311</v>
      </c>
      <c r="Y6" s="922"/>
      <c r="Z6" s="942" t="s">
        <v>782</v>
      </c>
      <c r="AA6" s="937"/>
      <c r="AB6" s="909"/>
      <c r="AC6" s="696"/>
      <c r="AE6" s="705"/>
    </row>
    <row r="7" spans="1:50" ht="24" customHeight="1" thickTop="1">
      <c r="A7" s="699">
        <v>1</v>
      </c>
      <c r="B7" s="1593"/>
      <c r="C7" s="1594"/>
      <c r="D7" s="1595"/>
      <c r="E7" s="1596"/>
      <c r="F7" s="1597"/>
      <c r="G7" s="1598" t="str">
        <f>IF(B7=0,"",AF25)</f>
        <v/>
      </c>
      <c r="H7" s="1599"/>
      <c r="I7" s="745" t="str">
        <f t="shared" ref="I7:I16" si="0">IF(B7=0," ",E7/G7)</f>
        <v xml:space="preserve"> </v>
      </c>
      <c r="J7" s="755" t="str">
        <f t="shared" ref="J7:J16" si="1">IF(B7=0," ",G7/$Y$14*100)</f>
        <v xml:space="preserve"> </v>
      </c>
      <c r="K7" s="1600" t="str">
        <f>IF(B7=0,"",AF27)</f>
        <v/>
      </c>
      <c r="L7" s="1601"/>
      <c r="M7" s="912" t="str">
        <f t="shared" ref="M7:M16" si="2">IF(B7=0," ",K7/$Y$15*100)</f>
        <v xml:space="preserve"> </v>
      </c>
      <c r="N7" s="1602" t="str">
        <f>IF(B7=0,"",AF28)</f>
        <v/>
      </c>
      <c r="O7" s="1603"/>
      <c r="P7" s="913" t="str">
        <f>IF(B7=0," ",N7/$Y$16*100)</f>
        <v xml:space="preserve"> </v>
      </c>
      <c r="Q7" s="1604" t="str">
        <f>IF(B7=0,"",AH26-AH28)</f>
        <v/>
      </c>
      <c r="R7" s="1605"/>
      <c r="S7" s="918" t="str">
        <f>IF(B7=0," ",Q7/$Y$17*100)</f>
        <v xml:space="preserve"> </v>
      </c>
      <c r="T7" s="910"/>
      <c r="U7" s="723" t="s">
        <v>689</v>
      </c>
      <c r="V7" s="724"/>
      <c r="W7" s="934"/>
      <c r="X7" s="748" t="s">
        <v>686</v>
      </c>
      <c r="Y7" s="761"/>
      <c r="Z7" s="1589" t="s">
        <v>698</v>
      </c>
      <c r="AA7" s="1590"/>
      <c r="AB7" s="910"/>
      <c r="AC7" s="696"/>
      <c r="AE7" s="705"/>
    </row>
    <row r="8" spans="1:50" ht="24" customHeight="1">
      <c r="A8" s="700">
        <v>2</v>
      </c>
      <c r="B8" s="1569"/>
      <c r="C8" s="1570"/>
      <c r="D8" s="1571"/>
      <c r="E8" s="1572"/>
      <c r="F8" s="1573"/>
      <c r="G8" s="1574" t="str">
        <f>IF(B8=0,"",AF29)</f>
        <v/>
      </c>
      <c r="H8" s="1575"/>
      <c r="I8" s="745" t="str">
        <f t="shared" si="0"/>
        <v xml:space="preserve"> </v>
      </c>
      <c r="J8" s="757" t="str">
        <f t="shared" si="1"/>
        <v xml:space="preserve"> </v>
      </c>
      <c r="K8" s="1558" t="str">
        <f>IF(B8=0,"",AF31)</f>
        <v/>
      </c>
      <c r="L8" s="1559"/>
      <c r="M8" s="753" t="str">
        <f t="shared" si="2"/>
        <v xml:space="preserve"> </v>
      </c>
      <c r="N8" s="1576" t="str">
        <f>IF(B8=0,"",AF32)</f>
        <v/>
      </c>
      <c r="O8" s="1577"/>
      <c r="P8" s="914" t="str">
        <f t="shared" ref="P8:P16" si="3">IF(B8=0," ",N8/$Y$16*100)</f>
        <v xml:space="preserve"> </v>
      </c>
      <c r="Q8" s="1558" t="str">
        <f>IF(B8=0,"",AH30-AH32)</f>
        <v/>
      </c>
      <c r="R8" s="1559"/>
      <c r="S8" s="919" t="str">
        <f>IF(B8=0," ",Q8/$Y$17*100)</f>
        <v xml:space="preserve"> </v>
      </c>
      <c r="T8" s="910"/>
      <c r="U8" s="1587" t="s">
        <v>690</v>
      </c>
      <c r="V8" s="1588"/>
      <c r="W8" s="1591" t="s">
        <v>616</v>
      </c>
      <c r="X8" s="1592"/>
      <c r="Y8" s="760"/>
      <c r="Z8" s="1589" t="s">
        <v>699</v>
      </c>
      <c r="AA8" s="1590"/>
      <c r="AB8" s="910"/>
      <c r="AC8" s="696"/>
      <c r="AE8" s="705"/>
    </row>
    <row r="9" spans="1:50" ht="24" customHeight="1">
      <c r="A9" s="700">
        <v>3</v>
      </c>
      <c r="B9" s="1569"/>
      <c r="C9" s="1570"/>
      <c r="D9" s="1571"/>
      <c r="E9" s="1572"/>
      <c r="F9" s="1573"/>
      <c r="G9" s="1574" t="str">
        <f>IF(B9=0,"",AF33)</f>
        <v/>
      </c>
      <c r="H9" s="1575"/>
      <c r="I9" s="745" t="str">
        <f t="shared" si="0"/>
        <v xml:space="preserve"> </v>
      </c>
      <c r="J9" s="757" t="str">
        <f t="shared" si="1"/>
        <v xml:space="preserve"> </v>
      </c>
      <c r="K9" s="1558" t="str">
        <f>IF(B9=0,"",AF35)</f>
        <v/>
      </c>
      <c r="L9" s="1559"/>
      <c r="M9" s="753" t="str">
        <f t="shared" si="2"/>
        <v xml:space="preserve"> </v>
      </c>
      <c r="N9" s="1576" t="str">
        <f>IF(B9=0,"",AF36)</f>
        <v/>
      </c>
      <c r="O9" s="1577"/>
      <c r="P9" s="914" t="str">
        <f t="shared" si="3"/>
        <v xml:space="preserve"> </v>
      </c>
      <c r="Q9" s="1558" t="str">
        <f>IF(B9=0,"",AH34-AH36)</f>
        <v/>
      </c>
      <c r="R9" s="1559"/>
      <c r="S9" s="919" t="str">
        <f t="shared" ref="S9:S14" si="4">IF(B9=0," ",Q9/$Y$17*100)</f>
        <v xml:space="preserve"> </v>
      </c>
      <c r="T9" s="910"/>
      <c r="U9" s="1587" t="s">
        <v>691</v>
      </c>
      <c r="V9" s="1588"/>
      <c r="W9" s="1591" t="s">
        <v>616</v>
      </c>
      <c r="X9" s="1592"/>
      <c r="Y9" s="760"/>
      <c r="Z9" s="1589" t="s">
        <v>699</v>
      </c>
      <c r="AA9" s="1590"/>
      <c r="AB9" s="910"/>
      <c r="AC9" s="696"/>
      <c r="AE9" s="705"/>
    </row>
    <row r="10" spans="1:50" ht="24" customHeight="1">
      <c r="A10" s="701">
        <v>4</v>
      </c>
      <c r="B10" s="1569"/>
      <c r="C10" s="1570"/>
      <c r="D10" s="1571"/>
      <c r="E10" s="1572"/>
      <c r="F10" s="1573"/>
      <c r="G10" s="1574" t="str">
        <f>IF(B10=0,"",AF37)</f>
        <v/>
      </c>
      <c r="H10" s="1575"/>
      <c r="I10" s="745" t="str">
        <f t="shared" si="0"/>
        <v xml:space="preserve"> </v>
      </c>
      <c r="J10" s="757" t="str">
        <f t="shared" si="1"/>
        <v xml:space="preserve"> </v>
      </c>
      <c r="K10" s="1558" t="str">
        <f>IF(B10=0,"",AF39)</f>
        <v/>
      </c>
      <c r="L10" s="1559"/>
      <c r="M10" s="753" t="str">
        <f t="shared" si="2"/>
        <v xml:space="preserve"> </v>
      </c>
      <c r="N10" s="1576" t="str">
        <f>IF(B10=0,"",AF40)</f>
        <v/>
      </c>
      <c r="O10" s="1577"/>
      <c r="P10" s="914" t="str">
        <f t="shared" si="3"/>
        <v xml:space="preserve"> </v>
      </c>
      <c r="Q10" s="1558" t="str">
        <f>IF(B10=0,"",AH38-AH40)</f>
        <v/>
      </c>
      <c r="R10" s="1559"/>
      <c r="S10" s="919" t="str">
        <f t="shared" si="4"/>
        <v xml:space="preserve"> </v>
      </c>
      <c r="T10" s="910"/>
      <c r="U10" s="1587" t="s">
        <v>692</v>
      </c>
      <c r="V10" s="1588"/>
      <c r="W10" s="758"/>
      <c r="X10" s="748" t="s">
        <v>706</v>
      </c>
      <c r="Y10" s="761"/>
      <c r="Z10" s="1589" t="s">
        <v>700</v>
      </c>
      <c r="AA10" s="1590"/>
      <c r="AB10" s="910"/>
      <c r="AC10" s="696"/>
      <c r="AE10" s="705"/>
    </row>
    <row r="11" spans="1:50" ht="24" customHeight="1" thickBot="1">
      <c r="A11" s="700">
        <v>5</v>
      </c>
      <c r="B11" s="1569"/>
      <c r="C11" s="1570"/>
      <c r="D11" s="1571"/>
      <c r="E11" s="1572"/>
      <c r="F11" s="1573"/>
      <c r="G11" s="1574" t="str">
        <f>IF(B11=0,"",AF41)</f>
        <v/>
      </c>
      <c r="H11" s="1575"/>
      <c r="I11" s="745" t="str">
        <f t="shared" si="0"/>
        <v xml:space="preserve"> </v>
      </c>
      <c r="J11" s="757" t="str">
        <f t="shared" si="1"/>
        <v xml:space="preserve"> </v>
      </c>
      <c r="K11" s="1558" t="str">
        <f>IF(B11=0,"",AF43)</f>
        <v/>
      </c>
      <c r="L11" s="1559"/>
      <c r="M11" s="753" t="str">
        <f t="shared" si="2"/>
        <v xml:space="preserve"> </v>
      </c>
      <c r="N11" s="1576" t="str">
        <f>IF(B11=0,"",AF44)</f>
        <v/>
      </c>
      <c r="O11" s="1577"/>
      <c r="P11" s="914" t="str">
        <f t="shared" si="3"/>
        <v xml:space="preserve"> </v>
      </c>
      <c r="Q11" s="1558" t="str">
        <f>IF(B11=0,"",AH42-AH44)</f>
        <v/>
      </c>
      <c r="R11" s="1559"/>
      <c r="S11" s="919" t="str">
        <f t="shared" si="4"/>
        <v xml:space="preserve"> </v>
      </c>
      <c r="T11" s="910"/>
      <c r="U11" s="1583" t="s">
        <v>693</v>
      </c>
      <c r="V11" s="1584"/>
      <c r="W11" s="759"/>
      <c r="X11" s="752" t="s">
        <v>706</v>
      </c>
      <c r="Y11" s="906"/>
      <c r="Z11" s="1585" t="s">
        <v>700</v>
      </c>
      <c r="AA11" s="1586"/>
      <c r="AB11" s="910"/>
      <c r="AE11" s="705"/>
      <c r="AG11" s="692"/>
      <c r="AH11" s="692"/>
      <c r="AI11" s="692"/>
      <c r="AJ11" s="692"/>
      <c r="AL11" s="696"/>
      <c r="AM11" s="696"/>
      <c r="AN11" s="696"/>
    </row>
    <row r="12" spans="1:50" ht="24" customHeight="1">
      <c r="A12" s="700">
        <v>6</v>
      </c>
      <c r="B12" s="1569"/>
      <c r="C12" s="1570"/>
      <c r="D12" s="1571"/>
      <c r="E12" s="1572"/>
      <c r="F12" s="1573"/>
      <c r="G12" s="1574" t="str">
        <f>IF(B12=0,"",AF45)</f>
        <v/>
      </c>
      <c r="H12" s="1575"/>
      <c r="I12" s="745" t="str">
        <f t="shared" si="0"/>
        <v xml:space="preserve"> </v>
      </c>
      <c r="J12" s="757" t="str">
        <f t="shared" si="1"/>
        <v xml:space="preserve"> </v>
      </c>
      <c r="K12" s="1558" t="str">
        <f>IF(B12=0,"",AF47)</f>
        <v/>
      </c>
      <c r="L12" s="1559"/>
      <c r="M12" s="753" t="str">
        <f t="shared" si="2"/>
        <v xml:space="preserve"> </v>
      </c>
      <c r="N12" s="1576" t="str">
        <f>IF(B12=0,"",AF48)</f>
        <v/>
      </c>
      <c r="O12" s="1577"/>
      <c r="P12" s="914" t="str">
        <f t="shared" si="3"/>
        <v xml:space="preserve"> </v>
      </c>
      <c r="Q12" s="1558" t="str">
        <f>IF(B12=0,"",AH46-AH48)</f>
        <v/>
      </c>
      <c r="R12" s="1559"/>
      <c r="S12" s="919" t="str">
        <f t="shared" si="4"/>
        <v xml:space="preserve"> </v>
      </c>
      <c r="T12" s="910"/>
      <c r="U12" s="910"/>
      <c r="V12" s="910"/>
      <c r="W12" s="910"/>
      <c r="X12" s="910"/>
      <c r="Y12" s="910"/>
      <c r="Z12" s="910"/>
      <c r="AA12" s="910"/>
      <c r="AB12" s="910"/>
      <c r="AC12" s="692"/>
      <c r="AD12" s="692"/>
      <c r="AE12" s="692"/>
      <c r="AF12" s="692"/>
      <c r="AK12" s="696"/>
      <c r="AL12" s="696"/>
      <c r="AM12" s="696"/>
      <c r="AN12" s="696"/>
    </row>
    <row r="13" spans="1:50" ht="24" customHeight="1" thickBot="1">
      <c r="A13" s="700">
        <v>7</v>
      </c>
      <c r="B13" s="1569"/>
      <c r="C13" s="1570"/>
      <c r="D13" s="1571"/>
      <c r="E13" s="1572"/>
      <c r="F13" s="1573"/>
      <c r="G13" s="1574" t="str">
        <f>IF(B13=0,"",AF49)</f>
        <v/>
      </c>
      <c r="H13" s="1575"/>
      <c r="I13" s="745" t="str">
        <f t="shared" si="0"/>
        <v xml:space="preserve"> </v>
      </c>
      <c r="J13" s="757" t="str">
        <f t="shared" si="1"/>
        <v xml:space="preserve"> </v>
      </c>
      <c r="K13" s="1558" t="str">
        <f>IF(B13=0,"",AF51)</f>
        <v/>
      </c>
      <c r="L13" s="1559"/>
      <c r="M13" s="753" t="str">
        <f t="shared" si="2"/>
        <v xml:space="preserve"> </v>
      </c>
      <c r="N13" s="1576" t="str">
        <f>IF(B13=0,"",AF52)</f>
        <v/>
      </c>
      <c r="O13" s="1577"/>
      <c r="P13" s="914" t="str">
        <f t="shared" si="3"/>
        <v xml:space="preserve"> </v>
      </c>
      <c r="Q13" s="1558" t="str">
        <f>IF(B13=0,"",AH50-AH52)</f>
        <v/>
      </c>
      <c r="R13" s="1559"/>
      <c r="S13" s="919" t="str">
        <f t="shared" si="4"/>
        <v xml:space="preserve"> </v>
      </c>
      <c r="T13" s="910"/>
      <c r="U13" s="704" t="s">
        <v>757</v>
      </c>
      <c r="V13" s="692"/>
      <c r="W13" s="692"/>
      <c r="X13" s="692"/>
      <c r="Y13" s="692"/>
      <c r="Z13" s="692"/>
      <c r="AA13" s="692"/>
      <c r="AB13" s="692"/>
      <c r="AS13" s="696"/>
      <c r="AT13" s="696"/>
      <c r="AU13" s="696"/>
      <c r="AV13" s="696"/>
    </row>
    <row r="14" spans="1:50" ht="24" customHeight="1">
      <c r="A14" s="700">
        <v>8</v>
      </c>
      <c r="B14" s="1569"/>
      <c r="C14" s="1570"/>
      <c r="D14" s="1571"/>
      <c r="E14" s="1572"/>
      <c r="F14" s="1573"/>
      <c r="G14" s="1574" t="str">
        <f>IF(B14=0,"",AF53)</f>
        <v/>
      </c>
      <c r="H14" s="1575"/>
      <c r="I14" s="745" t="str">
        <f t="shared" si="0"/>
        <v xml:space="preserve"> </v>
      </c>
      <c r="J14" s="757" t="str">
        <f t="shared" si="1"/>
        <v xml:space="preserve"> </v>
      </c>
      <c r="K14" s="1558" t="str">
        <f>IF(B14=0,"",AF55)</f>
        <v/>
      </c>
      <c r="L14" s="1559"/>
      <c r="M14" s="753" t="str">
        <f t="shared" si="2"/>
        <v xml:space="preserve"> </v>
      </c>
      <c r="N14" s="1576" t="str">
        <f>IF(B14=0,"",AF56)</f>
        <v/>
      </c>
      <c r="O14" s="1577"/>
      <c r="P14" s="914" t="str">
        <f t="shared" si="3"/>
        <v xml:space="preserve"> </v>
      </c>
      <c r="Q14" s="1558" t="str">
        <f>IF(B14=0,"",AH54-AH56)</f>
        <v/>
      </c>
      <c r="R14" s="1559"/>
      <c r="S14" s="919" t="str">
        <f t="shared" si="4"/>
        <v xml:space="preserve"> </v>
      </c>
      <c r="T14" s="910"/>
      <c r="U14" s="1564" t="s">
        <v>703</v>
      </c>
      <c r="V14" s="1565"/>
      <c r="W14" s="1565"/>
      <c r="X14" s="1566"/>
      <c r="Y14" s="1567"/>
      <c r="Z14" s="1568"/>
      <c r="AA14" s="692"/>
      <c r="AB14" s="692"/>
      <c r="AS14" s="696"/>
      <c r="AT14" s="696"/>
      <c r="AU14" s="696"/>
      <c r="AV14" s="696"/>
    </row>
    <row r="15" spans="1:50" ht="24" customHeight="1">
      <c r="A15" s="703">
        <v>9</v>
      </c>
      <c r="B15" s="1569"/>
      <c r="C15" s="1570"/>
      <c r="D15" s="1571"/>
      <c r="E15" s="1572"/>
      <c r="F15" s="1573"/>
      <c r="G15" s="1574" t="str">
        <f>IF(B15=0,"",AF57)</f>
        <v/>
      </c>
      <c r="H15" s="1575"/>
      <c r="I15" s="745" t="str">
        <f t="shared" si="0"/>
        <v xml:space="preserve"> </v>
      </c>
      <c r="J15" s="757" t="str">
        <f t="shared" si="1"/>
        <v xml:space="preserve"> </v>
      </c>
      <c r="K15" s="1558" t="str">
        <f>IF(B15=0,"",AF59)</f>
        <v/>
      </c>
      <c r="L15" s="1559"/>
      <c r="M15" s="753" t="str">
        <f t="shared" si="2"/>
        <v xml:space="preserve"> </v>
      </c>
      <c r="N15" s="1576" t="str">
        <f>IF(B15=0,"",AF60)</f>
        <v/>
      </c>
      <c r="O15" s="1577"/>
      <c r="P15" s="914" t="str">
        <f t="shared" si="3"/>
        <v xml:space="preserve"> </v>
      </c>
      <c r="Q15" s="1558" t="str">
        <f>IF(B15=0,"",AH58-AH60)</f>
        <v/>
      </c>
      <c r="R15" s="1559"/>
      <c r="S15" s="919" t="str">
        <f>IF(B15=0," ",Q15/$Y$17*100)</f>
        <v xml:space="preserve"> </v>
      </c>
      <c r="T15" s="910"/>
      <c r="U15" s="1578" t="s">
        <v>704</v>
      </c>
      <c r="V15" s="1579"/>
      <c r="W15" s="1579"/>
      <c r="X15" s="1580"/>
      <c r="Y15" s="1581"/>
      <c r="Z15" s="1582"/>
      <c r="AA15" s="692"/>
      <c r="AB15" s="692"/>
      <c r="AQ15" s="907"/>
      <c r="AS15" s="696"/>
      <c r="AT15" s="696"/>
      <c r="AU15" s="696"/>
      <c r="AV15" s="696"/>
    </row>
    <row r="16" spans="1:50" ht="24" customHeight="1" thickBot="1">
      <c r="A16" s="700">
        <v>10</v>
      </c>
      <c r="B16" s="1551"/>
      <c r="C16" s="1552"/>
      <c r="D16" s="1553"/>
      <c r="E16" s="1554"/>
      <c r="F16" s="1555"/>
      <c r="G16" s="1556" t="str">
        <f>IF(B16=0,"",AF61)</f>
        <v/>
      </c>
      <c r="H16" s="1557"/>
      <c r="I16" s="745" t="str">
        <f t="shared" si="0"/>
        <v xml:space="preserve"> </v>
      </c>
      <c r="J16" s="756" t="str">
        <f t="shared" si="1"/>
        <v xml:space="preserve"> </v>
      </c>
      <c r="K16" s="1558" t="str">
        <f>IF(B16=0,"",AF63)</f>
        <v/>
      </c>
      <c r="L16" s="1559"/>
      <c r="M16" s="911" t="str">
        <f t="shared" si="2"/>
        <v xml:space="preserve"> </v>
      </c>
      <c r="N16" s="1560" t="str">
        <f>IF(B16=0,"",AF64)</f>
        <v/>
      </c>
      <c r="O16" s="1561"/>
      <c r="P16" s="915" t="str">
        <f t="shared" si="3"/>
        <v xml:space="preserve"> </v>
      </c>
      <c r="Q16" s="1562" t="str">
        <f>IF(B16=0,"",AH62-AH64)</f>
        <v/>
      </c>
      <c r="R16" s="1563"/>
      <c r="S16" s="919" t="str">
        <f>IF(B16=0," ",Q16/$Y$17*100)</f>
        <v xml:space="preserve"> </v>
      </c>
      <c r="T16" s="910"/>
      <c r="U16" s="1532" t="s">
        <v>707</v>
      </c>
      <c r="V16" s="1533"/>
      <c r="W16" s="1533"/>
      <c r="X16" s="1534"/>
      <c r="Y16" s="1535"/>
      <c r="Z16" s="1536"/>
      <c r="AA16" s="692"/>
      <c r="AB16" s="692"/>
      <c r="AC16" s="692"/>
      <c r="AD16" s="692"/>
      <c r="AE16" s="692"/>
      <c r="AF16" s="720"/>
      <c r="AU16" s="696"/>
      <c r="AV16" s="696"/>
      <c r="AW16" s="696"/>
      <c r="AX16" s="696"/>
    </row>
    <row r="17" spans="1:50" ht="24" customHeight="1" thickTop="1" thickBot="1">
      <c r="A17" s="1537" t="s">
        <v>25</v>
      </c>
      <c r="B17" s="1538"/>
      <c r="C17" s="1538"/>
      <c r="D17" s="1539"/>
      <c r="E17" s="1540">
        <f>SUM(E7:F16)</f>
        <v>0</v>
      </c>
      <c r="F17" s="1541"/>
      <c r="G17" s="1540">
        <f>SUM(G7:H16)</f>
        <v>0</v>
      </c>
      <c r="H17" s="1541"/>
      <c r="I17" s="746" t="e">
        <f>E17/G17</f>
        <v>#DIV/0!</v>
      </c>
      <c r="J17" s="746" t="e">
        <f>G17/Y14*100</f>
        <v>#DIV/0!</v>
      </c>
      <c r="K17" s="1542">
        <f>SUM(K7:L16)</f>
        <v>0</v>
      </c>
      <c r="L17" s="1543"/>
      <c r="M17" s="754" t="e">
        <f>AF67/Y15*100</f>
        <v>#DIV/0!</v>
      </c>
      <c r="N17" s="1544">
        <f>SUM(N7:O16)</f>
        <v>0</v>
      </c>
      <c r="O17" s="1545"/>
      <c r="P17" s="916" t="e">
        <f>N17/Y16*100</f>
        <v>#DIV/0!</v>
      </c>
      <c r="Q17" s="1542">
        <f>SUM(Q7:R16)</f>
        <v>0</v>
      </c>
      <c r="R17" s="1543"/>
      <c r="S17" s="920" t="e">
        <f>Q17/Y17*100</f>
        <v>#DIV/0!</v>
      </c>
      <c r="T17" s="910"/>
      <c r="U17" s="1546" t="s">
        <v>762</v>
      </c>
      <c r="V17" s="1547"/>
      <c r="W17" s="1547"/>
      <c r="X17" s="1548"/>
      <c r="Y17" s="1549"/>
      <c r="Z17" s="1550"/>
      <c r="AA17" s="692"/>
      <c r="AB17" s="692"/>
      <c r="AC17" s="692"/>
      <c r="AD17" s="692"/>
      <c r="AE17" s="692"/>
      <c r="AF17" s="720"/>
      <c r="AU17" s="696"/>
      <c r="AV17" s="696"/>
      <c r="AW17" s="696"/>
      <c r="AX17" s="696"/>
    </row>
    <row r="18" spans="1:50" ht="23.25" customHeight="1">
      <c r="A18" s="917" t="s">
        <v>779</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692"/>
      <c r="AS18" s="702"/>
    </row>
    <row r="19" spans="1:50" ht="23.25" customHeight="1" thickBot="1">
      <c r="A19" s="917" t="s">
        <v>780</v>
      </c>
      <c r="B19" s="705"/>
      <c r="C19" s="705"/>
      <c r="D19" s="705"/>
      <c r="E19" s="705"/>
      <c r="F19" s="705"/>
      <c r="G19" s="705"/>
      <c r="H19" s="705"/>
      <c r="I19" s="705"/>
      <c r="J19" s="705"/>
      <c r="K19" s="705"/>
      <c r="L19" s="705"/>
      <c r="M19" s="705"/>
      <c r="N19" s="705"/>
      <c r="O19" s="705"/>
      <c r="P19" s="705"/>
      <c r="Q19" s="705"/>
      <c r="R19" s="705"/>
      <c r="S19" s="705"/>
      <c r="T19" s="705"/>
      <c r="U19" s="762" t="s">
        <v>708</v>
      </c>
      <c r="X19" s="705"/>
      <c r="Y19" s="705"/>
      <c r="Z19" s="705"/>
      <c r="AA19" s="692"/>
      <c r="AS19" s="702"/>
    </row>
    <row r="20" spans="1:50" ht="23.25" customHeight="1" thickBot="1">
      <c r="A20" s="718"/>
      <c r="B20" s="705"/>
      <c r="C20" s="705"/>
      <c r="D20" s="705"/>
      <c r="E20" s="705"/>
      <c r="F20" s="705"/>
      <c r="G20" s="705"/>
      <c r="H20" s="705"/>
      <c r="I20" s="705"/>
      <c r="J20" s="705"/>
      <c r="K20" s="705"/>
      <c r="L20" s="705"/>
      <c r="M20" s="705"/>
      <c r="N20" s="705"/>
      <c r="O20" s="705"/>
      <c r="P20" s="705"/>
      <c r="Q20" s="705"/>
      <c r="R20" s="705"/>
      <c r="S20" s="705"/>
      <c r="T20" s="705"/>
      <c r="U20" s="1515" t="s">
        <v>709</v>
      </c>
      <c r="V20" s="1516"/>
      <c r="W20" s="1516"/>
      <c r="X20" s="1516"/>
      <c r="Y20" s="1517"/>
      <c r="Z20" s="1518"/>
      <c r="AA20" s="692"/>
      <c r="AS20" s="702"/>
    </row>
    <row r="21" spans="1:50" ht="23.25" customHeight="1">
      <c r="A21" s="314"/>
      <c r="B21" s="705"/>
      <c r="C21" s="705"/>
      <c r="D21" s="705"/>
      <c r="E21" s="705"/>
      <c r="F21" s="705"/>
      <c r="G21" s="705"/>
      <c r="H21" s="705"/>
      <c r="I21" s="705"/>
      <c r="J21" s="705"/>
      <c r="K21" s="705"/>
      <c r="L21" s="705"/>
      <c r="M21" s="705"/>
      <c r="N21" s="705"/>
      <c r="O21" s="705"/>
      <c r="P21" s="705"/>
      <c r="Q21" s="705"/>
      <c r="R21" s="705"/>
      <c r="S21" s="705"/>
      <c r="T21" s="705"/>
      <c r="U21" s="720" t="s">
        <v>758</v>
      </c>
      <c r="V21" s="720"/>
      <c r="AA21" s="696"/>
      <c r="AB21" s="696"/>
      <c r="AL21" s="702"/>
    </row>
    <row r="22" spans="1:50" ht="27" customHeight="1" thickBot="1">
      <c r="A22" s="704" t="s">
        <v>193</v>
      </c>
      <c r="B22" s="704"/>
      <c r="C22" s="704"/>
      <c r="D22" s="704"/>
      <c r="E22" s="704"/>
      <c r="F22" s="704"/>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696"/>
      <c r="AI22" s="696"/>
      <c r="AJ22" s="696"/>
      <c r="AK22" s="696"/>
      <c r="AL22" s="696"/>
      <c r="AM22" s="696"/>
      <c r="AN22" s="696"/>
      <c r="AO22" s="696"/>
    </row>
    <row r="23" spans="1:50" s="152" customFormat="1" ht="14.25" customHeight="1">
      <c r="A23" s="1519" t="s">
        <v>194</v>
      </c>
      <c r="B23" s="1521" t="s">
        <v>195</v>
      </c>
      <c r="C23" s="1522"/>
      <c r="D23" s="1525" t="s">
        <v>196</v>
      </c>
      <c r="E23" s="1526"/>
      <c r="F23" s="1526"/>
      <c r="G23" s="1526"/>
      <c r="H23" s="1526"/>
      <c r="I23" s="1526"/>
      <c r="J23" s="1526"/>
      <c r="K23" s="1526"/>
      <c r="L23" s="1526"/>
      <c r="M23" s="1526"/>
      <c r="N23" s="1526"/>
      <c r="O23" s="1526"/>
      <c r="P23" s="1526"/>
      <c r="Q23" s="1527"/>
      <c r="R23" s="1528" t="s">
        <v>197</v>
      </c>
      <c r="S23" s="1529"/>
      <c r="T23" s="1529"/>
      <c r="U23" s="1529"/>
      <c r="V23" s="1529"/>
      <c r="W23" s="1529"/>
      <c r="X23" s="1529"/>
      <c r="Y23" s="1529"/>
      <c r="Z23" s="1529"/>
      <c r="AA23" s="1529"/>
      <c r="AB23" s="1529"/>
      <c r="AC23" s="1529"/>
      <c r="AD23" s="1529"/>
      <c r="AE23" s="1530"/>
      <c r="AF23" s="1499" t="s">
        <v>198</v>
      </c>
      <c r="AG23" s="1500"/>
      <c r="AH23" s="1503" t="s">
        <v>763</v>
      </c>
      <c r="AI23" s="1504"/>
    </row>
    <row r="24" spans="1:50" s="152" customFormat="1" ht="15.75" customHeight="1" thickBot="1">
      <c r="A24" s="1520"/>
      <c r="B24" s="1523"/>
      <c r="C24" s="1524"/>
      <c r="D24" s="1507" t="s">
        <v>681</v>
      </c>
      <c r="E24" s="1508"/>
      <c r="F24" s="1509" t="s">
        <v>682</v>
      </c>
      <c r="G24" s="1510"/>
      <c r="H24" s="1511" t="s">
        <v>199</v>
      </c>
      <c r="I24" s="1511"/>
      <c r="J24" s="1512" t="s">
        <v>701</v>
      </c>
      <c r="K24" s="1512"/>
      <c r="L24" s="1512" t="s">
        <v>702</v>
      </c>
      <c r="M24" s="1512"/>
      <c r="N24" s="1512" t="s">
        <v>200</v>
      </c>
      <c r="O24" s="1512"/>
      <c r="P24" s="1512" t="s">
        <v>25</v>
      </c>
      <c r="Q24" s="1513"/>
      <c r="R24" s="1507" t="s">
        <v>681</v>
      </c>
      <c r="S24" s="1508"/>
      <c r="T24" s="1509" t="s">
        <v>682</v>
      </c>
      <c r="U24" s="1510"/>
      <c r="V24" s="1511" t="s">
        <v>199</v>
      </c>
      <c r="W24" s="1511"/>
      <c r="X24" s="1514" t="s">
        <v>701</v>
      </c>
      <c r="Y24" s="1531"/>
      <c r="Z24" s="1514" t="s">
        <v>702</v>
      </c>
      <c r="AA24" s="1531"/>
      <c r="AB24" s="1511" t="s">
        <v>200</v>
      </c>
      <c r="AC24" s="1511"/>
      <c r="AD24" s="1512" t="s">
        <v>25</v>
      </c>
      <c r="AE24" s="1514"/>
      <c r="AF24" s="1501"/>
      <c r="AG24" s="1502"/>
      <c r="AH24" s="1505"/>
      <c r="AI24" s="1506"/>
    </row>
    <row r="25" spans="1:50" ht="21.95" customHeight="1" thickTop="1">
      <c r="A25" s="1488">
        <v>1</v>
      </c>
      <c r="B25" s="1491" t="s">
        <v>744</v>
      </c>
      <c r="C25" s="1492"/>
      <c r="D25" s="1493"/>
      <c r="E25" s="1494"/>
      <c r="F25" s="1483"/>
      <c r="G25" s="1484"/>
      <c r="H25" s="1495"/>
      <c r="I25" s="1495"/>
      <c r="J25" s="1495"/>
      <c r="K25" s="1495"/>
      <c r="L25" s="1495"/>
      <c r="M25" s="1495"/>
      <c r="N25" s="1496"/>
      <c r="O25" s="1496"/>
      <c r="P25" s="1410">
        <f>SUM(D25:O25)</f>
        <v>0</v>
      </c>
      <c r="Q25" s="1498"/>
      <c r="R25" s="1493"/>
      <c r="S25" s="1494"/>
      <c r="T25" s="1483"/>
      <c r="U25" s="1484"/>
      <c r="V25" s="1476"/>
      <c r="W25" s="1476"/>
      <c r="X25" s="1473"/>
      <c r="Y25" s="1485"/>
      <c r="Z25" s="1497"/>
      <c r="AA25" s="1485"/>
      <c r="AB25" s="1476"/>
      <c r="AC25" s="1476"/>
      <c r="AD25" s="1451">
        <f>SUM(R25:AC25)</f>
        <v>0</v>
      </c>
      <c r="AE25" s="1452"/>
      <c r="AF25" s="1453">
        <f>P25-AD25</f>
        <v>0</v>
      </c>
      <c r="AG25" s="1454"/>
      <c r="AH25" s="1489" t="s">
        <v>759</v>
      </c>
      <c r="AI25" s="1490"/>
    </row>
    <row r="26" spans="1:50" ht="21.95" customHeight="1">
      <c r="A26" s="1463"/>
      <c r="B26" s="1469" t="s">
        <v>745</v>
      </c>
      <c r="C26" s="1470"/>
      <c r="D26" s="1478"/>
      <c r="E26" s="1479"/>
      <c r="F26" s="1477"/>
      <c r="G26" s="1477"/>
      <c r="H26" s="1477"/>
      <c r="I26" s="1477"/>
      <c r="J26" s="1477"/>
      <c r="K26" s="1477"/>
      <c r="L26" s="1477"/>
      <c r="M26" s="1477"/>
      <c r="N26" s="1475"/>
      <c r="O26" s="1475"/>
      <c r="P26" s="1445" t="s">
        <v>616</v>
      </c>
      <c r="Q26" s="1446"/>
      <c r="R26" s="1478"/>
      <c r="S26" s="1479"/>
      <c r="T26" s="1477"/>
      <c r="U26" s="1477"/>
      <c r="V26" s="1475"/>
      <c r="W26" s="1475"/>
      <c r="X26" s="1479"/>
      <c r="Y26" s="1482"/>
      <c r="Z26" s="1479"/>
      <c r="AA26" s="1482"/>
      <c r="AB26" s="1475"/>
      <c r="AC26" s="1475"/>
      <c r="AD26" s="1445" t="s">
        <v>616</v>
      </c>
      <c r="AE26" s="1446"/>
      <c r="AF26" s="1411" t="s">
        <v>616</v>
      </c>
      <c r="AG26" s="1412"/>
      <c r="AH26" s="1436"/>
      <c r="AI26" s="1437"/>
    </row>
    <row r="27" spans="1:50" ht="21.95" customHeight="1">
      <c r="A27" s="1463"/>
      <c r="B27" s="1399" t="s">
        <v>746</v>
      </c>
      <c r="C27" s="1400"/>
      <c r="D27" s="1401" t="str">
        <f>IF(D26=0," ",D26*$W$5)</f>
        <v xml:space="preserve"> </v>
      </c>
      <c r="E27" s="1390"/>
      <c r="F27" s="1393" t="str">
        <f>IF(F26=0," ",F26*$W$6)</f>
        <v xml:space="preserve"> </v>
      </c>
      <c r="G27" s="1393"/>
      <c r="H27" s="1391" t="str">
        <f>IF(H26=0," ",H26*$W$7)</f>
        <v xml:space="preserve"> </v>
      </c>
      <c r="I27" s="1390"/>
      <c r="J27" s="1393" t="str">
        <f>IF(J26=0," ",J26*$W$10*1000)</f>
        <v xml:space="preserve"> </v>
      </c>
      <c r="K27" s="1393"/>
      <c r="L27" s="1393" t="str">
        <f>IF(L26=0," ",L26*$W$11*1000)</f>
        <v xml:space="preserve"> </v>
      </c>
      <c r="M27" s="1393"/>
      <c r="N27" s="1438" t="str">
        <f>IF(N26=0,"",0)</f>
        <v/>
      </c>
      <c r="O27" s="1439"/>
      <c r="P27" s="1393">
        <f>SUM(D27:O27)</f>
        <v>0</v>
      </c>
      <c r="Q27" s="1440"/>
      <c r="R27" s="1401" t="str">
        <f>IF(R26=0," ",R26*$W$5)</f>
        <v xml:space="preserve"> </v>
      </c>
      <c r="S27" s="1390"/>
      <c r="T27" s="1393" t="str">
        <f>IF(T26=0," ",T26*$W$6)</f>
        <v xml:space="preserve"> </v>
      </c>
      <c r="U27" s="1393"/>
      <c r="V27" s="1391" t="str">
        <f>IF(V26=0," ",V26*$W$7)</f>
        <v xml:space="preserve"> </v>
      </c>
      <c r="W27" s="1390"/>
      <c r="X27" s="1393" t="str">
        <f>IF(X26=0," ",X26*$W$10*1000)</f>
        <v xml:space="preserve"> </v>
      </c>
      <c r="Y27" s="1393"/>
      <c r="Z27" s="1393" t="str">
        <f>IF(Z26=0," ",Z26*$W$11*1000)</f>
        <v xml:space="preserve"> </v>
      </c>
      <c r="AA27" s="1393"/>
      <c r="AB27" s="1438" t="str">
        <f>IF(AB26=0,"",0)</f>
        <v/>
      </c>
      <c r="AC27" s="1439"/>
      <c r="AD27" s="1393">
        <f>SUM(R27:AC27)</f>
        <v>0</v>
      </c>
      <c r="AE27" s="1440"/>
      <c r="AF27" s="1394">
        <f>P27-AD27</f>
        <v>0</v>
      </c>
      <c r="AG27" s="1395"/>
      <c r="AH27" s="1447" t="s">
        <v>760</v>
      </c>
      <c r="AI27" s="1448"/>
    </row>
    <row r="28" spans="1:50" ht="21.95" customHeight="1">
      <c r="A28" s="1474"/>
      <c r="B28" s="1434" t="s">
        <v>753</v>
      </c>
      <c r="C28" s="1435"/>
      <c r="D28" s="1427" t="str">
        <f>IF(D26=0," ",D26*$Y$5)</f>
        <v xml:space="preserve"> </v>
      </c>
      <c r="E28" s="1428"/>
      <c r="F28" s="1415" t="str">
        <f>IF(F26=0," ",F26*$Y$5)</f>
        <v xml:space="preserve"> </v>
      </c>
      <c r="G28" s="1416"/>
      <c r="H28" s="1415" t="str">
        <f>IF(H26=0," ",H26*$Y$7)</f>
        <v xml:space="preserve"> </v>
      </c>
      <c r="I28" s="1416"/>
      <c r="J28" s="1415" t="str">
        <f>IF(J26=0," ",J26*$Y$10*1000)</f>
        <v xml:space="preserve"> </v>
      </c>
      <c r="K28" s="1416"/>
      <c r="L28" s="1415" t="str">
        <f>IF(L26=0," ",L26*$Y$11*1000)</f>
        <v xml:space="preserve"> </v>
      </c>
      <c r="M28" s="1416"/>
      <c r="N28" s="1415" t="str">
        <f>IF(N26=0,"",N26*($Y$8+$Y$9))</f>
        <v/>
      </c>
      <c r="O28" s="1416"/>
      <c r="P28" s="1415">
        <f>SUM(D28:O28)</f>
        <v>0</v>
      </c>
      <c r="Q28" s="1417"/>
      <c r="R28" s="1427" t="str">
        <f>IF(R26=0," ",R26*$Y$5)</f>
        <v xml:space="preserve"> </v>
      </c>
      <c r="S28" s="1428"/>
      <c r="T28" s="1415" t="str">
        <f>IF(T26=0," ",T26*$Y$5)</f>
        <v xml:space="preserve"> </v>
      </c>
      <c r="U28" s="1416"/>
      <c r="V28" s="1415" t="str">
        <f>IF(V26=0," ",V26*$Y$7)</f>
        <v xml:space="preserve"> </v>
      </c>
      <c r="W28" s="1416"/>
      <c r="X28" s="1415" t="str">
        <f>IF(X26=0," ",X26*$Y$10*1000)</f>
        <v xml:space="preserve"> </v>
      </c>
      <c r="Y28" s="1416"/>
      <c r="Z28" s="1415" t="str">
        <f>IF(Z26=0," ",Z26*$Y$11*1000)</f>
        <v xml:space="preserve"> </v>
      </c>
      <c r="AA28" s="1416"/>
      <c r="AB28" s="1415" t="str">
        <f>IF(AB26=0,"",AB26*($Y$8+$Y$9))</f>
        <v/>
      </c>
      <c r="AC28" s="1416"/>
      <c r="AD28" s="1415">
        <f>SUM(R28:AC28)</f>
        <v>0</v>
      </c>
      <c r="AE28" s="1417"/>
      <c r="AF28" s="1418">
        <f>P28-AD28</f>
        <v>0</v>
      </c>
      <c r="AG28" s="1419"/>
      <c r="AH28" s="1436"/>
      <c r="AI28" s="1437"/>
    </row>
    <row r="29" spans="1:50" ht="21.95" customHeight="1">
      <c r="A29" s="1462">
        <v>2</v>
      </c>
      <c r="B29" s="1465" t="s">
        <v>744</v>
      </c>
      <c r="C29" s="1466"/>
      <c r="D29" s="1471"/>
      <c r="E29" s="1472"/>
      <c r="F29" s="1473"/>
      <c r="G29" s="1473"/>
      <c r="H29" s="1473"/>
      <c r="I29" s="1473"/>
      <c r="J29" s="1473"/>
      <c r="K29" s="1473"/>
      <c r="L29" s="1473"/>
      <c r="M29" s="1473"/>
      <c r="N29" s="1476"/>
      <c r="O29" s="1476"/>
      <c r="P29" s="1451">
        <f>SUM(D29:O29)</f>
        <v>0</v>
      </c>
      <c r="Q29" s="1452"/>
      <c r="R29" s="1471"/>
      <c r="S29" s="1472"/>
      <c r="T29" s="1473"/>
      <c r="U29" s="1473"/>
      <c r="V29" s="1476"/>
      <c r="W29" s="1476"/>
      <c r="X29" s="1486"/>
      <c r="Y29" s="1487"/>
      <c r="Z29" s="1486"/>
      <c r="AA29" s="1487"/>
      <c r="AB29" s="1476"/>
      <c r="AC29" s="1476"/>
      <c r="AD29" s="1451">
        <f>SUM(R29:AC29)</f>
        <v>0</v>
      </c>
      <c r="AE29" s="1452"/>
      <c r="AF29" s="1453">
        <f>P29-AD29</f>
        <v>0</v>
      </c>
      <c r="AG29" s="1454"/>
      <c r="AH29" s="1467" t="s">
        <v>759</v>
      </c>
      <c r="AI29" s="1468"/>
    </row>
    <row r="30" spans="1:50" ht="21.95" customHeight="1">
      <c r="A30" s="1463"/>
      <c r="B30" s="1469" t="s">
        <v>745</v>
      </c>
      <c r="C30" s="1470"/>
      <c r="D30" s="1478"/>
      <c r="E30" s="1479"/>
      <c r="F30" s="1477"/>
      <c r="G30" s="1477"/>
      <c r="H30" s="1477"/>
      <c r="I30" s="1477"/>
      <c r="J30" s="1477"/>
      <c r="K30" s="1477"/>
      <c r="L30" s="1477"/>
      <c r="M30" s="1477"/>
      <c r="N30" s="1475"/>
      <c r="O30" s="1475"/>
      <c r="P30" s="1445" t="s">
        <v>616</v>
      </c>
      <c r="Q30" s="1446"/>
      <c r="R30" s="1478"/>
      <c r="S30" s="1479"/>
      <c r="T30" s="1477"/>
      <c r="U30" s="1477"/>
      <c r="V30" s="1475"/>
      <c r="W30" s="1475"/>
      <c r="X30" s="1479"/>
      <c r="Y30" s="1482"/>
      <c r="Z30" s="1479"/>
      <c r="AA30" s="1482"/>
      <c r="AB30" s="1475"/>
      <c r="AC30" s="1475"/>
      <c r="AD30" s="1445" t="s">
        <v>616</v>
      </c>
      <c r="AE30" s="1446"/>
      <c r="AF30" s="1411" t="s">
        <v>616</v>
      </c>
      <c r="AG30" s="1412"/>
      <c r="AH30" s="1436"/>
      <c r="AI30" s="1437"/>
    </row>
    <row r="31" spans="1:50" ht="21.95" customHeight="1">
      <c r="A31" s="1463"/>
      <c r="B31" s="1399" t="s">
        <v>746</v>
      </c>
      <c r="C31" s="1400"/>
      <c r="D31" s="1401" t="str">
        <f>IF(D30=0," ",D30*$W$5)</f>
        <v xml:space="preserve"> </v>
      </c>
      <c r="E31" s="1390"/>
      <c r="F31" s="1393" t="str">
        <f>IF(F30=0," ",F30*$W$6)</f>
        <v xml:space="preserve"> </v>
      </c>
      <c r="G31" s="1393"/>
      <c r="H31" s="1391" t="str">
        <f>IF(H30=0," ",H30*$W$7)</f>
        <v xml:space="preserve"> </v>
      </c>
      <c r="I31" s="1390"/>
      <c r="J31" s="1393" t="str">
        <f>IF(J30=0," ",J30*$W$10*1000)</f>
        <v xml:space="preserve"> </v>
      </c>
      <c r="K31" s="1393"/>
      <c r="L31" s="1393" t="str">
        <f>IF(L30=0," ",L30*$W$11*1000)</f>
        <v xml:space="preserve"> </v>
      </c>
      <c r="M31" s="1393"/>
      <c r="N31" s="1438" t="str">
        <f>IF(N30=0,"",0)</f>
        <v/>
      </c>
      <c r="O31" s="1439"/>
      <c r="P31" s="1393">
        <f>SUM(D31:O31)</f>
        <v>0</v>
      </c>
      <c r="Q31" s="1440"/>
      <c r="R31" s="1401" t="str">
        <f>IF(R30=0," ",R30*$W$5)</f>
        <v xml:space="preserve"> </v>
      </c>
      <c r="S31" s="1390"/>
      <c r="T31" s="1393" t="str">
        <f>IF(T30=0," ",T30*$W$6)</f>
        <v xml:space="preserve"> </v>
      </c>
      <c r="U31" s="1393"/>
      <c r="V31" s="1391" t="str">
        <f>IF(V30=0," ",V30*$W$7)</f>
        <v xml:space="preserve"> </v>
      </c>
      <c r="W31" s="1390"/>
      <c r="X31" s="1393" t="str">
        <f>IF(X30=0," ",X30*$W$10*1000)</f>
        <v xml:space="preserve"> </v>
      </c>
      <c r="Y31" s="1393"/>
      <c r="Z31" s="1393" t="str">
        <f>IF(Z30=0," ",Z30*$W$11*1000)</f>
        <v xml:space="preserve"> </v>
      </c>
      <c r="AA31" s="1393"/>
      <c r="AB31" s="1438" t="str">
        <f>IF(AB30=0,"",0)</f>
        <v/>
      </c>
      <c r="AC31" s="1439"/>
      <c r="AD31" s="1393">
        <f>SUM(R31:AC31)</f>
        <v>0</v>
      </c>
      <c r="AE31" s="1440"/>
      <c r="AF31" s="1394">
        <f>P31-AD31</f>
        <v>0</v>
      </c>
      <c r="AG31" s="1395"/>
      <c r="AH31" s="1447" t="s">
        <v>760</v>
      </c>
      <c r="AI31" s="1448"/>
    </row>
    <row r="32" spans="1:50" ht="21.95" customHeight="1">
      <c r="A32" s="1474"/>
      <c r="B32" s="1434" t="s">
        <v>748</v>
      </c>
      <c r="C32" s="1435"/>
      <c r="D32" s="1427" t="str">
        <f>IF(D30=0," ",D30*$Y$5)</f>
        <v xml:space="preserve"> </v>
      </c>
      <c r="E32" s="1428"/>
      <c r="F32" s="1415" t="str">
        <f>IF(F30=0," ",F30*$Y$5)</f>
        <v xml:space="preserve"> </v>
      </c>
      <c r="G32" s="1416"/>
      <c r="H32" s="1415" t="str">
        <f>IF(H30=0," ",H30*$Y$7)</f>
        <v xml:space="preserve"> </v>
      </c>
      <c r="I32" s="1416"/>
      <c r="J32" s="1415" t="str">
        <f>IF(J30=0," ",J30*$Y$10*1000)</f>
        <v xml:space="preserve"> </v>
      </c>
      <c r="K32" s="1416"/>
      <c r="L32" s="1415" t="str">
        <f>IF(L30=0," ",L30*$Y$11*1000)</f>
        <v xml:space="preserve"> </v>
      </c>
      <c r="M32" s="1416"/>
      <c r="N32" s="1415" t="str">
        <f>IF(N30=0,"",N30*($Y$8+$Y$9))</f>
        <v/>
      </c>
      <c r="O32" s="1416"/>
      <c r="P32" s="1415">
        <f>SUM(D32:O32)</f>
        <v>0</v>
      </c>
      <c r="Q32" s="1417"/>
      <c r="R32" s="1427" t="str">
        <f>IF(R30=0," ",R30*$Y$5)</f>
        <v xml:space="preserve"> </v>
      </c>
      <c r="S32" s="1428"/>
      <c r="T32" s="1415" t="str">
        <f>IF(T30=0," ",T30*$Y$5)</f>
        <v xml:space="preserve"> </v>
      </c>
      <c r="U32" s="1416"/>
      <c r="V32" s="1415" t="str">
        <f>IF(V30=0," ",V30*$Y$7)</f>
        <v xml:space="preserve"> </v>
      </c>
      <c r="W32" s="1416"/>
      <c r="X32" s="1415" t="str">
        <f>IF(X30=0," ",X30*$Y$10*1000)</f>
        <v xml:space="preserve"> </v>
      </c>
      <c r="Y32" s="1416"/>
      <c r="Z32" s="1415" t="str">
        <f>IF(Z30=0," ",Z30*$Y$11*1000)</f>
        <v xml:space="preserve"> </v>
      </c>
      <c r="AA32" s="1416"/>
      <c r="AB32" s="1415" t="str">
        <f>IF(AB30=0,"",AB30*($Y$8+$Y$9))</f>
        <v/>
      </c>
      <c r="AC32" s="1416"/>
      <c r="AD32" s="1415">
        <f>SUM(R32:AC32)</f>
        <v>0</v>
      </c>
      <c r="AE32" s="1417"/>
      <c r="AF32" s="1418">
        <f>P32-AD32</f>
        <v>0</v>
      </c>
      <c r="AG32" s="1419"/>
      <c r="AH32" s="1460"/>
      <c r="AI32" s="1461"/>
    </row>
    <row r="33" spans="1:35" ht="21.95" customHeight="1">
      <c r="A33" s="1462">
        <v>3</v>
      </c>
      <c r="B33" s="1465" t="s">
        <v>744</v>
      </c>
      <c r="C33" s="1466"/>
      <c r="D33" s="1471"/>
      <c r="E33" s="1472"/>
      <c r="F33" s="1473"/>
      <c r="G33" s="1473"/>
      <c r="H33" s="1455"/>
      <c r="I33" s="1455"/>
      <c r="J33" s="1455"/>
      <c r="K33" s="1455"/>
      <c r="L33" s="1455"/>
      <c r="M33" s="1455"/>
      <c r="N33" s="1450"/>
      <c r="O33" s="1450"/>
      <c r="P33" s="1451">
        <f>SUM(D33:O33)</f>
        <v>0</v>
      </c>
      <c r="Q33" s="1452"/>
      <c r="R33" s="1471"/>
      <c r="S33" s="1472"/>
      <c r="T33" s="1473"/>
      <c r="U33" s="1473"/>
      <c r="V33" s="1450"/>
      <c r="W33" s="1450"/>
      <c r="X33" s="1458"/>
      <c r="Y33" s="1459"/>
      <c r="Z33" s="1458"/>
      <c r="AA33" s="1459"/>
      <c r="AB33" s="1450"/>
      <c r="AC33" s="1450"/>
      <c r="AD33" s="1451">
        <f>SUM(R33:AC33)</f>
        <v>0</v>
      </c>
      <c r="AE33" s="1452"/>
      <c r="AF33" s="1453">
        <f>P33-AD33</f>
        <v>0</v>
      </c>
      <c r="AG33" s="1454"/>
      <c r="AH33" s="1480" t="s">
        <v>759</v>
      </c>
      <c r="AI33" s="1481"/>
    </row>
    <row r="34" spans="1:35" ht="21.95" customHeight="1">
      <c r="A34" s="1463"/>
      <c r="B34" s="1469" t="s">
        <v>745</v>
      </c>
      <c r="C34" s="1470"/>
      <c r="D34" s="1478"/>
      <c r="E34" s="1479"/>
      <c r="F34" s="1477"/>
      <c r="G34" s="1477"/>
      <c r="H34" s="1441"/>
      <c r="I34" s="1441"/>
      <c r="J34" s="1441"/>
      <c r="K34" s="1441"/>
      <c r="L34" s="1441"/>
      <c r="M34" s="1441"/>
      <c r="N34" s="1442"/>
      <c r="O34" s="1442"/>
      <c r="P34" s="1445" t="s">
        <v>616</v>
      </c>
      <c r="Q34" s="1446"/>
      <c r="R34" s="1478"/>
      <c r="S34" s="1479"/>
      <c r="T34" s="1477"/>
      <c r="U34" s="1477"/>
      <c r="V34" s="1442"/>
      <c r="W34" s="1442"/>
      <c r="X34" s="1443"/>
      <c r="Y34" s="1444"/>
      <c r="Z34" s="1443"/>
      <c r="AA34" s="1444"/>
      <c r="AB34" s="1442"/>
      <c r="AC34" s="1442"/>
      <c r="AD34" s="1445" t="s">
        <v>616</v>
      </c>
      <c r="AE34" s="1446"/>
      <c r="AF34" s="1411" t="s">
        <v>616</v>
      </c>
      <c r="AG34" s="1412"/>
      <c r="AH34" s="1436"/>
      <c r="AI34" s="1437"/>
    </row>
    <row r="35" spans="1:35" ht="21.95" customHeight="1">
      <c r="A35" s="1463"/>
      <c r="B35" s="1399" t="s">
        <v>746</v>
      </c>
      <c r="C35" s="1400"/>
      <c r="D35" s="1401" t="str">
        <f>IF(D34=0," ",D34*$W$5)</f>
        <v xml:space="preserve"> </v>
      </c>
      <c r="E35" s="1390"/>
      <c r="F35" s="1393" t="str">
        <f>IF(F34=0," ",F34*$W$6)</f>
        <v xml:space="preserve"> </v>
      </c>
      <c r="G35" s="1393"/>
      <c r="H35" s="1391" t="str">
        <f>IF(H34=0," ",H34*$W$7)</f>
        <v xml:space="preserve"> </v>
      </c>
      <c r="I35" s="1390"/>
      <c r="J35" s="1393" t="str">
        <f>IF(J34=0," ",J34*$W$10*1000)</f>
        <v xml:space="preserve"> </v>
      </c>
      <c r="K35" s="1393"/>
      <c r="L35" s="1393" t="str">
        <f>IF(L34=0," ",L34*$W$11*1000)</f>
        <v xml:space="preserve"> </v>
      </c>
      <c r="M35" s="1393"/>
      <c r="N35" s="1438" t="str">
        <f>IF(N34=0,"",0)</f>
        <v/>
      </c>
      <c r="O35" s="1439"/>
      <c r="P35" s="1393">
        <f>SUM(D35:O35)</f>
        <v>0</v>
      </c>
      <c r="Q35" s="1440"/>
      <c r="R35" s="1401" t="str">
        <f>IF(R34=0," ",R34*$W$5)</f>
        <v xml:space="preserve"> </v>
      </c>
      <c r="S35" s="1390"/>
      <c r="T35" s="1393" t="str">
        <f>IF(T34=0," ",T34*$W$6)</f>
        <v xml:space="preserve"> </v>
      </c>
      <c r="U35" s="1393"/>
      <c r="V35" s="1391" t="str">
        <f>IF(V34=0," ",V34*$W$7)</f>
        <v xml:space="preserve"> </v>
      </c>
      <c r="W35" s="1390"/>
      <c r="X35" s="1393" t="str">
        <f>IF(X34=0," ",X34*$W$10*1000)</f>
        <v xml:space="preserve"> </v>
      </c>
      <c r="Y35" s="1393"/>
      <c r="Z35" s="1393" t="str">
        <f>IF(Z34=0," ",Z34*$W$11*1000)</f>
        <v xml:space="preserve"> </v>
      </c>
      <c r="AA35" s="1393"/>
      <c r="AB35" s="1438" t="str">
        <f>IF(AB34=0,"",0)</f>
        <v/>
      </c>
      <c r="AC35" s="1439"/>
      <c r="AD35" s="1393">
        <f>SUM(R35:AC35)</f>
        <v>0</v>
      </c>
      <c r="AE35" s="1440"/>
      <c r="AF35" s="1394">
        <f>P35-AD35</f>
        <v>0</v>
      </c>
      <c r="AG35" s="1395"/>
      <c r="AH35" s="1447" t="s">
        <v>760</v>
      </c>
      <c r="AI35" s="1448"/>
    </row>
    <row r="36" spans="1:35" ht="21.95" customHeight="1">
      <c r="A36" s="1474"/>
      <c r="B36" s="1434" t="s">
        <v>748</v>
      </c>
      <c r="C36" s="1435"/>
      <c r="D36" s="1427" t="str">
        <f>IF(D34=0," ",D34*$Y$5)</f>
        <v xml:space="preserve"> </v>
      </c>
      <c r="E36" s="1428"/>
      <c r="F36" s="1415" t="str">
        <f>IF(F34=0," ",F34*$Y$5)</f>
        <v xml:space="preserve"> </v>
      </c>
      <c r="G36" s="1416"/>
      <c r="H36" s="1415" t="str">
        <f>IF(H34=0," ",H34*$Y$7)</f>
        <v xml:space="preserve"> </v>
      </c>
      <c r="I36" s="1416"/>
      <c r="J36" s="1415" t="str">
        <f>IF(J34=0," ",J34*$Y$10*1000)</f>
        <v xml:space="preserve"> </v>
      </c>
      <c r="K36" s="1416"/>
      <c r="L36" s="1415" t="str">
        <f>IF(L34=0," ",L34*$Y$11*1000)</f>
        <v xml:space="preserve"> </v>
      </c>
      <c r="M36" s="1416"/>
      <c r="N36" s="1415" t="str">
        <f>IF(N34=0,"",N34*($Y$8+$Y$9))</f>
        <v/>
      </c>
      <c r="O36" s="1416"/>
      <c r="P36" s="1415">
        <f>SUM(D36:O36)</f>
        <v>0</v>
      </c>
      <c r="Q36" s="1417"/>
      <c r="R36" s="1427" t="str">
        <f>IF(R34=0," ",R34*$Y$5)</f>
        <v xml:space="preserve"> </v>
      </c>
      <c r="S36" s="1428"/>
      <c r="T36" s="1415" t="str">
        <f>IF(T34=0," ",T34*$Y$5)</f>
        <v xml:space="preserve"> </v>
      </c>
      <c r="U36" s="1416"/>
      <c r="V36" s="1415" t="str">
        <f>IF(V34=0," ",V34*$Y$7)</f>
        <v xml:space="preserve"> </v>
      </c>
      <c r="W36" s="1416"/>
      <c r="X36" s="1415" t="str">
        <f>IF(X34=0," ",X34*$Y$10*1000)</f>
        <v xml:space="preserve"> </v>
      </c>
      <c r="Y36" s="1416"/>
      <c r="Z36" s="1415" t="str">
        <f>IF(Z34=0," ",Z34*$Y$11*1000)</f>
        <v xml:space="preserve"> </v>
      </c>
      <c r="AA36" s="1416"/>
      <c r="AB36" s="1415" t="str">
        <f>IF(AB34=0,"",AB34*($Y$8+$Y$9))</f>
        <v/>
      </c>
      <c r="AC36" s="1416"/>
      <c r="AD36" s="1415">
        <f>SUM(R36:AC36)</f>
        <v>0</v>
      </c>
      <c r="AE36" s="1417"/>
      <c r="AF36" s="1418">
        <f>P36-AD36</f>
        <v>0</v>
      </c>
      <c r="AG36" s="1419"/>
      <c r="AH36" s="1460"/>
      <c r="AI36" s="1461"/>
    </row>
    <row r="37" spans="1:35" ht="21.95" customHeight="1">
      <c r="A37" s="1462">
        <v>4</v>
      </c>
      <c r="B37" s="1465" t="s">
        <v>744</v>
      </c>
      <c r="C37" s="1466"/>
      <c r="D37" s="1471"/>
      <c r="E37" s="1472"/>
      <c r="F37" s="1473"/>
      <c r="G37" s="1473"/>
      <c r="H37" s="1455"/>
      <c r="I37" s="1455"/>
      <c r="J37" s="1455"/>
      <c r="K37" s="1455"/>
      <c r="L37" s="1455"/>
      <c r="M37" s="1455"/>
      <c r="N37" s="1450"/>
      <c r="O37" s="1450"/>
      <c r="P37" s="1451">
        <f>SUM(D37:O37)</f>
        <v>0</v>
      </c>
      <c r="Q37" s="1452"/>
      <c r="R37" s="1471"/>
      <c r="S37" s="1472"/>
      <c r="T37" s="1473"/>
      <c r="U37" s="1473"/>
      <c r="V37" s="1450"/>
      <c r="W37" s="1450"/>
      <c r="X37" s="1458"/>
      <c r="Y37" s="1459"/>
      <c r="Z37" s="1458"/>
      <c r="AA37" s="1459"/>
      <c r="AB37" s="1450"/>
      <c r="AC37" s="1450"/>
      <c r="AD37" s="1451">
        <f>SUM(R37:AC37)</f>
        <v>0</v>
      </c>
      <c r="AE37" s="1452"/>
      <c r="AF37" s="1453">
        <f>P37-AD37</f>
        <v>0</v>
      </c>
      <c r="AG37" s="1454"/>
      <c r="AH37" s="1467" t="s">
        <v>759</v>
      </c>
      <c r="AI37" s="1468"/>
    </row>
    <row r="38" spans="1:35" ht="21.95" customHeight="1">
      <c r="A38" s="1463"/>
      <c r="B38" s="1469" t="s">
        <v>745</v>
      </c>
      <c r="C38" s="1470"/>
      <c r="D38" s="1478"/>
      <c r="E38" s="1479"/>
      <c r="F38" s="1477"/>
      <c r="G38" s="1477"/>
      <c r="H38" s="1441"/>
      <c r="I38" s="1441"/>
      <c r="J38" s="1441"/>
      <c r="K38" s="1441"/>
      <c r="L38" s="1441"/>
      <c r="M38" s="1441"/>
      <c r="N38" s="1442"/>
      <c r="O38" s="1442"/>
      <c r="P38" s="1445" t="s">
        <v>616</v>
      </c>
      <c r="Q38" s="1446"/>
      <c r="R38" s="1478"/>
      <c r="S38" s="1479"/>
      <c r="T38" s="1477"/>
      <c r="U38" s="1477"/>
      <c r="V38" s="1442"/>
      <c r="W38" s="1442"/>
      <c r="X38" s="1443"/>
      <c r="Y38" s="1444"/>
      <c r="Z38" s="1443"/>
      <c r="AA38" s="1444"/>
      <c r="AB38" s="1442"/>
      <c r="AC38" s="1442"/>
      <c r="AD38" s="1445" t="s">
        <v>616</v>
      </c>
      <c r="AE38" s="1446"/>
      <c r="AF38" s="1411" t="s">
        <v>616</v>
      </c>
      <c r="AG38" s="1412"/>
      <c r="AH38" s="1436"/>
      <c r="AI38" s="1437"/>
    </row>
    <row r="39" spans="1:35" ht="21.95" customHeight="1">
      <c r="A39" s="1463"/>
      <c r="B39" s="1399" t="s">
        <v>746</v>
      </c>
      <c r="C39" s="1400"/>
      <c r="D39" s="1401" t="str">
        <f>IF(D38=0," ",D38*$W$5)</f>
        <v xml:space="preserve"> </v>
      </c>
      <c r="E39" s="1390"/>
      <c r="F39" s="1393" t="str">
        <f>IF(F38=0," ",F38*$W$6)</f>
        <v xml:space="preserve"> </v>
      </c>
      <c r="G39" s="1393"/>
      <c r="H39" s="1391" t="str">
        <f>IF(H38=0," ",H38*$W$7)</f>
        <v xml:space="preserve"> </v>
      </c>
      <c r="I39" s="1390"/>
      <c r="J39" s="1393" t="str">
        <f>IF(J38=0," ",J38*$W$10*1000)</f>
        <v xml:space="preserve"> </v>
      </c>
      <c r="K39" s="1393"/>
      <c r="L39" s="1393" t="str">
        <f>IF(L38=0," ",L38*$W$11*1000)</f>
        <v xml:space="preserve"> </v>
      </c>
      <c r="M39" s="1393"/>
      <c r="N39" s="1438" t="str">
        <f>IF(N38=0,"",0)</f>
        <v/>
      </c>
      <c r="O39" s="1439"/>
      <c r="P39" s="1393">
        <f>SUM(D39:O39)</f>
        <v>0</v>
      </c>
      <c r="Q39" s="1440"/>
      <c r="R39" s="1401" t="str">
        <f>IF(R38=0," ",R38*$W$5)</f>
        <v xml:space="preserve"> </v>
      </c>
      <c r="S39" s="1390"/>
      <c r="T39" s="1393" t="str">
        <f>IF(T38=0," ",T38*$W$6)</f>
        <v xml:space="preserve"> </v>
      </c>
      <c r="U39" s="1393"/>
      <c r="V39" s="1391" t="str">
        <f>IF(V38=0," ",V38*$W$7)</f>
        <v xml:space="preserve"> </v>
      </c>
      <c r="W39" s="1390"/>
      <c r="X39" s="1393" t="str">
        <f>IF(X38=0," ",X38*$W$10*1000)</f>
        <v xml:space="preserve"> </v>
      </c>
      <c r="Y39" s="1393"/>
      <c r="Z39" s="1393" t="str">
        <f>IF(Z38=0," ",Z38*$W$11*1000)</f>
        <v xml:space="preserve"> </v>
      </c>
      <c r="AA39" s="1393"/>
      <c r="AB39" s="1438" t="str">
        <f>IF(AB38=0,"",0)</f>
        <v/>
      </c>
      <c r="AC39" s="1439"/>
      <c r="AD39" s="1393">
        <f>SUM(R39:AC39)</f>
        <v>0</v>
      </c>
      <c r="AE39" s="1440"/>
      <c r="AF39" s="1394">
        <f>P39-AD39</f>
        <v>0</v>
      </c>
      <c r="AG39" s="1395"/>
      <c r="AH39" s="1447" t="s">
        <v>760</v>
      </c>
      <c r="AI39" s="1448"/>
    </row>
    <row r="40" spans="1:35" ht="21.95" customHeight="1">
      <c r="A40" s="1474"/>
      <c r="B40" s="1434" t="s">
        <v>748</v>
      </c>
      <c r="C40" s="1435"/>
      <c r="D40" s="1427" t="str">
        <f>IF(D38=0," ",D38*$Y$5)</f>
        <v xml:space="preserve"> </v>
      </c>
      <c r="E40" s="1428"/>
      <c r="F40" s="1415" t="str">
        <f>IF(F38=0," ",F38*$Y$5)</f>
        <v xml:space="preserve"> </v>
      </c>
      <c r="G40" s="1416"/>
      <c r="H40" s="1415" t="str">
        <f>IF(H38=0," ",H38*$Y$7)</f>
        <v xml:space="preserve"> </v>
      </c>
      <c r="I40" s="1416"/>
      <c r="J40" s="1415" t="str">
        <f>IF(J38=0," ",J38*$Y$10*1000)</f>
        <v xml:space="preserve"> </v>
      </c>
      <c r="K40" s="1416"/>
      <c r="L40" s="1415" t="str">
        <f>IF(L38=0," ",L38*$Y$11*1000)</f>
        <v xml:space="preserve"> </v>
      </c>
      <c r="M40" s="1416"/>
      <c r="N40" s="1415" t="str">
        <f>IF(N38=0,"",N38*($Y$8+$Y$9))</f>
        <v/>
      </c>
      <c r="O40" s="1416"/>
      <c r="P40" s="1415">
        <f>SUM(D40:O40)</f>
        <v>0</v>
      </c>
      <c r="Q40" s="1417"/>
      <c r="R40" s="1427" t="str">
        <f>IF(R38=0," ",R38*$Y$5)</f>
        <v xml:space="preserve"> </v>
      </c>
      <c r="S40" s="1428"/>
      <c r="T40" s="1415" t="str">
        <f>IF(T38=0," ",T38*$Y$5)</f>
        <v xml:space="preserve"> </v>
      </c>
      <c r="U40" s="1416"/>
      <c r="V40" s="1415" t="str">
        <f>IF(V38=0," ",V38*$Y$7)</f>
        <v xml:space="preserve"> </v>
      </c>
      <c r="W40" s="1416"/>
      <c r="X40" s="1415" t="str">
        <f>IF(X38=0," ",X38*$Y$10*1000)</f>
        <v xml:space="preserve"> </v>
      </c>
      <c r="Y40" s="1416"/>
      <c r="Z40" s="1415" t="str">
        <f>IF(Z38=0," ",Z38*$Y$11*1000)</f>
        <v xml:space="preserve"> </v>
      </c>
      <c r="AA40" s="1416"/>
      <c r="AB40" s="1415" t="str">
        <f>IF(AB38=0,"",AB38*($Y$8+$Y$9))</f>
        <v/>
      </c>
      <c r="AC40" s="1416"/>
      <c r="AD40" s="1415">
        <f>SUM(R40:AC40)</f>
        <v>0</v>
      </c>
      <c r="AE40" s="1417"/>
      <c r="AF40" s="1418">
        <f>P40-AD40</f>
        <v>0</v>
      </c>
      <c r="AG40" s="1419"/>
      <c r="AH40" s="1460"/>
      <c r="AI40" s="1461"/>
    </row>
    <row r="41" spans="1:35" ht="21.95" customHeight="1">
      <c r="A41" s="1462">
        <v>5</v>
      </c>
      <c r="B41" s="1465" t="s">
        <v>744</v>
      </c>
      <c r="C41" s="1466"/>
      <c r="D41" s="1471"/>
      <c r="E41" s="1472"/>
      <c r="F41" s="1473"/>
      <c r="G41" s="1473"/>
      <c r="H41" s="1455"/>
      <c r="I41" s="1455"/>
      <c r="J41" s="1455"/>
      <c r="K41" s="1455"/>
      <c r="L41" s="1455"/>
      <c r="M41" s="1455"/>
      <c r="N41" s="1450"/>
      <c r="O41" s="1450"/>
      <c r="P41" s="1451">
        <f>SUM(D41:O41)</f>
        <v>0</v>
      </c>
      <c r="Q41" s="1452"/>
      <c r="R41" s="1471"/>
      <c r="S41" s="1472"/>
      <c r="T41" s="1473"/>
      <c r="U41" s="1473"/>
      <c r="V41" s="1450"/>
      <c r="W41" s="1450"/>
      <c r="X41" s="1458"/>
      <c r="Y41" s="1459"/>
      <c r="Z41" s="1458"/>
      <c r="AA41" s="1459"/>
      <c r="AB41" s="1450"/>
      <c r="AC41" s="1450"/>
      <c r="AD41" s="1451">
        <f>SUM(R41:AC41)</f>
        <v>0</v>
      </c>
      <c r="AE41" s="1452"/>
      <c r="AF41" s="1453">
        <f>P41-AD41</f>
        <v>0</v>
      </c>
      <c r="AG41" s="1454"/>
      <c r="AH41" s="1467" t="s">
        <v>759</v>
      </c>
      <c r="AI41" s="1468"/>
    </row>
    <row r="42" spans="1:35" ht="21.95" customHeight="1">
      <c r="A42" s="1463"/>
      <c r="B42" s="1469" t="s">
        <v>745</v>
      </c>
      <c r="C42" s="1470"/>
      <c r="D42" s="1478"/>
      <c r="E42" s="1479"/>
      <c r="F42" s="1477"/>
      <c r="G42" s="1477"/>
      <c r="H42" s="1441"/>
      <c r="I42" s="1441"/>
      <c r="J42" s="1441"/>
      <c r="K42" s="1441"/>
      <c r="L42" s="1441"/>
      <c r="M42" s="1441"/>
      <c r="N42" s="1442"/>
      <c r="O42" s="1442"/>
      <c r="P42" s="1445" t="s">
        <v>616</v>
      </c>
      <c r="Q42" s="1446"/>
      <c r="R42" s="1478"/>
      <c r="S42" s="1479"/>
      <c r="T42" s="1477"/>
      <c r="U42" s="1477"/>
      <c r="V42" s="1442"/>
      <c r="W42" s="1442"/>
      <c r="X42" s="1443"/>
      <c r="Y42" s="1444"/>
      <c r="Z42" s="1443"/>
      <c r="AA42" s="1444"/>
      <c r="AB42" s="1442"/>
      <c r="AC42" s="1442"/>
      <c r="AD42" s="1445" t="s">
        <v>616</v>
      </c>
      <c r="AE42" s="1446"/>
      <c r="AF42" s="1411" t="s">
        <v>616</v>
      </c>
      <c r="AG42" s="1412"/>
      <c r="AH42" s="1436"/>
      <c r="AI42" s="1437"/>
    </row>
    <row r="43" spans="1:35" ht="21.95" customHeight="1">
      <c r="A43" s="1463"/>
      <c r="B43" s="1399" t="s">
        <v>746</v>
      </c>
      <c r="C43" s="1400"/>
      <c r="D43" s="1401" t="str">
        <f>IF(D42=0," ",D42*$W$5)</f>
        <v xml:space="preserve"> </v>
      </c>
      <c r="E43" s="1390"/>
      <c r="F43" s="1393" t="str">
        <f>IF(F42=0," ",F42*$W$6)</f>
        <v xml:space="preserve"> </v>
      </c>
      <c r="G43" s="1393"/>
      <c r="H43" s="1391" t="str">
        <f>IF(H42=0," ",H42*$W$7)</f>
        <v xml:space="preserve"> </v>
      </c>
      <c r="I43" s="1390"/>
      <c r="J43" s="1393" t="str">
        <f>IF(J42=0," ",J42*$W$10*1000)</f>
        <v xml:space="preserve"> </v>
      </c>
      <c r="K43" s="1393"/>
      <c r="L43" s="1393" t="str">
        <f>IF(L42=0," ",L42*$W$11*1000)</f>
        <v xml:space="preserve"> </v>
      </c>
      <c r="M43" s="1393"/>
      <c r="N43" s="1438" t="str">
        <f>IF(N42=0,"",0)</f>
        <v/>
      </c>
      <c r="O43" s="1439"/>
      <c r="P43" s="1393">
        <f>SUM(D43:O43)</f>
        <v>0</v>
      </c>
      <c r="Q43" s="1440"/>
      <c r="R43" s="1401" t="str">
        <f>IF(R42=0," ",R42*$W$5)</f>
        <v xml:space="preserve"> </v>
      </c>
      <c r="S43" s="1390"/>
      <c r="T43" s="1393" t="str">
        <f>IF(T42=0," ",T42*$W$6)</f>
        <v xml:space="preserve"> </v>
      </c>
      <c r="U43" s="1393"/>
      <c r="V43" s="1391" t="str">
        <f>IF(V42=0," ",V42*$W$7)</f>
        <v xml:space="preserve"> </v>
      </c>
      <c r="W43" s="1390"/>
      <c r="X43" s="1393" t="str">
        <f>IF(X42=0," ",X42*$W$10*1000)</f>
        <v xml:space="preserve"> </v>
      </c>
      <c r="Y43" s="1393"/>
      <c r="Z43" s="1393" t="str">
        <f>IF(Z42=0," ",Z42*$W$11*1000)</f>
        <v xml:space="preserve"> </v>
      </c>
      <c r="AA43" s="1393"/>
      <c r="AB43" s="1438" t="str">
        <f>IF(AB42=0,"",0)</f>
        <v/>
      </c>
      <c r="AC43" s="1439"/>
      <c r="AD43" s="1393">
        <f>SUM(R43:AC43)</f>
        <v>0</v>
      </c>
      <c r="AE43" s="1440"/>
      <c r="AF43" s="1394">
        <f>P43-AD43</f>
        <v>0</v>
      </c>
      <c r="AG43" s="1395"/>
      <c r="AH43" s="1447" t="s">
        <v>760</v>
      </c>
      <c r="AI43" s="1448"/>
    </row>
    <row r="44" spans="1:35" ht="21.95" customHeight="1">
      <c r="A44" s="1474"/>
      <c r="B44" s="1434" t="s">
        <v>748</v>
      </c>
      <c r="C44" s="1435"/>
      <c r="D44" s="1427" t="str">
        <f>IF(D42=0," ",D42*$Y$5)</f>
        <v xml:space="preserve"> </v>
      </c>
      <c r="E44" s="1428"/>
      <c r="F44" s="1415" t="str">
        <f>IF(F42=0," ",F42*$Y$5)</f>
        <v xml:space="preserve"> </v>
      </c>
      <c r="G44" s="1416"/>
      <c r="H44" s="1415" t="str">
        <f>IF(H42=0," ",H42*$Y$7)</f>
        <v xml:space="preserve"> </v>
      </c>
      <c r="I44" s="1416"/>
      <c r="J44" s="1415" t="str">
        <f>IF(J42=0," ",J42*$Y$10*1000)</f>
        <v xml:space="preserve"> </v>
      </c>
      <c r="K44" s="1416"/>
      <c r="L44" s="1415" t="str">
        <f>IF(L42=0," ",L42*$Y$11*1000)</f>
        <v xml:space="preserve"> </v>
      </c>
      <c r="M44" s="1416"/>
      <c r="N44" s="1415" t="str">
        <f>IF(N42=0,"",N42*($Y$8+$Y$9))</f>
        <v/>
      </c>
      <c r="O44" s="1416"/>
      <c r="P44" s="1415">
        <f>SUM(D44:O44)</f>
        <v>0</v>
      </c>
      <c r="Q44" s="1417"/>
      <c r="R44" s="1427" t="str">
        <f>IF(R42=0," ",R42*$Y$5)</f>
        <v xml:space="preserve"> </v>
      </c>
      <c r="S44" s="1428"/>
      <c r="T44" s="1415" t="str">
        <f>IF(T42=0," ",T42*$Y$5)</f>
        <v xml:space="preserve"> </v>
      </c>
      <c r="U44" s="1416"/>
      <c r="V44" s="1415" t="str">
        <f>IF(V42=0," ",V42*$Y$7)</f>
        <v xml:space="preserve"> </v>
      </c>
      <c r="W44" s="1416"/>
      <c r="X44" s="1415" t="str">
        <f>IF(X42=0," ",X42*$Y$10*1000)</f>
        <v xml:space="preserve"> </v>
      </c>
      <c r="Y44" s="1416"/>
      <c r="Z44" s="1415" t="str">
        <f>IF(Z42=0," ",Z42*$Y$11*1000)</f>
        <v xml:space="preserve"> </v>
      </c>
      <c r="AA44" s="1416"/>
      <c r="AB44" s="1415" t="str">
        <f>IF(AB42=0,"",AB42*($Y$8+$Y$9))</f>
        <v/>
      </c>
      <c r="AC44" s="1416"/>
      <c r="AD44" s="1415">
        <f>SUM(R44:AC44)</f>
        <v>0</v>
      </c>
      <c r="AE44" s="1417"/>
      <c r="AF44" s="1418">
        <f>P44-AD44</f>
        <v>0</v>
      </c>
      <c r="AG44" s="1419"/>
      <c r="AH44" s="1460"/>
      <c r="AI44" s="1461"/>
    </row>
    <row r="45" spans="1:35" ht="21.95" customHeight="1">
      <c r="A45" s="1462">
        <v>6</v>
      </c>
      <c r="B45" s="1465" t="s">
        <v>744</v>
      </c>
      <c r="C45" s="1466"/>
      <c r="D45" s="1471"/>
      <c r="E45" s="1472"/>
      <c r="F45" s="1473"/>
      <c r="G45" s="1473"/>
      <c r="H45" s="1455"/>
      <c r="I45" s="1455"/>
      <c r="J45" s="1455"/>
      <c r="K45" s="1455"/>
      <c r="L45" s="1455"/>
      <c r="M45" s="1455"/>
      <c r="N45" s="1450"/>
      <c r="O45" s="1450"/>
      <c r="P45" s="1451">
        <f>SUM(D45:O45)</f>
        <v>0</v>
      </c>
      <c r="Q45" s="1452"/>
      <c r="R45" s="1471"/>
      <c r="S45" s="1472"/>
      <c r="T45" s="1473"/>
      <c r="U45" s="1473"/>
      <c r="V45" s="1450"/>
      <c r="W45" s="1450"/>
      <c r="X45" s="1458"/>
      <c r="Y45" s="1459"/>
      <c r="Z45" s="1458"/>
      <c r="AA45" s="1459"/>
      <c r="AB45" s="1450"/>
      <c r="AC45" s="1450"/>
      <c r="AD45" s="1451">
        <f>SUM(R45:AC45)</f>
        <v>0</v>
      </c>
      <c r="AE45" s="1452"/>
      <c r="AF45" s="1453">
        <f>P45-AD45</f>
        <v>0</v>
      </c>
      <c r="AG45" s="1454"/>
      <c r="AH45" s="1467" t="s">
        <v>759</v>
      </c>
      <c r="AI45" s="1468"/>
    </row>
    <row r="46" spans="1:35" ht="21.95" customHeight="1">
      <c r="A46" s="1463"/>
      <c r="B46" s="1469" t="s">
        <v>745</v>
      </c>
      <c r="C46" s="1470"/>
      <c r="D46" s="1478"/>
      <c r="E46" s="1479"/>
      <c r="F46" s="1477"/>
      <c r="G46" s="1477"/>
      <c r="H46" s="1441"/>
      <c r="I46" s="1441"/>
      <c r="J46" s="1441"/>
      <c r="K46" s="1441"/>
      <c r="L46" s="1441"/>
      <c r="M46" s="1441"/>
      <c r="N46" s="1442"/>
      <c r="O46" s="1442"/>
      <c r="P46" s="1445" t="s">
        <v>616</v>
      </c>
      <c r="Q46" s="1446"/>
      <c r="R46" s="1478"/>
      <c r="S46" s="1479"/>
      <c r="T46" s="1477"/>
      <c r="U46" s="1477"/>
      <c r="V46" s="1442"/>
      <c r="W46" s="1442"/>
      <c r="X46" s="1443"/>
      <c r="Y46" s="1444"/>
      <c r="Z46" s="1443"/>
      <c r="AA46" s="1444"/>
      <c r="AB46" s="1442"/>
      <c r="AC46" s="1442"/>
      <c r="AD46" s="1445" t="s">
        <v>616</v>
      </c>
      <c r="AE46" s="1446"/>
      <c r="AF46" s="1411" t="s">
        <v>616</v>
      </c>
      <c r="AG46" s="1412"/>
      <c r="AH46" s="1436"/>
      <c r="AI46" s="1437"/>
    </row>
    <row r="47" spans="1:35" ht="21.95" customHeight="1">
      <c r="A47" s="1463"/>
      <c r="B47" s="1399" t="s">
        <v>746</v>
      </c>
      <c r="C47" s="1400"/>
      <c r="D47" s="1401" t="str">
        <f>IF(D46=0," ",D46*$W$5)</f>
        <v xml:space="preserve"> </v>
      </c>
      <c r="E47" s="1390"/>
      <c r="F47" s="1393" t="str">
        <f>IF(F46=0," ",F46*$W$6)</f>
        <v xml:space="preserve"> </v>
      </c>
      <c r="G47" s="1393"/>
      <c r="H47" s="1391" t="str">
        <f>IF(H46=0," ",H46*$W$7)</f>
        <v xml:space="preserve"> </v>
      </c>
      <c r="I47" s="1390"/>
      <c r="J47" s="1393" t="str">
        <f>IF(J46=0," ",J46*$W$10*1000)</f>
        <v xml:space="preserve"> </v>
      </c>
      <c r="K47" s="1393"/>
      <c r="L47" s="1393" t="str">
        <f>IF(L46=0," ",L46*$W$11*1000)</f>
        <v xml:space="preserve"> </v>
      </c>
      <c r="M47" s="1393"/>
      <c r="N47" s="1438" t="str">
        <f>IF(N46=0,"",0)</f>
        <v/>
      </c>
      <c r="O47" s="1439"/>
      <c r="P47" s="1393">
        <f>SUM(D47:O47)</f>
        <v>0</v>
      </c>
      <c r="Q47" s="1440"/>
      <c r="R47" s="1401" t="str">
        <f>IF(R46=0," ",R46*$W$5)</f>
        <v xml:space="preserve"> </v>
      </c>
      <c r="S47" s="1390"/>
      <c r="T47" s="1393" t="str">
        <f>IF(T46=0," ",T46*$W$6)</f>
        <v xml:space="preserve"> </v>
      </c>
      <c r="U47" s="1393"/>
      <c r="V47" s="1391" t="str">
        <f>IF(V46=0," ",V46*$W$7)</f>
        <v xml:space="preserve"> </v>
      </c>
      <c r="W47" s="1390"/>
      <c r="X47" s="1393" t="str">
        <f>IF(X46=0," ",X46*$W$10*1000)</f>
        <v xml:space="preserve"> </v>
      </c>
      <c r="Y47" s="1393"/>
      <c r="Z47" s="1393" t="str">
        <f>IF(Z46=0," ",Z46*$W$11*1000)</f>
        <v xml:space="preserve"> </v>
      </c>
      <c r="AA47" s="1393"/>
      <c r="AB47" s="1438" t="str">
        <f>IF(AB46=0,"",0)</f>
        <v/>
      </c>
      <c r="AC47" s="1439"/>
      <c r="AD47" s="1393">
        <f>SUM(R47:AC47)</f>
        <v>0</v>
      </c>
      <c r="AE47" s="1440"/>
      <c r="AF47" s="1394">
        <f>P47-AD47</f>
        <v>0</v>
      </c>
      <c r="AG47" s="1395"/>
      <c r="AH47" s="1447" t="s">
        <v>760</v>
      </c>
      <c r="AI47" s="1448"/>
    </row>
    <row r="48" spans="1:35" ht="21.95" customHeight="1">
      <c r="A48" s="1474"/>
      <c r="B48" s="1434" t="s">
        <v>748</v>
      </c>
      <c r="C48" s="1435"/>
      <c r="D48" s="1427" t="str">
        <f>IF(D46=0," ",D46*$Y$5)</f>
        <v xml:space="preserve"> </v>
      </c>
      <c r="E48" s="1428"/>
      <c r="F48" s="1415" t="str">
        <f>IF(F46=0," ",F46*$Y$5)</f>
        <v xml:space="preserve"> </v>
      </c>
      <c r="G48" s="1416"/>
      <c r="H48" s="1415" t="str">
        <f>IF(H46=0," ",H46*$Y$7)</f>
        <v xml:space="preserve"> </v>
      </c>
      <c r="I48" s="1416"/>
      <c r="J48" s="1415" t="str">
        <f>IF(J46=0," ",J46*$Y$10*1000)</f>
        <v xml:space="preserve"> </v>
      </c>
      <c r="K48" s="1416"/>
      <c r="L48" s="1415" t="str">
        <f>IF(L46=0," ",L46*$Y$11*1000)</f>
        <v xml:space="preserve"> </v>
      </c>
      <c r="M48" s="1416"/>
      <c r="N48" s="1415" t="str">
        <f>IF(N46=0,"",N46*($Y$8+$Y$9))</f>
        <v/>
      </c>
      <c r="O48" s="1416"/>
      <c r="P48" s="1415">
        <f>SUM(D48:O48)</f>
        <v>0</v>
      </c>
      <c r="Q48" s="1417"/>
      <c r="R48" s="1427" t="str">
        <f>IF(R46=0," ",R46*$Y$5)</f>
        <v xml:space="preserve"> </v>
      </c>
      <c r="S48" s="1428"/>
      <c r="T48" s="1415" t="str">
        <f>IF(T46=0," ",T46*$Y$5)</f>
        <v xml:space="preserve"> </v>
      </c>
      <c r="U48" s="1416"/>
      <c r="V48" s="1415" t="str">
        <f>IF(V46=0," ",V46*$Y$7)</f>
        <v xml:space="preserve"> </v>
      </c>
      <c r="W48" s="1416"/>
      <c r="X48" s="1415" t="str">
        <f>IF(X46=0," ",X46*$Y$10*1000)</f>
        <v xml:space="preserve"> </v>
      </c>
      <c r="Y48" s="1416"/>
      <c r="Z48" s="1415" t="str">
        <f>IF(Z46=0," ",Z46*$Y$11*1000)</f>
        <v xml:space="preserve"> </v>
      </c>
      <c r="AA48" s="1416"/>
      <c r="AB48" s="1415" t="str">
        <f>IF(AB46=0,"",AB46*($Y$8+$Y$9))</f>
        <v/>
      </c>
      <c r="AC48" s="1416"/>
      <c r="AD48" s="1415">
        <f>SUM(R48:AC48)</f>
        <v>0</v>
      </c>
      <c r="AE48" s="1417"/>
      <c r="AF48" s="1418">
        <f>P48-AD48</f>
        <v>0</v>
      </c>
      <c r="AG48" s="1419"/>
      <c r="AH48" s="1460"/>
      <c r="AI48" s="1461"/>
    </row>
    <row r="49" spans="1:35" ht="21.95" customHeight="1">
      <c r="A49" s="1462">
        <v>7</v>
      </c>
      <c r="B49" s="1465" t="s">
        <v>744</v>
      </c>
      <c r="C49" s="1466"/>
      <c r="D49" s="1456"/>
      <c r="E49" s="1457"/>
      <c r="F49" s="1455"/>
      <c r="G49" s="1455"/>
      <c r="H49" s="1473"/>
      <c r="I49" s="1473"/>
      <c r="J49" s="1455"/>
      <c r="K49" s="1455"/>
      <c r="L49" s="1455"/>
      <c r="M49" s="1455"/>
      <c r="N49" s="1450"/>
      <c r="O49" s="1450"/>
      <c r="P49" s="1451">
        <f>SUM(D49:O49)</f>
        <v>0</v>
      </c>
      <c r="Q49" s="1452"/>
      <c r="R49" s="1456"/>
      <c r="S49" s="1457"/>
      <c r="T49" s="1455"/>
      <c r="U49" s="1455"/>
      <c r="V49" s="1476"/>
      <c r="W49" s="1476"/>
      <c r="X49" s="1458"/>
      <c r="Y49" s="1459"/>
      <c r="Z49" s="1458"/>
      <c r="AA49" s="1459"/>
      <c r="AB49" s="1450"/>
      <c r="AC49" s="1450"/>
      <c r="AD49" s="1451">
        <f>SUM(R49:AC49)</f>
        <v>0</v>
      </c>
      <c r="AE49" s="1452"/>
      <c r="AF49" s="1453">
        <f>P49-AD49</f>
        <v>0</v>
      </c>
      <c r="AG49" s="1454"/>
      <c r="AH49" s="1467" t="s">
        <v>759</v>
      </c>
      <c r="AI49" s="1468"/>
    </row>
    <row r="50" spans="1:35" ht="21.95" customHeight="1">
      <c r="A50" s="1463"/>
      <c r="B50" s="1469" t="s">
        <v>745</v>
      </c>
      <c r="C50" s="1470"/>
      <c r="D50" s="1449"/>
      <c r="E50" s="1443"/>
      <c r="F50" s="1441"/>
      <c r="G50" s="1441"/>
      <c r="H50" s="1477"/>
      <c r="I50" s="1477"/>
      <c r="J50" s="1441"/>
      <c r="K50" s="1441"/>
      <c r="L50" s="1441"/>
      <c r="M50" s="1441"/>
      <c r="N50" s="1442"/>
      <c r="O50" s="1442"/>
      <c r="P50" s="1445" t="s">
        <v>616</v>
      </c>
      <c r="Q50" s="1446"/>
      <c r="R50" s="1449"/>
      <c r="S50" s="1443"/>
      <c r="T50" s="1441"/>
      <c r="U50" s="1441"/>
      <c r="V50" s="1475"/>
      <c r="W50" s="1475"/>
      <c r="X50" s="1443"/>
      <c r="Y50" s="1444"/>
      <c r="Z50" s="1443"/>
      <c r="AA50" s="1444"/>
      <c r="AB50" s="1442"/>
      <c r="AC50" s="1442"/>
      <c r="AD50" s="1445" t="s">
        <v>616</v>
      </c>
      <c r="AE50" s="1446"/>
      <c r="AF50" s="1411" t="s">
        <v>616</v>
      </c>
      <c r="AG50" s="1412"/>
      <c r="AH50" s="1436"/>
      <c r="AI50" s="1437"/>
    </row>
    <row r="51" spans="1:35" ht="21.95" customHeight="1">
      <c r="A51" s="1463"/>
      <c r="B51" s="1399" t="s">
        <v>746</v>
      </c>
      <c r="C51" s="1400"/>
      <c r="D51" s="1401" t="str">
        <f>IF(D50=0," ",D50*$W$5)</f>
        <v xml:space="preserve"> </v>
      </c>
      <c r="E51" s="1390"/>
      <c r="F51" s="1393" t="str">
        <f>IF(F50=0," ",F50*$W$6)</f>
        <v xml:space="preserve"> </v>
      </c>
      <c r="G51" s="1393"/>
      <c r="H51" s="1391" t="str">
        <f>IF(H50=0," ",H50*$W$7)</f>
        <v xml:space="preserve"> </v>
      </c>
      <c r="I51" s="1390"/>
      <c r="J51" s="1393" t="str">
        <f>IF(J50=0," ",J50*$W$10*1000)</f>
        <v xml:space="preserve"> </v>
      </c>
      <c r="K51" s="1393"/>
      <c r="L51" s="1393" t="str">
        <f>IF(L50=0," ",L50*$W$11*1000)</f>
        <v xml:space="preserve"> </v>
      </c>
      <c r="M51" s="1393"/>
      <c r="N51" s="1438" t="str">
        <f>IF(N50=0,"",0)</f>
        <v/>
      </c>
      <c r="O51" s="1439"/>
      <c r="P51" s="1393">
        <f>SUM(D51:O51)</f>
        <v>0</v>
      </c>
      <c r="Q51" s="1440"/>
      <c r="R51" s="1401" t="str">
        <f>IF(R50=0," ",R50*$W$5)</f>
        <v xml:space="preserve"> </v>
      </c>
      <c r="S51" s="1390"/>
      <c r="T51" s="1393" t="str">
        <f>IF(T50=0," ",T50*$W$6)</f>
        <v xml:space="preserve"> </v>
      </c>
      <c r="U51" s="1393"/>
      <c r="V51" s="1391" t="str">
        <f>IF(V50=0," ",V50*$W$7)</f>
        <v xml:space="preserve"> </v>
      </c>
      <c r="W51" s="1390"/>
      <c r="X51" s="1393" t="str">
        <f>IF(X50=0," ",X50*$W$10*1000)</f>
        <v xml:space="preserve"> </v>
      </c>
      <c r="Y51" s="1393"/>
      <c r="Z51" s="1393" t="str">
        <f>IF(Z50=0," ",Z50*$W$11*1000)</f>
        <v xml:space="preserve"> </v>
      </c>
      <c r="AA51" s="1393"/>
      <c r="AB51" s="1438" t="str">
        <f>IF(AB50=0,"",0)</f>
        <v/>
      </c>
      <c r="AC51" s="1439"/>
      <c r="AD51" s="1393">
        <f>SUM(R51:AC51)</f>
        <v>0</v>
      </c>
      <c r="AE51" s="1440"/>
      <c r="AF51" s="1394">
        <f>P51-AD51</f>
        <v>0</v>
      </c>
      <c r="AG51" s="1395"/>
      <c r="AH51" s="1447" t="s">
        <v>760</v>
      </c>
      <c r="AI51" s="1448"/>
    </row>
    <row r="52" spans="1:35" ht="21.95" customHeight="1">
      <c r="A52" s="1474"/>
      <c r="B52" s="1434" t="s">
        <v>748</v>
      </c>
      <c r="C52" s="1435"/>
      <c r="D52" s="1427" t="str">
        <f>IF(D50=0," ",D50*$Y$5)</f>
        <v xml:space="preserve"> </v>
      </c>
      <c r="E52" s="1428"/>
      <c r="F52" s="1415" t="str">
        <f>IF(F50=0," ",F50*$Y$5)</f>
        <v xml:space="preserve"> </v>
      </c>
      <c r="G52" s="1416"/>
      <c r="H52" s="1415" t="str">
        <f>IF(H50=0," ",H50*$Y$7)</f>
        <v xml:space="preserve"> </v>
      </c>
      <c r="I52" s="1416"/>
      <c r="J52" s="1415" t="str">
        <f>IF(J50=0," ",J50*$Y$10*1000)</f>
        <v xml:space="preserve"> </v>
      </c>
      <c r="K52" s="1416"/>
      <c r="L52" s="1415" t="str">
        <f>IF(L50=0," ",L50*$Y$11*1000)</f>
        <v xml:space="preserve"> </v>
      </c>
      <c r="M52" s="1416"/>
      <c r="N52" s="1415" t="str">
        <f>IF(N50=0,"",N50*($Y$8+$Y$9))</f>
        <v/>
      </c>
      <c r="O52" s="1416"/>
      <c r="P52" s="1415">
        <f>SUM(D52:O52)</f>
        <v>0</v>
      </c>
      <c r="Q52" s="1417"/>
      <c r="R52" s="1427" t="str">
        <f>IF(R50=0," ",R50*$Y$5)</f>
        <v xml:space="preserve"> </v>
      </c>
      <c r="S52" s="1428"/>
      <c r="T52" s="1415" t="str">
        <f>IF(T50=0," ",T50*$Y$5)</f>
        <v xml:space="preserve"> </v>
      </c>
      <c r="U52" s="1416"/>
      <c r="V52" s="1415" t="str">
        <f>IF(V50=0," ",V50*$Y$7)</f>
        <v xml:space="preserve"> </v>
      </c>
      <c r="W52" s="1416"/>
      <c r="X52" s="1415" t="str">
        <f>IF(X50=0," ",X50*$Y$10*1000)</f>
        <v xml:space="preserve"> </v>
      </c>
      <c r="Y52" s="1416"/>
      <c r="Z52" s="1415" t="str">
        <f>IF(Z50=0," ",Z50*$Y$11*1000)</f>
        <v xml:space="preserve"> </v>
      </c>
      <c r="AA52" s="1416"/>
      <c r="AB52" s="1415" t="str">
        <f>IF(AB50=0,"",AB50*($Y$8+$Y$9))</f>
        <v/>
      </c>
      <c r="AC52" s="1416"/>
      <c r="AD52" s="1415">
        <f>SUM(R52:AC52)</f>
        <v>0</v>
      </c>
      <c r="AE52" s="1417"/>
      <c r="AF52" s="1418">
        <f>P52-AD52</f>
        <v>0</v>
      </c>
      <c r="AG52" s="1419"/>
      <c r="AH52" s="1460"/>
      <c r="AI52" s="1461"/>
    </row>
    <row r="53" spans="1:35" ht="21.95" customHeight="1">
      <c r="A53" s="1462">
        <v>8</v>
      </c>
      <c r="B53" s="1465" t="s">
        <v>744</v>
      </c>
      <c r="C53" s="1466"/>
      <c r="D53" s="1456"/>
      <c r="E53" s="1457"/>
      <c r="F53" s="1455"/>
      <c r="G53" s="1455"/>
      <c r="H53" s="1455"/>
      <c r="I53" s="1455"/>
      <c r="J53" s="1455"/>
      <c r="K53" s="1455"/>
      <c r="L53" s="1455"/>
      <c r="M53" s="1455"/>
      <c r="N53" s="1476"/>
      <c r="O53" s="1476"/>
      <c r="P53" s="1451">
        <f>SUM(D53:O53)</f>
        <v>0</v>
      </c>
      <c r="Q53" s="1452"/>
      <c r="R53" s="1456"/>
      <c r="S53" s="1457"/>
      <c r="T53" s="1455"/>
      <c r="U53" s="1455"/>
      <c r="V53" s="1450"/>
      <c r="W53" s="1450"/>
      <c r="X53" s="1458"/>
      <c r="Y53" s="1459"/>
      <c r="Z53" s="1458"/>
      <c r="AA53" s="1459"/>
      <c r="AB53" s="1476"/>
      <c r="AC53" s="1476"/>
      <c r="AD53" s="1451">
        <f>SUM(R53:AC53)</f>
        <v>0</v>
      </c>
      <c r="AE53" s="1452"/>
      <c r="AF53" s="1453">
        <f>P53-AD53</f>
        <v>0</v>
      </c>
      <c r="AG53" s="1454"/>
      <c r="AH53" s="1467" t="s">
        <v>759</v>
      </c>
      <c r="AI53" s="1468"/>
    </row>
    <row r="54" spans="1:35" ht="21.95" customHeight="1">
      <c r="A54" s="1463"/>
      <c r="B54" s="1469" t="s">
        <v>745</v>
      </c>
      <c r="C54" s="1470"/>
      <c r="D54" s="1449"/>
      <c r="E54" s="1443"/>
      <c r="F54" s="1441"/>
      <c r="G54" s="1441"/>
      <c r="H54" s="1441"/>
      <c r="I54" s="1441"/>
      <c r="J54" s="1441"/>
      <c r="K54" s="1441"/>
      <c r="L54" s="1441"/>
      <c r="M54" s="1441"/>
      <c r="N54" s="1475"/>
      <c r="O54" s="1475"/>
      <c r="P54" s="1445" t="s">
        <v>616</v>
      </c>
      <c r="Q54" s="1446"/>
      <c r="R54" s="1449"/>
      <c r="S54" s="1443"/>
      <c r="T54" s="1441"/>
      <c r="U54" s="1441"/>
      <c r="V54" s="1442"/>
      <c r="W54" s="1442"/>
      <c r="X54" s="1443"/>
      <c r="Y54" s="1444"/>
      <c r="Z54" s="1443"/>
      <c r="AA54" s="1444"/>
      <c r="AB54" s="1475"/>
      <c r="AC54" s="1475"/>
      <c r="AD54" s="1445" t="s">
        <v>616</v>
      </c>
      <c r="AE54" s="1446"/>
      <c r="AF54" s="1411" t="s">
        <v>616</v>
      </c>
      <c r="AG54" s="1412"/>
      <c r="AH54" s="1436"/>
      <c r="AI54" s="1437"/>
    </row>
    <row r="55" spans="1:35" ht="21.95" customHeight="1">
      <c r="A55" s="1463"/>
      <c r="B55" s="1399" t="s">
        <v>746</v>
      </c>
      <c r="C55" s="1400"/>
      <c r="D55" s="1401" t="str">
        <f>IF(D54=0," ",D54*$W$5)</f>
        <v xml:space="preserve"> </v>
      </c>
      <c r="E55" s="1390"/>
      <c r="F55" s="1393" t="str">
        <f>IF(F54=0," ",F54*$W$6)</f>
        <v xml:space="preserve"> </v>
      </c>
      <c r="G55" s="1393"/>
      <c r="H55" s="1391" t="str">
        <f>IF(H54=0," ",H54*$W$7)</f>
        <v xml:space="preserve"> </v>
      </c>
      <c r="I55" s="1390"/>
      <c r="J55" s="1393" t="str">
        <f>IF(J54=0," ",J54*$W$10*1000)</f>
        <v xml:space="preserve"> </v>
      </c>
      <c r="K55" s="1393"/>
      <c r="L55" s="1393" t="str">
        <f>IF(L54=0," ",L54*$W$11*1000)</f>
        <v xml:space="preserve"> </v>
      </c>
      <c r="M55" s="1393"/>
      <c r="N55" s="1438" t="str">
        <f>IF(N54=0,"",0)</f>
        <v/>
      </c>
      <c r="O55" s="1439"/>
      <c r="P55" s="1393">
        <f>SUM(D55:O55)</f>
        <v>0</v>
      </c>
      <c r="Q55" s="1440"/>
      <c r="R55" s="1401" t="str">
        <f>IF(R54=0," ",R54*$W$5)</f>
        <v xml:space="preserve"> </v>
      </c>
      <c r="S55" s="1390"/>
      <c r="T55" s="1393" t="str">
        <f>IF(T54=0," ",T54*$W$6)</f>
        <v xml:space="preserve"> </v>
      </c>
      <c r="U55" s="1393"/>
      <c r="V55" s="1391" t="str">
        <f>IF(V54=0," ",V54*$W$7)</f>
        <v xml:space="preserve"> </v>
      </c>
      <c r="W55" s="1390"/>
      <c r="X55" s="1393" t="str">
        <f>IF(X54=0," ",X54*$W$10*1000)</f>
        <v xml:space="preserve"> </v>
      </c>
      <c r="Y55" s="1393"/>
      <c r="Z55" s="1393" t="str">
        <f>IF(Z54=0," ",Z54*$W$11*1000)</f>
        <v xml:space="preserve"> </v>
      </c>
      <c r="AA55" s="1393"/>
      <c r="AB55" s="1438" t="str">
        <f>IF(AB54=0,"",0)</f>
        <v/>
      </c>
      <c r="AC55" s="1439"/>
      <c r="AD55" s="1393">
        <f>SUM(R55:AC55)</f>
        <v>0</v>
      </c>
      <c r="AE55" s="1440"/>
      <c r="AF55" s="1394">
        <f>P55-AD55</f>
        <v>0</v>
      </c>
      <c r="AG55" s="1395"/>
      <c r="AH55" s="1447" t="s">
        <v>760</v>
      </c>
      <c r="AI55" s="1448"/>
    </row>
    <row r="56" spans="1:35" ht="21.95" customHeight="1">
      <c r="A56" s="1474"/>
      <c r="B56" s="1434" t="s">
        <v>748</v>
      </c>
      <c r="C56" s="1435"/>
      <c r="D56" s="1427" t="str">
        <f>IF(D54=0," ",D54*$Y$5)</f>
        <v xml:space="preserve"> </v>
      </c>
      <c r="E56" s="1428"/>
      <c r="F56" s="1415" t="str">
        <f>IF(F54=0," ",F54*$Y$5)</f>
        <v xml:space="preserve"> </v>
      </c>
      <c r="G56" s="1416"/>
      <c r="H56" s="1415" t="str">
        <f>IF(H54=0," ",H54*$Y$7)</f>
        <v xml:space="preserve"> </v>
      </c>
      <c r="I56" s="1416"/>
      <c r="J56" s="1415" t="str">
        <f>IF(J54=0," ",J54*$Y$10*1000)</f>
        <v xml:space="preserve"> </v>
      </c>
      <c r="K56" s="1416"/>
      <c r="L56" s="1415" t="str">
        <f>IF(L54=0," ",L54*$Y$11*1000)</f>
        <v xml:space="preserve"> </v>
      </c>
      <c r="M56" s="1416"/>
      <c r="N56" s="1415" t="str">
        <f>IF(N54=0,"",N54*($Y$8+$Y$9))</f>
        <v/>
      </c>
      <c r="O56" s="1416"/>
      <c r="P56" s="1415">
        <f>SUM(D56:O56)</f>
        <v>0</v>
      </c>
      <c r="Q56" s="1417"/>
      <c r="R56" s="1427" t="str">
        <f>IF(R54=0," ",R54*$Y$5)</f>
        <v xml:space="preserve"> </v>
      </c>
      <c r="S56" s="1428"/>
      <c r="T56" s="1415" t="str">
        <f>IF(T54=0," ",T54*$Y$5)</f>
        <v xml:space="preserve"> </v>
      </c>
      <c r="U56" s="1416"/>
      <c r="V56" s="1415" t="str">
        <f>IF(V54=0," ",V54*$Y$7)</f>
        <v xml:space="preserve"> </v>
      </c>
      <c r="W56" s="1416"/>
      <c r="X56" s="1415" t="str">
        <f>IF(X54=0," ",X54*$Y$10*1000)</f>
        <v xml:space="preserve"> </v>
      </c>
      <c r="Y56" s="1416"/>
      <c r="Z56" s="1415" t="str">
        <f>IF(Z54=0," ",Z54*$Y$11*1000)</f>
        <v xml:space="preserve"> </v>
      </c>
      <c r="AA56" s="1416"/>
      <c r="AB56" s="1415" t="str">
        <f>IF(AB54=0,"",AB54*($Y$8+$Y$9))</f>
        <v/>
      </c>
      <c r="AC56" s="1416"/>
      <c r="AD56" s="1415">
        <f>SUM(R56:AC56)</f>
        <v>0</v>
      </c>
      <c r="AE56" s="1417"/>
      <c r="AF56" s="1418">
        <f>P56-AD56</f>
        <v>0</v>
      </c>
      <c r="AG56" s="1419"/>
      <c r="AH56" s="1460"/>
      <c r="AI56" s="1461"/>
    </row>
    <row r="57" spans="1:35" ht="21.95" customHeight="1">
      <c r="A57" s="1462">
        <v>9</v>
      </c>
      <c r="B57" s="1465" t="s">
        <v>744</v>
      </c>
      <c r="C57" s="1466"/>
      <c r="D57" s="1471"/>
      <c r="E57" s="1472"/>
      <c r="F57" s="1473"/>
      <c r="G57" s="1473"/>
      <c r="H57" s="1455"/>
      <c r="I57" s="1455"/>
      <c r="J57" s="1455"/>
      <c r="K57" s="1455"/>
      <c r="L57" s="1455"/>
      <c r="M57" s="1455"/>
      <c r="N57" s="1450"/>
      <c r="O57" s="1450"/>
      <c r="P57" s="1451">
        <f>SUM(D57:O57)</f>
        <v>0</v>
      </c>
      <c r="Q57" s="1452"/>
      <c r="R57" s="1471"/>
      <c r="S57" s="1472"/>
      <c r="T57" s="1473"/>
      <c r="U57" s="1473"/>
      <c r="V57" s="1450"/>
      <c r="W57" s="1450"/>
      <c r="X57" s="1458"/>
      <c r="Y57" s="1459"/>
      <c r="Z57" s="1458"/>
      <c r="AA57" s="1459"/>
      <c r="AB57" s="1450"/>
      <c r="AC57" s="1450"/>
      <c r="AD57" s="1451">
        <f>SUM(R57:AC57)</f>
        <v>0</v>
      </c>
      <c r="AE57" s="1452"/>
      <c r="AF57" s="1453">
        <f>P57-AD57</f>
        <v>0</v>
      </c>
      <c r="AG57" s="1454"/>
      <c r="AH57" s="1467" t="s">
        <v>759</v>
      </c>
      <c r="AI57" s="1468"/>
    </row>
    <row r="58" spans="1:35" ht="21.95" customHeight="1">
      <c r="A58" s="1463"/>
      <c r="B58" s="1469" t="s">
        <v>745</v>
      </c>
      <c r="C58" s="1470"/>
      <c r="D58" s="1449"/>
      <c r="E58" s="1443"/>
      <c r="F58" s="1441"/>
      <c r="G58" s="1441"/>
      <c r="H58" s="1441"/>
      <c r="I58" s="1441"/>
      <c r="J58" s="1441"/>
      <c r="K58" s="1441"/>
      <c r="L58" s="1441"/>
      <c r="M58" s="1441"/>
      <c r="N58" s="1442"/>
      <c r="O58" s="1442"/>
      <c r="P58" s="1445" t="s">
        <v>616</v>
      </c>
      <c r="Q58" s="1446"/>
      <c r="R58" s="1449"/>
      <c r="S58" s="1443"/>
      <c r="T58" s="1441"/>
      <c r="U58" s="1441"/>
      <c r="V58" s="1442"/>
      <c r="W58" s="1442"/>
      <c r="X58" s="1443"/>
      <c r="Y58" s="1444"/>
      <c r="Z58" s="1443"/>
      <c r="AA58" s="1444"/>
      <c r="AB58" s="1442"/>
      <c r="AC58" s="1442"/>
      <c r="AD58" s="1445" t="s">
        <v>616</v>
      </c>
      <c r="AE58" s="1446"/>
      <c r="AF58" s="1411" t="s">
        <v>616</v>
      </c>
      <c r="AG58" s="1412"/>
      <c r="AH58" s="1436"/>
      <c r="AI58" s="1437"/>
    </row>
    <row r="59" spans="1:35" ht="21.95" customHeight="1">
      <c r="A59" s="1463"/>
      <c r="B59" s="1399" t="s">
        <v>746</v>
      </c>
      <c r="C59" s="1400"/>
      <c r="D59" s="1401" t="str">
        <f>IF(D58=0," ",D58*$W$5)</f>
        <v xml:space="preserve"> </v>
      </c>
      <c r="E59" s="1390"/>
      <c r="F59" s="1393" t="str">
        <f>IF(F58=0," ",F58*$W$6)</f>
        <v xml:space="preserve"> </v>
      </c>
      <c r="G59" s="1393"/>
      <c r="H59" s="1391" t="str">
        <f>IF(H58=0," ",H58*$W$7)</f>
        <v xml:space="preserve"> </v>
      </c>
      <c r="I59" s="1390"/>
      <c r="J59" s="1393" t="str">
        <f>IF(J58=0," ",J58*$W$10*1000)</f>
        <v xml:space="preserve"> </v>
      </c>
      <c r="K59" s="1393"/>
      <c r="L59" s="1393" t="str">
        <f>IF(L58=0," ",L58*$W$11*1000)</f>
        <v xml:space="preserve"> </v>
      </c>
      <c r="M59" s="1393"/>
      <c r="N59" s="1438" t="str">
        <f>IF(N58=0,"",0)</f>
        <v/>
      </c>
      <c r="O59" s="1439"/>
      <c r="P59" s="1393">
        <f>SUM(D59:O59)</f>
        <v>0</v>
      </c>
      <c r="Q59" s="1440"/>
      <c r="R59" s="1401" t="str">
        <f>IF(R58=0," ",R58*$W$5)</f>
        <v xml:space="preserve"> </v>
      </c>
      <c r="S59" s="1390"/>
      <c r="T59" s="1393" t="str">
        <f>IF(T58=0," ",T58*$W$6)</f>
        <v xml:space="preserve"> </v>
      </c>
      <c r="U59" s="1393"/>
      <c r="V59" s="1391" t="str">
        <f>IF(V58=0," ",V58*$W$7)</f>
        <v xml:space="preserve"> </v>
      </c>
      <c r="W59" s="1390"/>
      <c r="X59" s="1393" t="str">
        <f>IF(X58=0," ",X58*$W$10*1000)</f>
        <v xml:space="preserve"> </v>
      </c>
      <c r="Y59" s="1393"/>
      <c r="Z59" s="1393" t="str">
        <f>IF(Z58=0," ",Z58*$W$11*1000)</f>
        <v xml:space="preserve"> </v>
      </c>
      <c r="AA59" s="1393"/>
      <c r="AB59" s="1438" t="str">
        <f>IF(AB58=0,"",0)</f>
        <v/>
      </c>
      <c r="AC59" s="1439"/>
      <c r="AD59" s="1393">
        <f>SUM(R59:AC59)</f>
        <v>0</v>
      </c>
      <c r="AE59" s="1440"/>
      <c r="AF59" s="1394">
        <f>P59-AD59</f>
        <v>0</v>
      </c>
      <c r="AG59" s="1395"/>
      <c r="AH59" s="1447" t="s">
        <v>760</v>
      </c>
      <c r="AI59" s="1448"/>
    </row>
    <row r="60" spans="1:35" ht="21.95" customHeight="1">
      <c r="A60" s="1474"/>
      <c r="B60" s="1434" t="s">
        <v>748</v>
      </c>
      <c r="C60" s="1435"/>
      <c r="D60" s="1427" t="str">
        <f>IF(D58=0," ",D58*$Y$5)</f>
        <v xml:space="preserve"> </v>
      </c>
      <c r="E60" s="1428"/>
      <c r="F60" s="1415" t="str">
        <f>IF(F58=0," ",F58*$Y$5)</f>
        <v xml:space="preserve"> </v>
      </c>
      <c r="G60" s="1416"/>
      <c r="H60" s="1415" t="str">
        <f>IF(H58=0," ",H58*$Y$7)</f>
        <v xml:space="preserve"> </v>
      </c>
      <c r="I60" s="1416"/>
      <c r="J60" s="1415" t="str">
        <f>IF(J58=0," ",J58*$Y$10*1000)</f>
        <v xml:space="preserve"> </v>
      </c>
      <c r="K60" s="1416"/>
      <c r="L60" s="1415" t="str">
        <f>IF(L58=0," ",L58*$Y$11*1000)</f>
        <v xml:space="preserve"> </v>
      </c>
      <c r="M60" s="1416"/>
      <c r="N60" s="1415" t="str">
        <f>IF(N58=0,"",N58*($Y$8+$Y$9))</f>
        <v/>
      </c>
      <c r="O60" s="1416"/>
      <c r="P60" s="1415">
        <f>SUM(D60:O60)</f>
        <v>0</v>
      </c>
      <c r="Q60" s="1417"/>
      <c r="R60" s="1427" t="str">
        <f>IF(R58=0," ",R58*$Y$5)</f>
        <v xml:space="preserve"> </v>
      </c>
      <c r="S60" s="1428"/>
      <c r="T60" s="1415" t="str">
        <f>IF(T58=0," ",T58*$Y$5)</f>
        <v xml:space="preserve"> </v>
      </c>
      <c r="U60" s="1416"/>
      <c r="V60" s="1415" t="str">
        <f>IF(V58=0," ",V58*$Y$7)</f>
        <v xml:space="preserve"> </v>
      </c>
      <c r="W60" s="1416"/>
      <c r="X60" s="1415" t="str">
        <f>IF(X58=0," ",X58*$Y$10*1000)</f>
        <v xml:space="preserve"> </v>
      </c>
      <c r="Y60" s="1416"/>
      <c r="Z60" s="1415" t="str">
        <f>IF(Z58=0," ",Z58*$Y$11*1000)</f>
        <v xml:space="preserve"> </v>
      </c>
      <c r="AA60" s="1416"/>
      <c r="AB60" s="1415" t="str">
        <f>IF(AB58=0,"",AB58*($Y$8+$Y$9))</f>
        <v/>
      </c>
      <c r="AC60" s="1416"/>
      <c r="AD60" s="1415">
        <f>SUM(R60:AC60)</f>
        <v>0</v>
      </c>
      <c r="AE60" s="1417"/>
      <c r="AF60" s="1418">
        <f>P60-AD60</f>
        <v>0</v>
      </c>
      <c r="AG60" s="1419"/>
      <c r="AH60" s="1460"/>
      <c r="AI60" s="1461"/>
    </row>
    <row r="61" spans="1:35" ht="21.95" customHeight="1">
      <c r="A61" s="1462">
        <v>10</v>
      </c>
      <c r="B61" s="1465" t="s">
        <v>744</v>
      </c>
      <c r="C61" s="1466"/>
      <c r="D61" s="1456"/>
      <c r="E61" s="1457"/>
      <c r="F61" s="1455"/>
      <c r="G61" s="1455"/>
      <c r="H61" s="1455"/>
      <c r="I61" s="1455"/>
      <c r="J61" s="1455"/>
      <c r="K61" s="1455"/>
      <c r="L61" s="1455"/>
      <c r="M61" s="1455"/>
      <c r="N61" s="1450"/>
      <c r="O61" s="1450"/>
      <c r="P61" s="1451">
        <f>SUM(D61:O61)</f>
        <v>0</v>
      </c>
      <c r="Q61" s="1452"/>
      <c r="R61" s="1456"/>
      <c r="S61" s="1457"/>
      <c r="T61" s="1455"/>
      <c r="U61" s="1455"/>
      <c r="V61" s="1450"/>
      <c r="W61" s="1450"/>
      <c r="X61" s="1458"/>
      <c r="Y61" s="1459"/>
      <c r="Z61" s="1458"/>
      <c r="AA61" s="1459"/>
      <c r="AB61" s="1450"/>
      <c r="AC61" s="1450"/>
      <c r="AD61" s="1451">
        <f>SUM(R61:AC61)</f>
        <v>0</v>
      </c>
      <c r="AE61" s="1452"/>
      <c r="AF61" s="1453">
        <f>P61-AD61</f>
        <v>0</v>
      </c>
      <c r="AG61" s="1454"/>
      <c r="AH61" s="1467" t="s">
        <v>759</v>
      </c>
      <c r="AI61" s="1468"/>
    </row>
    <row r="62" spans="1:35" ht="21.95" customHeight="1">
      <c r="A62" s="1463"/>
      <c r="B62" s="1469" t="s">
        <v>745</v>
      </c>
      <c r="C62" s="1470"/>
      <c r="D62" s="1449"/>
      <c r="E62" s="1443"/>
      <c r="F62" s="1441"/>
      <c r="G62" s="1441"/>
      <c r="H62" s="1441"/>
      <c r="I62" s="1441"/>
      <c r="J62" s="1441"/>
      <c r="K62" s="1441"/>
      <c r="L62" s="1441"/>
      <c r="M62" s="1441"/>
      <c r="N62" s="1442"/>
      <c r="O62" s="1442"/>
      <c r="P62" s="1445" t="s">
        <v>616</v>
      </c>
      <c r="Q62" s="1446"/>
      <c r="R62" s="1449"/>
      <c r="S62" s="1443"/>
      <c r="T62" s="1441"/>
      <c r="U62" s="1441"/>
      <c r="V62" s="1442"/>
      <c r="W62" s="1442"/>
      <c r="X62" s="1443"/>
      <c r="Y62" s="1444"/>
      <c r="Z62" s="1443"/>
      <c r="AA62" s="1444"/>
      <c r="AB62" s="1442"/>
      <c r="AC62" s="1442"/>
      <c r="AD62" s="1445" t="s">
        <v>616</v>
      </c>
      <c r="AE62" s="1446"/>
      <c r="AF62" s="1411" t="s">
        <v>616</v>
      </c>
      <c r="AG62" s="1412"/>
      <c r="AH62" s="1436"/>
      <c r="AI62" s="1437"/>
    </row>
    <row r="63" spans="1:35" ht="21.95" customHeight="1">
      <c r="A63" s="1463"/>
      <c r="B63" s="1399" t="s">
        <v>746</v>
      </c>
      <c r="C63" s="1400"/>
      <c r="D63" s="1401" t="str">
        <f>IF(D62=0," ",D62*$W$5)</f>
        <v xml:space="preserve"> </v>
      </c>
      <c r="E63" s="1390"/>
      <c r="F63" s="1393" t="str">
        <f>IF(F62=0," ",F62*$W$6)</f>
        <v xml:space="preserve"> </v>
      </c>
      <c r="G63" s="1393"/>
      <c r="H63" s="1391" t="str">
        <f>IF(H62=0," ",H62*$W$7)</f>
        <v xml:space="preserve"> </v>
      </c>
      <c r="I63" s="1390"/>
      <c r="J63" s="1393" t="str">
        <f>IF(J62=0," ",J62*$W$10*1000)</f>
        <v xml:space="preserve"> </v>
      </c>
      <c r="K63" s="1393"/>
      <c r="L63" s="1393" t="str">
        <f>IF(L62=0," ",L62*$W$11*1000)</f>
        <v xml:space="preserve"> </v>
      </c>
      <c r="M63" s="1393"/>
      <c r="N63" s="1438" t="str">
        <f>IF(N62=0,"",0)</f>
        <v/>
      </c>
      <c r="O63" s="1439"/>
      <c r="P63" s="1393">
        <f>SUM(D63:O63)</f>
        <v>0</v>
      </c>
      <c r="Q63" s="1440"/>
      <c r="R63" s="1401" t="str">
        <f>IF(R62=0," ",R62*$W$5)</f>
        <v xml:space="preserve"> </v>
      </c>
      <c r="S63" s="1390"/>
      <c r="T63" s="1393" t="str">
        <f>IF(T62=0," ",T62*$W$6)</f>
        <v xml:space="preserve"> </v>
      </c>
      <c r="U63" s="1393"/>
      <c r="V63" s="1391" t="str">
        <f>IF(V62=0," ",V62*$W$7)</f>
        <v xml:space="preserve"> </v>
      </c>
      <c r="W63" s="1390"/>
      <c r="X63" s="1393" t="str">
        <f>IF(X62=0," ",X62*$W$10*1000)</f>
        <v xml:space="preserve"> </v>
      </c>
      <c r="Y63" s="1393"/>
      <c r="Z63" s="1393" t="str">
        <f>IF(Z62=0," ",Z62*$W$11*1000)</f>
        <v xml:space="preserve"> </v>
      </c>
      <c r="AA63" s="1393"/>
      <c r="AB63" s="1438" t="str">
        <f>IF(AB62=0,"",0)</f>
        <v/>
      </c>
      <c r="AC63" s="1439"/>
      <c r="AD63" s="1393">
        <f>SUM(R63:AC63)</f>
        <v>0</v>
      </c>
      <c r="AE63" s="1440"/>
      <c r="AF63" s="1394">
        <f>P63-AD63</f>
        <v>0</v>
      </c>
      <c r="AG63" s="1395"/>
      <c r="AH63" s="1447" t="s">
        <v>760</v>
      </c>
      <c r="AI63" s="1448"/>
    </row>
    <row r="64" spans="1:35" ht="21.95" customHeight="1" thickBot="1">
      <c r="A64" s="1464"/>
      <c r="B64" s="1434" t="s">
        <v>748</v>
      </c>
      <c r="C64" s="1435"/>
      <c r="D64" s="1427" t="str">
        <f>IF(D62=0," ",D62*$Y$5)</f>
        <v xml:space="preserve"> </v>
      </c>
      <c r="E64" s="1428"/>
      <c r="F64" s="1415" t="str">
        <f>IF(F62=0," ",F62*$Y$5)</f>
        <v xml:space="preserve"> </v>
      </c>
      <c r="G64" s="1416"/>
      <c r="H64" s="1415" t="str">
        <f>IF(H62=0," ",H62*$Y$7)</f>
        <v xml:space="preserve"> </v>
      </c>
      <c r="I64" s="1416"/>
      <c r="J64" s="1415" t="str">
        <f>IF(J62=0," ",J62*$Y$10*1000)</f>
        <v xml:space="preserve"> </v>
      </c>
      <c r="K64" s="1416"/>
      <c r="L64" s="1415" t="str">
        <f>IF(L62=0," ",L62*$Y$11*1000)</f>
        <v xml:space="preserve"> </v>
      </c>
      <c r="M64" s="1416"/>
      <c r="N64" s="1415" t="str">
        <f>IF(N62=0,"",N62*($Y$8+$Y$9))</f>
        <v/>
      </c>
      <c r="O64" s="1416"/>
      <c r="P64" s="1415">
        <f>SUM(D64:O64)</f>
        <v>0</v>
      </c>
      <c r="Q64" s="1417"/>
      <c r="R64" s="1427" t="str">
        <f>IF(R62=0," ",R62*$Y$5)</f>
        <v xml:space="preserve"> </v>
      </c>
      <c r="S64" s="1428"/>
      <c r="T64" s="1415" t="str">
        <f>IF(T62=0," ",T62*$Y$5)</f>
        <v xml:space="preserve"> </v>
      </c>
      <c r="U64" s="1416"/>
      <c r="V64" s="1415" t="str">
        <f>IF(V62=0," ",V62*$Y$7)</f>
        <v xml:space="preserve"> </v>
      </c>
      <c r="W64" s="1416"/>
      <c r="X64" s="1415" t="str">
        <f>IF(X62=0," ",X62*$Y$10*1000)</f>
        <v xml:space="preserve"> </v>
      </c>
      <c r="Y64" s="1416"/>
      <c r="Z64" s="1415" t="str">
        <f>IF(Z62=0," ",Z62*$Y$11*1000)</f>
        <v xml:space="preserve"> </v>
      </c>
      <c r="AA64" s="1416"/>
      <c r="AB64" s="1415" t="str">
        <f>IF(AB62=0,"",AB62*($Y$8+$Y$9))</f>
        <v/>
      </c>
      <c r="AC64" s="1416"/>
      <c r="AD64" s="1415">
        <f>SUM(R64:AC64)</f>
        <v>0</v>
      </c>
      <c r="AE64" s="1417"/>
      <c r="AF64" s="1418">
        <f>P64-AD64</f>
        <v>0</v>
      </c>
      <c r="AG64" s="1419"/>
      <c r="AH64" s="1420"/>
      <c r="AI64" s="1421"/>
    </row>
    <row r="65" spans="1:35" ht="21.95" customHeight="1" thickTop="1">
      <c r="A65" s="1422" t="s">
        <v>25</v>
      </c>
      <c r="B65" s="1425" t="s">
        <v>744</v>
      </c>
      <c r="C65" s="1426"/>
      <c r="D65" s="1409">
        <f>SUM(D25,D29,D33,D37,D41,D45,D49,D53,D57,D61)</f>
        <v>0</v>
      </c>
      <c r="E65" s="1408"/>
      <c r="F65" s="1407">
        <f>SUM(F25,F29,F33,F37,F41,F45,F49,F53,F57,F61)</f>
        <v>0</v>
      </c>
      <c r="G65" s="1408"/>
      <c r="H65" s="1407">
        <f>SUM(H25,H29,H33,H37,H41,H45,H49,H53,H57,H61)</f>
        <v>0</v>
      </c>
      <c r="I65" s="1408"/>
      <c r="J65" s="1407">
        <f>SUM(J25,J29,J33,J37,J41,J45,J49,J53,J57,J61)</f>
        <v>0</v>
      </c>
      <c r="K65" s="1408"/>
      <c r="L65" s="1407">
        <f>SUM(L25,L29,L33,L37,L41,L45,L49,L53,L57,L61)</f>
        <v>0</v>
      </c>
      <c r="M65" s="1408"/>
      <c r="N65" s="1407">
        <f>SUM(N25,N29,N33,N37,N41,N45,N49,N53,N57,N61)</f>
        <v>0</v>
      </c>
      <c r="O65" s="1408"/>
      <c r="P65" s="1407">
        <f>SUM(P25,P29,P33,P37,P41,P45,P49,P53,P57,P61)</f>
        <v>0</v>
      </c>
      <c r="Q65" s="1408"/>
      <c r="R65" s="1409">
        <f>SUM(R25,R29,R33,R37,R41,R45,R49,R53,R57,R61)</f>
        <v>0</v>
      </c>
      <c r="S65" s="1408"/>
      <c r="T65" s="1410">
        <f>SUM(T25,T29,T33,T37,T41,T45,T49,T53,T57,T61)</f>
        <v>0</v>
      </c>
      <c r="U65" s="1410"/>
      <c r="V65" s="1410">
        <f>SUM(V25,V29,V33,V37,V41,V45,V49,V53,V57,V61)</f>
        <v>0</v>
      </c>
      <c r="W65" s="1410"/>
      <c r="X65" s="1408">
        <f>SUM(X25,X29,X33,X37,X41,X45,X49,X53,X57,X61)</f>
        <v>0</v>
      </c>
      <c r="Y65" s="1429"/>
      <c r="Z65" s="1408">
        <f>SUM(Z25,Z29,Z33,Z37,Z41,Z45,Z49,Z53,Z57,Z61)</f>
        <v>0</v>
      </c>
      <c r="AA65" s="1429"/>
      <c r="AB65" s="1410">
        <f>SUM(AB25,AB29,AB33,AB37,AB41,AB45,AB49,AB53,AB57,AB61)</f>
        <v>0</v>
      </c>
      <c r="AC65" s="1410"/>
      <c r="AD65" s="1407">
        <f>SUM(AD25,AD29,AD33,AD37,AD41,AD45,AD49,AD53,AD57,AD61)</f>
        <v>0</v>
      </c>
      <c r="AE65" s="1408"/>
      <c r="AF65" s="1430">
        <f>P65-AD65</f>
        <v>0</v>
      </c>
      <c r="AG65" s="1431"/>
      <c r="AH65" s="1432" t="s">
        <v>759</v>
      </c>
      <c r="AI65" s="1433"/>
    </row>
    <row r="66" spans="1:35" ht="21.95" customHeight="1">
      <c r="A66" s="1423"/>
      <c r="B66" s="1405" t="s">
        <v>745</v>
      </c>
      <c r="C66" s="1406"/>
      <c r="D66" s="1404">
        <f>SUM(D26,D30,D34,D38,D42,D46,D50,D54,D58,D62)</f>
        <v>0</v>
      </c>
      <c r="E66" s="1403"/>
      <c r="F66" s="1402">
        <f>SUM(F26,F30,F34,F38,F42,F46,F50,F54,F58,F62)</f>
        <v>0</v>
      </c>
      <c r="G66" s="1403"/>
      <c r="H66" s="1402">
        <f>SUM(H26,H30,H34,H38,H42,H46,H50,H54,H58,H62)</f>
        <v>0</v>
      </c>
      <c r="I66" s="1403"/>
      <c r="J66" s="1402">
        <f>SUM(J26,J30,J34,J38,J42,J46,J50,J54,J58,J62)</f>
        <v>0</v>
      </c>
      <c r="K66" s="1403"/>
      <c r="L66" s="1402">
        <f>SUM(L26,L30,L34,L38,L42,L46,L50,L54,L58,L62)</f>
        <v>0</v>
      </c>
      <c r="M66" s="1403"/>
      <c r="N66" s="1402">
        <f>SUM(N26,N30,N34,N38,N42,N46,N50,N54,N58,N62)</f>
        <v>0</v>
      </c>
      <c r="O66" s="1403"/>
      <c r="P66" s="1402">
        <f>SUM(P26,P30,P34,P38,P42,P46,P50,P54,P58,P62)</f>
        <v>0</v>
      </c>
      <c r="Q66" s="1403"/>
      <c r="R66" s="1404">
        <f>SUM(R26,R30,R34,R38,R42,R46,R50,R54,R58,R62)</f>
        <v>0</v>
      </c>
      <c r="S66" s="1403"/>
      <c r="T66" s="1392">
        <f>SUM(T26,T30,T34,T38,T42,T46,T50,T54,T58,T62)</f>
        <v>0</v>
      </c>
      <c r="U66" s="1392"/>
      <c r="V66" s="1392">
        <f>SUM(V26,V30,V34,V38,V42,V46,V50,V54,V58,V62)</f>
        <v>0</v>
      </c>
      <c r="W66" s="1392"/>
      <c r="X66" s="1390">
        <f>SUM(X26,X30,X34,X38,X42,X46,X50,X54,X58,X62)</f>
        <v>0</v>
      </c>
      <c r="Y66" s="1391"/>
      <c r="Z66" s="1390">
        <f>SUM(Z26,Z30,Z34,Z38,Z42,Z46,Z50,Z54,Z58,Z62)</f>
        <v>0</v>
      </c>
      <c r="AA66" s="1391"/>
      <c r="AB66" s="1392">
        <f>SUM(AB26,AB30,AB34,AB38,AB42,AB46,AB50,AB54,AB58,AB62)</f>
        <v>0</v>
      </c>
      <c r="AC66" s="1392"/>
      <c r="AD66" s="1402">
        <f>SUM(AD26,AD30,AD34,AD38,AD42,AD46,AD50,AD54,AD58,AD62)</f>
        <v>0</v>
      </c>
      <c r="AE66" s="1403"/>
      <c r="AF66" s="1411" t="s">
        <v>616</v>
      </c>
      <c r="AG66" s="1412"/>
      <c r="AH66" s="1413">
        <f>AH26+AH30+AH34+AH38+AH42+AH46+AH50+AH54+AH58+AH62</f>
        <v>0</v>
      </c>
      <c r="AI66" s="1414"/>
    </row>
    <row r="67" spans="1:35" ht="21.95" customHeight="1">
      <c r="A67" s="1423"/>
      <c r="B67" s="1399" t="s">
        <v>746</v>
      </c>
      <c r="C67" s="1400"/>
      <c r="D67" s="1401">
        <f>SUM(D27,D31,D35,D39,D43,D47,D51,D55,D59,D63)</f>
        <v>0</v>
      </c>
      <c r="E67" s="1390"/>
      <c r="F67" s="1393">
        <f>SUM(F27,F31,F35,F39,F43,F47,F51,F55,F59,F63)</f>
        <v>0</v>
      </c>
      <c r="G67" s="1390"/>
      <c r="H67" s="1393">
        <f>SUM(H27,H31,H35,H39,H43,H47,H51,H55,H59,H63)</f>
        <v>0</v>
      </c>
      <c r="I67" s="1390"/>
      <c r="J67" s="1393">
        <f>SUM(J27,J31,J35,J39,J43,J47,J51,J55,J59,J63)</f>
        <v>0</v>
      </c>
      <c r="K67" s="1390"/>
      <c r="L67" s="1393">
        <f>SUM(L27,L31,L35,L39,L43,L47,L51,L55,L59,L63)</f>
        <v>0</v>
      </c>
      <c r="M67" s="1390"/>
      <c r="N67" s="1393">
        <f>SUM(N27,N31,N35,N39,N43,N47,N51,N55,N59,N63)</f>
        <v>0</v>
      </c>
      <c r="O67" s="1390"/>
      <c r="P67" s="1393">
        <f>SUM(P27,P31,P35,P39,P43,P47,P51,P55,P59,P63)</f>
        <v>0</v>
      </c>
      <c r="Q67" s="1390"/>
      <c r="R67" s="1398">
        <f>SUM(R27,R31,R35,R39,R43,R47,R51,R55,R59,R63)</f>
        <v>0</v>
      </c>
      <c r="S67" s="1392"/>
      <c r="T67" s="1392">
        <f>SUM(T27,T31,T35,T39,T43,T47,T51,T55,T59,T63)</f>
        <v>0</v>
      </c>
      <c r="U67" s="1392"/>
      <c r="V67" s="1392">
        <f>SUM(V27,V31,V35,V39,V43,V47,V51,V55,V59,V63)</f>
        <v>0</v>
      </c>
      <c r="W67" s="1392"/>
      <c r="X67" s="1390">
        <f>SUM(X27,X31,X35,X39,X43,X47,X51,X55,X59,X63)</f>
        <v>0</v>
      </c>
      <c r="Y67" s="1391"/>
      <c r="Z67" s="1390">
        <f>SUM(Z27,Z31,Z35,Z39,Z43,Z47,Z51,Z55,Z59,Z63)</f>
        <v>0</v>
      </c>
      <c r="AA67" s="1391"/>
      <c r="AB67" s="1392">
        <f>SUM(AB27,AB31,AB35,AB39,AB43,AB47,AB51,AB55,AB59,AB63)</f>
        <v>0</v>
      </c>
      <c r="AC67" s="1392"/>
      <c r="AD67" s="1393">
        <f>SUM(AD27,AD31,AD35,AD39,AD43,AD47,AD51,AD55,AD59,AD63)</f>
        <v>0</v>
      </c>
      <c r="AE67" s="1390"/>
      <c r="AF67" s="1394">
        <f>P67-AD67</f>
        <v>0</v>
      </c>
      <c r="AG67" s="1395"/>
      <c r="AH67" s="1396" t="s">
        <v>760</v>
      </c>
      <c r="AI67" s="1397"/>
    </row>
    <row r="68" spans="1:35" ht="21.95" customHeight="1" thickBot="1">
      <c r="A68" s="1424"/>
      <c r="B68" s="1387" t="s">
        <v>748</v>
      </c>
      <c r="C68" s="1388"/>
      <c r="D68" s="1389">
        <f>SUM(D28,D32,D36,D40,D44,D48,D52,D56,D60,D64)</f>
        <v>0</v>
      </c>
      <c r="E68" s="1377"/>
      <c r="F68" s="1380">
        <f>SUM(F28,F32,F36,F40,F44,F48,F52,F56,F60,F64)</f>
        <v>0</v>
      </c>
      <c r="G68" s="1377"/>
      <c r="H68" s="1380">
        <f>SUM(H28,H32,H36,H40,H44,H48,H52,H56,H60,H64)</f>
        <v>0</v>
      </c>
      <c r="I68" s="1377"/>
      <c r="J68" s="1380">
        <f>SUM(J28,J32,J36,J40,J44,J48,J52,J56,J60,J64)</f>
        <v>0</v>
      </c>
      <c r="K68" s="1377"/>
      <c r="L68" s="1380">
        <f>SUM(L28,L32,L36,L40,L44,L48,L52,L56,L60,L64)</f>
        <v>0</v>
      </c>
      <c r="M68" s="1377"/>
      <c r="N68" s="1380">
        <f>SUM(N28,N32,N36,N40,N44,N48,N52,N56,N60,N64)</f>
        <v>0</v>
      </c>
      <c r="O68" s="1377"/>
      <c r="P68" s="1380">
        <f>SUM(P28,P32,P36,P40,P44,P48,P52,P56,P60,P64)</f>
        <v>0</v>
      </c>
      <c r="Q68" s="1377"/>
      <c r="R68" s="1386">
        <f>SUM(R28,R32,R36,R40,R44,R48,R52,R56,R60,R64)</f>
        <v>0</v>
      </c>
      <c r="S68" s="1379"/>
      <c r="T68" s="1379">
        <f>SUM(T28,T32,T36,T40,T44,T48,T52,T56,T60,T64)</f>
        <v>0</v>
      </c>
      <c r="U68" s="1379"/>
      <c r="V68" s="1379">
        <f>SUM(V28,V32,V36,V40,V44,V48,V52,V56,V60,V64)</f>
        <v>0</v>
      </c>
      <c r="W68" s="1379"/>
      <c r="X68" s="1377">
        <f>SUM(X28,X32,X36,X40,X44,X48,X52,X56,X60,X64)</f>
        <v>0</v>
      </c>
      <c r="Y68" s="1378"/>
      <c r="Z68" s="1377">
        <f>SUM(Z28,Z32,Z36,Z40,Z44,Z48,Z52,Z56,Z60,Z64)</f>
        <v>0</v>
      </c>
      <c r="AA68" s="1378"/>
      <c r="AB68" s="1379">
        <f>SUM(AB28,AB32,AB36,AB40,AB44,AB48,AB52,AB56,AB60,AB64)</f>
        <v>0</v>
      </c>
      <c r="AC68" s="1379"/>
      <c r="AD68" s="1380">
        <f>SUM(AD28,AD32,AD36,AD40,AD44,AD48,AD52,AD56,AD60,AD64)</f>
        <v>0</v>
      </c>
      <c r="AE68" s="1377"/>
      <c r="AF68" s="1381">
        <f>P68-AD68</f>
        <v>0</v>
      </c>
      <c r="AG68" s="1382"/>
      <c r="AH68" s="1383">
        <f>AH28+AH32+AH36+AH40+AH44+AH48+AH52+AH56+AH60+AH64</f>
        <v>0</v>
      </c>
      <c r="AI68" s="1384"/>
    </row>
    <row r="69" spans="1:35" ht="24" customHeight="1">
      <c r="A69" s="917" t="s">
        <v>781</v>
      </c>
      <c r="B69" s="729"/>
      <c r="C69" s="729"/>
      <c r="D69" s="729"/>
      <c r="E69" s="763"/>
      <c r="F69" s="763"/>
      <c r="G69" s="763"/>
      <c r="H69" s="763"/>
      <c r="I69" s="763"/>
      <c r="J69" s="763"/>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row>
    <row r="70" spans="1:35" ht="24" customHeight="1">
      <c r="B70" s="696"/>
      <c r="C70" s="729"/>
      <c r="D70" s="729"/>
      <c r="E70" s="729"/>
      <c r="F70" s="729"/>
      <c r="G70" s="729"/>
      <c r="H70" s="729"/>
      <c r="I70" s="729"/>
      <c r="J70" s="729"/>
      <c r="K70" s="730"/>
      <c r="L70" s="730"/>
      <c r="M70" s="730"/>
      <c r="N70" s="730"/>
      <c r="O70" s="730"/>
      <c r="P70" s="730"/>
      <c r="Q70" s="730"/>
      <c r="R70" s="730"/>
      <c r="S70" s="730"/>
      <c r="T70" s="730"/>
      <c r="U70" s="730"/>
      <c r="V70" s="696"/>
      <c r="W70" s="696"/>
      <c r="X70" s="692"/>
      <c r="Y70" s="696"/>
      <c r="Z70" s="696"/>
      <c r="AA70" s="696"/>
      <c r="AB70" s="696"/>
      <c r="AC70" s="696"/>
      <c r="AD70" s="692"/>
      <c r="AE70" s="692"/>
      <c r="AF70" s="696"/>
      <c r="AG70" s="696"/>
    </row>
    <row r="71" spans="1:35" ht="23.25" customHeight="1">
      <c r="A71" s="1385" t="s">
        <v>611</v>
      </c>
      <c r="B71" s="1385"/>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row>
    <row r="72" spans="1:35" ht="23.25" customHeight="1">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696"/>
      <c r="AF72" s="696"/>
      <c r="AI72" s="719" t="str">
        <f>様式7!$F$4</f>
        <v>○○○○○○○○○○○ESCO事業</v>
      </c>
    </row>
    <row r="73" spans="1:35" ht="21">
      <c r="A73" s="1375"/>
      <c r="B73" s="1375"/>
      <c r="C73" s="1375"/>
      <c r="D73" s="1375"/>
      <c r="E73" s="1375"/>
      <c r="F73" s="1375"/>
      <c r="G73" s="1375"/>
      <c r="H73" s="1375"/>
      <c r="I73" s="1375"/>
      <c r="J73" s="1375"/>
      <c r="K73" s="1376"/>
      <c r="L73" s="1376"/>
      <c r="M73" s="1376"/>
      <c r="N73" s="1376"/>
      <c r="O73" s="1376"/>
      <c r="P73" s="1376"/>
      <c r="Q73" s="1376"/>
      <c r="R73" s="1376"/>
      <c r="S73" s="903"/>
      <c r="T73" s="469"/>
      <c r="U73" s="470"/>
      <c r="V73" s="469"/>
      <c r="W73" s="469"/>
      <c r="X73" s="469"/>
      <c r="Y73" s="469"/>
      <c r="Z73" s="469"/>
      <c r="AA73" s="469"/>
      <c r="AB73" s="469"/>
      <c r="AC73" s="469"/>
      <c r="AD73" s="469"/>
      <c r="AE73" s="469"/>
      <c r="AF73" s="469"/>
      <c r="AG73" s="469"/>
    </row>
    <row r="74" spans="1:35">
      <c r="A74" s="469"/>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row>
    <row r="75" spans="1:35">
      <c r="A75" s="469"/>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row>
    <row r="76" spans="1:35">
      <c r="A76" s="469"/>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row>
    <row r="77" spans="1:35">
      <c r="A77" s="469"/>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row>
    <row r="78" spans="1:35">
      <c r="A78" s="469"/>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row>
    <row r="79" spans="1:35">
      <c r="A79" s="469"/>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row>
    <row r="80" spans="1:35">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row>
    <row r="81" spans="1:33">
      <c r="A81" s="469"/>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row>
    <row r="82" spans="1:33">
      <c r="A82" s="469"/>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row>
    <row r="83" spans="1:33">
      <c r="A83" s="469"/>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row>
    <row r="84" spans="1:33">
      <c r="A84" s="469"/>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row>
    <row r="85" spans="1:33">
      <c r="A85" s="469"/>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row>
    <row r="86" spans="1:33">
      <c r="A86" s="469"/>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row>
  </sheetData>
  <mergeCells count="893">
    <mergeCell ref="A1:AE1"/>
    <mergeCell ref="AH1:AI1"/>
    <mergeCell ref="A4:D5"/>
    <mergeCell ref="E4:F5"/>
    <mergeCell ref="G4:H5"/>
    <mergeCell ref="I4:I5"/>
    <mergeCell ref="J4:J5"/>
    <mergeCell ref="K4:L5"/>
    <mergeCell ref="M4:M5"/>
    <mergeCell ref="N4:O5"/>
    <mergeCell ref="U4:V4"/>
    <mergeCell ref="W4:X4"/>
    <mergeCell ref="Y4:AA4"/>
    <mergeCell ref="B6:D6"/>
    <mergeCell ref="E6:F6"/>
    <mergeCell ref="G6:H6"/>
    <mergeCell ref="K6:L6"/>
    <mergeCell ref="N6:O6"/>
    <mergeCell ref="Q6:R6"/>
    <mergeCell ref="P4:P5"/>
    <mergeCell ref="Q4:R5"/>
    <mergeCell ref="S4:S5"/>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20:X20"/>
    <mergeCell ref="Y20:Z20"/>
    <mergeCell ref="A23:A24"/>
    <mergeCell ref="B23:C24"/>
    <mergeCell ref="D23:Q23"/>
    <mergeCell ref="R23:AE23"/>
    <mergeCell ref="T24:U24"/>
    <mergeCell ref="V24:W24"/>
    <mergeCell ref="X24:Y24"/>
    <mergeCell ref="Z24:AA24"/>
    <mergeCell ref="AF23:AG24"/>
    <mergeCell ref="AH23:AI24"/>
    <mergeCell ref="D24:E24"/>
    <mergeCell ref="F24:G24"/>
    <mergeCell ref="H24:I24"/>
    <mergeCell ref="J24:K24"/>
    <mergeCell ref="L24:M24"/>
    <mergeCell ref="N24:O24"/>
    <mergeCell ref="P24:Q24"/>
    <mergeCell ref="R24:S24"/>
    <mergeCell ref="AB24:AC24"/>
    <mergeCell ref="AD24:AE24"/>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AF26:AG26"/>
    <mergeCell ref="AH26:AI26"/>
    <mergeCell ref="N26:O26"/>
    <mergeCell ref="P26:Q26"/>
    <mergeCell ref="R26:S26"/>
    <mergeCell ref="T26:U26"/>
    <mergeCell ref="A25:A28"/>
    <mergeCell ref="AD27:AE27"/>
    <mergeCell ref="AF27:AG27"/>
    <mergeCell ref="AH27:AI27"/>
    <mergeCell ref="L27:M27"/>
    <mergeCell ref="N27:O27"/>
    <mergeCell ref="P27:Q27"/>
    <mergeCell ref="R27:S27"/>
    <mergeCell ref="T27:U27"/>
    <mergeCell ref="V27:W27"/>
    <mergeCell ref="AD25:AE25"/>
    <mergeCell ref="AF25:AG25"/>
    <mergeCell ref="AH25:AI25"/>
    <mergeCell ref="B26:C26"/>
    <mergeCell ref="D26:E26"/>
    <mergeCell ref="F26:G26"/>
    <mergeCell ref="H26:I26"/>
    <mergeCell ref="B25:C25"/>
    <mergeCell ref="T25:U25"/>
    <mergeCell ref="V25:W25"/>
    <mergeCell ref="X25:Y25"/>
    <mergeCell ref="AD28:AE28"/>
    <mergeCell ref="Z28:AA28"/>
    <mergeCell ref="AB28:AC28"/>
    <mergeCell ref="AB29:AC29"/>
    <mergeCell ref="AD29:AE29"/>
    <mergeCell ref="R29:S29"/>
    <mergeCell ref="T29:U29"/>
    <mergeCell ref="V29:W29"/>
    <mergeCell ref="X29:Y29"/>
    <mergeCell ref="Z29:AA29"/>
    <mergeCell ref="AD26:AE26"/>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P29:Q29"/>
    <mergeCell ref="X30:Y30"/>
    <mergeCell ref="Z30:AA30"/>
    <mergeCell ref="AB30:AC30"/>
    <mergeCell ref="AD30:AE30"/>
    <mergeCell ref="J30:K30"/>
    <mergeCell ref="L30:M30"/>
    <mergeCell ref="N30:O30"/>
    <mergeCell ref="P30:Q30"/>
    <mergeCell ref="R30:S30"/>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B32:C32"/>
    <mergeCell ref="D32:E32"/>
    <mergeCell ref="F32:G32"/>
    <mergeCell ref="H32:I32"/>
    <mergeCell ref="J32:K32"/>
    <mergeCell ref="L32:M32"/>
    <mergeCell ref="N32:O32"/>
    <mergeCell ref="R31:S31"/>
    <mergeCell ref="T31:U31"/>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P33:Q33"/>
    <mergeCell ref="R33:S33"/>
    <mergeCell ref="T33:U33"/>
    <mergeCell ref="V33:W33"/>
    <mergeCell ref="Z34:AA34"/>
    <mergeCell ref="AB34:AC34"/>
    <mergeCell ref="AD34:AE34"/>
    <mergeCell ref="AF34:AG34"/>
    <mergeCell ref="AH34:AI34"/>
    <mergeCell ref="V34:W34"/>
    <mergeCell ref="X34:Y34"/>
    <mergeCell ref="B35:C35"/>
    <mergeCell ref="D35:E35"/>
    <mergeCell ref="F35:G35"/>
    <mergeCell ref="H35:I35"/>
    <mergeCell ref="J35:K35"/>
    <mergeCell ref="N34:O34"/>
    <mergeCell ref="P34:Q34"/>
    <mergeCell ref="R34:S34"/>
    <mergeCell ref="T34:U34"/>
    <mergeCell ref="B34:C34"/>
    <mergeCell ref="D34:E34"/>
    <mergeCell ref="F34:G34"/>
    <mergeCell ref="H34:I34"/>
    <mergeCell ref="J34:K34"/>
    <mergeCell ref="L34:M34"/>
    <mergeCell ref="X35:Y35"/>
    <mergeCell ref="Z35:AA35"/>
    <mergeCell ref="AB35:AC35"/>
    <mergeCell ref="AD35:AE35"/>
    <mergeCell ref="AF35:AG35"/>
    <mergeCell ref="AH35:AI35"/>
    <mergeCell ref="L35:M35"/>
    <mergeCell ref="N35:O35"/>
    <mergeCell ref="P35:Q35"/>
    <mergeCell ref="R35:S35"/>
    <mergeCell ref="T35:U35"/>
    <mergeCell ref="V35:W35"/>
    <mergeCell ref="AB36:AC36"/>
    <mergeCell ref="AD36:AE36"/>
    <mergeCell ref="AF36:AG36"/>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H38:I38"/>
    <mergeCell ref="J38:K38"/>
    <mergeCell ref="L38:M38"/>
    <mergeCell ref="N38:O38"/>
    <mergeCell ref="P38:Q38"/>
    <mergeCell ref="R38:S38"/>
    <mergeCell ref="V37:W37"/>
    <mergeCell ref="Z36:AA36"/>
    <mergeCell ref="X37:Y37"/>
    <mergeCell ref="Z37:AA37"/>
    <mergeCell ref="AB37:AC37"/>
    <mergeCell ref="AD37:AE37"/>
    <mergeCell ref="AF37:AG37"/>
    <mergeCell ref="J37:K37"/>
    <mergeCell ref="L37:M37"/>
    <mergeCell ref="N37:O37"/>
    <mergeCell ref="P37:Q37"/>
    <mergeCell ref="R37:S37"/>
    <mergeCell ref="T37:U37"/>
    <mergeCell ref="AF38:AG38"/>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B40:C40"/>
    <mergeCell ref="D40:E40"/>
    <mergeCell ref="F40:G40"/>
    <mergeCell ref="H40:I40"/>
    <mergeCell ref="J40:K40"/>
    <mergeCell ref="L40:M40"/>
    <mergeCell ref="N40:O40"/>
    <mergeCell ref="R39:S39"/>
    <mergeCell ref="T39:U39"/>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P41:Q41"/>
    <mergeCell ref="R41:S41"/>
    <mergeCell ref="T41:U41"/>
    <mergeCell ref="V41:W41"/>
    <mergeCell ref="Z42:AA42"/>
    <mergeCell ref="AB42:AC42"/>
    <mergeCell ref="AD42:AE42"/>
    <mergeCell ref="AF42:AG42"/>
    <mergeCell ref="AH42:AI42"/>
    <mergeCell ref="V42:W42"/>
    <mergeCell ref="X42:Y42"/>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X43:Y43"/>
    <mergeCell ref="Z43:AA43"/>
    <mergeCell ref="AB43:AC43"/>
    <mergeCell ref="AD43:AE43"/>
    <mergeCell ref="AF43:AG43"/>
    <mergeCell ref="AH43:AI43"/>
    <mergeCell ref="L43:M43"/>
    <mergeCell ref="N43:O43"/>
    <mergeCell ref="P43:Q43"/>
    <mergeCell ref="R43:S43"/>
    <mergeCell ref="T43:U43"/>
    <mergeCell ref="V43:W43"/>
    <mergeCell ref="AB44:AC44"/>
    <mergeCell ref="AD44:AE44"/>
    <mergeCell ref="AF44:AG44"/>
    <mergeCell ref="AH44:AI44"/>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AH45:AI45"/>
    <mergeCell ref="B46:C46"/>
    <mergeCell ref="F46:G46"/>
    <mergeCell ref="H46:I46"/>
    <mergeCell ref="J46:K46"/>
    <mergeCell ref="L46:M46"/>
    <mergeCell ref="N46:O46"/>
    <mergeCell ref="P46:Q46"/>
    <mergeCell ref="R46:S46"/>
    <mergeCell ref="V45:W45"/>
    <mergeCell ref="Z44:AA44"/>
    <mergeCell ref="X45:Y45"/>
    <mergeCell ref="Z45:AA45"/>
    <mergeCell ref="AB45:AC45"/>
    <mergeCell ref="AD45:AE45"/>
    <mergeCell ref="AF45:AG45"/>
    <mergeCell ref="J45:K45"/>
    <mergeCell ref="L45:M45"/>
    <mergeCell ref="N45:O45"/>
    <mergeCell ref="P45:Q45"/>
    <mergeCell ref="R45:S45"/>
    <mergeCell ref="T45:U45"/>
    <mergeCell ref="AF46:AG46"/>
    <mergeCell ref="AH46:AI46"/>
    <mergeCell ref="B47:C47"/>
    <mergeCell ref="D47:E47"/>
    <mergeCell ref="F47:G47"/>
    <mergeCell ref="H47:I47"/>
    <mergeCell ref="J47:K47"/>
    <mergeCell ref="L47:M47"/>
    <mergeCell ref="N47:O47"/>
    <mergeCell ref="P47:Q47"/>
    <mergeCell ref="T46:U46"/>
    <mergeCell ref="V46:W46"/>
    <mergeCell ref="X46:Y46"/>
    <mergeCell ref="Z46:AA46"/>
    <mergeCell ref="AB46:AC46"/>
    <mergeCell ref="AD46:AE46"/>
    <mergeCell ref="AD47:AE47"/>
    <mergeCell ref="AF47:AG47"/>
    <mergeCell ref="AH47:AI47"/>
    <mergeCell ref="V47:W47"/>
    <mergeCell ref="X47:Y47"/>
    <mergeCell ref="Z47:AA47"/>
    <mergeCell ref="AB47:AC47"/>
    <mergeCell ref="D46:E46"/>
    <mergeCell ref="B48:C48"/>
    <mergeCell ref="D48:E48"/>
    <mergeCell ref="F48:G48"/>
    <mergeCell ref="H48:I48"/>
    <mergeCell ref="J48:K48"/>
    <mergeCell ref="L48:M48"/>
    <mergeCell ref="N48:O48"/>
    <mergeCell ref="R47:S47"/>
    <mergeCell ref="T47:U47"/>
    <mergeCell ref="AB48:AC48"/>
    <mergeCell ref="AD48:AE48"/>
    <mergeCell ref="AF48:AG48"/>
    <mergeCell ref="AH48:AI48"/>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AH49:AI49"/>
    <mergeCell ref="L49:M49"/>
    <mergeCell ref="N49:O49"/>
    <mergeCell ref="P49:Q49"/>
    <mergeCell ref="R49:S49"/>
    <mergeCell ref="T49:U49"/>
    <mergeCell ref="V49:W49"/>
    <mergeCell ref="Z50:AA50"/>
    <mergeCell ref="AB50:AC50"/>
    <mergeCell ref="AD50:AE50"/>
    <mergeCell ref="AF50:AG50"/>
    <mergeCell ref="AH50:AI50"/>
    <mergeCell ref="V50:W50"/>
    <mergeCell ref="X50:Y50"/>
    <mergeCell ref="B51:C51"/>
    <mergeCell ref="D51:E51"/>
    <mergeCell ref="F51:G51"/>
    <mergeCell ref="H51:I51"/>
    <mergeCell ref="J51:K51"/>
    <mergeCell ref="N50:O50"/>
    <mergeCell ref="P50:Q50"/>
    <mergeCell ref="R50:S50"/>
    <mergeCell ref="T50:U50"/>
    <mergeCell ref="B50:C50"/>
    <mergeCell ref="D50:E50"/>
    <mergeCell ref="F50:G50"/>
    <mergeCell ref="H50:I50"/>
    <mergeCell ref="J50:K50"/>
    <mergeCell ref="L50:M50"/>
    <mergeCell ref="X51:Y51"/>
    <mergeCell ref="Z51:AA51"/>
    <mergeCell ref="AB51:AC51"/>
    <mergeCell ref="AD51:AE51"/>
    <mergeCell ref="AF51:AG51"/>
    <mergeCell ref="AH51:AI51"/>
    <mergeCell ref="L51:M51"/>
    <mergeCell ref="N51:O51"/>
    <mergeCell ref="P51:Q51"/>
    <mergeCell ref="R51:S51"/>
    <mergeCell ref="T51:U51"/>
    <mergeCell ref="V51:W51"/>
    <mergeCell ref="AB52:AC52"/>
    <mergeCell ref="AD52:AE52"/>
    <mergeCell ref="AF52:AG52"/>
    <mergeCell ref="AH52:AI52"/>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AH53:AI53"/>
    <mergeCell ref="B54:C54"/>
    <mergeCell ref="F54:G54"/>
    <mergeCell ref="H54:I54"/>
    <mergeCell ref="J54:K54"/>
    <mergeCell ref="L54:M54"/>
    <mergeCell ref="N54:O54"/>
    <mergeCell ref="P54:Q54"/>
    <mergeCell ref="R54:S54"/>
    <mergeCell ref="V53:W53"/>
    <mergeCell ref="Z52:AA52"/>
    <mergeCell ref="X53:Y53"/>
    <mergeCell ref="Z53:AA53"/>
    <mergeCell ref="AB53:AC53"/>
    <mergeCell ref="AD53:AE53"/>
    <mergeCell ref="AF53:AG53"/>
    <mergeCell ref="J53:K53"/>
    <mergeCell ref="L53:M53"/>
    <mergeCell ref="N53:O53"/>
    <mergeCell ref="P53:Q53"/>
    <mergeCell ref="R53:S53"/>
    <mergeCell ref="T53:U53"/>
    <mergeCell ref="AF54:AG54"/>
    <mergeCell ref="AH54:AI54"/>
    <mergeCell ref="B55:C55"/>
    <mergeCell ref="D55:E55"/>
    <mergeCell ref="F55:G55"/>
    <mergeCell ref="H55:I55"/>
    <mergeCell ref="J55:K55"/>
    <mergeCell ref="L55:M55"/>
    <mergeCell ref="N55:O55"/>
    <mergeCell ref="P55:Q55"/>
    <mergeCell ref="T54:U54"/>
    <mergeCell ref="V54:W54"/>
    <mergeCell ref="X54:Y54"/>
    <mergeCell ref="Z54:AA54"/>
    <mergeCell ref="AB54:AC54"/>
    <mergeCell ref="AD54:AE54"/>
    <mergeCell ref="AD55:AE55"/>
    <mergeCell ref="AF55:AG55"/>
    <mergeCell ref="AH55:AI55"/>
    <mergeCell ref="V55:W55"/>
    <mergeCell ref="X55:Y55"/>
    <mergeCell ref="Z55:AA55"/>
    <mergeCell ref="AB55:AC55"/>
    <mergeCell ref="D54:E54"/>
    <mergeCell ref="B56:C56"/>
    <mergeCell ref="D56:E56"/>
    <mergeCell ref="F56:G56"/>
    <mergeCell ref="H56:I56"/>
    <mergeCell ref="J56:K56"/>
    <mergeCell ref="L56:M56"/>
    <mergeCell ref="N56:O56"/>
    <mergeCell ref="R55:S55"/>
    <mergeCell ref="T55:U55"/>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P57:Q57"/>
    <mergeCell ref="R57:S57"/>
    <mergeCell ref="T57:U57"/>
    <mergeCell ref="V57:W57"/>
    <mergeCell ref="Z58:AA58"/>
    <mergeCell ref="AB58:AC58"/>
    <mergeCell ref="AD58:AE58"/>
    <mergeCell ref="AF58:AG58"/>
    <mergeCell ref="AH58:AI58"/>
    <mergeCell ref="V58:W58"/>
    <mergeCell ref="X58:Y58"/>
    <mergeCell ref="B59:C59"/>
    <mergeCell ref="D59:E59"/>
    <mergeCell ref="F59:G59"/>
    <mergeCell ref="H59:I59"/>
    <mergeCell ref="J59:K59"/>
    <mergeCell ref="N58:O58"/>
    <mergeCell ref="P58:Q58"/>
    <mergeCell ref="R58:S58"/>
    <mergeCell ref="T58:U58"/>
    <mergeCell ref="B58:C58"/>
    <mergeCell ref="D58:E58"/>
    <mergeCell ref="F58:G58"/>
    <mergeCell ref="H58:I58"/>
    <mergeCell ref="J58:K58"/>
    <mergeCell ref="L58:M58"/>
    <mergeCell ref="X59:Y59"/>
    <mergeCell ref="Z59:AA59"/>
    <mergeCell ref="AB59:AC59"/>
    <mergeCell ref="AD59:AE59"/>
    <mergeCell ref="AF59:AG59"/>
    <mergeCell ref="AH59:AI59"/>
    <mergeCell ref="L59:M59"/>
    <mergeCell ref="N59:O59"/>
    <mergeCell ref="P59:Q59"/>
    <mergeCell ref="R59:S59"/>
    <mergeCell ref="T59:U59"/>
    <mergeCell ref="V59:W59"/>
    <mergeCell ref="AB60:AC60"/>
    <mergeCell ref="AD60:AE60"/>
    <mergeCell ref="AF60:AG60"/>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L60:M60"/>
    <mergeCell ref="AH61:AI61"/>
    <mergeCell ref="B62:C62"/>
    <mergeCell ref="F62:G62"/>
    <mergeCell ref="H62:I62"/>
    <mergeCell ref="J62:K62"/>
    <mergeCell ref="L62:M62"/>
    <mergeCell ref="N62:O62"/>
    <mergeCell ref="P62:Q62"/>
    <mergeCell ref="R62:S62"/>
    <mergeCell ref="V61:W61"/>
    <mergeCell ref="Z60:AA60"/>
    <mergeCell ref="X61:Y61"/>
    <mergeCell ref="Z61:AA61"/>
    <mergeCell ref="AB61:AC61"/>
    <mergeCell ref="AD61:AE61"/>
    <mergeCell ref="AF61:AG61"/>
    <mergeCell ref="J61:K61"/>
    <mergeCell ref="L61:M61"/>
    <mergeCell ref="N61:O61"/>
    <mergeCell ref="P61:Q61"/>
    <mergeCell ref="R61:S61"/>
    <mergeCell ref="T61:U61"/>
    <mergeCell ref="AF62:AG62"/>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B64:C64"/>
    <mergeCell ref="D64:E64"/>
    <mergeCell ref="F64:G64"/>
    <mergeCell ref="H64:I64"/>
    <mergeCell ref="J64:K64"/>
    <mergeCell ref="L64:M64"/>
    <mergeCell ref="N64:O64"/>
    <mergeCell ref="R63:S63"/>
    <mergeCell ref="T63:U63"/>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P65:Q65"/>
    <mergeCell ref="R65:S65"/>
    <mergeCell ref="T65:U65"/>
    <mergeCell ref="V65:W65"/>
    <mergeCell ref="Z66:AA66"/>
    <mergeCell ref="AB66:AC66"/>
    <mergeCell ref="AD66:AE66"/>
    <mergeCell ref="AF66:AG66"/>
    <mergeCell ref="AH66:AI66"/>
    <mergeCell ref="V66:W66"/>
    <mergeCell ref="X66:Y66"/>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X67:Y67"/>
    <mergeCell ref="Z67:AA67"/>
    <mergeCell ref="AB67:AC67"/>
    <mergeCell ref="AD67:AE67"/>
    <mergeCell ref="AF67:AG67"/>
    <mergeCell ref="AH67:AI67"/>
    <mergeCell ref="L67:M67"/>
    <mergeCell ref="N67:O67"/>
    <mergeCell ref="P67:Q67"/>
    <mergeCell ref="R67:S67"/>
    <mergeCell ref="T67:U67"/>
    <mergeCell ref="V67:W67"/>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6"/>
  <sheetViews>
    <sheetView view="pageBreakPreview" zoomScale="55" zoomScaleNormal="75" zoomScaleSheetLayoutView="55" zoomScalePageLayoutView="40" workbookViewId="0">
      <selection sqref="A1:AE1"/>
    </sheetView>
  </sheetViews>
  <sheetFormatPr defaultRowHeight="13.5"/>
  <cols>
    <col min="1" max="1" width="8.75" style="181" customWidth="1"/>
    <col min="2" max="2" width="20.875" style="181" customWidth="1"/>
    <col min="3" max="33" width="9.625" style="181" customWidth="1"/>
    <col min="34" max="16384" width="9" style="181"/>
  </cols>
  <sheetData>
    <row r="1" spans="1:50" s="187" customFormat="1" ht="26.25" customHeight="1">
      <c r="A1" s="1618" t="s">
        <v>710</v>
      </c>
      <c r="B1" s="1618"/>
      <c r="C1" s="1618"/>
      <c r="D1" s="1618"/>
      <c r="E1" s="1618"/>
      <c r="F1" s="1618"/>
      <c r="G1" s="1618"/>
      <c r="H1" s="1618"/>
      <c r="I1" s="1618"/>
      <c r="J1" s="1618"/>
      <c r="K1" s="1618"/>
      <c r="L1" s="1618"/>
      <c r="M1" s="1618"/>
      <c r="N1" s="1618"/>
      <c r="O1" s="1618"/>
      <c r="P1" s="1618"/>
      <c r="Q1" s="1618"/>
      <c r="R1" s="1618"/>
      <c r="S1" s="1618"/>
      <c r="T1" s="1618"/>
      <c r="U1" s="1618"/>
      <c r="V1" s="1618"/>
      <c r="W1" s="1618"/>
      <c r="X1" s="1618"/>
      <c r="Y1" s="1618"/>
      <c r="Z1" s="1618"/>
      <c r="AA1" s="1618"/>
      <c r="AB1" s="1618"/>
      <c r="AC1" s="1618"/>
      <c r="AD1" s="1618"/>
      <c r="AE1" s="1618"/>
      <c r="AH1" s="1619" t="s">
        <v>712</v>
      </c>
      <c r="AI1" s="1620"/>
    </row>
    <row r="2" spans="1:50" ht="24.75" customHeight="1">
      <c r="A2" s="607" t="s">
        <v>204</v>
      </c>
      <c r="B2" s="692"/>
      <c r="C2" s="692"/>
      <c r="D2" s="692"/>
      <c r="E2" s="692"/>
      <c r="F2" s="692"/>
      <c r="G2" s="692"/>
      <c r="H2" s="607"/>
      <c r="I2" s="607"/>
      <c r="J2" s="693"/>
      <c r="K2" s="693"/>
      <c r="L2" s="692"/>
      <c r="M2" s="692"/>
      <c r="N2" s="692"/>
      <c r="O2" s="692"/>
      <c r="P2" s="692"/>
      <c r="Q2" s="692"/>
      <c r="R2" s="692"/>
      <c r="S2" s="694"/>
      <c r="T2" s="695"/>
      <c r="U2" s="695"/>
      <c r="V2" s="696"/>
      <c r="W2" s="696"/>
      <c r="X2" s="938"/>
      <c r="Y2" s="335" t="s">
        <v>783</v>
      </c>
      <c r="AG2" s="696"/>
    </row>
    <row r="3" spans="1:50" ht="23.25" customHeight="1" thickBot="1">
      <c r="A3" s="314" t="s">
        <v>182</v>
      </c>
      <c r="B3" s="314"/>
      <c r="C3" s="314"/>
      <c r="D3" s="314"/>
      <c r="E3" s="314"/>
      <c r="F3" s="314"/>
      <c r="G3" s="697"/>
      <c r="H3" s="697"/>
      <c r="I3" s="705"/>
      <c r="J3" s="705"/>
      <c r="K3" s="705"/>
      <c r="L3" s="705"/>
      <c r="M3" s="705"/>
      <c r="N3" s="705"/>
      <c r="O3" s="705"/>
      <c r="P3" s="705"/>
      <c r="Q3" s="705"/>
      <c r="R3" s="705"/>
      <c r="S3" s="705"/>
      <c r="T3" s="705"/>
      <c r="U3" s="314" t="s">
        <v>685</v>
      </c>
      <c r="V3" s="705"/>
      <c r="W3" s="705"/>
      <c r="X3" s="705"/>
      <c r="Y3" s="705"/>
      <c r="Z3" s="705"/>
      <c r="AA3" s="705"/>
      <c r="AB3" s="705"/>
      <c r="AC3" s="749" t="s">
        <v>720</v>
      </c>
      <c r="AD3" s="314"/>
      <c r="AE3" s="705"/>
      <c r="AF3" s="705"/>
      <c r="AG3" s="705"/>
      <c r="AH3" s="705"/>
      <c r="AN3" s="696"/>
      <c r="AO3" s="696"/>
      <c r="AP3" s="696"/>
      <c r="AQ3" s="696"/>
    </row>
    <row r="4" spans="1:50" ht="22.5" customHeight="1" thickBot="1">
      <c r="A4" s="1621" t="s">
        <v>183</v>
      </c>
      <c r="B4" s="1622"/>
      <c r="C4" s="1622"/>
      <c r="D4" s="1623"/>
      <c r="E4" s="1627" t="s">
        <v>184</v>
      </c>
      <c r="F4" s="1628"/>
      <c r="G4" s="1627" t="s">
        <v>185</v>
      </c>
      <c r="H4" s="1628"/>
      <c r="I4" s="1631" t="s">
        <v>695</v>
      </c>
      <c r="J4" s="1633" t="s">
        <v>186</v>
      </c>
      <c r="K4" s="1612" t="s">
        <v>821</v>
      </c>
      <c r="L4" s="1613"/>
      <c r="M4" s="1631" t="s">
        <v>461</v>
      </c>
      <c r="N4" s="1627" t="s">
        <v>752</v>
      </c>
      <c r="O4" s="1628"/>
      <c r="P4" s="1610" t="s">
        <v>694</v>
      </c>
      <c r="Q4" s="1612" t="s">
        <v>761</v>
      </c>
      <c r="R4" s="1613"/>
      <c r="S4" s="1616" t="s">
        <v>684</v>
      </c>
      <c r="T4" s="908"/>
      <c r="U4" s="1635" t="s">
        <v>310</v>
      </c>
      <c r="V4" s="1636"/>
      <c r="W4" s="1637" t="s">
        <v>571</v>
      </c>
      <c r="X4" s="1636"/>
      <c r="Y4" s="1637" t="s">
        <v>696</v>
      </c>
      <c r="Z4" s="1638"/>
      <c r="AA4" s="1639"/>
      <c r="AB4" s="908"/>
      <c r="AC4" s="1654" t="s">
        <v>713</v>
      </c>
      <c r="AD4" s="1655"/>
      <c r="AE4" s="1655"/>
      <c r="AF4" s="1656"/>
      <c r="AG4" s="1657">
        <f>G17</f>
        <v>0</v>
      </c>
      <c r="AH4" s="1658"/>
      <c r="AI4" s="696"/>
      <c r="AJ4" s="696"/>
      <c r="AL4" s="705"/>
    </row>
    <row r="5" spans="1:50" ht="21.75" customHeight="1" thickTop="1">
      <c r="A5" s="1624"/>
      <c r="B5" s="1625"/>
      <c r="C5" s="1625"/>
      <c r="D5" s="1626"/>
      <c r="E5" s="1629"/>
      <c r="F5" s="1630"/>
      <c r="G5" s="1629"/>
      <c r="H5" s="1630"/>
      <c r="I5" s="1632"/>
      <c r="J5" s="1634"/>
      <c r="K5" s="1614"/>
      <c r="L5" s="1615"/>
      <c r="M5" s="1632"/>
      <c r="N5" s="1629"/>
      <c r="O5" s="1630"/>
      <c r="P5" s="1611"/>
      <c r="Q5" s="1614"/>
      <c r="R5" s="1615"/>
      <c r="S5" s="1617"/>
      <c r="T5" s="908"/>
      <c r="U5" s="726" t="s">
        <v>687</v>
      </c>
      <c r="V5" s="727"/>
      <c r="W5" s="750"/>
      <c r="X5" s="747" t="s">
        <v>311</v>
      </c>
      <c r="Y5" s="921"/>
      <c r="Z5" s="935" t="s">
        <v>749</v>
      </c>
      <c r="AA5" s="936"/>
      <c r="AB5" s="908"/>
      <c r="AC5" s="1644" t="s">
        <v>714</v>
      </c>
      <c r="AD5" s="1645"/>
      <c r="AE5" s="1645"/>
      <c r="AF5" s="1646"/>
      <c r="AG5" s="1640">
        <f>Y20*1000</f>
        <v>0</v>
      </c>
      <c r="AH5" s="1641"/>
      <c r="AI5" s="696"/>
      <c r="AJ5" s="696"/>
      <c r="AL5" s="705"/>
    </row>
    <row r="6" spans="1:50" ht="24" customHeight="1" thickBot="1">
      <c r="A6" s="698" t="s">
        <v>187</v>
      </c>
      <c r="B6" s="1606" t="s">
        <v>188</v>
      </c>
      <c r="C6" s="1607"/>
      <c r="D6" s="1608"/>
      <c r="E6" s="1609" t="s">
        <v>189</v>
      </c>
      <c r="F6" s="1608"/>
      <c r="G6" s="1609" t="s">
        <v>190</v>
      </c>
      <c r="H6" s="1608"/>
      <c r="I6" s="728" t="s">
        <v>191</v>
      </c>
      <c r="J6" s="728" t="s">
        <v>192</v>
      </c>
      <c r="K6" s="1609" t="s">
        <v>751</v>
      </c>
      <c r="L6" s="1608"/>
      <c r="M6" s="728" t="s">
        <v>192</v>
      </c>
      <c r="N6" s="1609" t="s">
        <v>754</v>
      </c>
      <c r="O6" s="1608"/>
      <c r="P6" s="732" t="s">
        <v>192</v>
      </c>
      <c r="Q6" s="1609" t="s">
        <v>756</v>
      </c>
      <c r="R6" s="1608"/>
      <c r="S6" s="721" t="s">
        <v>192</v>
      </c>
      <c r="T6" s="909"/>
      <c r="U6" s="723" t="s">
        <v>688</v>
      </c>
      <c r="V6" s="724"/>
      <c r="W6" s="751"/>
      <c r="X6" s="748" t="s">
        <v>311</v>
      </c>
      <c r="Y6" s="922"/>
      <c r="Z6" s="942" t="s">
        <v>782</v>
      </c>
      <c r="AA6" s="937"/>
      <c r="AB6" s="909"/>
      <c r="AC6" s="1644" t="s">
        <v>715</v>
      </c>
      <c r="AD6" s="1645"/>
      <c r="AE6" s="1645"/>
      <c r="AF6" s="1646"/>
      <c r="AG6" s="1640">
        <f>AG4+AG5</f>
        <v>0</v>
      </c>
      <c r="AH6" s="1641"/>
      <c r="AI6" s="696"/>
      <c r="AJ6" s="696"/>
      <c r="AL6" s="705"/>
    </row>
    <row r="7" spans="1:50" ht="24" customHeight="1" thickTop="1">
      <c r="A7" s="699">
        <v>1</v>
      </c>
      <c r="B7" s="1593"/>
      <c r="C7" s="1594"/>
      <c r="D7" s="1595"/>
      <c r="E7" s="1596"/>
      <c r="F7" s="1597"/>
      <c r="G7" s="1598" t="str">
        <f>IF(B7=0,"",AF25)</f>
        <v/>
      </c>
      <c r="H7" s="1599"/>
      <c r="I7" s="745" t="str">
        <f t="shared" ref="I7:I16" si="0">IF(B7=0," ",E7/G7)</f>
        <v xml:space="preserve"> </v>
      </c>
      <c r="J7" s="755" t="str">
        <f t="shared" ref="J7:J16" si="1">IF(B7=0," ",G7/$Y$14*100)</f>
        <v xml:space="preserve"> </v>
      </c>
      <c r="K7" s="1600" t="str">
        <f>IF(B7=0,"",AF27)</f>
        <v/>
      </c>
      <c r="L7" s="1601"/>
      <c r="M7" s="912" t="str">
        <f t="shared" ref="M7:M16" si="2">IF(B7=0," ",K7/$Y$15*100)</f>
        <v xml:space="preserve"> </v>
      </c>
      <c r="N7" s="1602" t="str">
        <f>IF(B7=0,"",AF28)</f>
        <v/>
      </c>
      <c r="O7" s="1603"/>
      <c r="P7" s="913" t="str">
        <f t="shared" ref="P7:P16" si="3">IF(B7=0," ",N7/$Y$16*100)</f>
        <v xml:space="preserve"> </v>
      </c>
      <c r="Q7" s="1604" t="str">
        <f>IF(B7=0,"",AH26-AH28)</f>
        <v/>
      </c>
      <c r="R7" s="1605"/>
      <c r="S7" s="918" t="str">
        <f>IF(B7=0," ",Q7/$Y$17*100)</f>
        <v xml:space="preserve"> </v>
      </c>
      <c r="T7" s="910"/>
      <c r="U7" s="723" t="s">
        <v>689</v>
      </c>
      <c r="V7" s="724"/>
      <c r="W7" s="905"/>
      <c r="X7" s="748" t="s">
        <v>686</v>
      </c>
      <c r="Y7" s="761"/>
      <c r="Z7" s="1589" t="s">
        <v>698</v>
      </c>
      <c r="AA7" s="1590"/>
      <c r="AB7" s="910"/>
      <c r="AC7" s="1644" t="s">
        <v>716</v>
      </c>
      <c r="AD7" s="1645"/>
      <c r="AE7" s="1645"/>
      <c r="AF7" s="1646"/>
      <c r="AG7" s="1650"/>
      <c r="AH7" s="1651"/>
      <c r="AI7" s="819"/>
      <c r="AJ7" s="696"/>
      <c r="AL7" s="705"/>
    </row>
    <row r="8" spans="1:50" ht="24" customHeight="1">
      <c r="A8" s="700">
        <v>2</v>
      </c>
      <c r="B8" s="1569"/>
      <c r="C8" s="1570"/>
      <c r="D8" s="1571"/>
      <c r="E8" s="1572"/>
      <c r="F8" s="1573"/>
      <c r="G8" s="1574" t="str">
        <f>IF(B8=0,"",AF29)</f>
        <v/>
      </c>
      <c r="H8" s="1575"/>
      <c r="I8" s="745" t="str">
        <f t="shared" si="0"/>
        <v xml:space="preserve"> </v>
      </c>
      <c r="J8" s="757" t="str">
        <f t="shared" si="1"/>
        <v xml:space="preserve"> </v>
      </c>
      <c r="K8" s="1558" t="str">
        <f>IF(B8=0,"",AF31)</f>
        <v/>
      </c>
      <c r="L8" s="1559"/>
      <c r="M8" s="753" t="str">
        <f t="shared" si="2"/>
        <v xml:space="preserve"> </v>
      </c>
      <c r="N8" s="1576" t="str">
        <f>IF(B8=0,"",AF32)</f>
        <v/>
      </c>
      <c r="O8" s="1577"/>
      <c r="P8" s="914" t="str">
        <f t="shared" si="3"/>
        <v xml:space="preserve"> </v>
      </c>
      <c r="Q8" s="1558" t="str">
        <f>IF(B8=0,"",AH30-AH32)</f>
        <v/>
      </c>
      <c r="R8" s="1559"/>
      <c r="S8" s="919" t="str">
        <f>IF(B8=0," ",Q8/$Y$17*100)</f>
        <v xml:space="preserve"> </v>
      </c>
      <c r="T8" s="910"/>
      <c r="U8" s="1587" t="s">
        <v>690</v>
      </c>
      <c r="V8" s="1588"/>
      <c r="W8" s="1591" t="s">
        <v>683</v>
      </c>
      <c r="X8" s="1592"/>
      <c r="Y8" s="760"/>
      <c r="Z8" s="1589" t="s">
        <v>699</v>
      </c>
      <c r="AA8" s="1590"/>
      <c r="AB8" s="910"/>
      <c r="AC8" s="1644" t="s">
        <v>717</v>
      </c>
      <c r="AD8" s="1645"/>
      <c r="AE8" s="1645"/>
      <c r="AF8" s="1646"/>
      <c r="AG8" s="1652"/>
      <c r="AH8" s="1653"/>
      <c r="AI8" s="696"/>
      <c r="AJ8" s="696"/>
      <c r="AL8" s="705"/>
    </row>
    <row r="9" spans="1:50" ht="24" customHeight="1">
      <c r="A9" s="700">
        <v>3</v>
      </c>
      <c r="B9" s="1569"/>
      <c r="C9" s="1570"/>
      <c r="D9" s="1571"/>
      <c r="E9" s="1572"/>
      <c r="F9" s="1573"/>
      <c r="G9" s="1574" t="str">
        <f>IF(B9=0,"",AF33)</f>
        <v/>
      </c>
      <c r="H9" s="1575"/>
      <c r="I9" s="745" t="str">
        <f t="shared" si="0"/>
        <v xml:space="preserve"> </v>
      </c>
      <c r="J9" s="757" t="str">
        <f t="shared" si="1"/>
        <v xml:space="preserve"> </v>
      </c>
      <c r="K9" s="1558" t="str">
        <f>IF(B9=0,"",AF35)</f>
        <v/>
      </c>
      <c r="L9" s="1559"/>
      <c r="M9" s="753" t="str">
        <f t="shared" si="2"/>
        <v xml:space="preserve"> </v>
      </c>
      <c r="N9" s="1576" t="str">
        <f>IF(B9=0,"",AF36)</f>
        <v/>
      </c>
      <c r="O9" s="1577"/>
      <c r="P9" s="914" t="str">
        <f t="shared" si="3"/>
        <v xml:space="preserve"> </v>
      </c>
      <c r="Q9" s="1558" t="str">
        <f>IF(B9=0,"",AH34-AH36)</f>
        <v/>
      </c>
      <c r="R9" s="1559"/>
      <c r="S9" s="919" t="str">
        <f t="shared" ref="S9:S14" si="4">IF(B9=0," ",Q9/$Y$17*100)</f>
        <v xml:space="preserve"> </v>
      </c>
      <c r="T9" s="910"/>
      <c r="U9" s="1587" t="s">
        <v>691</v>
      </c>
      <c r="V9" s="1588"/>
      <c r="W9" s="1591" t="s">
        <v>683</v>
      </c>
      <c r="X9" s="1592"/>
      <c r="Y9" s="760"/>
      <c r="Z9" s="1589" t="s">
        <v>699</v>
      </c>
      <c r="AA9" s="1590"/>
      <c r="AB9" s="910"/>
      <c r="AC9" s="1644" t="s">
        <v>718</v>
      </c>
      <c r="AD9" s="1645"/>
      <c r="AE9" s="1645"/>
      <c r="AF9" s="1646"/>
      <c r="AG9" s="1640">
        <f>'様式9-7'!D14</f>
        <v>0</v>
      </c>
      <c r="AH9" s="1641"/>
      <c r="AI9" s="696"/>
      <c r="AJ9" s="696"/>
      <c r="AL9" s="705"/>
    </row>
    <row r="10" spans="1:50" ht="24" customHeight="1" thickBot="1">
      <c r="A10" s="701">
        <v>4</v>
      </c>
      <c r="B10" s="1569"/>
      <c r="C10" s="1570"/>
      <c r="D10" s="1571"/>
      <c r="E10" s="1572"/>
      <c r="F10" s="1573"/>
      <c r="G10" s="1574" t="str">
        <f>IF(B10=0,"",AF37)</f>
        <v/>
      </c>
      <c r="H10" s="1575"/>
      <c r="I10" s="745" t="str">
        <f t="shared" si="0"/>
        <v xml:space="preserve"> </v>
      </c>
      <c r="J10" s="757" t="str">
        <f t="shared" si="1"/>
        <v xml:space="preserve"> </v>
      </c>
      <c r="K10" s="1558" t="str">
        <f>IF(B10=0,"",AF39)</f>
        <v/>
      </c>
      <c r="L10" s="1559"/>
      <c r="M10" s="753" t="str">
        <f t="shared" si="2"/>
        <v xml:space="preserve"> </v>
      </c>
      <c r="N10" s="1576" t="str">
        <f>IF(B10=0,"",AF40)</f>
        <v/>
      </c>
      <c r="O10" s="1577"/>
      <c r="P10" s="914" t="str">
        <f t="shared" si="3"/>
        <v xml:space="preserve"> </v>
      </c>
      <c r="Q10" s="1558" t="str">
        <f>IF(B10=0,"",AH38-AH40)</f>
        <v/>
      </c>
      <c r="R10" s="1559"/>
      <c r="S10" s="919" t="str">
        <f t="shared" si="4"/>
        <v xml:space="preserve"> </v>
      </c>
      <c r="T10" s="910"/>
      <c r="U10" s="1587" t="s">
        <v>692</v>
      </c>
      <c r="V10" s="1588"/>
      <c r="W10" s="758"/>
      <c r="X10" s="748" t="s">
        <v>706</v>
      </c>
      <c r="Y10" s="761"/>
      <c r="Z10" s="1589" t="s">
        <v>700</v>
      </c>
      <c r="AA10" s="1590"/>
      <c r="AB10" s="910"/>
      <c r="AC10" s="1647" t="s">
        <v>719</v>
      </c>
      <c r="AD10" s="1648"/>
      <c r="AE10" s="1648"/>
      <c r="AF10" s="1649"/>
      <c r="AG10" s="1642">
        <f>AG8-AG9</f>
        <v>0</v>
      </c>
      <c r="AH10" s="1643"/>
      <c r="AI10" s="696"/>
      <c r="AJ10" s="696"/>
      <c r="AL10" s="705"/>
    </row>
    <row r="11" spans="1:50" ht="24" customHeight="1" thickBot="1">
      <c r="A11" s="700">
        <v>5</v>
      </c>
      <c r="B11" s="1569"/>
      <c r="C11" s="1570"/>
      <c r="D11" s="1571"/>
      <c r="E11" s="1572"/>
      <c r="F11" s="1573"/>
      <c r="G11" s="1574" t="str">
        <f>IF(B11=0,"",AF41)</f>
        <v/>
      </c>
      <c r="H11" s="1575"/>
      <c r="I11" s="745" t="str">
        <f t="shared" si="0"/>
        <v xml:space="preserve"> </v>
      </c>
      <c r="J11" s="757" t="str">
        <f t="shared" si="1"/>
        <v xml:space="preserve"> </v>
      </c>
      <c r="K11" s="1558" t="str">
        <f>IF(B11=0,"",AF43)</f>
        <v/>
      </c>
      <c r="L11" s="1559"/>
      <c r="M11" s="753" t="str">
        <f t="shared" si="2"/>
        <v xml:space="preserve"> </v>
      </c>
      <c r="N11" s="1576" t="str">
        <f>IF(B11=0,"",AF44)</f>
        <v/>
      </c>
      <c r="O11" s="1577"/>
      <c r="P11" s="914" t="str">
        <f t="shared" si="3"/>
        <v xml:space="preserve"> </v>
      </c>
      <c r="Q11" s="1558" t="str">
        <f>IF(B11=0,"",AH42-AH44)</f>
        <v/>
      </c>
      <c r="R11" s="1559"/>
      <c r="S11" s="919" t="str">
        <f t="shared" si="4"/>
        <v xml:space="preserve"> </v>
      </c>
      <c r="T11" s="910"/>
      <c r="U11" s="1583" t="s">
        <v>693</v>
      </c>
      <c r="V11" s="1584"/>
      <c r="W11" s="759"/>
      <c r="X11" s="752" t="s">
        <v>706</v>
      </c>
      <c r="Y11" s="906"/>
      <c r="Z11" s="1585" t="s">
        <v>700</v>
      </c>
      <c r="AA11" s="1586"/>
      <c r="AB11" s="910"/>
      <c r="AC11" s="720" t="s">
        <v>755</v>
      </c>
      <c r="AL11" s="705"/>
      <c r="AN11" s="692"/>
      <c r="AO11" s="692"/>
      <c r="AP11" s="692"/>
      <c r="AQ11" s="692"/>
      <c r="AS11" s="696"/>
      <c r="AT11" s="696"/>
      <c r="AU11" s="696"/>
    </row>
    <row r="12" spans="1:50" ht="24" customHeight="1">
      <c r="A12" s="700">
        <v>6</v>
      </c>
      <c r="B12" s="1569"/>
      <c r="C12" s="1570"/>
      <c r="D12" s="1571"/>
      <c r="E12" s="1572"/>
      <c r="F12" s="1573"/>
      <c r="G12" s="1574" t="str">
        <f>IF(B12=0,"",AF45)</f>
        <v/>
      </c>
      <c r="H12" s="1575"/>
      <c r="I12" s="745" t="str">
        <f t="shared" si="0"/>
        <v xml:space="preserve"> </v>
      </c>
      <c r="J12" s="757" t="str">
        <f t="shared" si="1"/>
        <v xml:space="preserve"> </v>
      </c>
      <c r="K12" s="1558" t="str">
        <f>IF(B12=0,"",AF47)</f>
        <v/>
      </c>
      <c r="L12" s="1559"/>
      <c r="M12" s="753" t="str">
        <f t="shared" si="2"/>
        <v xml:space="preserve"> </v>
      </c>
      <c r="N12" s="1576" t="str">
        <f>IF(B12=0,"",AF48)</f>
        <v/>
      </c>
      <c r="O12" s="1577"/>
      <c r="P12" s="914" t="str">
        <f t="shared" si="3"/>
        <v xml:space="preserve"> </v>
      </c>
      <c r="Q12" s="1558" t="str">
        <f>IF(B12=0,"",AH46-AH48)</f>
        <v/>
      </c>
      <c r="R12" s="1559"/>
      <c r="S12" s="919" t="str">
        <f t="shared" si="4"/>
        <v xml:space="preserve"> </v>
      </c>
      <c r="T12" s="910"/>
      <c r="U12" s="910"/>
      <c r="V12" s="910"/>
      <c r="W12" s="910"/>
      <c r="X12" s="910"/>
      <c r="Y12" s="910"/>
      <c r="Z12" s="910"/>
      <c r="AA12" s="910"/>
      <c r="AB12" s="910"/>
      <c r="AC12" s="720"/>
      <c r="AD12" s="722"/>
      <c r="AE12" s="720"/>
      <c r="AF12" s="182"/>
      <c r="AG12" s="720"/>
      <c r="AH12" s="720"/>
      <c r="AI12" s="696"/>
      <c r="AJ12" s="692"/>
      <c r="AK12" s="692"/>
      <c r="AL12" s="692"/>
      <c r="AM12" s="692"/>
      <c r="AR12" s="696"/>
      <c r="AS12" s="696"/>
      <c r="AT12" s="696"/>
      <c r="AU12" s="696"/>
    </row>
    <row r="13" spans="1:50" ht="24" customHeight="1" thickBot="1">
      <c r="A13" s="700">
        <v>7</v>
      </c>
      <c r="B13" s="1569"/>
      <c r="C13" s="1570"/>
      <c r="D13" s="1571"/>
      <c r="E13" s="1572"/>
      <c r="F13" s="1573"/>
      <c r="G13" s="1574" t="str">
        <f>IF(B13=0,"",AF49)</f>
        <v/>
      </c>
      <c r="H13" s="1575"/>
      <c r="I13" s="745" t="str">
        <f t="shared" si="0"/>
        <v xml:space="preserve"> </v>
      </c>
      <c r="J13" s="757" t="str">
        <f t="shared" si="1"/>
        <v xml:space="preserve"> </v>
      </c>
      <c r="K13" s="1558" t="str">
        <f>IF(B13=0,"",AF51)</f>
        <v/>
      </c>
      <c r="L13" s="1559"/>
      <c r="M13" s="753" t="str">
        <f t="shared" si="2"/>
        <v xml:space="preserve"> </v>
      </c>
      <c r="N13" s="1576" t="str">
        <f>IF(B13=0,"",AF52)</f>
        <v/>
      </c>
      <c r="O13" s="1577"/>
      <c r="P13" s="914" t="str">
        <f t="shared" si="3"/>
        <v xml:space="preserve"> </v>
      </c>
      <c r="Q13" s="1558" t="str">
        <f>IF(B13=0,"",AH50-AH52)</f>
        <v/>
      </c>
      <c r="R13" s="1559"/>
      <c r="S13" s="919" t="str">
        <f t="shared" si="4"/>
        <v xml:space="preserve"> </v>
      </c>
      <c r="T13" s="910"/>
      <c r="U13" s="704" t="s">
        <v>757</v>
      </c>
      <c r="V13" s="692"/>
      <c r="W13" s="692"/>
      <c r="X13" s="692"/>
      <c r="Y13" s="692"/>
      <c r="Z13" s="692"/>
      <c r="AA13" s="692"/>
      <c r="AB13" s="692"/>
      <c r="AS13" s="696"/>
      <c r="AT13" s="696"/>
      <c r="AU13" s="696"/>
      <c r="AV13" s="696"/>
    </row>
    <row r="14" spans="1:50" ht="24" customHeight="1">
      <c r="A14" s="700">
        <v>8</v>
      </c>
      <c r="B14" s="1569"/>
      <c r="C14" s="1570"/>
      <c r="D14" s="1571"/>
      <c r="E14" s="1572"/>
      <c r="F14" s="1573"/>
      <c r="G14" s="1574" t="str">
        <f>IF(B14=0,"",AF53)</f>
        <v/>
      </c>
      <c r="H14" s="1575"/>
      <c r="I14" s="745" t="str">
        <f t="shared" si="0"/>
        <v xml:space="preserve"> </v>
      </c>
      <c r="J14" s="757" t="str">
        <f t="shared" si="1"/>
        <v xml:space="preserve"> </v>
      </c>
      <c r="K14" s="1558" t="str">
        <f>IF(B14=0,"",AF55)</f>
        <v/>
      </c>
      <c r="L14" s="1559"/>
      <c r="M14" s="753" t="str">
        <f t="shared" si="2"/>
        <v xml:space="preserve"> </v>
      </c>
      <c r="N14" s="1576" t="str">
        <f>IF(B14=0,"",AF56)</f>
        <v/>
      </c>
      <c r="O14" s="1577"/>
      <c r="P14" s="914" t="str">
        <f t="shared" si="3"/>
        <v xml:space="preserve"> </v>
      </c>
      <c r="Q14" s="1558" t="str">
        <f>IF(B14=0,"",AH54-AH56)</f>
        <v/>
      </c>
      <c r="R14" s="1559"/>
      <c r="S14" s="919" t="str">
        <f t="shared" si="4"/>
        <v xml:space="preserve"> </v>
      </c>
      <c r="T14" s="910"/>
      <c r="U14" s="1564" t="s">
        <v>703</v>
      </c>
      <c r="V14" s="1565"/>
      <c r="W14" s="1565"/>
      <c r="X14" s="1566"/>
      <c r="Y14" s="1567"/>
      <c r="Z14" s="1568"/>
      <c r="AA14" s="692"/>
      <c r="AB14" s="692"/>
      <c r="AS14" s="696"/>
      <c r="AT14" s="696"/>
      <c r="AU14" s="696"/>
      <c r="AV14" s="696"/>
    </row>
    <row r="15" spans="1:50" ht="24" customHeight="1">
      <c r="A15" s="703">
        <v>9</v>
      </c>
      <c r="B15" s="1569"/>
      <c r="C15" s="1570"/>
      <c r="D15" s="1571"/>
      <c r="E15" s="1572"/>
      <c r="F15" s="1573"/>
      <c r="G15" s="1574" t="str">
        <f>IF(B15=0,"",AF57)</f>
        <v/>
      </c>
      <c r="H15" s="1575"/>
      <c r="I15" s="745" t="str">
        <f t="shared" si="0"/>
        <v xml:space="preserve"> </v>
      </c>
      <c r="J15" s="757" t="str">
        <f t="shared" si="1"/>
        <v xml:space="preserve"> </v>
      </c>
      <c r="K15" s="1558" t="str">
        <f>IF(B15=0,"",AF59)</f>
        <v/>
      </c>
      <c r="L15" s="1559"/>
      <c r="M15" s="753" t="str">
        <f t="shared" si="2"/>
        <v xml:space="preserve"> </v>
      </c>
      <c r="N15" s="1576" t="str">
        <f>IF(B15=0,"",AF60)</f>
        <v/>
      </c>
      <c r="O15" s="1577"/>
      <c r="P15" s="914" t="str">
        <f t="shared" si="3"/>
        <v xml:space="preserve"> </v>
      </c>
      <c r="Q15" s="1558" t="str">
        <f>IF(B15=0,"",AH58-AH60)</f>
        <v/>
      </c>
      <c r="R15" s="1559"/>
      <c r="S15" s="919" t="str">
        <f>IF(B15=0," ",Q15/$Y$17*100)</f>
        <v xml:space="preserve"> </v>
      </c>
      <c r="T15" s="910"/>
      <c r="U15" s="1578" t="s">
        <v>704</v>
      </c>
      <c r="V15" s="1579"/>
      <c r="W15" s="1579"/>
      <c r="X15" s="1580"/>
      <c r="Y15" s="1581"/>
      <c r="Z15" s="1582"/>
      <c r="AA15" s="692"/>
      <c r="AB15" s="692"/>
      <c r="AQ15" s="907"/>
      <c r="AS15" s="696"/>
      <c r="AT15" s="696"/>
      <c r="AU15" s="696"/>
      <c r="AV15" s="696"/>
    </row>
    <row r="16" spans="1:50" ht="24" customHeight="1" thickBot="1">
      <c r="A16" s="700">
        <v>10</v>
      </c>
      <c r="B16" s="1551"/>
      <c r="C16" s="1552"/>
      <c r="D16" s="1553"/>
      <c r="E16" s="1554"/>
      <c r="F16" s="1555"/>
      <c r="G16" s="1556" t="str">
        <f>IF(B16=0,"",AF61)</f>
        <v/>
      </c>
      <c r="H16" s="1557"/>
      <c r="I16" s="745" t="str">
        <f t="shared" si="0"/>
        <v xml:space="preserve"> </v>
      </c>
      <c r="J16" s="756" t="str">
        <f t="shared" si="1"/>
        <v xml:space="preserve"> </v>
      </c>
      <c r="K16" s="1558" t="str">
        <f>IF(B16=0,"",AF63)</f>
        <v/>
      </c>
      <c r="L16" s="1559"/>
      <c r="M16" s="911" t="str">
        <f t="shared" si="2"/>
        <v xml:space="preserve"> </v>
      </c>
      <c r="N16" s="1560" t="str">
        <f>IF(B16=0,"",AF64)</f>
        <v/>
      </c>
      <c r="O16" s="1561"/>
      <c r="P16" s="915" t="str">
        <f t="shared" si="3"/>
        <v xml:space="preserve"> </v>
      </c>
      <c r="Q16" s="1562" t="str">
        <f>IF(B16=0,"",AH62-AH64)</f>
        <v/>
      </c>
      <c r="R16" s="1563"/>
      <c r="S16" s="919" t="str">
        <f>IF(B16=0," ",Q16/$Y$17*100)</f>
        <v xml:space="preserve"> </v>
      </c>
      <c r="T16" s="910"/>
      <c r="U16" s="1532" t="s">
        <v>747</v>
      </c>
      <c r="V16" s="1533"/>
      <c r="W16" s="1533"/>
      <c r="X16" s="1534"/>
      <c r="Y16" s="1535"/>
      <c r="Z16" s="1536"/>
      <c r="AA16" s="692"/>
      <c r="AB16" s="692"/>
      <c r="AC16" s="692"/>
      <c r="AD16" s="692"/>
      <c r="AE16" s="692"/>
      <c r="AF16" s="720"/>
      <c r="AU16" s="696"/>
      <c r="AV16" s="696"/>
      <c r="AW16" s="696"/>
      <c r="AX16" s="696"/>
    </row>
    <row r="17" spans="1:50" ht="24" customHeight="1" thickTop="1" thickBot="1">
      <c r="A17" s="1537" t="s">
        <v>25</v>
      </c>
      <c r="B17" s="1538"/>
      <c r="C17" s="1538"/>
      <c r="D17" s="1539"/>
      <c r="E17" s="1540">
        <f>SUM(E7:F16)</f>
        <v>0</v>
      </c>
      <c r="F17" s="1541"/>
      <c r="G17" s="1540">
        <f>SUM(G7:H16)</f>
        <v>0</v>
      </c>
      <c r="H17" s="1541"/>
      <c r="I17" s="746" t="e">
        <f>E17/G17</f>
        <v>#DIV/0!</v>
      </c>
      <c r="J17" s="746" t="e">
        <f>G17/Y14*100</f>
        <v>#DIV/0!</v>
      </c>
      <c r="K17" s="1542">
        <f>SUM(K7:L16)</f>
        <v>0</v>
      </c>
      <c r="L17" s="1543"/>
      <c r="M17" s="754" t="e">
        <f>AF67/Y15*100</f>
        <v>#DIV/0!</v>
      </c>
      <c r="N17" s="1544">
        <f>SUM(N7:O16)</f>
        <v>0</v>
      </c>
      <c r="O17" s="1545"/>
      <c r="P17" s="916" t="e">
        <f>N17/Y16*100</f>
        <v>#DIV/0!</v>
      </c>
      <c r="Q17" s="1542">
        <f>SUM(Q7:R16)</f>
        <v>0</v>
      </c>
      <c r="R17" s="1543"/>
      <c r="S17" s="920" t="e">
        <f>Q17/Y17*100</f>
        <v>#DIV/0!</v>
      </c>
      <c r="T17" s="910"/>
      <c r="U17" s="1546" t="s">
        <v>762</v>
      </c>
      <c r="V17" s="1547"/>
      <c r="W17" s="1547"/>
      <c r="X17" s="1548"/>
      <c r="Y17" s="1549"/>
      <c r="Z17" s="1550"/>
      <c r="AA17" s="692"/>
      <c r="AB17" s="692"/>
      <c r="AC17" s="692"/>
      <c r="AD17" s="692"/>
      <c r="AE17" s="692"/>
      <c r="AF17" s="720"/>
      <c r="AU17" s="696"/>
      <c r="AV17" s="696"/>
      <c r="AW17" s="696"/>
      <c r="AX17" s="696"/>
    </row>
    <row r="18" spans="1:50" ht="23.25" customHeight="1">
      <c r="A18" s="917" t="s">
        <v>779</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692"/>
      <c r="AS18" s="702"/>
    </row>
    <row r="19" spans="1:50" ht="23.25" customHeight="1" thickBot="1">
      <c r="A19" s="718"/>
      <c r="B19" s="705"/>
      <c r="C19" s="705"/>
      <c r="D19" s="705"/>
      <c r="E19" s="705"/>
      <c r="F19" s="705"/>
      <c r="G19" s="705"/>
      <c r="H19" s="705"/>
      <c r="I19" s="705"/>
      <c r="J19" s="705"/>
      <c r="K19" s="705"/>
      <c r="L19" s="705"/>
      <c r="M19" s="705"/>
      <c r="N19" s="705"/>
      <c r="O19" s="705"/>
      <c r="P19" s="705"/>
      <c r="Q19" s="705"/>
      <c r="R19" s="705"/>
      <c r="S19" s="705"/>
      <c r="T19" s="705"/>
      <c r="U19" s="762" t="s">
        <v>708</v>
      </c>
      <c r="X19" s="705"/>
      <c r="Y19" s="705"/>
      <c r="Z19" s="705"/>
      <c r="AA19" s="692"/>
      <c r="AS19" s="702"/>
    </row>
    <row r="20" spans="1:50" ht="23.25" customHeight="1" thickBot="1">
      <c r="A20" s="718"/>
      <c r="B20" s="705"/>
      <c r="C20" s="705"/>
      <c r="D20" s="705"/>
      <c r="E20" s="705"/>
      <c r="F20" s="705"/>
      <c r="G20" s="705"/>
      <c r="H20" s="705"/>
      <c r="I20" s="705"/>
      <c r="J20" s="705"/>
      <c r="K20" s="705"/>
      <c r="L20" s="705"/>
      <c r="M20" s="705"/>
      <c r="N20" s="705"/>
      <c r="O20" s="705"/>
      <c r="P20" s="705"/>
      <c r="Q20" s="705"/>
      <c r="R20" s="705"/>
      <c r="S20" s="705"/>
      <c r="T20" s="705"/>
      <c r="U20" s="1515" t="s">
        <v>709</v>
      </c>
      <c r="V20" s="1516"/>
      <c r="W20" s="1516"/>
      <c r="X20" s="1516"/>
      <c r="Y20" s="1517"/>
      <c r="Z20" s="1518"/>
      <c r="AA20" s="692"/>
      <c r="AS20" s="702"/>
    </row>
    <row r="21" spans="1:50" ht="23.25" customHeight="1">
      <c r="A21" s="314"/>
      <c r="B21" s="705"/>
      <c r="C21" s="705"/>
      <c r="D21" s="705"/>
      <c r="E21" s="705"/>
      <c r="F21" s="705"/>
      <c r="G21" s="705"/>
      <c r="H21" s="705"/>
      <c r="I21" s="705"/>
      <c r="J21" s="705"/>
      <c r="K21" s="705"/>
      <c r="L21" s="705"/>
      <c r="M21" s="705"/>
      <c r="N21" s="705"/>
      <c r="O21" s="705"/>
      <c r="P21" s="705"/>
      <c r="Q21" s="705"/>
      <c r="R21" s="705"/>
      <c r="S21" s="705"/>
      <c r="T21" s="705"/>
      <c r="U21" s="720" t="s">
        <v>758</v>
      </c>
      <c r="V21" s="720"/>
      <c r="AA21" s="696"/>
      <c r="AB21" s="696"/>
      <c r="AL21" s="702"/>
    </row>
    <row r="22" spans="1:50" ht="27" customHeight="1" thickBot="1">
      <c r="A22" s="704" t="s">
        <v>193</v>
      </c>
      <c r="B22" s="704"/>
      <c r="C22" s="704"/>
      <c r="D22" s="704"/>
      <c r="E22" s="704"/>
      <c r="F22" s="704"/>
      <c r="G22" s="704"/>
      <c r="H22" s="705"/>
      <c r="I22" s="705"/>
      <c r="J22" s="705"/>
      <c r="K22" s="705"/>
      <c r="L22" s="705"/>
      <c r="M22" s="705"/>
      <c r="N22" s="705"/>
      <c r="O22" s="705"/>
      <c r="P22" s="705"/>
      <c r="Q22" s="705"/>
      <c r="R22" s="705"/>
      <c r="S22" s="705"/>
      <c r="T22" s="705"/>
      <c r="U22" s="705"/>
      <c r="V22" s="705"/>
      <c r="W22" s="705"/>
      <c r="X22" s="705"/>
      <c r="Y22" s="705"/>
      <c r="Z22" s="705"/>
      <c r="AA22" s="705"/>
      <c r="AB22" s="705"/>
      <c r="AC22" s="705"/>
      <c r="AD22" s="705"/>
      <c r="AE22" s="705"/>
      <c r="AF22" s="705"/>
      <c r="AG22" s="705"/>
      <c r="AH22" s="696"/>
      <c r="AI22" s="696"/>
      <c r="AJ22" s="696"/>
      <c r="AK22" s="696"/>
      <c r="AL22" s="696"/>
      <c r="AM22" s="696"/>
      <c r="AN22" s="696"/>
      <c r="AO22" s="696"/>
    </row>
    <row r="23" spans="1:50" s="152" customFormat="1" ht="14.25" customHeight="1">
      <c r="A23" s="1519" t="s">
        <v>194</v>
      </c>
      <c r="B23" s="1521" t="s">
        <v>195</v>
      </c>
      <c r="C23" s="1522"/>
      <c r="D23" s="1525" t="s">
        <v>196</v>
      </c>
      <c r="E23" s="1526"/>
      <c r="F23" s="1526"/>
      <c r="G23" s="1526"/>
      <c r="H23" s="1526"/>
      <c r="I23" s="1526"/>
      <c r="J23" s="1526"/>
      <c r="K23" s="1526"/>
      <c r="L23" s="1526"/>
      <c r="M23" s="1526"/>
      <c r="N23" s="1526"/>
      <c r="O23" s="1526"/>
      <c r="P23" s="1526"/>
      <c r="Q23" s="1527"/>
      <c r="R23" s="1528" t="s">
        <v>197</v>
      </c>
      <c r="S23" s="1529"/>
      <c r="T23" s="1529"/>
      <c r="U23" s="1529"/>
      <c r="V23" s="1529"/>
      <c r="W23" s="1529"/>
      <c r="X23" s="1529"/>
      <c r="Y23" s="1529"/>
      <c r="Z23" s="1529"/>
      <c r="AA23" s="1529"/>
      <c r="AB23" s="1529"/>
      <c r="AC23" s="1529"/>
      <c r="AD23" s="1529"/>
      <c r="AE23" s="1530"/>
      <c r="AF23" s="1499" t="s">
        <v>198</v>
      </c>
      <c r="AG23" s="1500"/>
      <c r="AH23" s="1503" t="s">
        <v>763</v>
      </c>
      <c r="AI23" s="1504"/>
    </row>
    <row r="24" spans="1:50" s="152" customFormat="1" ht="15.75" customHeight="1" thickBot="1">
      <c r="A24" s="1520"/>
      <c r="B24" s="1523"/>
      <c r="C24" s="1524"/>
      <c r="D24" s="1507" t="s">
        <v>681</v>
      </c>
      <c r="E24" s="1508"/>
      <c r="F24" s="1509" t="s">
        <v>682</v>
      </c>
      <c r="G24" s="1510"/>
      <c r="H24" s="1511" t="s">
        <v>705</v>
      </c>
      <c r="I24" s="1511"/>
      <c r="J24" s="1512" t="s">
        <v>701</v>
      </c>
      <c r="K24" s="1512"/>
      <c r="L24" s="1512" t="s">
        <v>702</v>
      </c>
      <c r="M24" s="1512"/>
      <c r="N24" s="1512" t="s">
        <v>200</v>
      </c>
      <c r="O24" s="1512"/>
      <c r="P24" s="1512" t="s">
        <v>25</v>
      </c>
      <c r="Q24" s="1513"/>
      <c r="R24" s="1507" t="s">
        <v>681</v>
      </c>
      <c r="S24" s="1508"/>
      <c r="T24" s="1509" t="s">
        <v>682</v>
      </c>
      <c r="U24" s="1510"/>
      <c r="V24" s="1511" t="s">
        <v>199</v>
      </c>
      <c r="W24" s="1511"/>
      <c r="X24" s="1514" t="s">
        <v>701</v>
      </c>
      <c r="Y24" s="1531"/>
      <c r="Z24" s="1514" t="s">
        <v>702</v>
      </c>
      <c r="AA24" s="1531"/>
      <c r="AB24" s="1511" t="s">
        <v>200</v>
      </c>
      <c r="AC24" s="1511"/>
      <c r="AD24" s="1512" t="s">
        <v>25</v>
      </c>
      <c r="AE24" s="1514"/>
      <c r="AF24" s="1501"/>
      <c r="AG24" s="1502"/>
      <c r="AH24" s="1505"/>
      <c r="AI24" s="1506"/>
    </row>
    <row r="25" spans="1:50" ht="21.95" customHeight="1" thickTop="1">
      <c r="A25" s="1488">
        <v>1</v>
      </c>
      <c r="B25" s="1491" t="s">
        <v>744</v>
      </c>
      <c r="C25" s="1492"/>
      <c r="D25" s="1493"/>
      <c r="E25" s="1494"/>
      <c r="F25" s="1483"/>
      <c r="G25" s="1484"/>
      <c r="H25" s="1495"/>
      <c r="I25" s="1495"/>
      <c r="J25" s="1495"/>
      <c r="K25" s="1495"/>
      <c r="L25" s="1495"/>
      <c r="M25" s="1495"/>
      <c r="N25" s="1496"/>
      <c r="O25" s="1496"/>
      <c r="P25" s="1410">
        <f>SUM(D25:O25)</f>
        <v>0</v>
      </c>
      <c r="Q25" s="1498"/>
      <c r="R25" s="1493"/>
      <c r="S25" s="1494"/>
      <c r="T25" s="1483"/>
      <c r="U25" s="1484"/>
      <c r="V25" s="1476"/>
      <c r="W25" s="1476"/>
      <c r="X25" s="1473"/>
      <c r="Y25" s="1485"/>
      <c r="Z25" s="1497"/>
      <c r="AA25" s="1485"/>
      <c r="AB25" s="1476"/>
      <c r="AC25" s="1476"/>
      <c r="AD25" s="1451">
        <f>SUM(R25:AC25)</f>
        <v>0</v>
      </c>
      <c r="AE25" s="1452"/>
      <c r="AF25" s="1453">
        <f>P25-AD25</f>
        <v>0</v>
      </c>
      <c r="AG25" s="1454"/>
      <c r="AH25" s="1489" t="s">
        <v>759</v>
      </c>
      <c r="AI25" s="1490"/>
    </row>
    <row r="26" spans="1:50" ht="21.95" customHeight="1">
      <c r="A26" s="1463"/>
      <c r="B26" s="1469" t="s">
        <v>745</v>
      </c>
      <c r="C26" s="1470"/>
      <c r="D26" s="1478"/>
      <c r="E26" s="1479"/>
      <c r="F26" s="1477"/>
      <c r="G26" s="1477"/>
      <c r="H26" s="1477"/>
      <c r="I26" s="1477"/>
      <c r="J26" s="1477"/>
      <c r="K26" s="1477"/>
      <c r="L26" s="1477"/>
      <c r="M26" s="1477"/>
      <c r="N26" s="1475"/>
      <c r="O26" s="1475"/>
      <c r="P26" s="1445" t="s">
        <v>680</v>
      </c>
      <c r="Q26" s="1446"/>
      <c r="R26" s="1478"/>
      <c r="S26" s="1479"/>
      <c r="T26" s="1477"/>
      <c r="U26" s="1477"/>
      <c r="V26" s="1475"/>
      <c r="W26" s="1475"/>
      <c r="X26" s="1479"/>
      <c r="Y26" s="1482"/>
      <c r="Z26" s="1479"/>
      <c r="AA26" s="1482"/>
      <c r="AB26" s="1475"/>
      <c r="AC26" s="1475"/>
      <c r="AD26" s="1445" t="s">
        <v>680</v>
      </c>
      <c r="AE26" s="1446"/>
      <c r="AF26" s="1411" t="s">
        <v>680</v>
      </c>
      <c r="AG26" s="1412"/>
      <c r="AH26" s="1436"/>
      <c r="AI26" s="1437"/>
    </row>
    <row r="27" spans="1:50" ht="21.95" customHeight="1">
      <c r="A27" s="1463"/>
      <c r="B27" s="1399" t="s">
        <v>746</v>
      </c>
      <c r="C27" s="1400"/>
      <c r="D27" s="1401" t="str">
        <f>IF(D26=0," ",D26*$W$5)</f>
        <v xml:space="preserve"> </v>
      </c>
      <c r="E27" s="1390"/>
      <c r="F27" s="1393" t="str">
        <f>IF(F26=0," ",F26*$W$6)</f>
        <v xml:space="preserve"> </v>
      </c>
      <c r="G27" s="1393"/>
      <c r="H27" s="1391" t="str">
        <f>IF(H26=0," ",H26*$W$7)</f>
        <v xml:space="preserve"> </v>
      </c>
      <c r="I27" s="1390"/>
      <c r="J27" s="1393" t="str">
        <f>IF(J26=0," ",J26*$W$10*1000)</f>
        <v xml:space="preserve"> </v>
      </c>
      <c r="K27" s="1393"/>
      <c r="L27" s="1393" t="str">
        <f>IF(L26=0," ",L26*$W$11*1000)</f>
        <v xml:space="preserve"> </v>
      </c>
      <c r="M27" s="1393"/>
      <c r="N27" s="1438" t="str">
        <f>IF(N26=0,"",0)</f>
        <v/>
      </c>
      <c r="O27" s="1439"/>
      <c r="P27" s="1393">
        <f>SUM(D27:O27)</f>
        <v>0</v>
      </c>
      <c r="Q27" s="1440"/>
      <c r="R27" s="1401" t="str">
        <f>IF(R26=0," ",R26*$W$5)</f>
        <v xml:space="preserve"> </v>
      </c>
      <c r="S27" s="1390"/>
      <c r="T27" s="1393" t="str">
        <f>IF(T26=0," ",T26*$W$6)</f>
        <v xml:space="preserve"> </v>
      </c>
      <c r="U27" s="1393"/>
      <c r="V27" s="1391" t="str">
        <f>IF(V26=0," ",V26*$W$7)</f>
        <v xml:space="preserve"> </v>
      </c>
      <c r="W27" s="1390"/>
      <c r="X27" s="1393" t="str">
        <f>IF(X26=0," ",X26*$W$10*1000)</f>
        <v xml:space="preserve"> </v>
      </c>
      <c r="Y27" s="1393"/>
      <c r="Z27" s="1393" t="str">
        <f>IF(Z26=0," ",Z26*$W$11*1000)</f>
        <v xml:space="preserve"> </v>
      </c>
      <c r="AA27" s="1393"/>
      <c r="AB27" s="1438" t="str">
        <f>IF(AB26=0,"",0)</f>
        <v/>
      </c>
      <c r="AC27" s="1439"/>
      <c r="AD27" s="1393">
        <f>SUM(R27:AC27)</f>
        <v>0</v>
      </c>
      <c r="AE27" s="1440"/>
      <c r="AF27" s="1394">
        <f>P27-AD27</f>
        <v>0</v>
      </c>
      <c r="AG27" s="1395"/>
      <c r="AH27" s="1447" t="s">
        <v>760</v>
      </c>
      <c r="AI27" s="1448"/>
    </row>
    <row r="28" spans="1:50" ht="21.95" customHeight="1">
      <c r="A28" s="1474"/>
      <c r="B28" s="1434" t="s">
        <v>753</v>
      </c>
      <c r="C28" s="1435"/>
      <c r="D28" s="1427" t="str">
        <f>IF(D26=0," ",D26*$Y$5)</f>
        <v xml:space="preserve"> </v>
      </c>
      <c r="E28" s="1428"/>
      <c r="F28" s="1415" t="str">
        <f>IF(F26=0," ",F26*$Y$5)</f>
        <v xml:space="preserve"> </v>
      </c>
      <c r="G28" s="1416"/>
      <c r="H28" s="1415" t="str">
        <f>IF(H26=0," ",H26*$Y$7)</f>
        <v xml:space="preserve"> </v>
      </c>
      <c r="I28" s="1416"/>
      <c r="J28" s="1415" t="str">
        <f>IF(J26=0," ",J26*$Y$10*1000)</f>
        <v xml:space="preserve"> </v>
      </c>
      <c r="K28" s="1416"/>
      <c r="L28" s="1415" t="str">
        <f>IF(L26=0," ",L26*$Y$11*1000)</f>
        <v xml:space="preserve"> </v>
      </c>
      <c r="M28" s="1416"/>
      <c r="N28" s="1415" t="str">
        <f>IF(N26=0,"",N26*($Y$8+$Y$9))</f>
        <v/>
      </c>
      <c r="O28" s="1416"/>
      <c r="P28" s="1415">
        <f>SUM(D28:O28)</f>
        <v>0</v>
      </c>
      <c r="Q28" s="1417"/>
      <c r="R28" s="1427" t="str">
        <f>IF(R26=0," ",R26*$Y$5)</f>
        <v xml:space="preserve"> </v>
      </c>
      <c r="S28" s="1428"/>
      <c r="T28" s="1415" t="str">
        <f>IF(T26=0," ",T26*$Y$5)</f>
        <v xml:space="preserve"> </v>
      </c>
      <c r="U28" s="1416"/>
      <c r="V28" s="1415" t="str">
        <f>IF(V26=0," ",V26*$Y$7)</f>
        <v xml:space="preserve"> </v>
      </c>
      <c r="W28" s="1416"/>
      <c r="X28" s="1415" t="str">
        <f>IF(X26=0," ",X26*$Y$10*1000)</f>
        <v xml:space="preserve"> </v>
      </c>
      <c r="Y28" s="1416"/>
      <c r="Z28" s="1415" t="str">
        <f>IF(Z26=0," ",Z26*$Y$11*1000)</f>
        <v xml:space="preserve"> </v>
      </c>
      <c r="AA28" s="1416"/>
      <c r="AB28" s="1415" t="str">
        <f>IF(AB26=0,"",AB26*($Y$8+$Y$9))</f>
        <v/>
      </c>
      <c r="AC28" s="1416"/>
      <c r="AD28" s="1415">
        <f>SUM(R28:AC28)</f>
        <v>0</v>
      </c>
      <c r="AE28" s="1417"/>
      <c r="AF28" s="1418">
        <f>P28-AD28</f>
        <v>0</v>
      </c>
      <c r="AG28" s="1419"/>
      <c r="AH28" s="1436"/>
      <c r="AI28" s="1437"/>
    </row>
    <row r="29" spans="1:50" ht="21.95" customHeight="1">
      <c r="A29" s="1462">
        <v>2</v>
      </c>
      <c r="B29" s="1465" t="s">
        <v>744</v>
      </c>
      <c r="C29" s="1466"/>
      <c r="D29" s="1471"/>
      <c r="E29" s="1472"/>
      <c r="F29" s="1473"/>
      <c r="G29" s="1473"/>
      <c r="H29" s="1473"/>
      <c r="I29" s="1473"/>
      <c r="J29" s="1473"/>
      <c r="K29" s="1473"/>
      <c r="L29" s="1473"/>
      <c r="M29" s="1473"/>
      <c r="N29" s="1476"/>
      <c r="O29" s="1476"/>
      <c r="P29" s="1451">
        <f>SUM(D29:O29)</f>
        <v>0</v>
      </c>
      <c r="Q29" s="1452"/>
      <c r="R29" s="1471"/>
      <c r="S29" s="1472"/>
      <c r="T29" s="1473"/>
      <c r="U29" s="1473"/>
      <c r="V29" s="1476"/>
      <c r="W29" s="1476"/>
      <c r="X29" s="1486"/>
      <c r="Y29" s="1487"/>
      <c r="Z29" s="1486"/>
      <c r="AA29" s="1487"/>
      <c r="AB29" s="1476"/>
      <c r="AC29" s="1476"/>
      <c r="AD29" s="1451">
        <f>SUM(R29:AC29)</f>
        <v>0</v>
      </c>
      <c r="AE29" s="1452"/>
      <c r="AF29" s="1453">
        <f>P29-AD29</f>
        <v>0</v>
      </c>
      <c r="AG29" s="1454"/>
      <c r="AH29" s="1467" t="s">
        <v>759</v>
      </c>
      <c r="AI29" s="1468"/>
    </row>
    <row r="30" spans="1:50" ht="21.95" customHeight="1">
      <c r="A30" s="1463"/>
      <c r="B30" s="1469" t="s">
        <v>745</v>
      </c>
      <c r="C30" s="1470"/>
      <c r="D30" s="1478"/>
      <c r="E30" s="1479"/>
      <c r="F30" s="1477"/>
      <c r="G30" s="1477"/>
      <c r="H30" s="1477"/>
      <c r="I30" s="1477"/>
      <c r="J30" s="1477"/>
      <c r="K30" s="1477"/>
      <c r="L30" s="1477"/>
      <c r="M30" s="1477"/>
      <c r="N30" s="1475"/>
      <c r="O30" s="1475"/>
      <c r="P30" s="1445" t="s">
        <v>680</v>
      </c>
      <c r="Q30" s="1446"/>
      <c r="R30" s="1478"/>
      <c r="S30" s="1479"/>
      <c r="T30" s="1477"/>
      <c r="U30" s="1477"/>
      <c r="V30" s="1475"/>
      <c r="W30" s="1475"/>
      <c r="X30" s="1479"/>
      <c r="Y30" s="1482"/>
      <c r="Z30" s="1479"/>
      <c r="AA30" s="1482"/>
      <c r="AB30" s="1475"/>
      <c r="AC30" s="1475"/>
      <c r="AD30" s="1445" t="s">
        <v>680</v>
      </c>
      <c r="AE30" s="1446"/>
      <c r="AF30" s="1411" t="s">
        <v>680</v>
      </c>
      <c r="AG30" s="1412"/>
      <c r="AH30" s="1436"/>
      <c r="AI30" s="1437"/>
    </row>
    <row r="31" spans="1:50" ht="21.95" customHeight="1">
      <c r="A31" s="1463"/>
      <c r="B31" s="1399" t="s">
        <v>750</v>
      </c>
      <c r="C31" s="1400"/>
      <c r="D31" s="1401" t="str">
        <f>IF(D30=0," ",D30*$W$5)</f>
        <v xml:space="preserve"> </v>
      </c>
      <c r="E31" s="1390"/>
      <c r="F31" s="1393" t="str">
        <f>IF(F30=0," ",F30*$W$6)</f>
        <v xml:space="preserve"> </v>
      </c>
      <c r="G31" s="1393"/>
      <c r="H31" s="1391" t="str">
        <f>IF(H30=0," ",H30*$W$7)</f>
        <v xml:space="preserve"> </v>
      </c>
      <c r="I31" s="1390"/>
      <c r="J31" s="1393" t="str">
        <f>IF(J30=0," ",J30*$W$10*1000)</f>
        <v xml:space="preserve"> </v>
      </c>
      <c r="K31" s="1393"/>
      <c r="L31" s="1393" t="str">
        <f>IF(L30=0," ",L30*$W$11*1000)</f>
        <v xml:space="preserve"> </v>
      </c>
      <c r="M31" s="1393"/>
      <c r="N31" s="1438" t="str">
        <f>IF(N30=0,"",0)</f>
        <v/>
      </c>
      <c r="O31" s="1439"/>
      <c r="P31" s="1393">
        <f>SUM(D31:O31)</f>
        <v>0</v>
      </c>
      <c r="Q31" s="1440"/>
      <c r="R31" s="1401" t="str">
        <f>IF(R30=0," ",R30*$W$5)</f>
        <v xml:space="preserve"> </v>
      </c>
      <c r="S31" s="1390"/>
      <c r="T31" s="1393" t="str">
        <f>IF(T30=0," ",T30*$W$6)</f>
        <v xml:space="preserve"> </v>
      </c>
      <c r="U31" s="1393"/>
      <c r="V31" s="1391" t="str">
        <f>IF(V30=0," ",V30*$W$7)</f>
        <v xml:space="preserve"> </v>
      </c>
      <c r="W31" s="1390"/>
      <c r="X31" s="1393" t="str">
        <f>IF(X30=0," ",X30*$W$10*1000)</f>
        <v xml:space="preserve"> </v>
      </c>
      <c r="Y31" s="1393"/>
      <c r="Z31" s="1393" t="str">
        <f>IF(Z30=0," ",Z30*$W$11*1000)</f>
        <v xml:space="preserve"> </v>
      </c>
      <c r="AA31" s="1393"/>
      <c r="AB31" s="1438" t="str">
        <f>IF(AB30=0,"",0)</f>
        <v/>
      </c>
      <c r="AC31" s="1439"/>
      <c r="AD31" s="1393">
        <f>SUM(R31:AC31)</f>
        <v>0</v>
      </c>
      <c r="AE31" s="1440"/>
      <c r="AF31" s="1394">
        <f>P31-AD31</f>
        <v>0</v>
      </c>
      <c r="AG31" s="1395"/>
      <c r="AH31" s="1447" t="s">
        <v>760</v>
      </c>
      <c r="AI31" s="1448"/>
    </row>
    <row r="32" spans="1:50" ht="21.95" customHeight="1">
      <c r="A32" s="1474"/>
      <c r="B32" s="1434" t="s">
        <v>748</v>
      </c>
      <c r="C32" s="1435"/>
      <c r="D32" s="1427" t="str">
        <f>IF(D30=0," ",D30*$Y$5)</f>
        <v xml:space="preserve"> </v>
      </c>
      <c r="E32" s="1428"/>
      <c r="F32" s="1415" t="str">
        <f>IF(F30=0," ",F30*$Y$5)</f>
        <v xml:space="preserve"> </v>
      </c>
      <c r="G32" s="1416"/>
      <c r="H32" s="1415" t="str">
        <f>IF(H30=0," ",H30*$Y$7)</f>
        <v xml:space="preserve"> </v>
      </c>
      <c r="I32" s="1416"/>
      <c r="J32" s="1415" t="str">
        <f>IF(J30=0," ",J30*$Y$10*1000)</f>
        <v xml:space="preserve"> </v>
      </c>
      <c r="K32" s="1416"/>
      <c r="L32" s="1415" t="str">
        <f>IF(L30=0," ",L30*$Y$11*1000)</f>
        <v xml:space="preserve"> </v>
      </c>
      <c r="M32" s="1416"/>
      <c r="N32" s="1415" t="str">
        <f>IF(N30=0,"",N30*($Y$8+$Y$9))</f>
        <v/>
      </c>
      <c r="O32" s="1416"/>
      <c r="P32" s="1415">
        <f>SUM(D32:O32)</f>
        <v>0</v>
      </c>
      <c r="Q32" s="1417"/>
      <c r="R32" s="1427" t="str">
        <f>IF(R30=0," ",R30*$Y$5)</f>
        <v xml:space="preserve"> </v>
      </c>
      <c r="S32" s="1428"/>
      <c r="T32" s="1415" t="str">
        <f>IF(T30=0," ",T30*$Y$5)</f>
        <v xml:space="preserve"> </v>
      </c>
      <c r="U32" s="1416"/>
      <c r="V32" s="1415" t="str">
        <f>IF(V30=0," ",V30*$Y$7)</f>
        <v xml:space="preserve"> </v>
      </c>
      <c r="W32" s="1416"/>
      <c r="X32" s="1415" t="str">
        <f>IF(X30=0," ",X30*$Y$10*1000)</f>
        <v xml:space="preserve"> </v>
      </c>
      <c r="Y32" s="1416"/>
      <c r="Z32" s="1415" t="str">
        <f>IF(Z30=0," ",Z30*$Y$11*1000)</f>
        <v xml:space="preserve"> </v>
      </c>
      <c r="AA32" s="1416"/>
      <c r="AB32" s="1415" t="str">
        <f>IF(AB30=0,"",AB30*($Y$8+$Y$9))</f>
        <v/>
      </c>
      <c r="AC32" s="1416"/>
      <c r="AD32" s="1415">
        <f>SUM(R32:AC32)</f>
        <v>0</v>
      </c>
      <c r="AE32" s="1417"/>
      <c r="AF32" s="1418">
        <f>P32-AD32</f>
        <v>0</v>
      </c>
      <c r="AG32" s="1419"/>
      <c r="AH32" s="1460"/>
      <c r="AI32" s="1461"/>
    </row>
    <row r="33" spans="1:35" ht="21.95" customHeight="1">
      <c r="A33" s="1462">
        <v>3</v>
      </c>
      <c r="B33" s="1465" t="s">
        <v>744</v>
      </c>
      <c r="C33" s="1466"/>
      <c r="D33" s="1471"/>
      <c r="E33" s="1472"/>
      <c r="F33" s="1473"/>
      <c r="G33" s="1473"/>
      <c r="H33" s="1455"/>
      <c r="I33" s="1455"/>
      <c r="J33" s="1455"/>
      <c r="K33" s="1455"/>
      <c r="L33" s="1455"/>
      <c r="M33" s="1455"/>
      <c r="N33" s="1450"/>
      <c r="O33" s="1450"/>
      <c r="P33" s="1451">
        <f>SUM(D33:O33)</f>
        <v>0</v>
      </c>
      <c r="Q33" s="1452"/>
      <c r="R33" s="1471"/>
      <c r="S33" s="1472"/>
      <c r="T33" s="1473"/>
      <c r="U33" s="1473"/>
      <c r="V33" s="1450"/>
      <c r="W33" s="1450"/>
      <c r="X33" s="1458"/>
      <c r="Y33" s="1459"/>
      <c r="Z33" s="1458"/>
      <c r="AA33" s="1459"/>
      <c r="AB33" s="1450"/>
      <c r="AC33" s="1450"/>
      <c r="AD33" s="1451">
        <f>SUM(R33:AC33)</f>
        <v>0</v>
      </c>
      <c r="AE33" s="1452"/>
      <c r="AF33" s="1453">
        <f>P33-AD33</f>
        <v>0</v>
      </c>
      <c r="AG33" s="1454"/>
      <c r="AH33" s="1480" t="s">
        <v>759</v>
      </c>
      <c r="AI33" s="1481"/>
    </row>
    <row r="34" spans="1:35" ht="21.95" customHeight="1">
      <c r="A34" s="1463"/>
      <c r="B34" s="1469" t="s">
        <v>745</v>
      </c>
      <c r="C34" s="1470"/>
      <c r="D34" s="1478"/>
      <c r="E34" s="1479"/>
      <c r="F34" s="1477"/>
      <c r="G34" s="1477"/>
      <c r="H34" s="1441"/>
      <c r="I34" s="1441"/>
      <c r="J34" s="1441"/>
      <c r="K34" s="1441"/>
      <c r="L34" s="1441"/>
      <c r="M34" s="1441"/>
      <c r="N34" s="1442"/>
      <c r="O34" s="1442"/>
      <c r="P34" s="1445" t="s">
        <v>680</v>
      </c>
      <c r="Q34" s="1446"/>
      <c r="R34" s="1478"/>
      <c r="S34" s="1479"/>
      <c r="T34" s="1477"/>
      <c r="U34" s="1477"/>
      <c r="V34" s="1442"/>
      <c r="W34" s="1442"/>
      <c r="X34" s="1443"/>
      <c r="Y34" s="1444"/>
      <c r="Z34" s="1443"/>
      <c r="AA34" s="1444"/>
      <c r="AB34" s="1442"/>
      <c r="AC34" s="1442"/>
      <c r="AD34" s="1445" t="s">
        <v>680</v>
      </c>
      <c r="AE34" s="1446"/>
      <c r="AF34" s="1411" t="s">
        <v>680</v>
      </c>
      <c r="AG34" s="1412"/>
      <c r="AH34" s="1436"/>
      <c r="AI34" s="1437"/>
    </row>
    <row r="35" spans="1:35" ht="21.95" customHeight="1">
      <c r="A35" s="1463"/>
      <c r="B35" s="1399" t="s">
        <v>746</v>
      </c>
      <c r="C35" s="1400"/>
      <c r="D35" s="1401" t="str">
        <f>IF(D34=0," ",D34*$W$5)</f>
        <v xml:space="preserve"> </v>
      </c>
      <c r="E35" s="1390"/>
      <c r="F35" s="1393" t="str">
        <f>IF(F34=0," ",F34*$W$6)</f>
        <v xml:space="preserve"> </v>
      </c>
      <c r="G35" s="1393"/>
      <c r="H35" s="1391" t="str">
        <f>IF(H34=0," ",H34*$W$7)</f>
        <v xml:space="preserve"> </v>
      </c>
      <c r="I35" s="1390"/>
      <c r="J35" s="1393" t="str">
        <f>IF(J34=0," ",J34*$W$10*1000)</f>
        <v xml:space="preserve"> </v>
      </c>
      <c r="K35" s="1393"/>
      <c r="L35" s="1393" t="str">
        <f>IF(L34=0," ",L34*$W$11*1000)</f>
        <v xml:space="preserve"> </v>
      </c>
      <c r="M35" s="1393"/>
      <c r="N35" s="1438" t="str">
        <f>IF(N34=0,"",0)</f>
        <v/>
      </c>
      <c r="O35" s="1439"/>
      <c r="P35" s="1393">
        <f>SUM(D35:O35)</f>
        <v>0</v>
      </c>
      <c r="Q35" s="1440"/>
      <c r="R35" s="1401" t="str">
        <f>IF(R34=0," ",R34*$W$5)</f>
        <v xml:space="preserve"> </v>
      </c>
      <c r="S35" s="1390"/>
      <c r="T35" s="1393" t="str">
        <f>IF(T34=0," ",T34*$W$6)</f>
        <v xml:space="preserve"> </v>
      </c>
      <c r="U35" s="1393"/>
      <c r="V35" s="1391" t="str">
        <f>IF(V34=0," ",V34*$W$7)</f>
        <v xml:space="preserve"> </v>
      </c>
      <c r="W35" s="1390"/>
      <c r="X35" s="1393" t="str">
        <f>IF(X34=0," ",X34*$W$10*1000)</f>
        <v xml:space="preserve"> </v>
      </c>
      <c r="Y35" s="1393"/>
      <c r="Z35" s="1393" t="str">
        <f>IF(Z34=0," ",Z34*$W$11*1000)</f>
        <v xml:space="preserve"> </v>
      </c>
      <c r="AA35" s="1393"/>
      <c r="AB35" s="1438" t="str">
        <f>IF(AB34=0,"",0)</f>
        <v/>
      </c>
      <c r="AC35" s="1439"/>
      <c r="AD35" s="1393">
        <f>SUM(R35:AC35)</f>
        <v>0</v>
      </c>
      <c r="AE35" s="1440"/>
      <c r="AF35" s="1394">
        <f>P35-AD35</f>
        <v>0</v>
      </c>
      <c r="AG35" s="1395"/>
      <c r="AH35" s="1447" t="s">
        <v>760</v>
      </c>
      <c r="AI35" s="1448"/>
    </row>
    <row r="36" spans="1:35" ht="21.95" customHeight="1">
      <c r="A36" s="1474"/>
      <c r="B36" s="1434" t="s">
        <v>748</v>
      </c>
      <c r="C36" s="1435"/>
      <c r="D36" s="1427" t="str">
        <f>IF(D34=0," ",D34*$Y$5)</f>
        <v xml:space="preserve"> </v>
      </c>
      <c r="E36" s="1428"/>
      <c r="F36" s="1415" t="str">
        <f>IF(F34=0," ",F34*$Y$5)</f>
        <v xml:space="preserve"> </v>
      </c>
      <c r="G36" s="1416"/>
      <c r="H36" s="1415" t="str">
        <f>IF(H34=0," ",H34*$Y$7)</f>
        <v xml:space="preserve"> </v>
      </c>
      <c r="I36" s="1416"/>
      <c r="J36" s="1415" t="str">
        <f>IF(J34=0," ",J34*$Y$10*1000)</f>
        <v xml:space="preserve"> </v>
      </c>
      <c r="K36" s="1416"/>
      <c r="L36" s="1415" t="str">
        <f>IF(L34=0," ",L34*$Y$11*1000)</f>
        <v xml:space="preserve"> </v>
      </c>
      <c r="M36" s="1416"/>
      <c r="N36" s="1415" t="str">
        <f>IF(N34=0,"",N34*($Y$8+$Y$9))</f>
        <v/>
      </c>
      <c r="O36" s="1416"/>
      <c r="P36" s="1415">
        <f>SUM(D36:O36)</f>
        <v>0</v>
      </c>
      <c r="Q36" s="1417"/>
      <c r="R36" s="1427" t="str">
        <f>IF(R34=0," ",R34*$Y$5)</f>
        <v xml:space="preserve"> </v>
      </c>
      <c r="S36" s="1428"/>
      <c r="T36" s="1415" t="str">
        <f>IF(T34=0," ",T34*$Y$5)</f>
        <v xml:space="preserve"> </v>
      </c>
      <c r="U36" s="1416"/>
      <c r="V36" s="1415" t="str">
        <f>IF(V34=0," ",V34*$Y$7)</f>
        <v xml:space="preserve"> </v>
      </c>
      <c r="W36" s="1416"/>
      <c r="X36" s="1415" t="str">
        <f>IF(X34=0," ",X34*$Y$10*1000)</f>
        <v xml:space="preserve"> </v>
      </c>
      <c r="Y36" s="1416"/>
      <c r="Z36" s="1415" t="str">
        <f>IF(Z34=0," ",Z34*$Y$11*1000)</f>
        <v xml:space="preserve"> </v>
      </c>
      <c r="AA36" s="1416"/>
      <c r="AB36" s="1415" t="str">
        <f>IF(AB34=0,"",AB34*($Y$8+$Y$9))</f>
        <v/>
      </c>
      <c r="AC36" s="1416"/>
      <c r="AD36" s="1415">
        <f>SUM(R36:AC36)</f>
        <v>0</v>
      </c>
      <c r="AE36" s="1417"/>
      <c r="AF36" s="1418">
        <f>P36-AD36</f>
        <v>0</v>
      </c>
      <c r="AG36" s="1419"/>
      <c r="AH36" s="1460"/>
      <c r="AI36" s="1461"/>
    </row>
    <row r="37" spans="1:35" ht="21.95" customHeight="1">
      <c r="A37" s="1462">
        <v>4</v>
      </c>
      <c r="B37" s="1465" t="s">
        <v>744</v>
      </c>
      <c r="C37" s="1466"/>
      <c r="D37" s="1471"/>
      <c r="E37" s="1472"/>
      <c r="F37" s="1473"/>
      <c r="G37" s="1473"/>
      <c r="H37" s="1455"/>
      <c r="I37" s="1455"/>
      <c r="J37" s="1455"/>
      <c r="K37" s="1455"/>
      <c r="L37" s="1455"/>
      <c r="M37" s="1455"/>
      <c r="N37" s="1450"/>
      <c r="O37" s="1450"/>
      <c r="P37" s="1451">
        <f>SUM(D37:O37)</f>
        <v>0</v>
      </c>
      <c r="Q37" s="1452"/>
      <c r="R37" s="1471"/>
      <c r="S37" s="1472"/>
      <c r="T37" s="1473"/>
      <c r="U37" s="1473"/>
      <c r="V37" s="1450"/>
      <c r="W37" s="1450"/>
      <c r="X37" s="1458"/>
      <c r="Y37" s="1459"/>
      <c r="Z37" s="1458"/>
      <c r="AA37" s="1459"/>
      <c r="AB37" s="1450"/>
      <c r="AC37" s="1450"/>
      <c r="AD37" s="1451">
        <f>SUM(R37:AC37)</f>
        <v>0</v>
      </c>
      <c r="AE37" s="1452"/>
      <c r="AF37" s="1453">
        <f>P37-AD37</f>
        <v>0</v>
      </c>
      <c r="AG37" s="1454"/>
      <c r="AH37" s="1467" t="s">
        <v>759</v>
      </c>
      <c r="AI37" s="1468"/>
    </row>
    <row r="38" spans="1:35" ht="21.95" customHeight="1">
      <c r="A38" s="1463"/>
      <c r="B38" s="1469" t="s">
        <v>745</v>
      </c>
      <c r="C38" s="1470"/>
      <c r="D38" s="1478"/>
      <c r="E38" s="1479"/>
      <c r="F38" s="1477"/>
      <c r="G38" s="1477"/>
      <c r="H38" s="1441"/>
      <c r="I38" s="1441"/>
      <c r="J38" s="1441"/>
      <c r="K38" s="1441"/>
      <c r="L38" s="1441"/>
      <c r="M38" s="1441"/>
      <c r="N38" s="1442"/>
      <c r="O38" s="1442"/>
      <c r="P38" s="1445" t="s">
        <v>680</v>
      </c>
      <c r="Q38" s="1446"/>
      <c r="R38" s="1478"/>
      <c r="S38" s="1479"/>
      <c r="T38" s="1477"/>
      <c r="U38" s="1477"/>
      <c r="V38" s="1442"/>
      <c r="W38" s="1442"/>
      <c r="X38" s="1443"/>
      <c r="Y38" s="1444"/>
      <c r="Z38" s="1443"/>
      <c r="AA38" s="1444"/>
      <c r="AB38" s="1442"/>
      <c r="AC38" s="1442"/>
      <c r="AD38" s="1445" t="s">
        <v>680</v>
      </c>
      <c r="AE38" s="1446"/>
      <c r="AF38" s="1411" t="s">
        <v>680</v>
      </c>
      <c r="AG38" s="1412"/>
      <c r="AH38" s="1436"/>
      <c r="AI38" s="1437"/>
    </row>
    <row r="39" spans="1:35" ht="21.95" customHeight="1">
      <c r="A39" s="1463"/>
      <c r="B39" s="1399" t="s">
        <v>746</v>
      </c>
      <c r="C39" s="1400"/>
      <c r="D39" s="1401" t="str">
        <f>IF(D38=0," ",D38*$W$5)</f>
        <v xml:space="preserve"> </v>
      </c>
      <c r="E39" s="1390"/>
      <c r="F39" s="1393" t="str">
        <f>IF(F38=0," ",F38*$W$6)</f>
        <v xml:space="preserve"> </v>
      </c>
      <c r="G39" s="1393"/>
      <c r="H39" s="1391" t="str">
        <f>IF(H38=0," ",H38*$W$7)</f>
        <v xml:space="preserve"> </v>
      </c>
      <c r="I39" s="1390"/>
      <c r="J39" s="1393" t="str">
        <f>IF(J38=0," ",J38*$W$10*1000)</f>
        <v xml:space="preserve"> </v>
      </c>
      <c r="K39" s="1393"/>
      <c r="L39" s="1393" t="str">
        <f>IF(L38=0," ",L38*$W$11*1000)</f>
        <v xml:space="preserve"> </v>
      </c>
      <c r="M39" s="1393"/>
      <c r="N39" s="1438" t="str">
        <f>IF(N38=0,"",0)</f>
        <v/>
      </c>
      <c r="O39" s="1439"/>
      <c r="P39" s="1393">
        <f>SUM(D39:O39)</f>
        <v>0</v>
      </c>
      <c r="Q39" s="1440"/>
      <c r="R39" s="1401" t="str">
        <f>IF(R38=0," ",R38*$W$5)</f>
        <v xml:space="preserve"> </v>
      </c>
      <c r="S39" s="1390"/>
      <c r="T39" s="1393" t="str">
        <f>IF(T38=0," ",T38*$W$6)</f>
        <v xml:space="preserve"> </v>
      </c>
      <c r="U39" s="1393"/>
      <c r="V39" s="1391" t="str">
        <f>IF(V38=0," ",V38*$W$7)</f>
        <v xml:space="preserve"> </v>
      </c>
      <c r="W39" s="1390"/>
      <c r="X39" s="1393" t="str">
        <f>IF(X38=0," ",X38*$W$10*1000)</f>
        <v xml:space="preserve"> </v>
      </c>
      <c r="Y39" s="1393"/>
      <c r="Z39" s="1393" t="str">
        <f>IF(Z38=0," ",Z38*$W$11*1000)</f>
        <v xml:space="preserve"> </v>
      </c>
      <c r="AA39" s="1393"/>
      <c r="AB39" s="1438" t="str">
        <f>IF(AB38=0,"",0)</f>
        <v/>
      </c>
      <c r="AC39" s="1439"/>
      <c r="AD39" s="1393">
        <f>SUM(R39:AC39)</f>
        <v>0</v>
      </c>
      <c r="AE39" s="1440"/>
      <c r="AF39" s="1394">
        <f>P39-AD39</f>
        <v>0</v>
      </c>
      <c r="AG39" s="1395"/>
      <c r="AH39" s="1447" t="s">
        <v>760</v>
      </c>
      <c r="AI39" s="1448"/>
    </row>
    <row r="40" spans="1:35" ht="21.95" customHeight="1">
      <c r="A40" s="1474"/>
      <c r="B40" s="1434" t="s">
        <v>748</v>
      </c>
      <c r="C40" s="1435"/>
      <c r="D40" s="1427" t="str">
        <f>IF(D38=0," ",D38*$Y$5)</f>
        <v xml:space="preserve"> </v>
      </c>
      <c r="E40" s="1428"/>
      <c r="F40" s="1415" t="str">
        <f>IF(F38=0," ",F38*$Y$5)</f>
        <v xml:space="preserve"> </v>
      </c>
      <c r="G40" s="1416"/>
      <c r="H40" s="1415" t="str">
        <f>IF(H38=0," ",H38*$Y$7)</f>
        <v xml:space="preserve"> </v>
      </c>
      <c r="I40" s="1416"/>
      <c r="J40" s="1415" t="str">
        <f>IF(J38=0," ",J38*$Y$10*1000)</f>
        <v xml:space="preserve"> </v>
      </c>
      <c r="K40" s="1416"/>
      <c r="L40" s="1415" t="str">
        <f>IF(L38=0," ",L38*$Y$11*1000)</f>
        <v xml:space="preserve"> </v>
      </c>
      <c r="M40" s="1416"/>
      <c r="N40" s="1415" t="str">
        <f>IF(N38=0,"",N38*($Y$8+$Y$9))</f>
        <v/>
      </c>
      <c r="O40" s="1416"/>
      <c r="P40" s="1415">
        <f>SUM(D40:O40)</f>
        <v>0</v>
      </c>
      <c r="Q40" s="1417"/>
      <c r="R40" s="1427" t="str">
        <f>IF(R38=0," ",R38*$Y$5)</f>
        <v xml:space="preserve"> </v>
      </c>
      <c r="S40" s="1428"/>
      <c r="T40" s="1415" t="str">
        <f>IF(T38=0," ",T38*$Y$5)</f>
        <v xml:space="preserve"> </v>
      </c>
      <c r="U40" s="1416"/>
      <c r="V40" s="1415" t="str">
        <f>IF(V38=0," ",V38*$Y$7)</f>
        <v xml:space="preserve"> </v>
      </c>
      <c r="W40" s="1416"/>
      <c r="X40" s="1415" t="str">
        <f>IF(X38=0," ",X38*$Y$10*1000)</f>
        <v xml:space="preserve"> </v>
      </c>
      <c r="Y40" s="1416"/>
      <c r="Z40" s="1415" t="str">
        <f>IF(Z38=0," ",Z38*$Y$11*1000)</f>
        <v xml:space="preserve"> </v>
      </c>
      <c r="AA40" s="1416"/>
      <c r="AB40" s="1415" t="str">
        <f>IF(AB38=0,"",AB38*($Y$8+$Y$9))</f>
        <v/>
      </c>
      <c r="AC40" s="1416"/>
      <c r="AD40" s="1415">
        <f>SUM(R40:AC40)</f>
        <v>0</v>
      </c>
      <c r="AE40" s="1417"/>
      <c r="AF40" s="1418">
        <f>P40-AD40</f>
        <v>0</v>
      </c>
      <c r="AG40" s="1419"/>
      <c r="AH40" s="1460"/>
      <c r="AI40" s="1461"/>
    </row>
    <row r="41" spans="1:35" ht="21.95" customHeight="1">
      <c r="A41" s="1462">
        <v>5</v>
      </c>
      <c r="B41" s="1465" t="s">
        <v>744</v>
      </c>
      <c r="C41" s="1466"/>
      <c r="D41" s="1471"/>
      <c r="E41" s="1472"/>
      <c r="F41" s="1473"/>
      <c r="G41" s="1473"/>
      <c r="H41" s="1455"/>
      <c r="I41" s="1455"/>
      <c r="J41" s="1455"/>
      <c r="K41" s="1455"/>
      <c r="L41" s="1455"/>
      <c r="M41" s="1455"/>
      <c r="N41" s="1450"/>
      <c r="O41" s="1450"/>
      <c r="P41" s="1451">
        <f>SUM(D41:O41)</f>
        <v>0</v>
      </c>
      <c r="Q41" s="1452"/>
      <c r="R41" s="1471"/>
      <c r="S41" s="1472"/>
      <c r="T41" s="1473"/>
      <c r="U41" s="1473"/>
      <c r="V41" s="1450"/>
      <c r="W41" s="1450"/>
      <c r="X41" s="1458"/>
      <c r="Y41" s="1459"/>
      <c r="Z41" s="1458"/>
      <c r="AA41" s="1459"/>
      <c r="AB41" s="1450"/>
      <c r="AC41" s="1450"/>
      <c r="AD41" s="1451">
        <f>SUM(R41:AC41)</f>
        <v>0</v>
      </c>
      <c r="AE41" s="1452"/>
      <c r="AF41" s="1453">
        <f>P41-AD41</f>
        <v>0</v>
      </c>
      <c r="AG41" s="1454"/>
      <c r="AH41" s="1467" t="s">
        <v>759</v>
      </c>
      <c r="AI41" s="1468"/>
    </row>
    <row r="42" spans="1:35" ht="21.95" customHeight="1">
      <c r="A42" s="1463"/>
      <c r="B42" s="1469" t="s">
        <v>745</v>
      </c>
      <c r="C42" s="1470"/>
      <c r="D42" s="1478"/>
      <c r="E42" s="1479"/>
      <c r="F42" s="1477"/>
      <c r="G42" s="1477"/>
      <c r="H42" s="1441"/>
      <c r="I42" s="1441"/>
      <c r="J42" s="1441"/>
      <c r="K42" s="1441"/>
      <c r="L42" s="1441"/>
      <c r="M42" s="1441"/>
      <c r="N42" s="1442"/>
      <c r="O42" s="1442"/>
      <c r="P42" s="1445" t="s">
        <v>680</v>
      </c>
      <c r="Q42" s="1446"/>
      <c r="R42" s="1478"/>
      <c r="S42" s="1479"/>
      <c r="T42" s="1477"/>
      <c r="U42" s="1477"/>
      <c r="V42" s="1442"/>
      <c r="W42" s="1442"/>
      <c r="X42" s="1443"/>
      <c r="Y42" s="1444"/>
      <c r="Z42" s="1443"/>
      <c r="AA42" s="1444"/>
      <c r="AB42" s="1442"/>
      <c r="AC42" s="1442"/>
      <c r="AD42" s="1445" t="s">
        <v>680</v>
      </c>
      <c r="AE42" s="1446"/>
      <c r="AF42" s="1411" t="s">
        <v>680</v>
      </c>
      <c r="AG42" s="1412"/>
      <c r="AH42" s="1436"/>
      <c r="AI42" s="1437"/>
    </row>
    <row r="43" spans="1:35" ht="21.95" customHeight="1">
      <c r="A43" s="1463"/>
      <c r="B43" s="1399" t="s">
        <v>746</v>
      </c>
      <c r="C43" s="1400"/>
      <c r="D43" s="1401" t="str">
        <f>IF(D42=0," ",D42*$W$5)</f>
        <v xml:space="preserve"> </v>
      </c>
      <c r="E43" s="1390"/>
      <c r="F43" s="1393" t="str">
        <f>IF(F42=0," ",F42*$W$6)</f>
        <v xml:space="preserve"> </v>
      </c>
      <c r="G43" s="1393"/>
      <c r="H43" s="1391" t="str">
        <f>IF(H42=0," ",H42*$W$7)</f>
        <v xml:space="preserve"> </v>
      </c>
      <c r="I43" s="1390"/>
      <c r="J43" s="1393" t="str">
        <f>IF(J42=0," ",J42*$W$10*1000)</f>
        <v xml:space="preserve"> </v>
      </c>
      <c r="K43" s="1393"/>
      <c r="L43" s="1393" t="str">
        <f>IF(L42=0," ",L42*$W$11*1000)</f>
        <v xml:space="preserve"> </v>
      </c>
      <c r="M43" s="1393"/>
      <c r="N43" s="1438" t="str">
        <f>IF(N42=0,"",0)</f>
        <v/>
      </c>
      <c r="O43" s="1439"/>
      <c r="P43" s="1393">
        <f>SUM(D43:O43)</f>
        <v>0</v>
      </c>
      <c r="Q43" s="1440"/>
      <c r="R43" s="1401" t="str">
        <f>IF(R42=0," ",R42*$W$5)</f>
        <v xml:space="preserve"> </v>
      </c>
      <c r="S43" s="1390"/>
      <c r="T43" s="1393" t="str">
        <f>IF(T42=0," ",T42*$W$6)</f>
        <v xml:space="preserve"> </v>
      </c>
      <c r="U43" s="1393"/>
      <c r="V43" s="1391" t="str">
        <f>IF(V42=0," ",V42*$W$7)</f>
        <v xml:space="preserve"> </v>
      </c>
      <c r="W43" s="1390"/>
      <c r="X43" s="1393" t="str">
        <f>IF(X42=0," ",X42*$W$10*1000)</f>
        <v xml:space="preserve"> </v>
      </c>
      <c r="Y43" s="1393"/>
      <c r="Z43" s="1393" t="str">
        <f>IF(Z42=0," ",Z42*$W$11*1000)</f>
        <v xml:space="preserve"> </v>
      </c>
      <c r="AA43" s="1393"/>
      <c r="AB43" s="1438" t="str">
        <f>IF(AB42=0,"",0)</f>
        <v/>
      </c>
      <c r="AC43" s="1439"/>
      <c r="AD43" s="1393">
        <f>SUM(R43:AC43)</f>
        <v>0</v>
      </c>
      <c r="AE43" s="1440"/>
      <c r="AF43" s="1394">
        <f>P43-AD43</f>
        <v>0</v>
      </c>
      <c r="AG43" s="1395"/>
      <c r="AH43" s="1447" t="s">
        <v>760</v>
      </c>
      <c r="AI43" s="1448"/>
    </row>
    <row r="44" spans="1:35" ht="21.95" customHeight="1">
      <c r="A44" s="1474"/>
      <c r="B44" s="1434" t="s">
        <v>748</v>
      </c>
      <c r="C44" s="1435"/>
      <c r="D44" s="1427" t="str">
        <f>IF(D42=0," ",D42*$Y$5)</f>
        <v xml:space="preserve"> </v>
      </c>
      <c r="E44" s="1428"/>
      <c r="F44" s="1415" t="str">
        <f>IF(F42=0," ",F42*$Y$5)</f>
        <v xml:space="preserve"> </v>
      </c>
      <c r="G44" s="1416"/>
      <c r="H44" s="1415" t="str">
        <f>IF(H42=0," ",H42*$Y$7)</f>
        <v xml:space="preserve"> </v>
      </c>
      <c r="I44" s="1416"/>
      <c r="J44" s="1415" t="str">
        <f>IF(J42=0," ",J42*$Y$10*1000)</f>
        <v xml:space="preserve"> </v>
      </c>
      <c r="K44" s="1416"/>
      <c r="L44" s="1415" t="str">
        <f>IF(L42=0," ",L42*$Y$11*1000)</f>
        <v xml:space="preserve"> </v>
      </c>
      <c r="M44" s="1416"/>
      <c r="N44" s="1415" t="str">
        <f>IF(N42=0,"",N42*($Y$8+$Y$9))</f>
        <v/>
      </c>
      <c r="O44" s="1416"/>
      <c r="P44" s="1415">
        <f>SUM(D44:O44)</f>
        <v>0</v>
      </c>
      <c r="Q44" s="1417"/>
      <c r="R44" s="1427" t="str">
        <f>IF(R42=0," ",R42*$Y$5)</f>
        <v xml:space="preserve"> </v>
      </c>
      <c r="S44" s="1428"/>
      <c r="T44" s="1415" t="str">
        <f>IF(T42=0," ",T42*$Y$5)</f>
        <v xml:space="preserve"> </v>
      </c>
      <c r="U44" s="1416"/>
      <c r="V44" s="1415" t="str">
        <f>IF(V42=0," ",V42*$Y$7)</f>
        <v xml:space="preserve"> </v>
      </c>
      <c r="W44" s="1416"/>
      <c r="X44" s="1415" t="str">
        <f>IF(X42=0," ",X42*$Y$10*1000)</f>
        <v xml:space="preserve"> </v>
      </c>
      <c r="Y44" s="1416"/>
      <c r="Z44" s="1415" t="str">
        <f>IF(Z42=0," ",Z42*$Y$11*1000)</f>
        <v xml:space="preserve"> </v>
      </c>
      <c r="AA44" s="1416"/>
      <c r="AB44" s="1415" t="str">
        <f>IF(AB42=0,"",AB42*($Y$8+$Y$9))</f>
        <v/>
      </c>
      <c r="AC44" s="1416"/>
      <c r="AD44" s="1415">
        <f>SUM(R44:AC44)</f>
        <v>0</v>
      </c>
      <c r="AE44" s="1417"/>
      <c r="AF44" s="1418">
        <f>P44-AD44</f>
        <v>0</v>
      </c>
      <c r="AG44" s="1419"/>
      <c r="AH44" s="1460"/>
      <c r="AI44" s="1461"/>
    </row>
    <row r="45" spans="1:35" ht="21.95" customHeight="1">
      <c r="A45" s="1462">
        <v>6</v>
      </c>
      <c r="B45" s="1465" t="s">
        <v>744</v>
      </c>
      <c r="C45" s="1466"/>
      <c r="D45" s="1471"/>
      <c r="E45" s="1472"/>
      <c r="F45" s="1473"/>
      <c r="G45" s="1473"/>
      <c r="H45" s="1455"/>
      <c r="I45" s="1455"/>
      <c r="J45" s="1455"/>
      <c r="K45" s="1455"/>
      <c r="L45" s="1455"/>
      <c r="M45" s="1455"/>
      <c r="N45" s="1450"/>
      <c r="O45" s="1450"/>
      <c r="P45" s="1451">
        <f>SUM(D45:O45)</f>
        <v>0</v>
      </c>
      <c r="Q45" s="1452"/>
      <c r="R45" s="1471"/>
      <c r="S45" s="1472"/>
      <c r="T45" s="1473"/>
      <c r="U45" s="1473"/>
      <c r="V45" s="1450"/>
      <c r="W45" s="1450"/>
      <c r="X45" s="1458"/>
      <c r="Y45" s="1459"/>
      <c r="Z45" s="1458"/>
      <c r="AA45" s="1459"/>
      <c r="AB45" s="1450"/>
      <c r="AC45" s="1450"/>
      <c r="AD45" s="1451">
        <f>SUM(R45:AC45)</f>
        <v>0</v>
      </c>
      <c r="AE45" s="1452"/>
      <c r="AF45" s="1453">
        <f>P45-AD45</f>
        <v>0</v>
      </c>
      <c r="AG45" s="1454"/>
      <c r="AH45" s="1467" t="s">
        <v>759</v>
      </c>
      <c r="AI45" s="1468"/>
    </row>
    <row r="46" spans="1:35" ht="21.95" customHeight="1">
      <c r="A46" s="1463"/>
      <c r="B46" s="1469" t="s">
        <v>745</v>
      </c>
      <c r="C46" s="1470"/>
      <c r="D46" s="1478"/>
      <c r="E46" s="1479"/>
      <c r="F46" s="1477"/>
      <c r="G46" s="1477"/>
      <c r="H46" s="1441"/>
      <c r="I46" s="1441"/>
      <c r="J46" s="1441"/>
      <c r="K46" s="1441"/>
      <c r="L46" s="1441"/>
      <c r="M46" s="1441"/>
      <c r="N46" s="1442"/>
      <c r="O46" s="1442"/>
      <c r="P46" s="1445" t="s">
        <v>680</v>
      </c>
      <c r="Q46" s="1446"/>
      <c r="R46" s="1478"/>
      <c r="S46" s="1479"/>
      <c r="T46" s="1477"/>
      <c r="U46" s="1477"/>
      <c r="V46" s="1442"/>
      <c r="W46" s="1442"/>
      <c r="X46" s="1443"/>
      <c r="Y46" s="1444"/>
      <c r="Z46" s="1443"/>
      <c r="AA46" s="1444"/>
      <c r="AB46" s="1442"/>
      <c r="AC46" s="1442"/>
      <c r="AD46" s="1445" t="s">
        <v>680</v>
      </c>
      <c r="AE46" s="1446"/>
      <c r="AF46" s="1411" t="s">
        <v>680</v>
      </c>
      <c r="AG46" s="1412"/>
      <c r="AH46" s="1436"/>
      <c r="AI46" s="1437"/>
    </row>
    <row r="47" spans="1:35" ht="21.95" customHeight="1">
      <c r="A47" s="1463"/>
      <c r="B47" s="1399" t="s">
        <v>746</v>
      </c>
      <c r="C47" s="1400"/>
      <c r="D47" s="1401" t="str">
        <f>IF(D46=0," ",D46*$W$5)</f>
        <v xml:space="preserve"> </v>
      </c>
      <c r="E47" s="1390"/>
      <c r="F47" s="1393" t="str">
        <f>IF(F46=0," ",F46*$W$6)</f>
        <v xml:space="preserve"> </v>
      </c>
      <c r="G47" s="1393"/>
      <c r="H47" s="1391" t="str">
        <f>IF(H46=0," ",H46*$W$7)</f>
        <v xml:space="preserve"> </v>
      </c>
      <c r="I47" s="1390"/>
      <c r="J47" s="1393" t="str">
        <f>IF(J46=0," ",J46*$W$10*1000)</f>
        <v xml:space="preserve"> </v>
      </c>
      <c r="K47" s="1393"/>
      <c r="L47" s="1393" t="str">
        <f>IF(L46=0," ",L46*$W$11*1000)</f>
        <v xml:space="preserve"> </v>
      </c>
      <c r="M47" s="1393"/>
      <c r="N47" s="1438" t="str">
        <f>IF(N46=0,"",0)</f>
        <v/>
      </c>
      <c r="O47" s="1439"/>
      <c r="P47" s="1393">
        <f>SUM(D47:O47)</f>
        <v>0</v>
      </c>
      <c r="Q47" s="1440"/>
      <c r="R47" s="1401" t="str">
        <f>IF(R46=0," ",R46*$W$5)</f>
        <v xml:space="preserve"> </v>
      </c>
      <c r="S47" s="1390"/>
      <c r="T47" s="1393" t="str">
        <f>IF(T46=0," ",T46*$W$6)</f>
        <v xml:space="preserve"> </v>
      </c>
      <c r="U47" s="1393"/>
      <c r="V47" s="1391" t="str">
        <f>IF(V46=0," ",V46*$W$7)</f>
        <v xml:space="preserve"> </v>
      </c>
      <c r="W47" s="1390"/>
      <c r="X47" s="1393" t="str">
        <f>IF(X46=0," ",X46*$W$10*1000)</f>
        <v xml:space="preserve"> </v>
      </c>
      <c r="Y47" s="1393"/>
      <c r="Z47" s="1393" t="str">
        <f>IF(Z46=0," ",Z46*$W$11*1000)</f>
        <v xml:space="preserve"> </v>
      </c>
      <c r="AA47" s="1393"/>
      <c r="AB47" s="1438" t="str">
        <f>IF(AB46=0,"",0)</f>
        <v/>
      </c>
      <c r="AC47" s="1439"/>
      <c r="AD47" s="1393">
        <f>SUM(R47:AC47)</f>
        <v>0</v>
      </c>
      <c r="AE47" s="1440"/>
      <c r="AF47" s="1394">
        <f>P47-AD47</f>
        <v>0</v>
      </c>
      <c r="AG47" s="1395"/>
      <c r="AH47" s="1447" t="s">
        <v>760</v>
      </c>
      <c r="AI47" s="1448"/>
    </row>
    <row r="48" spans="1:35" ht="21.95" customHeight="1">
      <c r="A48" s="1474"/>
      <c r="B48" s="1434" t="s">
        <v>748</v>
      </c>
      <c r="C48" s="1435"/>
      <c r="D48" s="1427" t="str">
        <f>IF(D46=0," ",D46*$Y$5)</f>
        <v xml:space="preserve"> </v>
      </c>
      <c r="E48" s="1428"/>
      <c r="F48" s="1415" t="str">
        <f>IF(F46=0," ",F46*$Y$5)</f>
        <v xml:space="preserve"> </v>
      </c>
      <c r="G48" s="1416"/>
      <c r="H48" s="1415" t="str">
        <f>IF(H46=0," ",H46*$Y$7)</f>
        <v xml:space="preserve"> </v>
      </c>
      <c r="I48" s="1416"/>
      <c r="J48" s="1415" t="str">
        <f>IF(J46=0," ",J46*$Y$10*1000)</f>
        <v xml:space="preserve"> </v>
      </c>
      <c r="K48" s="1416"/>
      <c r="L48" s="1415" t="str">
        <f>IF(L46=0," ",L46*$Y$11*1000)</f>
        <v xml:space="preserve"> </v>
      </c>
      <c r="M48" s="1416"/>
      <c r="N48" s="1415" t="str">
        <f>IF(N46=0,"",N46*($Y$8+$Y$9))</f>
        <v/>
      </c>
      <c r="O48" s="1416"/>
      <c r="P48" s="1415">
        <f>SUM(D48:O48)</f>
        <v>0</v>
      </c>
      <c r="Q48" s="1417"/>
      <c r="R48" s="1427" t="str">
        <f>IF(R46=0," ",R46*$Y$5)</f>
        <v xml:space="preserve"> </v>
      </c>
      <c r="S48" s="1428"/>
      <c r="T48" s="1415" t="str">
        <f>IF(T46=0," ",T46*$Y$5)</f>
        <v xml:space="preserve"> </v>
      </c>
      <c r="U48" s="1416"/>
      <c r="V48" s="1415" t="str">
        <f>IF(V46=0," ",V46*$Y$7)</f>
        <v xml:space="preserve"> </v>
      </c>
      <c r="W48" s="1416"/>
      <c r="X48" s="1415" t="str">
        <f>IF(X46=0," ",X46*$Y$10*1000)</f>
        <v xml:space="preserve"> </v>
      </c>
      <c r="Y48" s="1416"/>
      <c r="Z48" s="1415" t="str">
        <f>IF(Z46=0," ",Z46*$Y$11*1000)</f>
        <v xml:space="preserve"> </v>
      </c>
      <c r="AA48" s="1416"/>
      <c r="AB48" s="1415" t="str">
        <f>IF(AB46=0,"",AB46*($Y$8+$Y$9))</f>
        <v/>
      </c>
      <c r="AC48" s="1416"/>
      <c r="AD48" s="1415">
        <f>SUM(R48:AC48)</f>
        <v>0</v>
      </c>
      <c r="AE48" s="1417"/>
      <c r="AF48" s="1418">
        <f>P48-AD48</f>
        <v>0</v>
      </c>
      <c r="AG48" s="1419"/>
      <c r="AH48" s="1460"/>
      <c r="AI48" s="1461"/>
    </row>
    <row r="49" spans="1:35" ht="21.95" customHeight="1">
      <c r="A49" s="1462">
        <v>7</v>
      </c>
      <c r="B49" s="1465" t="s">
        <v>744</v>
      </c>
      <c r="C49" s="1466"/>
      <c r="D49" s="1456"/>
      <c r="E49" s="1457"/>
      <c r="F49" s="1455"/>
      <c r="G49" s="1455"/>
      <c r="H49" s="1473"/>
      <c r="I49" s="1473"/>
      <c r="J49" s="1455"/>
      <c r="K49" s="1455"/>
      <c r="L49" s="1455"/>
      <c r="M49" s="1455"/>
      <c r="N49" s="1450"/>
      <c r="O49" s="1450"/>
      <c r="P49" s="1451">
        <f>SUM(D49:O49)</f>
        <v>0</v>
      </c>
      <c r="Q49" s="1452"/>
      <c r="R49" s="1456"/>
      <c r="S49" s="1457"/>
      <c r="T49" s="1455"/>
      <c r="U49" s="1455"/>
      <c r="V49" s="1476"/>
      <c r="W49" s="1476"/>
      <c r="X49" s="1458"/>
      <c r="Y49" s="1459"/>
      <c r="Z49" s="1458"/>
      <c r="AA49" s="1459"/>
      <c r="AB49" s="1450"/>
      <c r="AC49" s="1450"/>
      <c r="AD49" s="1451">
        <f>SUM(R49:AC49)</f>
        <v>0</v>
      </c>
      <c r="AE49" s="1452"/>
      <c r="AF49" s="1453">
        <f>P49-AD49</f>
        <v>0</v>
      </c>
      <c r="AG49" s="1454"/>
      <c r="AH49" s="1467" t="s">
        <v>759</v>
      </c>
      <c r="AI49" s="1468"/>
    </row>
    <row r="50" spans="1:35" ht="21.95" customHeight="1">
      <c r="A50" s="1463"/>
      <c r="B50" s="1469" t="s">
        <v>745</v>
      </c>
      <c r="C50" s="1470"/>
      <c r="D50" s="1449"/>
      <c r="E50" s="1443"/>
      <c r="F50" s="1441"/>
      <c r="G50" s="1441"/>
      <c r="H50" s="1477"/>
      <c r="I50" s="1477"/>
      <c r="J50" s="1441"/>
      <c r="K50" s="1441"/>
      <c r="L50" s="1441"/>
      <c r="M50" s="1441"/>
      <c r="N50" s="1442"/>
      <c r="O50" s="1442"/>
      <c r="P50" s="1445" t="s">
        <v>680</v>
      </c>
      <c r="Q50" s="1446"/>
      <c r="R50" s="1449"/>
      <c r="S50" s="1443"/>
      <c r="T50" s="1441"/>
      <c r="U50" s="1441"/>
      <c r="V50" s="1475"/>
      <c r="W50" s="1475"/>
      <c r="X50" s="1443"/>
      <c r="Y50" s="1444"/>
      <c r="Z50" s="1443"/>
      <c r="AA50" s="1444"/>
      <c r="AB50" s="1442"/>
      <c r="AC50" s="1442"/>
      <c r="AD50" s="1445" t="s">
        <v>680</v>
      </c>
      <c r="AE50" s="1446"/>
      <c r="AF50" s="1411" t="s">
        <v>680</v>
      </c>
      <c r="AG50" s="1412"/>
      <c r="AH50" s="1436"/>
      <c r="AI50" s="1437"/>
    </row>
    <row r="51" spans="1:35" ht="21.95" customHeight="1">
      <c r="A51" s="1463"/>
      <c r="B51" s="1399" t="s">
        <v>746</v>
      </c>
      <c r="C51" s="1400"/>
      <c r="D51" s="1401" t="str">
        <f>IF(D50=0," ",D50*$W$5)</f>
        <v xml:space="preserve"> </v>
      </c>
      <c r="E51" s="1390"/>
      <c r="F51" s="1393" t="str">
        <f>IF(F50=0," ",F50*$W$6)</f>
        <v xml:space="preserve"> </v>
      </c>
      <c r="G51" s="1393"/>
      <c r="H51" s="1391" t="str">
        <f>IF(H50=0," ",H50*$W$7)</f>
        <v xml:space="preserve"> </v>
      </c>
      <c r="I51" s="1390"/>
      <c r="J51" s="1393" t="str">
        <f>IF(J50=0," ",J50*$W$10*1000)</f>
        <v xml:space="preserve"> </v>
      </c>
      <c r="K51" s="1393"/>
      <c r="L51" s="1393" t="str">
        <f>IF(L50=0," ",L50*$W$11*1000)</f>
        <v xml:space="preserve"> </v>
      </c>
      <c r="M51" s="1393"/>
      <c r="N51" s="1438" t="str">
        <f>IF(N50=0,"",0)</f>
        <v/>
      </c>
      <c r="O51" s="1439"/>
      <c r="P51" s="1393">
        <f>SUM(D51:O51)</f>
        <v>0</v>
      </c>
      <c r="Q51" s="1440"/>
      <c r="R51" s="1401" t="str">
        <f>IF(R50=0," ",R50*$W$5)</f>
        <v xml:space="preserve"> </v>
      </c>
      <c r="S51" s="1390"/>
      <c r="T51" s="1393" t="str">
        <f>IF(T50=0," ",T50*$W$6)</f>
        <v xml:space="preserve"> </v>
      </c>
      <c r="U51" s="1393"/>
      <c r="V51" s="1391" t="str">
        <f>IF(V50=0," ",V50*$W$7)</f>
        <v xml:space="preserve"> </v>
      </c>
      <c r="W51" s="1390"/>
      <c r="X51" s="1393" t="str">
        <f>IF(X50=0," ",X50*$W$10*1000)</f>
        <v xml:space="preserve"> </v>
      </c>
      <c r="Y51" s="1393"/>
      <c r="Z51" s="1393" t="str">
        <f>IF(Z50=0," ",Z50*$W$11*1000)</f>
        <v xml:space="preserve"> </v>
      </c>
      <c r="AA51" s="1393"/>
      <c r="AB51" s="1438" t="str">
        <f>IF(AB50=0,"",0)</f>
        <v/>
      </c>
      <c r="AC51" s="1439"/>
      <c r="AD51" s="1393">
        <f>SUM(R51:AC51)</f>
        <v>0</v>
      </c>
      <c r="AE51" s="1440"/>
      <c r="AF51" s="1394">
        <f>P51-AD51</f>
        <v>0</v>
      </c>
      <c r="AG51" s="1395"/>
      <c r="AH51" s="1447" t="s">
        <v>760</v>
      </c>
      <c r="AI51" s="1448"/>
    </row>
    <row r="52" spans="1:35" ht="21.95" customHeight="1">
      <c r="A52" s="1474"/>
      <c r="B52" s="1434" t="s">
        <v>748</v>
      </c>
      <c r="C52" s="1435"/>
      <c r="D52" s="1427" t="str">
        <f>IF(D50=0," ",D50*$Y$5)</f>
        <v xml:space="preserve"> </v>
      </c>
      <c r="E52" s="1428"/>
      <c r="F52" s="1415" t="str">
        <f>IF(F50=0," ",F50*$Y$5)</f>
        <v xml:space="preserve"> </v>
      </c>
      <c r="G52" s="1416"/>
      <c r="H52" s="1415" t="str">
        <f>IF(H50=0," ",H50*$Y$7)</f>
        <v xml:space="preserve"> </v>
      </c>
      <c r="I52" s="1416"/>
      <c r="J52" s="1415" t="str">
        <f>IF(J50=0," ",J50*$Y$10*1000)</f>
        <v xml:space="preserve"> </v>
      </c>
      <c r="K52" s="1416"/>
      <c r="L52" s="1415" t="str">
        <f>IF(L50=0," ",L50*$Y$11*1000)</f>
        <v xml:space="preserve"> </v>
      </c>
      <c r="M52" s="1416"/>
      <c r="N52" s="1415" t="str">
        <f>IF(N50=0,"",N50*($Y$8+$Y$9))</f>
        <v/>
      </c>
      <c r="O52" s="1416"/>
      <c r="P52" s="1415">
        <f>SUM(D52:O52)</f>
        <v>0</v>
      </c>
      <c r="Q52" s="1417"/>
      <c r="R52" s="1427" t="str">
        <f>IF(R50=0," ",R50*$Y$5)</f>
        <v xml:space="preserve"> </v>
      </c>
      <c r="S52" s="1428"/>
      <c r="T52" s="1415" t="str">
        <f>IF(T50=0," ",T50*$Y$5)</f>
        <v xml:space="preserve"> </v>
      </c>
      <c r="U52" s="1416"/>
      <c r="V52" s="1415" t="str">
        <f>IF(V50=0," ",V50*$Y$7)</f>
        <v xml:space="preserve"> </v>
      </c>
      <c r="W52" s="1416"/>
      <c r="X52" s="1415" t="str">
        <f>IF(X50=0," ",X50*$Y$10*1000)</f>
        <v xml:space="preserve"> </v>
      </c>
      <c r="Y52" s="1416"/>
      <c r="Z52" s="1415" t="str">
        <f>IF(Z50=0," ",Z50*$Y$11*1000)</f>
        <v xml:space="preserve"> </v>
      </c>
      <c r="AA52" s="1416"/>
      <c r="AB52" s="1415" t="str">
        <f>IF(AB50=0,"",AB50*($Y$8+$Y$9))</f>
        <v/>
      </c>
      <c r="AC52" s="1416"/>
      <c r="AD52" s="1415">
        <f>SUM(R52:AC52)</f>
        <v>0</v>
      </c>
      <c r="AE52" s="1417"/>
      <c r="AF52" s="1418">
        <f>P52-AD52</f>
        <v>0</v>
      </c>
      <c r="AG52" s="1419"/>
      <c r="AH52" s="1460"/>
      <c r="AI52" s="1461"/>
    </row>
    <row r="53" spans="1:35" ht="21.95" customHeight="1">
      <c r="A53" s="1462">
        <v>8</v>
      </c>
      <c r="B53" s="1465" t="s">
        <v>744</v>
      </c>
      <c r="C53" s="1466"/>
      <c r="D53" s="1456"/>
      <c r="E53" s="1457"/>
      <c r="F53" s="1455"/>
      <c r="G53" s="1455"/>
      <c r="H53" s="1455"/>
      <c r="I53" s="1455"/>
      <c r="J53" s="1455"/>
      <c r="K53" s="1455"/>
      <c r="L53" s="1455"/>
      <c r="M53" s="1455"/>
      <c r="N53" s="1476"/>
      <c r="O53" s="1476"/>
      <c r="P53" s="1451">
        <f>SUM(D53:O53)</f>
        <v>0</v>
      </c>
      <c r="Q53" s="1452"/>
      <c r="R53" s="1456"/>
      <c r="S53" s="1457"/>
      <c r="T53" s="1455"/>
      <c r="U53" s="1455"/>
      <c r="V53" s="1450"/>
      <c r="W53" s="1450"/>
      <c r="X53" s="1458"/>
      <c r="Y53" s="1459"/>
      <c r="Z53" s="1458"/>
      <c r="AA53" s="1459"/>
      <c r="AB53" s="1476"/>
      <c r="AC53" s="1476"/>
      <c r="AD53" s="1451">
        <f>SUM(R53:AC53)</f>
        <v>0</v>
      </c>
      <c r="AE53" s="1452"/>
      <c r="AF53" s="1453">
        <f>P53-AD53</f>
        <v>0</v>
      </c>
      <c r="AG53" s="1454"/>
      <c r="AH53" s="1467" t="s">
        <v>759</v>
      </c>
      <c r="AI53" s="1468"/>
    </row>
    <row r="54" spans="1:35" ht="21.95" customHeight="1">
      <c r="A54" s="1463"/>
      <c r="B54" s="1469" t="s">
        <v>745</v>
      </c>
      <c r="C54" s="1470"/>
      <c r="D54" s="1449"/>
      <c r="E54" s="1443"/>
      <c r="F54" s="1441"/>
      <c r="G54" s="1441"/>
      <c r="H54" s="1441"/>
      <c r="I54" s="1441"/>
      <c r="J54" s="1441"/>
      <c r="K54" s="1441"/>
      <c r="L54" s="1441"/>
      <c r="M54" s="1441"/>
      <c r="N54" s="1475"/>
      <c r="O54" s="1475"/>
      <c r="P54" s="1445" t="s">
        <v>680</v>
      </c>
      <c r="Q54" s="1446"/>
      <c r="R54" s="1449"/>
      <c r="S54" s="1443"/>
      <c r="T54" s="1441"/>
      <c r="U54" s="1441"/>
      <c r="V54" s="1442"/>
      <c r="W54" s="1442"/>
      <c r="X54" s="1443"/>
      <c r="Y54" s="1444"/>
      <c r="Z54" s="1443"/>
      <c r="AA54" s="1444"/>
      <c r="AB54" s="1475"/>
      <c r="AC54" s="1475"/>
      <c r="AD54" s="1445" t="s">
        <v>680</v>
      </c>
      <c r="AE54" s="1446"/>
      <c r="AF54" s="1411" t="s">
        <v>680</v>
      </c>
      <c r="AG54" s="1412"/>
      <c r="AH54" s="1436"/>
      <c r="AI54" s="1437"/>
    </row>
    <row r="55" spans="1:35" ht="21.95" customHeight="1">
      <c r="A55" s="1463"/>
      <c r="B55" s="1399" t="s">
        <v>746</v>
      </c>
      <c r="C55" s="1400"/>
      <c r="D55" s="1401" t="str">
        <f>IF(D54=0," ",D54*$W$5)</f>
        <v xml:space="preserve"> </v>
      </c>
      <c r="E55" s="1390"/>
      <c r="F55" s="1393" t="str">
        <f>IF(F54=0," ",F54*$W$6)</f>
        <v xml:space="preserve"> </v>
      </c>
      <c r="G55" s="1393"/>
      <c r="H55" s="1391" t="str">
        <f>IF(H54=0," ",H54*$W$7)</f>
        <v xml:space="preserve"> </v>
      </c>
      <c r="I55" s="1390"/>
      <c r="J55" s="1393" t="str">
        <f>IF(J54=0," ",J54*$W$10*1000)</f>
        <v xml:space="preserve"> </v>
      </c>
      <c r="K55" s="1393"/>
      <c r="L55" s="1393" t="str">
        <f>IF(L54=0," ",L54*$W$11*1000)</f>
        <v xml:space="preserve"> </v>
      </c>
      <c r="M55" s="1393"/>
      <c r="N55" s="1438" t="str">
        <f>IF(N54=0,"",0)</f>
        <v/>
      </c>
      <c r="O55" s="1439"/>
      <c r="P55" s="1393">
        <f>SUM(D55:O55)</f>
        <v>0</v>
      </c>
      <c r="Q55" s="1440"/>
      <c r="R55" s="1401" t="str">
        <f>IF(R54=0," ",R54*$W$5)</f>
        <v xml:space="preserve"> </v>
      </c>
      <c r="S55" s="1390"/>
      <c r="T55" s="1393" t="str">
        <f>IF(T54=0," ",T54*$W$6)</f>
        <v xml:space="preserve"> </v>
      </c>
      <c r="U55" s="1393"/>
      <c r="V55" s="1391" t="str">
        <f>IF(V54=0," ",V54*$W$7)</f>
        <v xml:space="preserve"> </v>
      </c>
      <c r="W55" s="1390"/>
      <c r="X55" s="1393" t="str">
        <f>IF(X54=0," ",X54*$W$10*1000)</f>
        <v xml:space="preserve"> </v>
      </c>
      <c r="Y55" s="1393"/>
      <c r="Z55" s="1393" t="str">
        <f>IF(Z54=0," ",Z54*$W$11*1000)</f>
        <v xml:space="preserve"> </v>
      </c>
      <c r="AA55" s="1393"/>
      <c r="AB55" s="1438" t="str">
        <f>IF(AB54=0,"",0)</f>
        <v/>
      </c>
      <c r="AC55" s="1439"/>
      <c r="AD55" s="1393">
        <f>SUM(R55:AC55)</f>
        <v>0</v>
      </c>
      <c r="AE55" s="1440"/>
      <c r="AF55" s="1394">
        <f>P55-AD55</f>
        <v>0</v>
      </c>
      <c r="AG55" s="1395"/>
      <c r="AH55" s="1447" t="s">
        <v>760</v>
      </c>
      <c r="AI55" s="1448"/>
    </row>
    <row r="56" spans="1:35" ht="21.95" customHeight="1">
      <c r="A56" s="1474"/>
      <c r="B56" s="1434" t="s">
        <v>748</v>
      </c>
      <c r="C56" s="1435"/>
      <c r="D56" s="1427" t="str">
        <f>IF(D54=0," ",D54*$Y$5)</f>
        <v xml:space="preserve"> </v>
      </c>
      <c r="E56" s="1428"/>
      <c r="F56" s="1415" t="str">
        <f>IF(F54=0," ",F54*$Y$5)</f>
        <v xml:space="preserve"> </v>
      </c>
      <c r="G56" s="1416"/>
      <c r="H56" s="1415" t="str">
        <f>IF(H54=0," ",H54*$Y$7)</f>
        <v xml:space="preserve"> </v>
      </c>
      <c r="I56" s="1416"/>
      <c r="J56" s="1415" t="str">
        <f>IF(J54=0," ",J54*$Y$10*1000)</f>
        <v xml:space="preserve"> </v>
      </c>
      <c r="K56" s="1416"/>
      <c r="L56" s="1415" t="str">
        <f>IF(L54=0," ",L54*$Y$11*1000)</f>
        <v xml:space="preserve"> </v>
      </c>
      <c r="M56" s="1416"/>
      <c r="N56" s="1415" t="str">
        <f>IF(N54=0,"",N54*($Y$8+$Y$9))</f>
        <v/>
      </c>
      <c r="O56" s="1416"/>
      <c r="P56" s="1415">
        <f>SUM(D56:O56)</f>
        <v>0</v>
      </c>
      <c r="Q56" s="1417"/>
      <c r="R56" s="1427" t="str">
        <f>IF(R54=0," ",R54*$Y$5)</f>
        <v xml:space="preserve"> </v>
      </c>
      <c r="S56" s="1428"/>
      <c r="T56" s="1415" t="str">
        <f>IF(T54=0," ",T54*$Y$5)</f>
        <v xml:space="preserve"> </v>
      </c>
      <c r="U56" s="1416"/>
      <c r="V56" s="1415" t="str">
        <f>IF(V54=0," ",V54*$Y$7)</f>
        <v xml:space="preserve"> </v>
      </c>
      <c r="W56" s="1416"/>
      <c r="X56" s="1415" t="str">
        <f>IF(X54=0," ",X54*$Y$10*1000)</f>
        <v xml:space="preserve"> </v>
      </c>
      <c r="Y56" s="1416"/>
      <c r="Z56" s="1415" t="str">
        <f>IF(Z54=0," ",Z54*$Y$11*1000)</f>
        <v xml:space="preserve"> </v>
      </c>
      <c r="AA56" s="1416"/>
      <c r="AB56" s="1415" t="str">
        <f>IF(AB54=0,"",AB54*($Y$8+$Y$9))</f>
        <v/>
      </c>
      <c r="AC56" s="1416"/>
      <c r="AD56" s="1415">
        <f>SUM(R56:AC56)</f>
        <v>0</v>
      </c>
      <c r="AE56" s="1417"/>
      <c r="AF56" s="1418">
        <f>P56-AD56</f>
        <v>0</v>
      </c>
      <c r="AG56" s="1419"/>
      <c r="AH56" s="1460"/>
      <c r="AI56" s="1461"/>
    </row>
    <row r="57" spans="1:35" ht="21.95" customHeight="1">
      <c r="A57" s="1462">
        <v>9</v>
      </c>
      <c r="B57" s="1465" t="s">
        <v>744</v>
      </c>
      <c r="C57" s="1466"/>
      <c r="D57" s="1471"/>
      <c r="E57" s="1472"/>
      <c r="F57" s="1473"/>
      <c r="G57" s="1473"/>
      <c r="H57" s="1455"/>
      <c r="I57" s="1455"/>
      <c r="J57" s="1455"/>
      <c r="K57" s="1455"/>
      <c r="L57" s="1455"/>
      <c r="M57" s="1455"/>
      <c r="N57" s="1450"/>
      <c r="O57" s="1450"/>
      <c r="P57" s="1451">
        <f>SUM(D57:O57)</f>
        <v>0</v>
      </c>
      <c r="Q57" s="1452"/>
      <c r="R57" s="1471"/>
      <c r="S57" s="1472"/>
      <c r="T57" s="1473"/>
      <c r="U57" s="1473"/>
      <c r="V57" s="1450"/>
      <c r="W57" s="1450"/>
      <c r="X57" s="1458"/>
      <c r="Y57" s="1459"/>
      <c r="Z57" s="1458"/>
      <c r="AA57" s="1459"/>
      <c r="AB57" s="1450"/>
      <c r="AC57" s="1450"/>
      <c r="AD57" s="1451">
        <f>SUM(R57:AC57)</f>
        <v>0</v>
      </c>
      <c r="AE57" s="1452"/>
      <c r="AF57" s="1453">
        <f>P57-AD57</f>
        <v>0</v>
      </c>
      <c r="AG57" s="1454"/>
      <c r="AH57" s="1467" t="s">
        <v>759</v>
      </c>
      <c r="AI57" s="1468"/>
    </row>
    <row r="58" spans="1:35" ht="21.95" customHeight="1">
      <c r="A58" s="1463"/>
      <c r="B58" s="1469" t="s">
        <v>745</v>
      </c>
      <c r="C58" s="1470"/>
      <c r="D58" s="1449"/>
      <c r="E58" s="1443"/>
      <c r="F58" s="1441"/>
      <c r="G58" s="1441"/>
      <c r="H58" s="1441"/>
      <c r="I58" s="1441"/>
      <c r="J58" s="1441"/>
      <c r="K58" s="1441"/>
      <c r="L58" s="1441"/>
      <c r="M58" s="1441"/>
      <c r="N58" s="1442"/>
      <c r="O58" s="1442"/>
      <c r="P58" s="1445" t="s">
        <v>680</v>
      </c>
      <c r="Q58" s="1446"/>
      <c r="R58" s="1449"/>
      <c r="S58" s="1443"/>
      <c r="T58" s="1441"/>
      <c r="U58" s="1441"/>
      <c r="V58" s="1442"/>
      <c r="W58" s="1442"/>
      <c r="X58" s="1443"/>
      <c r="Y58" s="1444"/>
      <c r="Z58" s="1443"/>
      <c r="AA58" s="1444"/>
      <c r="AB58" s="1442"/>
      <c r="AC58" s="1442"/>
      <c r="AD58" s="1445" t="s">
        <v>680</v>
      </c>
      <c r="AE58" s="1446"/>
      <c r="AF58" s="1411" t="s">
        <v>680</v>
      </c>
      <c r="AG58" s="1412"/>
      <c r="AH58" s="1436"/>
      <c r="AI58" s="1437"/>
    </row>
    <row r="59" spans="1:35" ht="21.95" customHeight="1">
      <c r="A59" s="1463"/>
      <c r="B59" s="1399" t="s">
        <v>746</v>
      </c>
      <c r="C59" s="1400"/>
      <c r="D59" s="1401" t="str">
        <f>IF(D58=0," ",D58*$W$5)</f>
        <v xml:space="preserve"> </v>
      </c>
      <c r="E59" s="1390"/>
      <c r="F59" s="1393" t="str">
        <f>IF(F58=0," ",F58*$W$6)</f>
        <v xml:space="preserve"> </v>
      </c>
      <c r="G59" s="1393"/>
      <c r="H59" s="1391" t="str">
        <f>IF(H58=0," ",H58*$W$7)</f>
        <v xml:space="preserve"> </v>
      </c>
      <c r="I59" s="1390"/>
      <c r="J59" s="1393" t="str">
        <f>IF(J58=0," ",J58*$W$10*1000)</f>
        <v xml:space="preserve"> </v>
      </c>
      <c r="K59" s="1393"/>
      <c r="L59" s="1393" t="str">
        <f>IF(L58=0," ",L58*$W$11*1000)</f>
        <v xml:space="preserve"> </v>
      </c>
      <c r="M59" s="1393"/>
      <c r="N59" s="1438" t="str">
        <f>IF(N58=0,"",0)</f>
        <v/>
      </c>
      <c r="O59" s="1439"/>
      <c r="P59" s="1393">
        <f>SUM(D59:O59)</f>
        <v>0</v>
      </c>
      <c r="Q59" s="1440"/>
      <c r="R59" s="1401" t="str">
        <f>IF(R58=0," ",R58*$W$5)</f>
        <v xml:space="preserve"> </v>
      </c>
      <c r="S59" s="1390"/>
      <c r="T59" s="1393" t="str">
        <f>IF(T58=0," ",T58*$W$6)</f>
        <v xml:space="preserve"> </v>
      </c>
      <c r="U59" s="1393"/>
      <c r="V59" s="1391" t="str">
        <f>IF(V58=0," ",V58*$W$7)</f>
        <v xml:space="preserve"> </v>
      </c>
      <c r="W59" s="1390"/>
      <c r="X59" s="1393" t="str">
        <f>IF(X58=0," ",X58*$W$10*1000)</f>
        <v xml:space="preserve"> </v>
      </c>
      <c r="Y59" s="1393"/>
      <c r="Z59" s="1393" t="str">
        <f>IF(Z58=0," ",Z58*$W$11*1000)</f>
        <v xml:space="preserve"> </v>
      </c>
      <c r="AA59" s="1393"/>
      <c r="AB59" s="1438" t="str">
        <f>IF(AB58=0,"",0)</f>
        <v/>
      </c>
      <c r="AC59" s="1439"/>
      <c r="AD59" s="1393">
        <f>SUM(R59:AC59)</f>
        <v>0</v>
      </c>
      <c r="AE59" s="1440"/>
      <c r="AF59" s="1394">
        <f>P59-AD59</f>
        <v>0</v>
      </c>
      <c r="AG59" s="1395"/>
      <c r="AH59" s="1447" t="s">
        <v>760</v>
      </c>
      <c r="AI59" s="1448"/>
    </row>
    <row r="60" spans="1:35" ht="21.95" customHeight="1">
      <c r="A60" s="1474"/>
      <c r="B60" s="1434" t="s">
        <v>748</v>
      </c>
      <c r="C60" s="1435"/>
      <c r="D60" s="1427" t="str">
        <f>IF(D58=0," ",D58*$Y$5)</f>
        <v xml:space="preserve"> </v>
      </c>
      <c r="E60" s="1428"/>
      <c r="F60" s="1415" t="str">
        <f>IF(F58=0," ",F58*$Y$5)</f>
        <v xml:space="preserve"> </v>
      </c>
      <c r="G60" s="1416"/>
      <c r="H60" s="1415" t="str">
        <f>IF(H58=0," ",H58*$Y$7)</f>
        <v xml:space="preserve"> </v>
      </c>
      <c r="I60" s="1416"/>
      <c r="J60" s="1415" t="str">
        <f>IF(J58=0," ",J58*$Y$10*1000)</f>
        <v xml:space="preserve"> </v>
      </c>
      <c r="K60" s="1416"/>
      <c r="L60" s="1415" t="str">
        <f>IF(L58=0," ",L58*$Y$11*1000)</f>
        <v xml:space="preserve"> </v>
      </c>
      <c r="M60" s="1416"/>
      <c r="N60" s="1415" t="str">
        <f>IF(N58=0,"",N58*($Y$8+$Y$9))</f>
        <v/>
      </c>
      <c r="O60" s="1416"/>
      <c r="P60" s="1415">
        <f>SUM(D60:O60)</f>
        <v>0</v>
      </c>
      <c r="Q60" s="1417"/>
      <c r="R60" s="1427" t="str">
        <f>IF(R58=0," ",R58*$Y$5)</f>
        <v xml:space="preserve"> </v>
      </c>
      <c r="S60" s="1428"/>
      <c r="T60" s="1415" t="str">
        <f>IF(T58=0," ",T58*$Y$5)</f>
        <v xml:space="preserve"> </v>
      </c>
      <c r="U60" s="1416"/>
      <c r="V60" s="1415" t="str">
        <f>IF(V58=0," ",V58*$Y$7)</f>
        <v xml:space="preserve"> </v>
      </c>
      <c r="W60" s="1416"/>
      <c r="X60" s="1415" t="str">
        <f>IF(X58=0," ",X58*$Y$10*1000)</f>
        <v xml:space="preserve"> </v>
      </c>
      <c r="Y60" s="1416"/>
      <c r="Z60" s="1415" t="str">
        <f>IF(Z58=0," ",Z58*$Y$11*1000)</f>
        <v xml:space="preserve"> </v>
      </c>
      <c r="AA60" s="1416"/>
      <c r="AB60" s="1415" t="str">
        <f>IF(AB58=0,"",AB58*($Y$8+$Y$9))</f>
        <v/>
      </c>
      <c r="AC60" s="1416"/>
      <c r="AD60" s="1415">
        <f>SUM(R60:AC60)</f>
        <v>0</v>
      </c>
      <c r="AE60" s="1417"/>
      <c r="AF60" s="1418">
        <f>P60-AD60</f>
        <v>0</v>
      </c>
      <c r="AG60" s="1419"/>
      <c r="AH60" s="1460"/>
      <c r="AI60" s="1461"/>
    </row>
    <row r="61" spans="1:35" ht="21.95" customHeight="1">
      <c r="A61" s="1462">
        <v>10</v>
      </c>
      <c r="B61" s="1465" t="s">
        <v>744</v>
      </c>
      <c r="C61" s="1466"/>
      <c r="D61" s="1456"/>
      <c r="E61" s="1457"/>
      <c r="F61" s="1455"/>
      <c r="G61" s="1455"/>
      <c r="H61" s="1455"/>
      <c r="I61" s="1455"/>
      <c r="J61" s="1455"/>
      <c r="K61" s="1455"/>
      <c r="L61" s="1455"/>
      <c r="M61" s="1455"/>
      <c r="N61" s="1450"/>
      <c r="O61" s="1450"/>
      <c r="P61" s="1451">
        <f>SUM(D61:O61)</f>
        <v>0</v>
      </c>
      <c r="Q61" s="1452"/>
      <c r="R61" s="1456"/>
      <c r="S61" s="1457"/>
      <c r="T61" s="1455"/>
      <c r="U61" s="1455"/>
      <c r="V61" s="1450"/>
      <c r="W61" s="1450"/>
      <c r="X61" s="1458"/>
      <c r="Y61" s="1459"/>
      <c r="Z61" s="1458"/>
      <c r="AA61" s="1459"/>
      <c r="AB61" s="1450"/>
      <c r="AC61" s="1450"/>
      <c r="AD61" s="1451">
        <f>SUM(R61:AC61)</f>
        <v>0</v>
      </c>
      <c r="AE61" s="1452"/>
      <c r="AF61" s="1453">
        <f>P61-AD61</f>
        <v>0</v>
      </c>
      <c r="AG61" s="1454"/>
      <c r="AH61" s="1467" t="s">
        <v>759</v>
      </c>
      <c r="AI61" s="1468"/>
    </row>
    <row r="62" spans="1:35" ht="21.95" customHeight="1">
      <c r="A62" s="1463"/>
      <c r="B62" s="1469" t="s">
        <v>745</v>
      </c>
      <c r="C62" s="1470"/>
      <c r="D62" s="1449"/>
      <c r="E62" s="1443"/>
      <c r="F62" s="1441"/>
      <c r="G62" s="1441"/>
      <c r="H62" s="1441"/>
      <c r="I62" s="1441"/>
      <c r="J62" s="1441"/>
      <c r="K62" s="1441"/>
      <c r="L62" s="1441"/>
      <c r="M62" s="1441"/>
      <c r="N62" s="1442"/>
      <c r="O62" s="1442"/>
      <c r="P62" s="1445" t="s">
        <v>680</v>
      </c>
      <c r="Q62" s="1446"/>
      <c r="R62" s="1449"/>
      <c r="S62" s="1443"/>
      <c r="T62" s="1441"/>
      <c r="U62" s="1441"/>
      <c r="V62" s="1442"/>
      <c r="W62" s="1442"/>
      <c r="X62" s="1443"/>
      <c r="Y62" s="1444"/>
      <c r="Z62" s="1443"/>
      <c r="AA62" s="1444"/>
      <c r="AB62" s="1442"/>
      <c r="AC62" s="1442"/>
      <c r="AD62" s="1445" t="s">
        <v>680</v>
      </c>
      <c r="AE62" s="1446"/>
      <c r="AF62" s="1411" t="s">
        <v>680</v>
      </c>
      <c r="AG62" s="1412"/>
      <c r="AH62" s="1436"/>
      <c r="AI62" s="1437"/>
    </row>
    <row r="63" spans="1:35" ht="21.95" customHeight="1">
      <c r="A63" s="1463"/>
      <c r="B63" s="1399" t="s">
        <v>746</v>
      </c>
      <c r="C63" s="1400"/>
      <c r="D63" s="1401" t="str">
        <f>IF(D62=0," ",D62*$W$5)</f>
        <v xml:space="preserve"> </v>
      </c>
      <c r="E63" s="1390"/>
      <c r="F63" s="1393" t="str">
        <f>IF(F62=0," ",F62*$W$6)</f>
        <v xml:space="preserve"> </v>
      </c>
      <c r="G63" s="1393"/>
      <c r="H63" s="1391" t="str">
        <f>IF(H62=0," ",H62*$W$7)</f>
        <v xml:space="preserve"> </v>
      </c>
      <c r="I63" s="1390"/>
      <c r="J63" s="1393" t="str">
        <f>IF(J62=0," ",J62*$W$10*1000)</f>
        <v xml:space="preserve"> </v>
      </c>
      <c r="K63" s="1393"/>
      <c r="L63" s="1393" t="str">
        <f>IF(L62=0," ",L62*$W$11*1000)</f>
        <v xml:space="preserve"> </v>
      </c>
      <c r="M63" s="1393"/>
      <c r="N63" s="1438" t="str">
        <f>IF(N62=0,"",0)</f>
        <v/>
      </c>
      <c r="O63" s="1439"/>
      <c r="P63" s="1393">
        <f>SUM(D63:O63)</f>
        <v>0</v>
      </c>
      <c r="Q63" s="1440"/>
      <c r="R63" s="1401" t="str">
        <f>IF(R62=0," ",R62*$W$5)</f>
        <v xml:space="preserve"> </v>
      </c>
      <c r="S63" s="1390"/>
      <c r="T63" s="1393" t="str">
        <f>IF(T62=0," ",T62*$W$6)</f>
        <v xml:space="preserve"> </v>
      </c>
      <c r="U63" s="1393"/>
      <c r="V63" s="1391" t="str">
        <f>IF(V62=0," ",V62*$W$7)</f>
        <v xml:space="preserve"> </v>
      </c>
      <c r="W63" s="1390"/>
      <c r="X63" s="1393" t="str">
        <f>IF(X62=0," ",X62*$W$10*1000)</f>
        <v xml:space="preserve"> </v>
      </c>
      <c r="Y63" s="1393"/>
      <c r="Z63" s="1393" t="str">
        <f>IF(Z62=0," ",Z62*$W$11*1000)</f>
        <v xml:space="preserve"> </v>
      </c>
      <c r="AA63" s="1393"/>
      <c r="AB63" s="1438" t="str">
        <f>IF(AB62=0,"",0)</f>
        <v/>
      </c>
      <c r="AC63" s="1439"/>
      <c r="AD63" s="1393">
        <f>SUM(R63:AC63)</f>
        <v>0</v>
      </c>
      <c r="AE63" s="1440"/>
      <c r="AF63" s="1394">
        <f>P63-AD63</f>
        <v>0</v>
      </c>
      <c r="AG63" s="1395"/>
      <c r="AH63" s="1447" t="s">
        <v>760</v>
      </c>
      <c r="AI63" s="1448"/>
    </row>
    <row r="64" spans="1:35" ht="21.95" customHeight="1" thickBot="1">
      <c r="A64" s="1464"/>
      <c r="B64" s="1434" t="s">
        <v>748</v>
      </c>
      <c r="C64" s="1435"/>
      <c r="D64" s="1427" t="str">
        <f>IF(D62=0," ",D62*$Y$5)</f>
        <v xml:space="preserve"> </v>
      </c>
      <c r="E64" s="1428"/>
      <c r="F64" s="1415" t="str">
        <f>IF(F62=0," ",F62*$Y$5)</f>
        <v xml:space="preserve"> </v>
      </c>
      <c r="G64" s="1416"/>
      <c r="H64" s="1415" t="str">
        <f>IF(H62=0," ",H62*$Y$7)</f>
        <v xml:space="preserve"> </v>
      </c>
      <c r="I64" s="1416"/>
      <c r="J64" s="1415" t="str">
        <f>IF(J62=0," ",J62*$Y$10*1000)</f>
        <v xml:space="preserve"> </v>
      </c>
      <c r="K64" s="1416"/>
      <c r="L64" s="1415" t="str">
        <f>IF(L62=0," ",L62*$Y$11*1000)</f>
        <v xml:space="preserve"> </v>
      </c>
      <c r="M64" s="1416"/>
      <c r="N64" s="1415" t="str">
        <f>IF(N62=0,"",N62*($Y$8+$Y$9))</f>
        <v/>
      </c>
      <c r="O64" s="1416"/>
      <c r="P64" s="1415">
        <f>SUM(D64:O64)</f>
        <v>0</v>
      </c>
      <c r="Q64" s="1417"/>
      <c r="R64" s="1427" t="str">
        <f>IF(R62=0," ",R62*$Y$5)</f>
        <v xml:space="preserve"> </v>
      </c>
      <c r="S64" s="1428"/>
      <c r="T64" s="1415" t="str">
        <f>IF(T62=0," ",T62*$Y$5)</f>
        <v xml:space="preserve"> </v>
      </c>
      <c r="U64" s="1416"/>
      <c r="V64" s="1415" t="str">
        <f>IF(V62=0," ",V62*$Y$7)</f>
        <v xml:space="preserve"> </v>
      </c>
      <c r="W64" s="1416"/>
      <c r="X64" s="1415" t="str">
        <f>IF(X62=0," ",X62*$Y$10*1000)</f>
        <v xml:space="preserve"> </v>
      </c>
      <c r="Y64" s="1416"/>
      <c r="Z64" s="1415" t="str">
        <f>IF(Z62=0," ",Z62*$Y$11*1000)</f>
        <v xml:space="preserve"> </v>
      </c>
      <c r="AA64" s="1416"/>
      <c r="AB64" s="1415" t="str">
        <f>IF(AB62=0,"",AB62*($Y$8+$Y$9))</f>
        <v/>
      </c>
      <c r="AC64" s="1416"/>
      <c r="AD64" s="1415">
        <f>SUM(R64:AC64)</f>
        <v>0</v>
      </c>
      <c r="AE64" s="1417"/>
      <c r="AF64" s="1418">
        <f>P64-AD64</f>
        <v>0</v>
      </c>
      <c r="AG64" s="1419"/>
      <c r="AH64" s="1420"/>
      <c r="AI64" s="1421"/>
    </row>
    <row r="65" spans="1:35" ht="21.95" customHeight="1" thickTop="1">
      <c r="A65" s="1422" t="s">
        <v>25</v>
      </c>
      <c r="B65" s="1425" t="s">
        <v>744</v>
      </c>
      <c r="C65" s="1426"/>
      <c r="D65" s="1409">
        <f>SUM(D25,D29,D33,D37,D41,D45,D49,D53,D57,D61)</f>
        <v>0</v>
      </c>
      <c r="E65" s="1408"/>
      <c r="F65" s="1407">
        <f>SUM(F25,F29,F33,F37,F41,F45,F49,F53,F57,F61)</f>
        <v>0</v>
      </c>
      <c r="G65" s="1408"/>
      <c r="H65" s="1407">
        <f>SUM(H25,H29,H33,H37,H41,H45,H49,H53,H57,H61)</f>
        <v>0</v>
      </c>
      <c r="I65" s="1408"/>
      <c r="J65" s="1407">
        <f>SUM(J25,J29,J33,J37,J41,J45,J49,J53,J57,J61)</f>
        <v>0</v>
      </c>
      <c r="K65" s="1408"/>
      <c r="L65" s="1407">
        <f>SUM(L25,L29,L33,L37,L41,L45,L49,L53,L57,L61)</f>
        <v>0</v>
      </c>
      <c r="M65" s="1408"/>
      <c r="N65" s="1407">
        <f>SUM(N25,N29,N33,N37,N41,N45,N49,N53,N57,N61)</f>
        <v>0</v>
      </c>
      <c r="O65" s="1408"/>
      <c r="P65" s="1407">
        <f>SUM(P25,P29,P33,P37,P41,P45,P49,P53,P57,P61)</f>
        <v>0</v>
      </c>
      <c r="Q65" s="1408"/>
      <c r="R65" s="1409">
        <f>SUM(R25,R29,R33,R37,R41,R45,R49,R53,R57,R61)</f>
        <v>0</v>
      </c>
      <c r="S65" s="1408"/>
      <c r="T65" s="1410">
        <f>SUM(T25,T29,T33,T37,T41,T45,T49,T53,T57,T61)</f>
        <v>0</v>
      </c>
      <c r="U65" s="1410"/>
      <c r="V65" s="1410">
        <f>SUM(V25,V29,V33,V37,V41,V45,V49,V53,V57,V61)</f>
        <v>0</v>
      </c>
      <c r="W65" s="1410"/>
      <c r="X65" s="1408">
        <f>SUM(X25,X29,X33,X37,X41,X45,X49,X53,X57,X61)</f>
        <v>0</v>
      </c>
      <c r="Y65" s="1429"/>
      <c r="Z65" s="1408">
        <f>SUM(Z25,Z29,Z33,Z37,Z41,Z45,Z49,Z53,Z57,Z61)</f>
        <v>0</v>
      </c>
      <c r="AA65" s="1429"/>
      <c r="AB65" s="1410">
        <f>SUM(AB25,AB29,AB33,AB37,AB41,AB45,AB49,AB53,AB57,AB61)</f>
        <v>0</v>
      </c>
      <c r="AC65" s="1410"/>
      <c r="AD65" s="1407">
        <f>SUM(AD25,AD29,AD33,AD37,AD41,AD45,AD49,AD53,AD57,AD61)</f>
        <v>0</v>
      </c>
      <c r="AE65" s="1408"/>
      <c r="AF65" s="1430">
        <f>P65-AD65</f>
        <v>0</v>
      </c>
      <c r="AG65" s="1431"/>
      <c r="AH65" s="1432" t="s">
        <v>759</v>
      </c>
      <c r="AI65" s="1433"/>
    </row>
    <row r="66" spans="1:35" ht="21.95" customHeight="1">
      <c r="A66" s="1423"/>
      <c r="B66" s="1405" t="s">
        <v>745</v>
      </c>
      <c r="C66" s="1406"/>
      <c r="D66" s="1404">
        <f>SUM(D26,D30,D34,D38,D42,D46,D50,D54,D58,D62)</f>
        <v>0</v>
      </c>
      <c r="E66" s="1403"/>
      <c r="F66" s="1402">
        <f>SUM(F26,F30,F34,F38,F42,F46,F50,F54,F58,F62)</f>
        <v>0</v>
      </c>
      <c r="G66" s="1403"/>
      <c r="H66" s="1402">
        <f>SUM(H26,H30,H34,H38,H42,H46,H50,H54,H58,H62)</f>
        <v>0</v>
      </c>
      <c r="I66" s="1403"/>
      <c r="J66" s="1402">
        <f>SUM(J26,J30,J34,J38,J42,J46,J50,J54,J58,J62)</f>
        <v>0</v>
      </c>
      <c r="K66" s="1403"/>
      <c r="L66" s="1402">
        <f>SUM(L26,L30,L34,L38,L42,L46,L50,L54,L58,L62)</f>
        <v>0</v>
      </c>
      <c r="M66" s="1403"/>
      <c r="N66" s="1402">
        <f>SUM(N26,N30,N34,N38,N42,N46,N50,N54,N58,N62)</f>
        <v>0</v>
      </c>
      <c r="O66" s="1403"/>
      <c r="P66" s="1402">
        <f>SUM(P26,P30,P34,P38,P42,P46,P50,P54,P58,P62)</f>
        <v>0</v>
      </c>
      <c r="Q66" s="1403"/>
      <c r="R66" s="1404">
        <f>SUM(R26,R30,R34,R38,R42,R46,R50,R54,R58,R62)</f>
        <v>0</v>
      </c>
      <c r="S66" s="1403"/>
      <c r="T66" s="1392">
        <f>SUM(T26,T30,T34,T38,T42,T46,T50,T54,T58,T62)</f>
        <v>0</v>
      </c>
      <c r="U66" s="1392"/>
      <c r="V66" s="1392">
        <f>SUM(V26,V30,V34,V38,V42,V46,V50,V54,V58,V62)</f>
        <v>0</v>
      </c>
      <c r="W66" s="1392"/>
      <c r="X66" s="1390">
        <f>SUM(X26,X30,X34,X38,X42,X46,X50,X54,X58,X62)</f>
        <v>0</v>
      </c>
      <c r="Y66" s="1391"/>
      <c r="Z66" s="1390">
        <f>SUM(Z26,Z30,Z34,Z38,Z42,Z46,Z50,Z54,Z58,Z62)</f>
        <v>0</v>
      </c>
      <c r="AA66" s="1391"/>
      <c r="AB66" s="1392">
        <f>SUM(AB26,AB30,AB34,AB38,AB42,AB46,AB50,AB54,AB58,AB62)</f>
        <v>0</v>
      </c>
      <c r="AC66" s="1392"/>
      <c r="AD66" s="1402">
        <f>SUM(AD26,AD30,AD34,AD38,AD42,AD46,AD50,AD54,AD58,AD62)</f>
        <v>0</v>
      </c>
      <c r="AE66" s="1403"/>
      <c r="AF66" s="1411" t="s">
        <v>680</v>
      </c>
      <c r="AG66" s="1412"/>
      <c r="AH66" s="1413">
        <f>AH26+AH30+AH34+AH38+AH42+AH46+AH50+AH54+AH58+AH62</f>
        <v>0</v>
      </c>
      <c r="AI66" s="1414"/>
    </row>
    <row r="67" spans="1:35" ht="21.95" customHeight="1">
      <c r="A67" s="1423"/>
      <c r="B67" s="1399" t="s">
        <v>746</v>
      </c>
      <c r="C67" s="1400"/>
      <c r="D67" s="1401">
        <f>SUM(D27,D31,D35,D39,D43,D47,D51,D55,D59,D63)</f>
        <v>0</v>
      </c>
      <c r="E67" s="1390"/>
      <c r="F67" s="1393">
        <f>SUM(F27,F31,F35,F39,F43,F47,F51,F55,F59,F63)</f>
        <v>0</v>
      </c>
      <c r="G67" s="1390"/>
      <c r="H67" s="1393">
        <f>SUM(H27,H31,H35,H39,H43,H47,H51,H55,H59,H63)</f>
        <v>0</v>
      </c>
      <c r="I67" s="1390"/>
      <c r="J67" s="1393">
        <f>SUM(J27,J31,J35,J39,J43,J47,J51,J55,J59,J63)</f>
        <v>0</v>
      </c>
      <c r="K67" s="1390"/>
      <c r="L67" s="1393">
        <f>SUM(L27,L31,L35,L39,L43,L47,L51,L55,L59,L63)</f>
        <v>0</v>
      </c>
      <c r="M67" s="1390"/>
      <c r="N67" s="1393">
        <f>SUM(N27,N31,N35,N39,N43,N47,N51,N55,N59,N63)</f>
        <v>0</v>
      </c>
      <c r="O67" s="1390"/>
      <c r="P67" s="1393">
        <f>SUM(P27,P31,P35,P39,P43,P47,P51,P55,P59,P63)</f>
        <v>0</v>
      </c>
      <c r="Q67" s="1390"/>
      <c r="R67" s="1398">
        <f>SUM(R27,R31,R35,R39,R43,R47,R51,R55,R59,R63)</f>
        <v>0</v>
      </c>
      <c r="S67" s="1392"/>
      <c r="T67" s="1392">
        <f>SUM(T27,T31,T35,T39,T43,T47,T51,T55,T59,T63)</f>
        <v>0</v>
      </c>
      <c r="U67" s="1392"/>
      <c r="V67" s="1392">
        <f>SUM(V27,V31,V35,V39,V43,V47,V51,V55,V59,V63)</f>
        <v>0</v>
      </c>
      <c r="W67" s="1392"/>
      <c r="X67" s="1390">
        <f>SUM(X27,X31,X35,X39,X43,X47,X51,X55,X59,X63)</f>
        <v>0</v>
      </c>
      <c r="Y67" s="1391"/>
      <c r="Z67" s="1390">
        <f>SUM(Z27,Z31,Z35,Z39,Z43,Z47,Z51,Z55,Z59,Z63)</f>
        <v>0</v>
      </c>
      <c r="AA67" s="1391"/>
      <c r="AB67" s="1392">
        <f>SUM(AB27,AB31,AB35,AB39,AB43,AB47,AB51,AB55,AB59,AB63)</f>
        <v>0</v>
      </c>
      <c r="AC67" s="1392"/>
      <c r="AD67" s="1393">
        <f>SUM(AD27,AD31,AD35,AD39,AD43,AD47,AD51,AD55,AD59,AD63)</f>
        <v>0</v>
      </c>
      <c r="AE67" s="1390"/>
      <c r="AF67" s="1394">
        <f>P67-AD67</f>
        <v>0</v>
      </c>
      <c r="AG67" s="1395"/>
      <c r="AH67" s="1396" t="s">
        <v>760</v>
      </c>
      <c r="AI67" s="1397"/>
    </row>
    <row r="68" spans="1:35" ht="21.95" customHeight="1" thickBot="1">
      <c r="A68" s="1424"/>
      <c r="B68" s="1387" t="s">
        <v>748</v>
      </c>
      <c r="C68" s="1388"/>
      <c r="D68" s="1389">
        <f>SUM(D28,D32,D36,D40,D44,D48,D52,D56,D60,D64)</f>
        <v>0</v>
      </c>
      <c r="E68" s="1377"/>
      <c r="F68" s="1380">
        <f>SUM(F28,F32,F36,F40,F44,F48,F52,F56,F60,F64)</f>
        <v>0</v>
      </c>
      <c r="G68" s="1377"/>
      <c r="H68" s="1380">
        <f>SUM(H28,H32,H36,H40,H44,H48,H52,H56,H60,H64)</f>
        <v>0</v>
      </c>
      <c r="I68" s="1377"/>
      <c r="J68" s="1380">
        <f>SUM(J28,J32,J36,J40,J44,J48,J52,J56,J60,J64)</f>
        <v>0</v>
      </c>
      <c r="K68" s="1377"/>
      <c r="L68" s="1380">
        <f>SUM(L28,L32,L36,L40,L44,L48,L52,L56,L60,L64)</f>
        <v>0</v>
      </c>
      <c r="M68" s="1377"/>
      <c r="N68" s="1380">
        <f>SUM(N28,N32,N36,N40,N44,N48,N52,N56,N60,N64)</f>
        <v>0</v>
      </c>
      <c r="O68" s="1377"/>
      <c r="P68" s="1380">
        <f>SUM(P28,P32,P36,P40,P44,P48,P52,P56,P60,P64)</f>
        <v>0</v>
      </c>
      <c r="Q68" s="1377"/>
      <c r="R68" s="1386">
        <f>SUM(R28,R32,R36,R40,R44,R48,R52,R56,R60,R64)</f>
        <v>0</v>
      </c>
      <c r="S68" s="1379"/>
      <c r="T68" s="1379">
        <f>SUM(T28,T32,T36,T40,T44,T48,T52,T56,T60,T64)</f>
        <v>0</v>
      </c>
      <c r="U68" s="1379"/>
      <c r="V68" s="1379">
        <f>SUM(V28,V32,V36,V40,V44,V48,V52,V56,V60,V64)</f>
        <v>0</v>
      </c>
      <c r="W68" s="1379"/>
      <c r="X68" s="1377">
        <f>SUM(X28,X32,X36,X40,X44,X48,X52,X56,X60,X64)</f>
        <v>0</v>
      </c>
      <c r="Y68" s="1378"/>
      <c r="Z68" s="1377">
        <f>SUM(Z28,Z32,Z36,Z40,Z44,Z48,Z52,Z56,Z60,Z64)</f>
        <v>0</v>
      </c>
      <c r="AA68" s="1378"/>
      <c r="AB68" s="1379">
        <f>SUM(AB28,AB32,AB36,AB40,AB44,AB48,AB52,AB56,AB60,AB64)</f>
        <v>0</v>
      </c>
      <c r="AC68" s="1379"/>
      <c r="AD68" s="1380">
        <f>SUM(AD28,AD32,AD36,AD40,AD44,AD48,AD52,AD56,AD60,AD64)</f>
        <v>0</v>
      </c>
      <c r="AE68" s="1377"/>
      <c r="AF68" s="1381">
        <f>P68-AD68</f>
        <v>0</v>
      </c>
      <c r="AG68" s="1382"/>
      <c r="AH68" s="1383">
        <f>AH28+AH32+AH36+AH40+AH44+AH48+AH52+AH56+AH60+AH64</f>
        <v>0</v>
      </c>
      <c r="AI68" s="1384"/>
    </row>
    <row r="69" spans="1:35" ht="24" customHeight="1">
      <c r="A69" s="917"/>
      <c r="B69" s="729"/>
      <c r="C69" s="729"/>
      <c r="D69" s="729"/>
      <c r="E69" s="763"/>
      <c r="F69" s="763"/>
      <c r="G69" s="763"/>
      <c r="H69" s="763"/>
      <c r="I69" s="763"/>
      <c r="J69" s="763"/>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row>
    <row r="70" spans="1:35" ht="24" customHeight="1">
      <c r="B70" s="696"/>
      <c r="C70" s="729"/>
      <c r="D70" s="729"/>
      <c r="E70" s="729"/>
      <c r="F70" s="729"/>
      <c r="G70" s="729"/>
      <c r="H70" s="729"/>
      <c r="I70" s="729"/>
      <c r="J70" s="729"/>
      <c r="K70" s="730"/>
      <c r="L70" s="730"/>
      <c r="M70" s="730"/>
      <c r="N70" s="730"/>
      <c r="O70" s="730"/>
      <c r="P70" s="730"/>
      <c r="Q70" s="730"/>
      <c r="R70" s="730"/>
      <c r="S70" s="730"/>
      <c r="T70" s="730"/>
      <c r="U70" s="730"/>
      <c r="V70" s="696"/>
      <c r="W70" s="696"/>
      <c r="X70" s="692"/>
      <c r="Y70" s="696"/>
      <c r="Z70" s="696"/>
      <c r="AA70" s="696"/>
      <c r="AB70" s="696"/>
      <c r="AC70" s="696"/>
      <c r="AD70" s="692"/>
      <c r="AE70" s="692"/>
      <c r="AF70" s="696"/>
      <c r="AG70" s="696"/>
    </row>
    <row r="71" spans="1:35" ht="23.25" customHeight="1">
      <c r="A71" s="1385" t="s">
        <v>711</v>
      </c>
      <c r="B71" s="1385"/>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row>
    <row r="72" spans="1:35" ht="23.25" customHeight="1">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696"/>
      <c r="AF72" s="696"/>
      <c r="AI72" s="719" t="str">
        <f>様式7!$F$4</f>
        <v>○○○○○○○○○○○ESCO事業</v>
      </c>
    </row>
    <row r="73" spans="1:35" ht="21">
      <c r="A73" s="1375"/>
      <c r="B73" s="1375"/>
      <c r="C73" s="1375"/>
      <c r="D73" s="1375"/>
      <c r="E73" s="1375"/>
      <c r="F73" s="1375"/>
      <c r="G73" s="1375"/>
      <c r="H73" s="1375"/>
      <c r="I73" s="1375"/>
      <c r="J73" s="1375"/>
      <c r="K73" s="1376"/>
      <c r="L73" s="1376"/>
      <c r="M73" s="1376"/>
      <c r="N73" s="1376"/>
      <c r="O73" s="1376"/>
      <c r="P73" s="1376"/>
      <c r="Q73" s="1376"/>
      <c r="R73" s="1376"/>
      <c r="S73" s="731"/>
      <c r="T73" s="469"/>
      <c r="U73" s="470"/>
      <c r="V73" s="469"/>
      <c r="W73" s="469"/>
      <c r="X73" s="469"/>
      <c r="Y73" s="469"/>
      <c r="Z73" s="469"/>
      <c r="AA73" s="469"/>
      <c r="AB73" s="469"/>
      <c r="AC73" s="469"/>
      <c r="AD73" s="469"/>
      <c r="AE73" s="469"/>
      <c r="AF73" s="469"/>
      <c r="AG73" s="469"/>
    </row>
    <row r="74" spans="1:35">
      <c r="A74" s="469"/>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row>
    <row r="75" spans="1:35">
      <c r="A75" s="469"/>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row>
    <row r="76" spans="1:35">
      <c r="A76" s="469"/>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row>
    <row r="77" spans="1:35">
      <c r="A77" s="469"/>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row>
    <row r="78" spans="1:35">
      <c r="A78" s="469"/>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row>
    <row r="79" spans="1:35">
      <c r="A79" s="469"/>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row>
    <row r="80" spans="1:35">
      <c r="A80" s="469"/>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row>
    <row r="81" spans="1:33">
      <c r="A81" s="469"/>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row>
    <row r="82" spans="1:33">
      <c r="A82" s="469"/>
      <c r="B82" s="469"/>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c r="AC82" s="469"/>
      <c r="AD82" s="469"/>
      <c r="AE82" s="469"/>
      <c r="AF82" s="469"/>
      <c r="AG82" s="469"/>
    </row>
    <row r="83" spans="1:33">
      <c r="A83" s="469"/>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row>
    <row r="84" spans="1:33">
      <c r="A84" s="469"/>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row>
    <row r="85" spans="1:33">
      <c r="A85" s="469"/>
      <c r="B85" s="469"/>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row>
    <row r="86" spans="1:33">
      <c r="A86" s="469"/>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c r="AC86" s="469"/>
      <c r="AD86" s="469"/>
      <c r="AE86" s="469"/>
      <c r="AF86" s="469"/>
      <c r="AG86" s="469"/>
    </row>
  </sheetData>
  <mergeCells count="907">
    <mergeCell ref="E6:F6"/>
    <mergeCell ref="G6:H6"/>
    <mergeCell ref="E7:F7"/>
    <mergeCell ref="A29:A32"/>
    <mergeCell ref="T60:U60"/>
    <mergeCell ref="V60:W60"/>
    <mergeCell ref="X60:Y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W8:X8"/>
    <mergeCell ref="U10:V10"/>
    <mergeCell ref="K7:L7"/>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J60:K60"/>
    <mergeCell ref="L60:M60"/>
    <mergeCell ref="N60:O60"/>
    <mergeCell ref="AF52:AG52"/>
    <mergeCell ref="B56:C56"/>
    <mergeCell ref="D56:E56"/>
    <mergeCell ref="F56:G56"/>
    <mergeCell ref="H56:I56"/>
    <mergeCell ref="J56:K56"/>
    <mergeCell ref="L56:M56"/>
    <mergeCell ref="N56:O56"/>
    <mergeCell ref="P56:Q56"/>
    <mergeCell ref="R56:S56"/>
    <mergeCell ref="T56:U56"/>
    <mergeCell ref="V56:W56"/>
    <mergeCell ref="X56:Y56"/>
    <mergeCell ref="Z56:AA56"/>
    <mergeCell ref="AB56:AC56"/>
    <mergeCell ref="AD56:AE56"/>
    <mergeCell ref="AF56:AG56"/>
    <mergeCell ref="B52:C52"/>
    <mergeCell ref="D54:E54"/>
    <mergeCell ref="F54:G54"/>
    <mergeCell ref="H54:I54"/>
    <mergeCell ref="J54:K54"/>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J44:K44"/>
    <mergeCell ref="L44:M44"/>
    <mergeCell ref="L45:M45"/>
    <mergeCell ref="AF36:AG36"/>
    <mergeCell ref="B40:C40"/>
    <mergeCell ref="D40:E40"/>
    <mergeCell ref="F40:G40"/>
    <mergeCell ref="H40:I40"/>
    <mergeCell ref="J40:K40"/>
    <mergeCell ref="L40:M40"/>
    <mergeCell ref="N40:O40"/>
    <mergeCell ref="P40:Q40"/>
    <mergeCell ref="R40:S40"/>
    <mergeCell ref="T40:U40"/>
    <mergeCell ref="V40:W40"/>
    <mergeCell ref="X40:Y40"/>
    <mergeCell ref="Z40:AA40"/>
    <mergeCell ref="AB40:AC40"/>
    <mergeCell ref="AD40:AE40"/>
    <mergeCell ref="AF40:AG40"/>
    <mergeCell ref="B36:C36"/>
    <mergeCell ref="D38:E38"/>
    <mergeCell ref="F38:G38"/>
    <mergeCell ref="H38:I38"/>
    <mergeCell ref="D36:E36"/>
    <mergeCell ref="Z36:AA36"/>
    <mergeCell ref="AB36:AC36"/>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AD32:AE32"/>
    <mergeCell ref="AF32:AG32"/>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E15:F15"/>
    <mergeCell ref="G14:H14"/>
    <mergeCell ref="N15:O15"/>
    <mergeCell ref="Q15:R15"/>
    <mergeCell ref="U15:X15"/>
    <mergeCell ref="U14:X14"/>
    <mergeCell ref="N11:O11"/>
    <mergeCell ref="N12:O12"/>
    <mergeCell ref="N13:O13"/>
    <mergeCell ref="N14:O14"/>
    <mergeCell ref="Q11:R11"/>
    <mergeCell ref="Q12:R12"/>
    <mergeCell ref="Q13:R13"/>
    <mergeCell ref="Q14:R14"/>
    <mergeCell ref="B15:D15"/>
    <mergeCell ref="U11:V11"/>
    <mergeCell ref="Q16:R16"/>
    <mergeCell ref="Q17:R17"/>
    <mergeCell ref="Y17:Z17"/>
    <mergeCell ref="AF23:AG24"/>
    <mergeCell ref="D24:E24"/>
    <mergeCell ref="F24:G24"/>
    <mergeCell ref="H24:I24"/>
    <mergeCell ref="J24:K24"/>
    <mergeCell ref="L24:M24"/>
    <mergeCell ref="N24:O24"/>
    <mergeCell ref="P24:Q24"/>
    <mergeCell ref="R24:S24"/>
    <mergeCell ref="T24:U24"/>
    <mergeCell ref="AD24:AE24"/>
    <mergeCell ref="R23:AE23"/>
    <mergeCell ref="V24:W24"/>
    <mergeCell ref="X24:Y24"/>
    <mergeCell ref="Z24:AA24"/>
    <mergeCell ref="AB24:AC24"/>
    <mergeCell ref="G15:H15"/>
    <mergeCell ref="Y14:Z14"/>
    <mergeCell ref="E14:F14"/>
    <mergeCell ref="AD27:AE27"/>
    <mergeCell ref="A25:A28"/>
    <mergeCell ref="B28:C28"/>
    <mergeCell ref="D28:E28"/>
    <mergeCell ref="V26:W26"/>
    <mergeCell ref="X26:Y26"/>
    <mergeCell ref="Z26:AA26"/>
    <mergeCell ref="AB26:AC26"/>
    <mergeCell ref="B25:C25"/>
    <mergeCell ref="D25:E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Z28:AA28"/>
    <mergeCell ref="AB28:AC28"/>
    <mergeCell ref="AD28:AE28"/>
    <mergeCell ref="AF28:AG28"/>
    <mergeCell ref="AF30:AG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P31:Q31"/>
    <mergeCell ref="R31:S31"/>
    <mergeCell ref="Z32:AA32"/>
    <mergeCell ref="X31:Y31"/>
    <mergeCell ref="Z31:AA31"/>
    <mergeCell ref="N32:O32"/>
    <mergeCell ref="P32:Q32"/>
    <mergeCell ref="R32:S32"/>
    <mergeCell ref="L32:M32"/>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8:Y38"/>
    <mergeCell ref="Z35:AA35"/>
    <mergeCell ref="AB35:AC35"/>
    <mergeCell ref="AD35:AE35"/>
    <mergeCell ref="AF35:AG35"/>
    <mergeCell ref="B37:C37"/>
    <mergeCell ref="D37:E37"/>
    <mergeCell ref="F37:G37"/>
    <mergeCell ref="H37:I37"/>
    <mergeCell ref="J37:K37"/>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L37:M37"/>
    <mergeCell ref="N37:O37"/>
    <mergeCell ref="P37:Q37"/>
    <mergeCell ref="R37:S37"/>
    <mergeCell ref="X34:Y34"/>
    <mergeCell ref="F35:G35"/>
    <mergeCell ref="H35:I35"/>
    <mergeCell ref="J35:K35"/>
    <mergeCell ref="L35:M35"/>
    <mergeCell ref="V36:W36"/>
    <mergeCell ref="X36:Y36"/>
    <mergeCell ref="V34:W34"/>
    <mergeCell ref="F36:G36"/>
    <mergeCell ref="H36:I36"/>
    <mergeCell ref="J36:K36"/>
    <mergeCell ref="L36:M36"/>
    <mergeCell ref="N36:O36"/>
    <mergeCell ref="P36:Q36"/>
    <mergeCell ref="R36:S36"/>
    <mergeCell ref="T36:U36"/>
    <mergeCell ref="Z38:AA38"/>
    <mergeCell ref="AB38:AC38"/>
    <mergeCell ref="AD38:AE38"/>
    <mergeCell ref="AF38:AG38"/>
    <mergeCell ref="B39:C39"/>
    <mergeCell ref="D39:E39"/>
    <mergeCell ref="F39:G39"/>
    <mergeCell ref="H39:I39"/>
    <mergeCell ref="J39:K39"/>
    <mergeCell ref="L38:M38"/>
    <mergeCell ref="N38:O38"/>
    <mergeCell ref="P38:Q38"/>
    <mergeCell ref="R38:S38"/>
    <mergeCell ref="T38:U38"/>
    <mergeCell ref="V38:W38"/>
    <mergeCell ref="X39:Y39"/>
    <mergeCell ref="Z39:AA39"/>
    <mergeCell ref="AB39:AC39"/>
    <mergeCell ref="AD39:AE39"/>
    <mergeCell ref="AF39:AG39"/>
    <mergeCell ref="T39:U39"/>
    <mergeCell ref="V39:W39"/>
    <mergeCell ref="B38:C38"/>
    <mergeCell ref="J38:K38"/>
    <mergeCell ref="B41:C41"/>
    <mergeCell ref="D41:E41"/>
    <mergeCell ref="F41:G41"/>
    <mergeCell ref="H41:I41"/>
    <mergeCell ref="L39:M39"/>
    <mergeCell ref="N39:O39"/>
    <mergeCell ref="P39:Q39"/>
    <mergeCell ref="R39:S39"/>
    <mergeCell ref="V41:W41"/>
    <mergeCell ref="X41:Y41"/>
    <mergeCell ref="Z41:AA41"/>
    <mergeCell ref="AB41:AC41"/>
    <mergeCell ref="AD41:AE41"/>
    <mergeCell ref="AF41:AG41"/>
    <mergeCell ref="J41:K41"/>
    <mergeCell ref="L41:M41"/>
    <mergeCell ref="N41:O41"/>
    <mergeCell ref="P41:Q41"/>
    <mergeCell ref="R41:S41"/>
    <mergeCell ref="T41:U41"/>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X44:Y44"/>
    <mergeCell ref="Z44:AA44"/>
    <mergeCell ref="AB44:AC44"/>
    <mergeCell ref="AD44:AE44"/>
    <mergeCell ref="N45:O45"/>
    <mergeCell ref="P45:Q45"/>
    <mergeCell ref="R45:S45"/>
    <mergeCell ref="AD43:AE43"/>
    <mergeCell ref="N44:O44"/>
    <mergeCell ref="P44:Q44"/>
    <mergeCell ref="R44:S44"/>
    <mergeCell ref="X46:Y46"/>
    <mergeCell ref="Z46:AA46"/>
    <mergeCell ref="AB46:AC46"/>
    <mergeCell ref="AD46:AE46"/>
    <mergeCell ref="T44:U44"/>
    <mergeCell ref="AF46:AG46"/>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B49:C49"/>
    <mergeCell ref="D49:E49"/>
    <mergeCell ref="F49:G49"/>
    <mergeCell ref="H49:I49"/>
    <mergeCell ref="L47:M47"/>
    <mergeCell ref="N47:O47"/>
    <mergeCell ref="P47:Q47"/>
    <mergeCell ref="R47:S47"/>
    <mergeCell ref="V49:W49"/>
    <mergeCell ref="X49:Y49"/>
    <mergeCell ref="Z49:AA49"/>
    <mergeCell ref="AB49:AC49"/>
    <mergeCell ref="AD49:AE49"/>
    <mergeCell ref="AF49:AG49"/>
    <mergeCell ref="J49:K49"/>
    <mergeCell ref="L49:M49"/>
    <mergeCell ref="N49:O49"/>
    <mergeCell ref="P49:Q49"/>
    <mergeCell ref="R49:S49"/>
    <mergeCell ref="T49:U49"/>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P53:Q53"/>
    <mergeCell ref="R53:S53"/>
    <mergeCell ref="AD51:AE51"/>
    <mergeCell ref="N52:O52"/>
    <mergeCell ref="P52:Q52"/>
    <mergeCell ref="R52:S52"/>
    <mergeCell ref="T52:U52"/>
    <mergeCell ref="V52:W52"/>
    <mergeCell ref="X52:Y52"/>
    <mergeCell ref="Z52:AA52"/>
    <mergeCell ref="AB52:AC52"/>
    <mergeCell ref="AD52:AE52"/>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B57:C57"/>
    <mergeCell ref="D57:E57"/>
    <mergeCell ref="F57:G57"/>
    <mergeCell ref="H57:I57"/>
    <mergeCell ref="L55:M55"/>
    <mergeCell ref="N55:O55"/>
    <mergeCell ref="P55:Q55"/>
    <mergeCell ref="R55:S55"/>
    <mergeCell ref="V57:W57"/>
    <mergeCell ref="X57:Y57"/>
    <mergeCell ref="Z57:AA57"/>
    <mergeCell ref="AB57:AC57"/>
    <mergeCell ref="AD57:AE57"/>
    <mergeCell ref="AF57:AG57"/>
    <mergeCell ref="J57:K57"/>
    <mergeCell ref="L57:M57"/>
    <mergeCell ref="N57:O57"/>
    <mergeCell ref="P57:Q57"/>
    <mergeCell ref="R57:S57"/>
    <mergeCell ref="T57:U57"/>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V65:W65"/>
    <mergeCell ref="X65:Y65"/>
    <mergeCell ref="Z65:AA65"/>
    <mergeCell ref="AB65:AC65"/>
    <mergeCell ref="AD65:AE65"/>
    <mergeCell ref="AF65:AG65"/>
    <mergeCell ref="J65:K65"/>
    <mergeCell ref="L65:M65"/>
    <mergeCell ref="N65:O65"/>
    <mergeCell ref="P65:Q65"/>
    <mergeCell ref="R65:S65"/>
    <mergeCell ref="T65:U65"/>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B65:C65"/>
    <mergeCell ref="D65:E65"/>
    <mergeCell ref="F65:G65"/>
    <mergeCell ref="H65:I65"/>
    <mergeCell ref="B68:C68"/>
    <mergeCell ref="D68:E68"/>
    <mergeCell ref="F68:G68"/>
    <mergeCell ref="H68:I68"/>
    <mergeCell ref="J68:K68"/>
    <mergeCell ref="AG9:AH9"/>
    <mergeCell ref="AG10:AH10"/>
    <mergeCell ref="AC5:AF5"/>
    <mergeCell ref="AC6:AF6"/>
    <mergeCell ref="AC7:AF7"/>
    <mergeCell ref="AC8:AF8"/>
    <mergeCell ref="AC9:AF9"/>
    <mergeCell ref="AC10:AF1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AH23:AI24"/>
    <mergeCell ref="AH25:AI25"/>
    <mergeCell ref="AH26:AI26"/>
    <mergeCell ref="AH27:AI27"/>
    <mergeCell ref="AH28:AI28"/>
    <mergeCell ref="AH29:AI29"/>
    <mergeCell ref="AH30:AI30"/>
    <mergeCell ref="AH31:AI31"/>
    <mergeCell ref="AH32:AI32"/>
    <mergeCell ref="AH33:AI33"/>
    <mergeCell ref="AH34:AI34"/>
    <mergeCell ref="AH35:AI35"/>
    <mergeCell ref="AH36:AI36"/>
    <mergeCell ref="AH37:AI37"/>
    <mergeCell ref="AH38:AI38"/>
    <mergeCell ref="AH39:AI39"/>
    <mergeCell ref="AH40:AI40"/>
    <mergeCell ref="AH41:AI41"/>
    <mergeCell ref="AH42:AI42"/>
    <mergeCell ref="AH43:AI43"/>
    <mergeCell ref="AH44:AI44"/>
    <mergeCell ref="AH45:AI45"/>
    <mergeCell ref="AH46:AI46"/>
    <mergeCell ref="AH47:AI47"/>
    <mergeCell ref="AH48:AI48"/>
    <mergeCell ref="AH49:AI49"/>
    <mergeCell ref="AH50:AI50"/>
    <mergeCell ref="AH51:AI51"/>
    <mergeCell ref="AH52:AI52"/>
    <mergeCell ref="AH53:AI53"/>
    <mergeCell ref="AH54:AI54"/>
    <mergeCell ref="AH55:AI55"/>
    <mergeCell ref="AH56:AI56"/>
    <mergeCell ref="AH57:AI57"/>
    <mergeCell ref="AH58:AI58"/>
    <mergeCell ref="AH59:AI59"/>
    <mergeCell ref="AH60:AI60"/>
    <mergeCell ref="AH61:AI61"/>
    <mergeCell ref="AH62:AI62"/>
    <mergeCell ref="AH63:AI63"/>
    <mergeCell ref="AH64:AI64"/>
    <mergeCell ref="AH65:AI65"/>
    <mergeCell ref="AH66:AI66"/>
    <mergeCell ref="AH67:AI67"/>
    <mergeCell ref="AH68:AI68"/>
  </mergeCells>
  <phoneticPr fontId="3"/>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2" spans="1:8">
      <c r="B2" s="195"/>
      <c r="C2" s="195"/>
      <c r="D2" s="195"/>
    </row>
    <row r="3" spans="1:8" ht="18.75">
      <c r="A3" s="195"/>
      <c r="B3" s="190" t="s">
        <v>361</v>
      </c>
      <c r="C3" s="197"/>
      <c r="D3" s="195"/>
    </row>
    <row r="4" spans="1:8" ht="18.75">
      <c r="A4" s="195"/>
      <c r="B4" s="190"/>
      <c r="C4" s="197"/>
      <c r="D4" s="195"/>
    </row>
    <row r="5" spans="1:8" ht="21" customHeight="1">
      <c r="A5" s="195"/>
      <c r="B5" s="177"/>
      <c r="C5" s="222"/>
      <c r="D5" s="1"/>
    </row>
    <row r="6" spans="1:8" ht="21" customHeight="1"/>
    <row r="7" spans="1:8" ht="21" customHeight="1">
      <c r="A7" s="192" t="s">
        <v>205</v>
      </c>
      <c r="B7" s="192" t="s">
        <v>175</v>
      </c>
      <c r="C7" s="195"/>
      <c r="D7" s="1"/>
    </row>
    <row r="8" spans="1:8" ht="21" customHeight="1">
      <c r="B8" s="461" t="s">
        <v>362</v>
      </c>
      <c r="C8" s="195"/>
      <c r="D8" s="180"/>
    </row>
    <row r="9" spans="1:8" ht="21" customHeight="1">
      <c r="B9" s="192" t="s">
        <v>363</v>
      </c>
      <c r="C9" s="195"/>
      <c r="D9" s="180"/>
    </row>
    <row r="10" spans="1:8" ht="21" customHeight="1">
      <c r="B10" s="191" t="s">
        <v>364</v>
      </c>
      <c r="C10" s="195"/>
      <c r="D10" s="180"/>
    </row>
    <row r="11" spans="1:8" ht="21" customHeight="1">
      <c r="B11" s="191"/>
      <c r="C11" s="195"/>
      <c r="D11" s="180"/>
    </row>
    <row r="12" spans="1:8" ht="21" customHeight="1">
      <c r="B12" s="191"/>
      <c r="C12" s="195"/>
      <c r="D12" s="180"/>
    </row>
    <row r="13" spans="1:8" ht="27" customHeight="1" thickBot="1">
      <c r="A13" s="192" t="s">
        <v>206</v>
      </c>
      <c r="B13" s="192" t="s">
        <v>365</v>
      </c>
      <c r="E13" s="84"/>
      <c r="F13" s="84"/>
      <c r="G13" s="198"/>
      <c r="H13" s="198"/>
    </row>
    <row r="14" spans="1:8" ht="14.25">
      <c r="B14" s="483" t="s">
        <v>174</v>
      </c>
      <c r="C14" s="208" t="s">
        <v>179</v>
      </c>
      <c r="D14" s="485" t="s">
        <v>172</v>
      </c>
    </row>
    <row r="15" spans="1:8" ht="15" thickBot="1">
      <c r="B15" s="484"/>
      <c r="C15" s="209" t="s">
        <v>366</v>
      </c>
      <c r="D15" s="486"/>
    </row>
    <row r="16" spans="1:8" ht="30" customHeight="1" thickTop="1">
      <c r="B16" s="530"/>
      <c r="C16" s="201"/>
      <c r="D16" s="210"/>
    </row>
    <row r="17" spans="1:7" ht="30" customHeight="1">
      <c r="B17" s="534"/>
      <c r="C17" s="536"/>
      <c r="D17" s="457"/>
    </row>
    <row r="18" spans="1:7" ht="30" customHeight="1">
      <c r="B18" s="535"/>
      <c r="C18" s="536"/>
      <c r="D18" s="210"/>
    </row>
    <row r="19" spans="1:7" ht="30" customHeight="1">
      <c r="B19" s="535"/>
      <c r="C19" s="203"/>
      <c r="D19" s="457"/>
    </row>
    <row r="20" spans="1:7" ht="30" customHeight="1">
      <c r="B20" s="456"/>
      <c r="C20" s="536"/>
      <c r="D20" s="210"/>
    </row>
    <row r="21" spans="1:7" ht="30" customHeight="1">
      <c r="B21" s="456"/>
      <c r="C21" s="203"/>
      <c r="D21" s="457"/>
    </row>
    <row r="22" spans="1:7" ht="30" customHeight="1">
      <c r="B22" s="534"/>
      <c r="C22" s="528"/>
      <c r="D22" s="210"/>
    </row>
    <row r="23" spans="1:7" ht="30" customHeight="1">
      <c r="B23" s="525"/>
      <c r="C23" s="526"/>
      <c r="D23" s="527"/>
    </row>
    <row r="24" spans="1:7" ht="30" customHeight="1">
      <c r="B24" s="529"/>
      <c r="C24" s="528"/>
      <c r="D24" s="211"/>
    </row>
    <row r="25" spans="1:7" ht="30" customHeight="1">
      <c r="B25" s="213"/>
      <c r="C25" s="200"/>
      <c r="D25" s="527"/>
    </row>
    <row r="26" spans="1:7" ht="30" customHeight="1" thickBot="1">
      <c r="B26" s="202"/>
      <c r="C26" s="204"/>
      <c r="D26" s="211"/>
    </row>
    <row r="27" spans="1:7" ht="29.25" customHeight="1" thickTop="1" thickBot="1">
      <c r="B27" s="459" t="s">
        <v>564</v>
      </c>
      <c r="C27" s="537">
        <f>'様式9-7'!D16</f>
        <v>0</v>
      </c>
      <c r="D27" s="538"/>
    </row>
    <row r="28" spans="1:7">
      <c r="B28" s="382" t="s">
        <v>367</v>
      </c>
      <c r="C28" s="195"/>
      <c r="D28" s="195"/>
    </row>
    <row r="29" spans="1:7">
      <c r="B29" s="382" t="s">
        <v>368</v>
      </c>
    </row>
    <row r="30" spans="1:7">
      <c r="B30" s="382"/>
    </row>
    <row r="31" spans="1:7" customFormat="1" ht="21" customHeight="1">
      <c r="A31" s="192"/>
      <c r="B31" s="192"/>
      <c r="C31" s="192"/>
      <c r="D31" s="192"/>
      <c r="E31" s="192"/>
      <c r="G31" s="192"/>
    </row>
    <row r="32" spans="1:7" customFormat="1" ht="21" customHeight="1">
      <c r="A32" s="192" t="s">
        <v>207</v>
      </c>
      <c r="B32" s="192" t="s">
        <v>369</v>
      </c>
      <c r="C32" s="192"/>
      <c r="D32" s="192"/>
      <c r="E32" s="192"/>
      <c r="G32" s="192"/>
    </row>
    <row r="33" spans="1:7" customFormat="1" ht="21" customHeight="1">
      <c r="A33" s="192"/>
      <c r="B33" s="192" t="s">
        <v>370</v>
      </c>
      <c r="C33" s="192"/>
      <c r="D33" s="192"/>
      <c r="E33" s="192"/>
      <c r="G33" s="192"/>
    </row>
    <row r="34" spans="1:7" customFormat="1" ht="21" customHeight="1">
      <c r="A34" s="192"/>
      <c r="B34" s="192" t="s">
        <v>371</v>
      </c>
      <c r="C34" s="192"/>
      <c r="D34" s="192"/>
      <c r="E34" s="192"/>
      <c r="G34" s="192"/>
    </row>
    <row r="35" spans="1:7" customFormat="1" ht="21" customHeight="1">
      <c r="A35" s="192"/>
      <c r="B35" s="192" t="s">
        <v>372</v>
      </c>
      <c r="C35" s="192"/>
      <c r="D35" s="192"/>
      <c r="E35" s="192"/>
      <c r="G35" s="192"/>
    </row>
    <row r="36" spans="1:7" customFormat="1" ht="21" customHeight="1">
      <c r="A36" s="192"/>
      <c r="B36" s="192"/>
      <c r="C36" s="192"/>
      <c r="D36" s="192"/>
      <c r="E36" s="192"/>
      <c r="G36" s="192"/>
    </row>
    <row r="37" spans="1:7" customFormat="1" ht="21" customHeight="1">
      <c r="A37" s="192"/>
      <c r="B37" s="192"/>
      <c r="C37" s="192"/>
      <c r="D37" s="28"/>
      <c r="E37" s="192"/>
      <c r="G37" s="192"/>
    </row>
    <row r="38" spans="1:7" customFormat="1" ht="21" customHeight="1">
      <c r="A38" s="192"/>
      <c r="B38" s="192"/>
      <c r="C38" s="192"/>
      <c r="D38" s="28"/>
      <c r="E38" s="192"/>
      <c r="G38" s="192"/>
    </row>
    <row r="39" spans="1:7" ht="14.25">
      <c r="A39" s="1659" t="s">
        <v>373</v>
      </c>
      <c r="B39" s="1035"/>
      <c r="C39" s="1035"/>
      <c r="D39" s="1035"/>
    </row>
    <row r="40" spans="1:7">
      <c r="D40" s="492" t="str">
        <f>様式7!$F$4</f>
        <v>○○○○○○○○○○○ESCO事業</v>
      </c>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heetViews>
  <sheetFormatPr defaultRowHeight="13.5"/>
  <cols>
    <col min="1" max="2" width="3.25" style="192" customWidth="1"/>
    <col min="3" max="3" width="28.375" style="192" customWidth="1"/>
    <col min="4" max="4" width="11.875" style="192" customWidth="1"/>
    <col min="5" max="5" width="12.875" style="192" customWidth="1"/>
    <col min="6" max="6" width="16.875" style="192" customWidth="1"/>
    <col min="7" max="7" width="16.125" style="192" customWidth="1"/>
    <col min="8" max="8" width="2.75" style="192" customWidth="1"/>
    <col min="9" max="9" width="11.75" style="192" customWidth="1"/>
    <col min="10" max="10" width="5.5" style="192" bestFit="1" customWidth="1"/>
    <col min="11" max="11" width="5.5" style="223" customWidth="1"/>
    <col min="12" max="12" width="57.5" style="224" customWidth="1"/>
    <col min="13" max="256" width="9" style="192"/>
    <col min="257" max="258" width="3.25" style="192" customWidth="1"/>
    <col min="259" max="259" width="28.375" style="192" customWidth="1"/>
    <col min="260" max="260" width="11.875" style="192" customWidth="1"/>
    <col min="261" max="261" width="12.875" style="192" customWidth="1"/>
    <col min="262" max="262" width="16.875" style="192" customWidth="1"/>
    <col min="263" max="263" width="16.125" style="192" customWidth="1"/>
    <col min="264" max="264" width="2.75" style="192" customWidth="1"/>
    <col min="265" max="265" width="11.75" style="192" customWidth="1"/>
    <col min="266" max="266" width="5.5" style="192" bestFit="1" customWidth="1"/>
    <col min="267" max="267" width="5.5" style="192" customWidth="1"/>
    <col min="268" max="268" width="57.5" style="192" customWidth="1"/>
    <col min="269" max="512" width="9" style="192"/>
    <col min="513" max="514" width="3.25" style="192" customWidth="1"/>
    <col min="515" max="515" width="28.375" style="192" customWidth="1"/>
    <col min="516" max="516" width="11.875" style="192" customWidth="1"/>
    <col min="517" max="517" width="12.875" style="192" customWidth="1"/>
    <col min="518" max="518" width="16.875" style="192" customWidth="1"/>
    <col min="519" max="519" width="16.125" style="192" customWidth="1"/>
    <col min="520" max="520" width="2.75" style="192" customWidth="1"/>
    <col min="521" max="521" width="11.75" style="192" customWidth="1"/>
    <col min="522" max="522" width="5.5" style="192" bestFit="1" customWidth="1"/>
    <col min="523" max="523" width="5.5" style="192" customWidth="1"/>
    <col min="524" max="524" width="57.5" style="192" customWidth="1"/>
    <col min="525" max="768" width="9" style="192"/>
    <col min="769" max="770" width="3.25" style="192" customWidth="1"/>
    <col min="771" max="771" width="28.375" style="192" customWidth="1"/>
    <col min="772" max="772" width="11.875" style="192" customWidth="1"/>
    <col min="773" max="773" width="12.875" style="192" customWidth="1"/>
    <col min="774" max="774" width="16.875" style="192" customWidth="1"/>
    <col min="775" max="775" width="16.125" style="192" customWidth="1"/>
    <col min="776" max="776" width="2.75" style="192" customWidth="1"/>
    <col min="777" max="777" width="11.75" style="192" customWidth="1"/>
    <col min="778" max="778" width="5.5" style="192" bestFit="1" customWidth="1"/>
    <col min="779" max="779" width="5.5" style="192" customWidth="1"/>
    <col min="780" max="780" width="57.5" style="192" customWidth="1"/>
    <col min="781" max="1024" width="9" style="192"/>
    <col min="1025" max="1026" width="3.25" style="192" customWidth="1"/>
    <col min="1027" max="1027" width="28.375" style="192" customWidth="1"/>
    <col min="1028" max="1028" width="11.875" style="192" customWidth="1"/>
    <col min="1029" max="1029" width="12.875" style="192" customWidth="1"/>
    <col min="1030" max="1030" width="16.875" style="192" customWidth="1"/>
    <col min="1031" max="1031" width="16.125" style="192" customWidth="1"/>
    <col min="1032" max="1032" width="2.75" style="192" customWidth="1"/>
    <col min="1033" max="1033" width="11.75" style="192" customWidth="1"/>
    <col min="1034" max="1034" width="5.5" style="192" bestFit="1" customWidth="1"/>
    <col min="1035" max="1035" width="5.5" style="192" customWidth="1"/>
    <col min="1036" max="1036" width="57.5" style="192" customWidth="1"/>
    <col min="1037" max="1280" width="9" style="192"/>
    <col min="1281" max="1282" width="3.25" style="192" customWidth="1"/>
    <col min="1283" max="1283" width="28.375" style="192" customWidth="1"/>
    <col min="1284" max="1284" width="11.875" style="192" customWidth="1"/>
    <col min="1285" max="1285" width="12.875" style="192" customWidth="1"/>
    <col min="1286" max="1286" width="16.875" style="192" customWidth="1"/>
    <col min="1287" max="1287" width="16.125" style="192" customWidth="1"/>
    <col min="1288" max="1288" width="2.75" style="192" customWidth="1"/>
    <col min="1289" max="1289" width="11.75" style="192" customWidth="1"/>
    <col min="1290" max="1290" width="5.5" style="192" bestFit="1" customWidth="1"/>
    <col min="1291" max="1291" width="5.5" style="192" customWidth="1"/>
    <col min="1292" max="1292" width="57.5" style="192" customWidth="1"/>
    <col min="1293" max="1536" width="9" style="192"/>
    <col min="1537" max="1538" width="3.25" style="192" customWidth="1"/>
    <col min="1539" max="1539" width="28.375" style="192" customWidth="1"/>
    <col min="1540" max="1540" width="11.875" style="192" customWidth="1"/>
    <col min="1541" max="1541" width="12.875" style="192" customWidth="1"/>
    <col min="1542" max="1542" width="16.875" style="192" customWidth="1"/>
    <col min="1543" max="1543" width="16.125" style="192" customWidth="1"/>
    <col min="1544" max="1544" width="2.75" style="192" customWidth="1"/>
    <col min="1545" max="1545" width="11.75" style="192" customWidth="1"/>
    <col min="1546" max="1546" width="5.5" style="192" bestFit="1" customWidth="1"/>
    <col min="1547" max="1547" width="5.5" style="192" customWidth="1"/>
    <col min="1548" max="1548" width="57.5" style="192" customWidth="1"/>
    <col min="1549" max="1792" width="9" style="192"/>
    <col min="1793" max="1794" width="3.25" style="192" customWidth="1"/>
    <col min="1795" max="1795" width="28.375" style="192" customWidth="1"/>
    <col min="1796" max="1796" width="11.875" style="192" customWidth="1"/>
    <col min="1797" max="1797" width="12.875" style="192" customWidth="1"/>
    <col min="1798" max="1798" width="16.875" style="192" customWidth="1"/>
    <col min="1799" max="1799" width="16.125" style="192" customWidth="1"/>
    <col min="1800" max="1800" width="2.75" style="192" customWidth="1"/>
    <col min="1801" max="1801" width="11.75" style="192" customWidth="1"/>
    <col min="1802" max="1802" width="5.5" style="192" bestFit="1" customWidth="1"/>
    <col min="1803" max="1803" width="5.5" style="192" customWidth="1"/>
    <col min="1804" max="1804" width="57.5" style="192" customWidth="1"/>
    <col min="1805" max="2048" width="9" style="192"/>
    <col min="2049" max="2050" width="3.25" style="192" customWidth="1"/>
    <col min="2051" max="2051" width="28.375" style="192" customWidth="1"/>
    <col min="2052" max="2052" width="11.875" style="192" customWidth="1"/>
    <col min="2053" max="2053" width="12.875" style="192" customWidth="1"/>
    <col min="2054" max="2054" width="16.875" style="192" customWidth="1"/>
    <col min="2055" max="2055" width="16.125" style="192" customWidth="1"/>
    <col min="2056" max="2056" width="2.75" style="192" customWidth="1"/>
    <col min="2057" max="2057" width="11.75" style="192" customWidth="1"/>
    <col min="2058" max="2058" width="5.5" style="192" bestFit="1" customWidth="1"/>
    <col min="2059" max="2059" width="5.5" style="192" customWidth="1"/>
    <col min="2060" max="2060" width="57.5" style="192" customWidth="1"/>
    <col min="2061" max="2304" width="9" style="192"/>
    <col min="2305" max="2306" width="3.25" style="192" customWidth="1"/>
    <col min="2307" max="2307" width="28.375" style="192" customWidth="1"/>
    <col min="2308" max="2308" width="11.875" style="192" customWidth="1"/>
    <col min="2309" max="2309" width="12.875" style="192" customWidth="1"/>
    <col min="2310" max="2310" width="16.875" style="192" customWidth="1"/>
    <col min="2311" max="2311" width="16.125" style="192" customWidth="1"/>
    <col min="2312" max="2312" width="2.75" style="192" customWidth="1"/>
    <col min="2313" max="2313" width="11.75" style="192" customWidth="1"/>
    <col min="2314" max="2314" width="5.5" style="192" bestFit="1" customWidth="1"/>
    <col min="2315" max="2315" width="5.5" style="192" customWidth="1"/>
    <col min="2316" max="2316" width="57.5" style="192" customWidth="1"/>
    <col min="2317" max="2560" width="9" style="192"/>
    <col min="2561" max="2562" width="3.25" style="192" customWidth="1"/>
    <col min="2563" max="2563" width="28.375" style="192" customWidth="1"/>
    <col min="2564" max="2564" width="11.875" style="192" customWidth="1"/>
    <col min="2565" max="2565" width="12.875" style="192" customWidth="1"/>
    <col min="2566" max="2566" width="16.875" style="192" customWidth="1"/>
    <col min="2567" max="2567" width="16.125" style="192" customWidth="1"/>
    <col min="2568" max="2568" width="2.75" style="192" customWidth="1"/>
    <col min="2569" max="2569" width="11.75" style="192" customWidth="1"/>
    <col min="2570" max="2570" width="5.5" style="192" bestFit="1" customWidth="1"/>
    <col min="2571" max="2571" width="5.5" style="192" customWidth="1"/>
    <col min="2572" max="2572" width="57.5" style="192" customWidth="1"/>
    <col min="2573" max="2816" width="9" style="192"/>
    <col min="2817" max="2818" width="3.25" style="192" customWidth="1"/>
    <col min="2819" max="2819" width="28.375" style="192" customWidth="1"/>
    <col min="2820" max="2820" width="11.875" style="192" customWidth="1"/>
    <col min="2821" max="2821" width="12.875" style="192" customWidth="1"/>
    <col min="2822" max="2822" width="16.875" style="192" customWidth="1"/>
    <col min="2823" max="2823" width="16.125" style="192" customWidth="1"/>
    <col min="2824" max="2824" width="2.75" style="192" customWidth="1"/>
    <col min="2825" max="2825" width="11.75" style="192" customWidth="1"/>
    <col min="2826" max="2826" width="5.5" style="192" bestFit="1" customWidth="1"/>
    <col min="2827" max="2827" width="5.5" style="192" customWidth="1"/>
    <col min="2828" max="2828" width="57.5" style="192" customWidth="1"/>
    <col min="2829" max="3072" width="9" style="192"/>
    <col min="3073" max="3074" width="3.25" style="192" customWidth="1"/>
    <col min="3075" max="3075" width="28.375" style="192" customWidth="1"/>
    <col min="3076" max="3076" width="11.875" style="192" customWidth="1"/>
    <col min="3077" max="3077" width="12.875" style="192" customWidth="1"/>
    <col min="3078" max="3078" width="16.875" style="192" customWidth="1"/>
    <col min="3079" max="3079" width="16.125" style="192" customWidth="1"/>
    <col min="3080" max="3080" width="2.75" style="192" customWidth="1"/>
    <col min="3081" max="3081" width="11.75" style="192" customWidth="1"/>
    <col min="3082" max="3082" width="5.5" style="192" bestFit="1" customWidth="1"/>
    <col min="3083" max="3083" width="5.5" style="192" customWidth="1"/>
    <col min="3084" max="3084" width="57.5" style="192" customWidth="1"/>
    <col min="3085" max="3328" width="9" style="192"/>
    <col min="3329" max="3330" width="3.25" style="192" customWidth="1"/>
    <col min="3331" max="3331" width="28.375" style="192" customWidth="1"/>
    <col min="3332" max="3332" width="11.875" style="192" customWidth="1"/>
    <col min="3333" max="3333" width="12.875" style="192" customWidth="1"/>
    <col min="3334" max="3334" width="16.875" style="192" customWidth="1"/>
    <col min="3335" max="3335" width="16.125" style="192" customWidth="1"/>
    <col min="3336" max="3336" width="2.75" style="192" customWidth="1"/>
    <col min="3337" max="3337" width="11.75" style="192" customWidth="1"/>
    <col min="3338" max="3338" width="5.5" style="192" bestFit="1" customWidth="1"/>
    <col min="3339" max="3339" width="5.5" style="192" customWidth="1"/>
    <col min="3340" max="3340" width="57.5" style="192" customWidth="1"/>
    <col min="3341" max="3584" width="9" style="192"/>
    <col min="3585" max="3586" width="3.25" style="192" customWidth="1"/>
    <col min="3587" max="3587" width="28.375" style="192" customWidth="1"/>
    <col min="3588" max="3588" width="11.875" style="192" customWidth="1"/>
    <col min="3589" max="3589" width="12.875" style="192" customWidth="1"/>
    <col min="3590" max="3590" width="16.875" style="192" customWidth="1"/>
    <col min="3591" max="3591" width="16.125" style="192" customWidth="1"/>
    <col min="3592" max="3592" width="2.75" style="192" customWidth="1"/>
    <col min="3593" max="3593" width="11.75" style="192" customWidth="1"/>
    <col min="3594" max="3594" width="5.5" style="192" bestFit="1" customWidth="1"/>
    <col min="3595" max="3595" width="5.5" style="192" customWidth="1"/>
    <col min="3596" max="3596" width="57.5" style="192" customWidth="1"/>
    <col min="3597" max="3840" width="9" style="192"/>
    <col min="3841" max="3842" width="3.25" style="192" customWidth="1"/>
    <col min="3843" max="3843" width="28.375" style="192" customWidth="1"/>
    <col min="3844" max="3844" width="11.875" style="192" customWidth="1"/>
    <col min="3845" max="3845" width="12.875" style="192" customWidth="1"/>
    <col min="3846" max="3846" width="16.875" style="192" customWidth="1"/>
    <col min="3847" max="3847" width="16.125" style="192" customWidth="1"/>
    <col min="3848" max="3848" width="2.75" style="192" customWidth="1"/>
    <col min="3849" max="3849" width="11.75" style="192" customWidth="1"/>
    <col min="3850" max="3850" width="5.5" style="192" bestFit="1" customWidth="1"/>
    <col min="3851" max="3851" width="5.5" style="192" customWidth="1"/>
    <col min="3852" max="3852" width="57.5" style="192" customWidth="1"/>
    <col min="3853" max="4096" width="9" style="192"/>
    <col min="4097" max="4098" width="3.25" style="192" customWidth="1"/>
    <col min="4099" max="4099" width="28.375" style="192" customWidth="1"/>
    <col min="4100" max="4100" width="11.875" style="192" customWidth="1"/>
    <col min="4101" max="4101" width="12.875" style="192" customWidth="1"/>
    <col min="4102" max="4102" width="16.875" style="192" customWidth="1"/>
    <col min="4103" max="4103" width="16.125" style="192" customWidth="1"/>
    <col min="4104" max="4104" width="2.75" style="192" customWidth="1"/>
    <col min="4105" max="4105" width="11.75" style="192" customWidth="1"/>
    <col min="4106" max="4106" width="5.5" style="192" bestFit="1" customWidth="1"/>
    <col min="4107" max="4107" width="5.5" style="192" customWidth="1"/>
    <col min="4108" max="4108" width="57.5" style="192" customWidth="1"/>
    <col min="4109" max="4352" width="9" style="192"/>
    <col min="4353" max="4354" width="3.25" style="192" customWidth="1"/>
    <col min="4355" max="4355" width="28.375" style="192" customWidth="1"/>
    <col min="4356" max="4356" width="11.875" style="192" customWidth="1"/>
    <col min="4357" max="4357" width="12.875" style="192" customWidth="1"/>
    <col min="4358" max="4358" width="16.875" style="192" customWidth="1"/>
    <col min="4359" max="4359" width="16.125" style="192" customWidth="1"/>
    <col min="4360" max="4360" width="2.75" style="192" customWidth="1"/>
    <col min="4361" max="4361" width="11.75" style="192" customWidth="1"/>
    <col min="4362" max="4362" width="5.5" style="192" bestFit="1" customWidth="1"/>
    <col min="4363" max="4363" width="5.5" style="192" customWidth="1"/>
    <col min="4364" max="4364" width="57.5" style="192" customWidth="1"/>
    <col min="4365" max="4608" width="9" style="192"/>
    <col min="4609" max="4610" width="3.25" style="192" customWidth="1"/>
    <col min="4611" max="4611" width="28.375" style="192" customWidth="1"/>
    <col min="4612" max="4612" width="11.875" style="192" customWidth="1"/>
    <col min="4613" max="4613" width="12.875" style="192" customWidth="1"/>
    <col min="4614" max="4614" width="16.875" style="192" customWidth="1"/>
    <col min="4615" max="4615" width="16.125" style="192" customWidth="1"/>
    <col min="4616" max="4616" width="2.75" style="192" customWidth="1"/>
    <col min="4617" max="4617" width="11.75" style="192" customWidth="1"/>
    <col min="4618" max="4618" width="5.5" style="192" bestFit="1" customWidth="1"/>
    <col min="4619" max="4619" width="5.5" style="192" customWidth="1"/>
    <col min="4620" max="4620" width="57.5" style="192" customWidth="1"/>
    <col min="4621" max="4864" width="9" style="192"/>
    <col min="4865" max="4866" width="3.25" style="192" customWidth="1"/>
    <col min="4867" max="4867" width="28.375" style="192" customWidth="1"/>
    <col min="4868" max="4868" width="11.875" style="192" customWidth="1"/>
    <col min="4869" max="4869" width="12.875" style="192" customWidth="1"/>
    <col min="4870" max="4870" width="16.875" style="192" customWidth="1"/>
    <col min="4871" max="4871" width="16.125" style="192" customWidth="1"/>
    <col min="4872" max="4872" width="2.75" style="192" customWidth="1"/>
    <col min="4873" max="4873" width="11.75" style="192" customWidth="1"/>
    <col min="4874" max="4874" width="5.5" style="192" bestFit="1" customWidth="1"/>
    <col min="4875" max="4875" width="5.5" style="192" customWidth="1"/>
    <col min="4876" max="4876" width="57.5" style="192" customWidth="1"/>
    <col min="4877" max="5120" width="9" style="192"/>
    <col min="5121" max="5122" width="3.25" style="192" customWidth="1"/>
    <col min="5123" max="5123" width="28.375" style="192" customWidth="1"/>
    <col min="5124" max="5124" width="11.875" style="192" customWidth="1"/>
    <col min="5125" max="5125" width="12.875" style="192" customWidth="1"/>
    <col min="5126" max="5126" width="16.875" style="192" customWidth="1"/>
    <col min="5127" max="5127" width="16.125" style="192" customWidth="1"/>
    <col min="5128" max="5128" width="2.75" style="192" customWidth="1"/>
    <col min="5129" max="5129" width="11.75" style="192" customWidth="1"/>
    <col min="5130" max="5130" width="5.5" style="192" bestFit="1" customWidth="1"/>
    <col min="5131" max="5131" width="5.5" style="192" customWidth="1"/>
    <col min="5132" max="5132" width="57.5" style="192" customWidth="1"/>
    <col min="5133" max="5376" width="9" style="192"/>
    <col min="5377" max="5378" width="3.25" style="192" customWidth="1"/>
    <col min="5379" max="5379" width="28.375" style="192" customWidth="1"/>
    <col min="5380" max="5380" width="11.875" style="192" customWidth="1"/>
    <col min="5381" max="5381" width="12.875" style="192" customWidth="1"/>
    <col min="5382" max="5382" width="16.875" style="192" customWidth="1"/>
    <col min="5383" max="5383" width="16.125" style="192" customWidth="1"/>
    <col min="5384" max="5384" width="2.75" style="192" customWidth="1"/>
    <col min="5385" max="5385" width="11.75" style="192" customWidth="1"/>
    <col min="5386" max="5386" width="5.5" style="192" bestFit="1" customWidth="1"/>
    <col min="5387" max="5387" width="5.5" style="192" customWidth="1"/>
    <col min="5388" max="5388" width="57.5" style="192" customWidth="1"/>
    <col min="5389" max="5632" width="9" style="192"/>
    <col min="5633" max="5634" width="3.25" style="192" customWidth="1"/>
    <col min="5635" max="5635" width="28.375" style="192" customWidth="1"/>
    <col min="5636" max="5636" width="11.875" style="192" customWidth="1"/>
    <col min="5637" max="5637" width="12.875" style="192" customWidth="1"/>
    <col min="5638" max="5638" width="16.875" style="192" customWidth="1"/>
    <col min="5639" max="5639" width="16.125" style="192" customWidth="1"/>
    <col min="5640" max="5640" width="2.75" style="192" customWidth="1"/>
    <col min="5641" max="5641" width="11.75" style="192" customWidth="1"/>
    <col min="5642" max="5642" width="5.5" style="192" bestFit="1" customWidth="1"/>
    <col min="5643" max="5643" width="5.5" style="192" customWidth="1"/>
    <col min="5644" max="5644" width="57.5" style="192" customWidth="1"/>
    <col min="5645" max="5888" width="9" style="192"/>
    <col min="5889" max="5890" width="3.25" style="192" customWidth="1"/>
    <col min="5891" max="5891" width="28.375" style="192" customWidth="1"/>
    <col min="5892" max="5892" width="11.875" style="192" customWidth="1"/>
    <col min="5893" max="5893" width="12.875" style="192" customWidth="1"/>
    <col min="5894" max="5894" width="16.875" style="192" customWidth="1"/>
    <col min="5895" max="5895" width="16.125" style="192" customWidth="1"/>
    <col min="5896" max="5896" width="2.75" style="192" customWidth="1"/>
    <col min="5897" max="5897" width="11.75" style="192" customWidth="1"/>
    <col min="5898" max="5898" width="5.5" style="192" bestFit="1" customWidth="1"/>
    <col min="5899" max="5899" width="5.5" style="192" customWidth="1"/>
    <col min="5900" max="5900" width="57.5" style="192" customWidth="1"/>
    <col min="5901" max="6144" width="9" style="192"/>
    <col min="6145" max="6146" width="3.25" style="192" customWidth="1"/>
    <col min="6147" max="6147" width="28.375" style="192" customWidth="1"/>
    <col min="6148" max="6148" width="11.875" style="192" customWidth="1"/>
    <col min="6149" max="6149" width="12.875" style="192" customWidth="1"/>
    <col min="6150" max="6150" width="16.875" style="192" customWidth="1"/>
    <col min="6151" max="6151" width="16.125" style="192" customWidth="1"/>
    <col min="6152" max="6152" width="2.75" style="192" customWidth="1"/>
    <col min="6153" max="6153" width="11.75" style="192" customWidth="1"/>
    <col min="6154" max="6154" width="5.5" style="192" bestFit="1" customWidth="1"/>
    <col min="6155" max="6155" width="5.5" style="192" customWidth="1"/>
    <col min="6156" max="6156" width="57.5" style="192" customWidth="1"/>
    <col min="6157" max="6400" width="9" style="192"/>
    <col min="6401" max="6402" width="3.25" style="192" customWidth="1"/>
    <col min="6403" max="6403" width="28.375" style="192" customWidth="1"/>
    <col min="6404" max="6404" width="11.875" style="192" customWidth="1"/>
    <col min="6405" max="6405" width="12.875" style="192" customWidth="1"/>
    <col min="6406" max="6406" width="16.875" style="192" customWidth="1"/>
    <col min="6407" max="6407" width="16.125" style="192" customWidth="1"/>
    <col min="6408" max="6408" width="2.75" style="192" customWidth="1"/>
    <col min="6409" max="6409" width="11.75" style="192" customWidth="1"/>
    <col min="6410" max="6410" width="5.5" style="192" bestFit="1" customWidth="1"/>
    <col min="6411" max="6411" width="5.5" style="192" customWidth="1"/>
    <col min="6412" max="6412" width="57.5" style="192" customWidth="1"/>
    <col min="6413" max="6656" width="9" style="192"/>
    <col min="6657" max="6658" width="3.25" style="192" customWidth="1"/>
    <col min="6659" max="6659" width="28.375" style="192" customWidth="1"/>
    <col min="6660" max="6660" width="11.875" style="192" customWidth="1"/>
    <col min="6661" max="6661" width="12.875" style="192" customWidth="1"/>
    <col min="6662" max="6662" width="16.875" style="192" customWidth="1"/>
    <col min="6663" max="6663" width="16.125" style="192" customWidth="1"/>
    <col min="6664" max="6664" width="2.75" style="192" customWidth="1"/>
    <col min="6665" max="6665" width="11.75" style="192" customWidth="1"/>
    <col min="6666" max="6666" width="5.5" style="192" bestFit="1" customWidth="1"/>
    <col min="6667" max="6667" width="5.5" style="192" customWidth="1"/>
    <col min="6668" max="6668" width="57.5" style="192" customWidth="1"/>
    <col min="6669" max="6912" width="9" style="192"/>
    <col min="6913" max="6914" width="3.25" style="192" customWidth="1"/>
    <col min="6915" max="6915" width="28.375" style="192" customWidth="1"/>
    <col min="6916" max="6916" width="11.875" style="192" customWidth="1"/>
    <col min="6917" max="6917" width="12.875" style="192" customWidth="1"/>
    <col min="6918" max="6918" width="16.875" style="192" customWidth="1"/>
    <col min="6919" max="6919" width="16.125" style="192" customWidth="1"/>
    <col min="6920" max="6920" width="2.75" style="192" customWidth="1"/>
    <col min="6921" max="6921" width="11.75" style="192" customWidth="1"/>
    <col min="6922" max="6922" width="5.5" style="192" bestFit="1" customWidth="1"/>
    <col min="6923" max="6923" width="5.5" style="192" customWidth="1"/>
    <col min="6924" max="6924" width="57.5" style="192" customWidth="1"/>
    <col min="6925" max="7168" width="9" style="192"/>
    <col min="7169" max="7170" width="3.25" style="192" customWidth="1"/>
    <col min="7171" max="7171" width="28.375" style="192" customWidth="1"/>
    <col min="7172" max="7172" width="11.875" style="192" customWidth="1"/>
    <col min="7173" max="7173" width="12.875" style="192" customWidth="1"/>
    <col min="7174" max="7174" width="16.875" style="192" customWidth="1"/>
    <col min="7175" max="7175" width="16.125" style="192" customWidth="1"/>
    <col min="7176" max="7176" width="2.75" style="192" customWidth="1"/>
    <col min="7177" max="7177" width="11.75" style="192" customWidth="1"/>
    <col min="7178" max="7178" width="5.5" style="192" bestFit="1" customWidth="1"/>
    <col min="7179" max="7179" width="5.5" style="192" customWidth="1"/>
    <col min="7180" max="7180" width="57.5" style="192" customWidth="1"/>
    <col min="7181" max="7424" width="9" style="192"/>
    <col min="7425" max="7426" width="3.25" style="192" customWidth="1"/>
    <col min="7427" max="7427" width="28.375" style="192" customWidth="1"/>
    <col min="7428" max="7428" width="11.875" style="192" customWidth="1"/>
    <col min="7429" max="7429" width="12.875" style="192" customWidth="1"/>
    <col min="7430" max="7430" width="16.875" style="192" customWidth="1"/>
    <col min="7431" max="7431" width="16.125" style="192" customWidth="1"/>
    <col min="7432" max="7432" width="2.75" style="192" customWidth="1"/>
    <col min="7433" max="7433" width="11.75" style="192" customWidth="1"/>
    <col min="7434" max="7434" width="5.5" style="192" bestFit="1" customWidth="1"/>
    <col min="7435" max="7435" width="5.5" style="192" customWidth="1"/>
    <col min="7436" max="7436" width="57.5" style="192" customWidth="1"/>
    <col min="7437" max="7680" width="9" style="192"/>
    <col min="7681" max="7682" width="3.25" style="192" customWidth="1"/>
    <col min="7683" max="7683" width="28.375" style="192" customWidth="1"/>
    <col min="7684" max="7684" width="11.875" style="192" customWidth="1"/>
    <col min="7685" max="7685" width="12.875" style="192" customWidth="1"/>
    <col min="7686" max="7686" width="16.875" style="192" customWidth="1"/>
    <col min="7687" max="7687" width="16.125" style="192" customWidth="1"/>
    <col min="7688" max="7688" width="2.75" style="192" customWidth="1"/>
    <col min="7689" max="7689" width="11.75" style="192" customWidth="1"/>
    <col min="7690" max="7690" width="5.5" style="192" bestFit="1" customWidth="1"/>
    <col min="7691" max="7691" width="5.5" style="192" customWidth="1"/>
    <col min="7692" max="7692" width="57.5" style="192" customWidth="1"/>
    <col min="7693" max="7936" width="9" style="192"/>
    <col min="7937" max="7938" width="3.25" style="192" customWidth="1"/>
    <col min="7939" max="7939" width="28.375" style="192" customWidth="1"/>
    <col min="7940" max="7940" width="11.875" style="192" customWidth="1"/>
    <col min="7941" max="7941" width="12.875" style="192" customWidth="1"/>
    <col min="7942" max="7942" width="16.875" style="192" customWidth="1"/>
    <col min="7943" max="7943" width="16.125" style="192" customWidth="1"/>
    <col min="7944" max="7944" width="2.75" style="192" customWidth="1"/>
    <col min="7945" max="7945" width="11.75" style="192" customWidth="1"/>
    <col min="7946" max="7946" width="5.5" style="192" bestFit="1" customWidth="1"/>
    <col min="7947" max="7947" width="5.5" style="192" customWidth="1"/>
    <col min="7948" max="7948" width="57.5" style="192" customWidth="1"/>
    <col min="7949" max="8192" width="9" style="192"/>
    <col min="8193" max="8194" width="3.25" style="192" customWidth="1"/>
    <col min="8195" max="8195" width="28.375" style="192" customWidth="1"/>
    <col min="8196" max="8196" width="11.875" style="192" customWidth="1"/>
    <col min="8197" max="8197" width="12.875" style="192" customWidth="1"/>
    <col min="8198" max="8198" width="16.875" style="192" customWidth="1"/>
    <col min="8199" max="8199" width="16.125" style="192" customWidth="1"/>
    <col min="8200" max="8200" width="2.75" style="192" customWidth="1"/>
    <col min="8201" max="8201" width="11.75" style="192" customWidth="1"/>
    <col min="8202" max="8202" width="5.5" style="192" bestFit="1" customWidth="1"/>
    <col min="8203" max="8203" width="5.5" style="192" customWidth="1"/>
    <col min="8204" max="8204" width="57.5" style="192" customWidth="1"/>
    <col min="8205" max="8448" width="9" style="192"/>
    <col min="8449" max="8450" width="3.25" style="192" customWidth="1"/>
    <col min="8451" max="8451" width="28.375" style="192" customWidth="1"/>
    <col min="8452" max="8452" width="11.875" style="192" customWidth="1"/>
    <col min="8453" max="8453" width="12.875" style="192" customWidth="1"/>
    <col min="8454" max="8454" width="16.875" style="192" customWidth="1"/>
    <col min="8455" max="8455" width="16.125" style="192" customWidth="1"/>
    <col min="8456" max="8456" width="2.75" style="192" customWidth="1"/>
    <col min="8457" max="8457" width="11.75" style="192" customWidth="1"/>
    <col min="8458" max="8458" width="5.5" style="192" bestFit="1" customWidth="1"/>
    <col min="8459" max="8459" width="5.5" style="192" customWidth="1"/>
    <col min="8460" max="8460" width="57.5" style="192" customWidth="1"/>
    <col min="8461" max="8704" width="9" style="192"/>
    <col min="8705" max="8706" width="3.25" style="192" customWidth="1"/>
    <col min="8707" max="8707" width="28.375" style="192" customWidth="1"/>
    <col min="8708" max="8708" width="11.875" style="192" customWidth="1"/>
    <col min="8709" max="8709" width="12.875" style="192" customWidth="1"/>
    <col min="8710" max="8710" width="16.875" style="192" customWidth="1"/>
    <col min="8711" max="8711" width="16.125" style="192" customWidth="1"/>
    <col min="8712" max="8712" width="2.75" style="192" customWidth="1"/>
    <col min="8713" max="8713" width="11.75" style="192" customWidth="1"/>
    <col min="8714" max="8714" width="5.5" style="192" bestFit="1" customWidth="1"/>
    <col min="8715" max="8715" width="5.5" style="192" customWidth="1"/>
    <col min="8716" max="8716" width="57.5" style="192" customWidth="1"/>
    <col min="8717" max="8960" width="9" style="192"/>
    <col min="8961" max="8962" width="3.25" style="192" customWidth="1"/>
    <col min="8963" max="8963" width="28.375" style="192" customWidth="1"/>
    <col min="8964" max="8964" width="11.875" style="192" customWidth="1"/>
    <col min="8965" max="8965" width="12.875" style="192" customWidth="1"/>
    <col min="8966" max="8966" width="16.875" style="192" customWidth="1"/>
    <col min="8967" max="8967" width="16.125" style="192" customWidth="1"/>
    <col min="8968" max="8968" width="2.75" style="192" customWidth="1"/>
    <col min="8969" max="8969" width="11.75" style="192" customWidth="1"/>
    <col min="8970" max="8970" width="5.5" style="192" bestFit="1" customWidth="1"/>
    <col min="8971" max="8971" width="5.5" style="192" customWidth="1"/>
    <col min="8972" max="8972" width="57.5" style="192" customWidth="1"/>
    <col min="8973" max="9216" width="9" style="192"/>
    <col min="9217" max="9218" width="3.25" style="192" customWidth="1"/>
    <col min="9219" max="9219" width="28.375" style="192" customWidth="1"/>
    <col min="9220" max="9220" width="11.875" style="192" customWidth="1"/>
    <col min="9221" max="9221" width="12.875" style="192" customWidth="1"/>
    <col min="9222" max="9222" width="16.875" style="192" customWidth="1"/>
    <col min="9223" max="9223" width="16.125" style="192" customWidth="1"/>
    <col min="9224" max="9224" width="2.75" style="192" customWidth="1"/>
    <col min="9225" max="9225" width="11.75" style="192" customWidth="1"/>
    <col min="9226" max="9226" width="5.5" style="192" bestFit="1" customWidth="1"/>
    <col min="9227" max="9227" width="5.5" style="192" customWidth="1"/>
    <col min="9228" max="9228" width="57.5" style="192" customWidth="1"/>
    <col min="9229" max="9472" width="9" style="192"/>
    <col min="9473" max="9474" width="3.25" style="192" customWidth="1"/>
    <col min="9475" max="9475" width="28.375" style="192" customWidth="1"/>
    <col min="9476" max="9476" width="11.875" style="192" customWidth="1"/>
    <col min="9477" max="9477" width="12.875" style="192" customWidth="1"/>
    <col min="9478" max="9478" width="16.875" style="192" customWidth="1"/>
    <col min="9479" max="9479" width="16.125" style="192" customWidth="1"/>
    <col min="9480" max="9480" width="2.75" style="192" customWidth="1"/>
    <col min="9481" max="9481" width="11.75" style="192" customWidth="1"/>
    <col min="9482" max="9482" width="5.5" style="192" bestFit="1" customWidth="1"/>
    <col min="9483" max="9483" width="5.5" style="192" customWidth="1"/>
    <col min="9484" max="9484" width="57.5" style="192" customWidth="1"/>
    <col min="9485" max="9728" width="9" style="192"/>
    <col min="9729" max="9730" width="3.25" style="192" customWidth="1"/>
    <col min="9731" max="9731" width="28.375" style="192" customWidth="1"/>
    <col min="9732" max="9732" width="11.875" style="192" customWidth="1"/>
    <col min="9733" max="9733" width="12.875" style="192" customWidth="1"/>
    <col min="9734" max="9734" width="16.875" style="192" customWidth="1"/>
    <col min="9735" max="9735" width="16.125" style="192" customWidth="1"/>
    <col min="9736" max="9736" width="2.75" style="192" customWidth="1"/>
    <col min="9737" max="9737" width="11.75" style="192" customWidth="1"/>
    <col min="9738" max="9738" width="5.5" style="192" bestFit="1" customWidth="1"/>
    <col min="9739" max="9739" width="5.5" style="192" customWidth="1"/>
    <col min="9740" max="9740" width="57.5" style="192" customWidth="1"/>
    <col min="9741" max="9984" width="9" style="192"/>
    <col min="9985" max="9986" width="3.25" style="192" customWidth="1"/>
    <col min="9987" max="9987" width="28.375" style="192" customWidth="1"/>
    <col min="9988" max="9988" width="11.875" style="192" customWidth="1"/>
    <col min="9989" max="9989" width="12.875" style="192" customWidth="1"/>
    <col min="9990" max="9990" width="16.875" style="192" customWidth="1"/>
    <col min="9991" max="9991" width="16.125" style="192" customWidth="1"/>
    <col min="9992" max="9992" width="2.75" style="192" customWidth="1"/>
    <col min="9993" max="9993" width="11.75" style="192" customWidth="1"/>
    <col min="9994" max="9994" width="5.5" style="192" bestFit="1" customWidth="1"/>
    <col min="9995" max="9995" width="5.5" style="192" customWidth="1"/>
    <col min="9996" max="9996" width="57.5" style="192" customWidth="1"/>
    <col min="9997" max="10240" width="9" style="192"/>
    <col min="10241" max="10242" width="3.25" style="192" customWidth="1"/>
    <col min="10243" max="10243" width="28.375" style="192" customWidth="1"/>
    <col min="10244" max="10244" width="11.875" style="192" customWidth="1"/>
    <col min="10245" max="10245" width="12.875" style="192" customWidth="1"/>
    <col min="10246" max="10246" width="16.875" style="192" customWidth="1"/>
    <col min="10247" max="10247" width="16.125" style="192" customWidth="1"/>
    <col min="10248" max="10248" width="2.75" style="192" customWidth="1"/>
    <col min="10249" max="10249" width="11.75" style="192" customWidth="1"/>
    <col min="10250" max="10250" width="5.5" style="192" bestFit="1" customWidth="1"/>
    <col min="10251" max="10251" width="5.5" style="192" customWidth="1"/>
    <col min="10252" max="10252" width="57.5" style="192" customWidth="1"/>
    <col min="10253" max="10496" width="9" style="192"/>
    <col min="10497" max="10498" width="3.25" style="192" customWidth="1"/>
    <col min="10499" max="10499" width="28.375" style="192" customWidth="1"/>
    <col min="10500" max="10500" width="11.875" style="192" customWidth="1"/>
    <col min="10501" max="10501" width="12.875" style="192" customWidth="1"/>
    <col min="10502" max="10502" width="16.875" style="192" customWidth="1"/>
    <col min="10503" max="10503" width="16.125" style="192" customWidth="1"/>
    <col min="10504" max="10504" width="2.75" style="192" customWidth="1"/>
    <col min="10505" max="10505" width="11.75" style="192" customWidth="1"/>
    <col min="10506" max="10506" width="5.5" style="192" bestFit="1" customWidth="1"/>
    <col min="10507" max="10507" width="5.5" style="192" customWidth="1"/>
    <col min="10508" max="10508" width="57.5" style="192" customWidth="1"/>
    <col min="10509" max="10752" width="9" style="192"/>
    <col min="10753" max="10754" width="3.25" style="192" customWidth="1"/>
    <col min="10755" max="10755" width="28.375" style="192" customWidth="1"/>
    <col min="10756" max="10756" width="11.875" style="192" customWidth="1"/>
    <col min="10757" max="10757" width="12.875" style="192" customWidth="1"/>
    <col min="10758" max="10758" width="16.875" style="192" customWidth="1"/>
    <col min="10759" max="10759" width="16.125" style="192" customWidth="1"/>
    <col min="10760" max="10760" width="2.75" style="192" customWidth="1"/>
    <col min="10761" max="10761" width="11.75" style="192" customWidth="1"/>
    <col min="10762" max="10762" width="5.5" style="192" bestFit="1" customWidth="1"/>
    <col min="10763" max="10763" width="5.5" style="192" customWidth="1"/>
    <col min="10764" max="10764" width="57.5" style="192" customWidth="1"/>
    <col min="10765" max="11008" width="9" style="192"/>
    <col min="11009" max="11010" width="3.25" style="192" customWidth="1"/>
    <col min="11011" max="11011" width="28.375" style="192" customWidth="1"/>
    <col min="11012" max="11012" width="11.875" style="192" customWidth="1"/>
    <col min="11013" max="11013" width="12.875" style="192" customWidth="1"/>
    <col min="11014" max="11014" width="16.875" style="192" customWidth="1"/>
    <col min="11015" max="11015" width="16.125" style="192" customWidth="1"/>
    <col min="11016" max="11016" width="2.75" style="192" customWidth="1"/>
    <col min="11017" max="11017" width="11.75" style="192" customWidth="1"/>
    <col min="11018" max="11018" width="5.5" style="192" bestFit="1" customWidth="1"/>
    <col min="11019" max="11019" width="5.5" style="192" customWidth="1"/>
    <col min="11020" max="11020" width="57.5" style="192" customWidth="1"/>
    <col min="11021" max="11264" width="9" style="192"/>
    <col min="11265" max="11266" width="3.25" style="192" customWidth="1"/>
    <col min="11267" max="11267" width="28.375" style="192" customWidth="1"/>
    <col min="11268" max="11268" width="11.875" style="192" customWidth="1"/>
    <col min="11269" max="11269" width="12.875" style="192" customWidth="1"/>
    <col min="11270" max="11270" width="16.875" style="192" customWidth="1"/>
    <col min="11271" max="11271" width="16.125" style="192" customWidth="1"/>
    <col min="11272" max="11272" width="2.75" style="192" customWidth="1"/>
    <col min="11273" max="11273" width="11.75" style="192" customWidth="1"/>
    <col min="11274" max="11274" width="5.5" style="192" bestFit="1" customWidth="1"/>
    <col min="11275" max="11275" width="5.5" style="192" customWidth="1"/>
    <col min="11276" max="11276" width="57.5" style="192" customWidth="1"/>
    <col min="11277" max="11520" width="9" style="192"/>
    <col min="11521" max="11522" width="3.25" style="192" customWidth="1"/>
    <col min="11523" max="11523" width="28.375" style="192" customWidth="1"/>
    <col min="11524" max="11524" width="11.875" style="192" customWidth="1"/>
    <col min="11525" max="11525" width="12.875" style="192" customWidth="1"/>
    <col min="11526" max="11526" width="16.875" style="192" customWidth="1"/>
    <col min="11527" max="11527" width="16.125" style="192" customWidth="1"/>
    <col min="11528" max="11528" width="2.75" style="192" customWidth="1"/>
    <col min="11529" max="11529" width="11.75" style="192" customWidth="1"/>
    <col min="11530" max="11530" width="5.5" style="192" bestFit="1" customWidth="1"/>
    <col min="11531" max="11531" width="5.5" style="192" customWidth="1"/>
    <col min="11532" max="11532" width="57.5" style="192" customWidth="1"/>
    <col min="11533" max="11776" width="9" style="192"/>
    <col min="11777" max="11778" width="3.25" style="192" customWidth="1"/>
    <col min="11779" max="11779" width="28.375" style="192" customWidth="1"/>
    <col min="11780" max="11780" width="11.875" style="192" customWidth="1"/>
    <col min="11781" max="11781" width="12.875" style="192" customWidth="1"/>
    <col min="11782" max="11782" width="16.875" style="192" customWidth="1"/>
    <col min="11783" max="11783" width="16.125" style="192" customWidth="1"/>
    <col min="11784" max="11784" width="2.75" style="192" customWidth="1"/>
    <col min="11785" max="11785" width="11.75" style="192" customWidth="1"/>
    <col min="11786" max="11786" width="5.5" style="192" bestFit="1" customWidth="1"/>
    <col min="11787" max="11787" width="5.5" style="192" customWidth="1"/>
    <col min="11788" max="11788" width="57.5" style="192" customWidth="1"/>
    <col min="11789" max="12032" width="9" style="192"/>
    <col min="12033" max="12034" width="3.25" style="192" customWidth="1"/>
    <col min="12035" max="12035" width="28.375" style="192" customWidth="1"/>
    <col min="12036" max="12036" width="11.875" style="192" customWidth="1"/>
    <col min="12037" max="12037" width="12.875" style="192" customWidth="1"/>
    <col min="12038" max="12038" width="16.875" style="192" customWidth="1"/>
    <col min="12039" max="12039" width="16.125" style="192" customWidth="1"/>
    <col min="12040" max="12040" width="2.75" style="192" customWidth="1"/>
    <col min="12041" max="12041" width="11.75" style="192" customWidth="1"/>
    <col min="12042" max="12042" width="5.5" style="192" bestFit="1" customWidth="1"/>
    <col min="12043" max="12043" width="5.5" style="192" customWidth="1"/>
    <col min="12044" max="12044" width="57.5" style="192" customWidth="1"/>
    <col min="12045" max="12288" width="9" style="192"/>
    <col min="12289" max="12290" width="3.25" style="192" customWidth="1"/>
    <col min="12291" max="12291" width="28.375" style="192" customWidth="1"/>
    <col min="12292" max="12292" width="11.875" style="192" customWidth="1"/>
    <col min="12293" max="12293" width="12.875" style="192" customWidth="1"/>
    <col min="12294" max="12294" width="16.875" style="192" customWidth="1"/>
    <col min="12295" max="12295" width="16.125" style="192" customWidth="1"/>
    <col min="12296" max="12296" width="2.75" style="192" customWidth="1"/>
    <col min="12297" max="12297" width="11.75" style="192" customWidth="1"/>
    <col min="12298" max="12298" width="5.5" style="192" bestFit="1" customWidth="1"/>
    <col min="12299" max="12299" width="5.5" style="192" customWidth="1"/>
    <col min="12300" max="12300" width="57.5" style="192" customWidth="1"/>
    <col min="12301" max="12544" width="9" style="192"/>
    <col min="12545" max="12546" width="3.25" style="192" customWidth="1"/>
    <col min="12547" max="12547" width="28.375" style="192" customWidth="1"/>
    <col min="12548" max="12548" width="11.875" style="192" customWidth="1"/>
    <col min="12549" max="12549" width="12.875" style="192" customWidth="1"/>
    <col min="12550" max="12550" width="16.875" style="192" customWidth="1"/>
    <col min="12551" max="12551" width="16.125" style="192" customWidth="1"/>
    <col min="12552" max="12552" width="2.75" style="192" customWidth="1"/>
    <col min="12553" max="12553" width="11.75" style="192" customWidth="1"/>
    <col min="12554" max="12554" width="5.5" style="192" bestFit="1" customWidth="1"/>
    <col min="12555" max="12555" width="5.5" style="192" customWidth="1"/>
    <col min="12556" max="12556" width="57.5" style="192" customWidth="1"/>
    <col min="12557" max="12800" width="9" style="192"/>
    <col min="12801" max="12802" width="3.25" style="192" customWidth="1"/>
    <col min="12803" max="12803" width="28.375" style="192" customWidth="1"/>
    <col min="12804" max="12804" width="11.875" style="192" customWidth="1"/>
    <col min="12805" max="12805" width="12.875" style="192" customWidth="1"/>
    <col min="12806" max="12806" width="16.875" style="192" customWidth="1"/>
    <col min="12807" max="12807" width="16.125" style="192" customWidth="1"/>
    <col min="12808" max="12808" width="2.75" style="192" customWidth="1"/>
    <col min="12809" max="12809" width="11.75" style="192" customWidth="1"/>
    <col min="12810" max="12810" width="5.5" style="192" bestFit="1" customWidth="1"/>
    <col min="12811" max="12811" width="5.5" style="192" customWidth="1"/>
    <col min="12812" max="12812" width="57.5" style="192" customWidth="1"/>
    <col min="12813" max="13056" width="9" style="192"/>
    <col min="13057" max="13058" width="3.25" style="192" customWidth="1"/>
    <col min="13059" max="13059" width="28.375" style="192" customWidth="1"/>
    <col min="13060" max="13060" width="11.875" style="192" customWidth="1"/>
    <col min="13061" max="13061" width="12.875" style="192" customWidth="1"/>
    <col min="13062" max="13062" width="16.875" style="192" customWidth="1"/>
    <col min="13063" max="13063" width="16.125" style="192" customWidth="1"/>
    <col min="13064" max="13064" width="2.75" style="192" customWidth="1"/>
    <col min="13065" max="13065" width="11.75" style="192" customWidth="1"/>
    <col min="13066" max="13066" width="5.5" style="192" bestFit="1" customWidth="1"/>
    <col min="13067" max="13067" width="5.5" style="192" customWidth="1"/>
    <col min="13068" max="13068" width="57.5" style="192" customWidth="1"/>
    <col min="13069" max="13312" width="9" style="192"/>
    <col min="13313" max="13314" width="3.25" style="192" customWidth="1"/>
    <col min="13315" max="13315" width="28.375" style="192" customWidth="1"/>
    <col min="13316" max="13316" width="11.875" style="192" customWidth="1"/>
    <col min="13317" max="13317" width="12.875" style="192" customWidth="1"/>
    <col min="13318" max="13318" width="16.875" style="192" customWidth="1"/>
    <col min="13319" max="13319" width="16.125" style="192" customWidth="1"/>
    <col min="13320" max="13320" width="2.75" style="192" customWidth="1"/>
    <col min="13321" max="13321" width="11.75" style="192" customWidth="1"/>
    <col min="13322" max="13322" width="5.5" style="192" bestFit="1" customWidth="1"/>
    <col min="13323" max="13323" width="5.5" style="192" customWidth="1"/>
    <col min="13324" max="13324" width="57.5" style="192" customWidth="1"/>
    <col min="13325" max="13568" width="9" style="192"/>
    <col min="13569" max="13570" width="3.25" style="192" customWidth="1"/>
    <col min="13571" max="13571" width="28.375" style="192" customWidth="1"/>
    <col min="13572" max="13572" width="11.875" style="192" customWidth="1"/>
    <col min="13573" max="13573" width="12.875" style="192" customWidth="1"/>
    <col min="13574" max="13574" width="16.875" style="192" customWidth="1"/>
    <col min="13575" max="13575" width="16.125" style="192" customWidth="1"/>
    <col min="13576" max="13576" width="2.75" style="192" customWidth="1"/>
    <col min="13577" max="13577" width="11.75" style="192" customWidth="1"/>
    <col min="13578" max="13578" width="5.5" style="192" bestFit="1" customWidth="1"/>
    <col min="13579" max="13579" width="5.5" style="192" customWidth="1"/>
    <col min="13580" max="13580" width="57.5" style="192" customWidth="1"/>
    <col min="13581" max="13824" width="9" style="192"/>
    <col min="13825" max="13826" width="3.25" style="192" customWidth="1"/>
    <col min="13827" max="13827" width="28.375" style="192" customWidth="1"/>
    <col min="13828" max="13828" width="11.875" style="192" customWidth="1"/>
    <col min="13829" max="13829" width="12.875" style="192" customWidth="1"/>
    <col min="13830" max="13830" width="16.875" style="192" customWidth="1"/>
    <col min="13831" max="13831" width="16.125" style="192" customWidth="1"/>
    <col min="13832" max="13832" width="2.75" style="192" customWidth="1"/>
    <col min="13833" max="13833" width="11.75" style="192" customWidth="1"/>
    <col min="13834" max="13834" width="5.5" style="192" bestFit="1" customWidth="1"/>
    <col min="13835" max="13835" width="5.5" style="192" customWidth="1"/>
    <col min="13836" max="13836" width="57.5" style="192" customWidth="1"/>
    <col min="13837" max="14080" width="9" style="192"/>
    <col min="14081" max="14082" width="3.25" style="192" customWidth="1"/>
    <col min="14083" max="14083" width="28.375" style="192" customWidth="1"/>
    <col min="14084" max="14084" width="11.875" style="192" customWidth="1"/>
    <col min="14085" max="14085" width="12.875" style="192" customWidth="1"/>
    <col min="14086" max="14086" width="16.875" style="192" customWidth="1"/>
    <col min="14087" max="14087" width="16.125" style="192" customWidth="1"/>
    <col min="14088" max="14088" width="2.75" style="192" customWidth="1"/>
    <col min="14089" max="14089" width="11.75" style="192" customWidth="1"/>
    <col min="14090" max="14090" width="5.5" style="192" bestFit="1" customWidth="1"/>
    <col min="14091" max="14091" width="5.5" style="192" customWidth="1"/>
    <col min="14092" max="14092" width="57.5" style="192" customWidth="1"/>
    <col min="14093" max="14336" width="9" style="192"/>
    <col min="14337" max="14338" width="3.25" style="192" customWidth="1"/>
    <col min="14339" max="14339" width="28.375" style="192" customWidth="1"/>
    <col min="14340" max="14340" width="11.875" style="192" customWidth="1"/>
    <col min="14341" max="14341" width="12.875" style="192" customWidth="1"/>
    <col min="14342" max="14342" width="16.875" style="192" customWidth="1"/>
    <col min="14343" max="14343" width="16.125" style="192" customWidth="1"/>
    <col min="14344" max="14344" width="2.75" style="192" customWidth="1"/>
    <col min="14345" max="14345" width="11.75" style="192" customWidth="1"/>
    <col min="14346" max="14346" width="5.5" style="192" bestFit="1" customWidth="1"/>
    <col min="14347" max="14347" width="5.5" style="192" customWidth="1"/>
    <col min="14348" max="14348" width="57.5" style="192" customWidth="1"/>
    <col min="14349" max="14592" width="9" style="192"/>
    <col min="14593" max="14594" width="3.25" style="192" customWidth="1"/>
    <col min="14595" max="14595" width="28.375" style="192" customWidth="1"/>
    <col min="14596" max="14596" width="11.875" style="192" customWidth="1"/>
    <col min="14597" max="14597" width="12.875" style="192" customWidth="1"/>
    <col min="14598" max="14598" width="16.875" style="192" customWidth="1"/>
    <col min="14599" max="14599" width="16.125" style="192" customWidth="1"/>
    <col min="14600" max="14600" width="2.75" style="192" customWidth="1"/>
    <col min="14601" max="14601" width="11.75" style="192" customWidth="1"/>
    <col min="14602" max="14602" width="5.5" style="192" bestFit="1" customWidth="1"/>
    <col min="14603" max="14603" width="5.5" style="192" customWidth="1"/>
    <col min="14604" max="14604" width="57.5" style="192" customWidth="1"/>
    <col min="14605" max="14848" width="9" style="192"/>
    <col min="14849" max="14850" width="3.25" style="192" customWidth="1"/>
    <col min="14851" max="14851" width="28.375" style="192" customWidth="1"/>
    <col min="14852" max="14852" width="11.875" style="192" customWidth="1"/>
    <col min="14853" max="14853" width="12.875" style="192" customWidth="1"/>
    <col min="14854" max="14854" width="16.875" style="192" customWidth="1"/>
    <col min="14855" max="14855" width="16.125" style="192" customWidth="1"/>
    <col min="14856" max="14856" width="2.75" style="192" customWidth="1"/>
    <col min="14857" max="14857" width="11.75" style="192" customWidth="1"/>
    <col min="14858" max="14858" width="5.5" style="192" bestFit="1" customWidth="1"/>
    <col min="14859" max="14859" width="5.5" style="192" customWidth="1"/>
    <col min="14860" max="14860" width="57.5" style="192" customWidth="1"/>
    <col min="14861" max="15104" width="9" style="192"/>
    <col min="15105" max="15106" width="3.25" style="192" customWidth="1"/>
    <col min="15107" max="15107" width="28.375" style="192" customWidth="1"/>
    <col min="15108" max="15108" width="11.875" style="192" customWidth="1"/>
    <col min="15109" max="15109" width="12.875" style="192" customWidth="1"/>
    <col min="15110" max="15110" width="16.875" style="192" customWidth="1"/>
    <col min="15111" max="15111" width="16.125" style="192" customWidth="1"/>
    <col min="15112" max="15112" width="2.75" style="192" customWidth="1"/>
    <col min="15113" max="15113" width="11.75" style="192" customWidth="1"/>
    <col min="15114" max="15114" width="5.5" style="192" bestFit="1" customWidth="1"/>
    <col min="15115" max="15115" width="5.5" style="192" customWidth="1"/>
    <col min="15116" max="15116" width="57.5" style="192" customWidth="1"/>
    <col min="15117" max="15360" width="9" style="192"/>
    <col min="15361" max="15362" width="3.25" style="192" customWidth="1"/>
    <col min="15363" max="15363" width="28.375" style="192" customWidth="1"/>
    <col min="15364" max="15364" width="11.875" style="192" customWidth="1"/>
    <col min="15365" max="15365" width="12.875" style="192" customWidth="1"/>
    <col min="15366" max="15366" width="16.875" style="192" customWidth="1"/>
    <col min="15367" max="15367" width="16.125" style="192" customWidth="1"/>
    <col min="15368" max="15368" width="2.75" style="192" customWidth="1"/>
    <col min="15369" max="15369" width="11.75" style="192" customWidth="1"/>
    <col min="15370" max="15370" width="5.5" style="192" bestFit="1" customWidth="1"/>
    <col min="15371" max="15371" width="5.5" style="192" customWidth="1"/>
    <col min="15372" max="15372" width="57.5" style="192" customWidth="1"/>
    <col min="15373" max="15616" width="9" style="192"/>
    <col min="15617" max="15618" width="3.25" style="192" customWidth="1"/>
    <col min="15619" max="15619" width="28.375" style="192" customWidth="1"/>
    <col min="15620" max="15620" width="11.875" style="192" customWidth="1"/>
    <col min="15621" max="15621" width="12.875" style="192" customWidth="1"/>
    <col min="15622" max="15622" width="16.875" style="192" customWidth="1"/>
    <col min="15623" max="15623" width="16.125" style="192" customWidth="1"/>
    <col min="15624" max="15624" width="2.75" style="192" customWidth="1"/>
    <col min="15625" max="15625" width="11.75" style="192" customWidth="1"/>
    <col min="15626" max="15626" width="5.5" style="192" bestFit="1" customWidth="1"/>
    <col min="15627" max="15627" width="5.5" style="192" customWidth="1"/>
    <col min="15628" max="15628" width="57.5" style="192" customWidth="1"/>
    <col min="15629" max="15872" width="9" style="192"/>
    <col min="15873" max="15874" width="3.25" style="192" customWidth="1"/>
    <col min="15875" max="15875" width="28.375" style="192" customWidth="1"/>
    <col min="15876" max="15876" width="11.875" style="192" customWidth="1"/>
    <col min="15877" max="15877" width="12.875" style="192" customWidth="1"/>
    <col min="15878" max="15878" width="16.875" style="192" customWidth="1"/>
    <col min="15879" max="15879" width="16.125" style="192" customWidth="1"/>
    <col min="15880" max="15880" width="2.75" style="192" customWidth="1"/>
    <col min="15881" max="15881" width="11.75" style="192" customWidth="1"/>
    <col min="15882" max="15882" width="5.5" style="192" bestFit="1" customWidth="1"/>
    <col min="15883" max="15883" width="5.5" style="192" customWidth="1"/>
    <col min="15884" max="15884" width="57.5" style="192" customWidth="1"/>
    <col min="15885" max="16128" width="9" style="192"/>
    <col min="16129" max="16130" width="3.25" style="192" customWidth="1"/>
    <col min="16131" max="16131" width="28.375" style="192" customWidth="1"/>
    <col min="16132" max="16132" width="11.875" style="192" customWidth="1"/>
    <col min="16133" max="16133" width="12.875" style="192" customWidth="1"/>
    <col min="16134" max="16134" width="16.875" style="192" customWidth="1"/>
    <col min="16135" max="16135" width="16.125" style="192" customWidth="1"/>
    <col min="16136" max="16136" width="2.75" style="192" customWidth="1"/>
    <col min="16137" max="16137" width="11.75" style="192" customWidth="1"/>
    <col min="16138" max="16138" width="5.5" style="192" bestFit="1" customWidth="1"/>
    <col min="16139" max="16139" width="5.5" style="192" customWidth="1"/>
    <col min="16140" max="16140" width="57.5" style="192" customWidth="1"/>
    <col min="16141" max="16384" width="9" style="192"/>
  </cols>
  <sheetData>
    <row r="1" spans="1:12" ht="21.75" customHeight="1">
      <c r="A1" s="195"/>
      <c r="B1" s="195"/>
      <c r="C1" s="195"/>
      <c r="D1" s="195"/>
      <c r="E1" s="195"/>
      <c r="F1" s="195"/>
      <c r="G1" s="195"/>
      <c r="H1" s="195"/>
    </row>
    <row r="2" spans="1:12" ht="22.5" customHeight="1">
      <c r="A2" s="195"/>
      <c r="B2" s="195"/>
      <c r="C2" s="195"/>
      <c r="D2" s="195"/>
      <c r="E2" s="195"/>
      <c r="F2" s="195"/>
      <c r="G2" s="195"/>
      <c r="H2" s="195"/>
    </row>
    <row r="3" spans="1:12" ht="21.75" customHeight="1">
      <c r="A3" s="1036" t="s">
        <v>210</v>
      </c>
      <c r="B3" s="1036"/>
      <c r="C3" s="1036"/>
      <c r="D3" s="1036"/>
      <c r="E3" s="1036"/>
      <c r="F3" s="1036"/>
      <c r="G3" s="1036"/>
      <c r="H3" s="195"/>
    </row>
    <row r="4" spans="1:12" ht="22.5" customHeight="1">
      <c r="A4" s="195"/>
      <c r="B4" s="195"/>
      <c r="C4" s="190"/>
      <c r="D4" s="190"/>
      <c r="E4" s="197"/>
      <c r="F4" s="195"/>
      <c r="G4" s="195"/>
      <c r="H4" s="195"/>
    </row>
    <row r="5" spans="1:12" ht="21" customHeight="1">
      <c r="A5" s="195" t="s">
        <v>205</v>
      </c>
      <c r="B5" s="195" t="s">
        <v>211</v>
      </c>
      <c r="D5" s="195"/>
      <c r="E5" s="195"/>
      <c r="F5" s="1"/>
      <c r="G5" s="195"/>
      <c r="H5" s="195"/>
      <c r="K5" s="1668"/>
      <c r="L5" s="1669"/>
    </row>
    <row r="6" spans="1:12" ht="24.75" customHeight="1">
      <c r="B6" s="1666" t="s">
        <v>212</v>
      </c>
      <c r="C6" s="1667"/>
      <c r="D6" s="1666" t="s">
        <v>213</v>
      </c>
      <c r="E6" s="1670"/>
      <c r="F6" s="1670"/>
      <c r="G6" s="1667"/>
      <c r="K6" s="1668"/>
      <c r="L6" s="1669"/>
    </row>
    <row r="7" spans="1:12" ht="24" customHeight="1">
      <c r="B7" s="1666"/>
      <c r="C7" s="1667"/>
      <c r="D7" s="1666"/>
      <c r="E7" s="1670"/>
      <c r="F7" s="1670"/>
      <c r="G7" s="1667"/>
      <c r="K7" s="1668"/>
      <c r="L7" s="1669"/>
    </row>
    <row r="8" spans="1:12" ht="24" customHeight="1">
      <c r="B8" s="1666"/>
      <c r="C8" s="1667"/>
      <c r="D8" s="1666"/>
      <c r="E8" s="1670"/>
      <c r="F8" s="1670"/>
      <c r="G8" s="1667"/>
      <c r="K8" s="1668"/>
      <c r="L8" s="1669"/>
    </row>
    <row r="9" spans="1:12" ht="24" customHeight="1">
      <c r="B9" s="1666"/>
      <c r="C9" s="1667"/>
      <c r="D9" s="1666"/>
      <c r="E9" s="1670"/>
      <c r="F9" s="1670"/>
      <c r="G9" s="1667"/>
      <c r="K9" s="1668"/>
      <c r="L9" s="1669"/>
    </row>
    <row r="10" spans="1:12" ht="24" customHeight="1">
      <c r="B10" s="1666"/>
      <c r="C10" s="1667"/>
      <c r="D10" s="1666"/>
      <c r="E10" s="1670"/>
      <c r="F10" s="1670"/>
      <c r="G10" s="1667"/>
      <c r="K10" s="1668"/>
      <c r="L10" s="1669"/>
    </row>
    <row r="11" spans="1:12" ht="24" customHeight="1">
      <c r="B11" s="1666"/>
      <c r="C11" s="1667"/>
      <c r="D11" s="1666"/>
      <c r="E11" s="1670"/>
      <c r="F11" s="1670"/>
      <c r="G11" s="1667"/>
      <c r="K11" s="1668"/>
      <c r="L11" s="1669"/>
    </row>
    <row r="12" spans="1:12" ht="24" customHeight="1">
      <c r="B12" s="1666"/>
      <c r="C12" s="1667"/>
      <c r="D12" s="1666"/>
      <c r="E12" s="1670"/>
      <c r="F12" s="1670"/>
      <c r="G12" s="1667"/>
      <c r="K12" s="1668"/>
      <c r="L12" s="1669"/>
    </row>
    <row r="13" spans="1:12" ht="24" customHeight="1">
      <c r="B13" s="1666"/>
      <c r="C13" s="1667"/>
      <c r="D13" s="1666"/>
      <c r="E13" s="1670"/>
      <c r="F13" s="1670"/>
      <c r="G13" s="1667"/>
      <c r="K13" s="1668"/>
      <c r="L13" s="1669"/>
    </row>
    <row r="14" spans="1:12" ht="21" customHeight="1">
      <c r="A14" s="195"/>
      <c r="B14" s="195"/>
      <c r="C14" s="195"/>
      <c r="D14" s="195"/>
      <c r="E14" s="195"/>
      <c r="F14" s="1"/>
      <c r="G14" s="195"/>
      <c r="H14" s="195"/>
      <c r="K14" s="1668"/>
      <c r="L14" s="1669"/>
    </row>
    <row r="15" spans="1:12" ht="27" customHeight="1">
      <c r="A15" s="195" t="s">
        <v>206</v>
      </c>
      <c r="B15" s="195" t="s">
        <v>214</v>
      </c>
      <c r="D15" s="195"/>
      <c r="E15" s="195"/>
      <c r="F15" s="195"/>
      <c r="G15" s="8"/>
      <c r="H15" s="207"/>
      <c r="I15" s="198"/>
      <c r="L15" s="227"/>
    </row>
    <row r="16" spans="1:12" ht="11.25" customHeight="1">
      <c r="A16" s="195"/>
      <c r="B16" s="1671" t="s">
        <v>174</v>
      </c>
      <c r="C16" s="1671"/>
      <c r="D16" s="228" t="s">
        <v>179</v>
      </c>
      <c r="E16" s="1671" t="s">
        <v>215</v>
      </c>
      <c r="F16" s="1671"/>
      <c r="G16" s="1671"/>
      <c r="H16" s="195"/>
      <c r="L16" s="192"/>
    </row>
    <row r="17" spans="1:12" ht="12" customHeight="1">
      <c r="A17" s="195"/>
      <c r="B17" s="1671"/>
      <c r="C17" s="1671"/>
      <c r="D17" s="229" t="s">
        <v>208</v>
      </c>
      <c r="E17" s="1671"/>
      <c r="F17" s="1671"/>
      <c r="G17" s="1671"/>
      <c r="H17" s="195"/>
      <c r="L17" s="192"/>
    </row>
    <row r="18" spans="1:12" ht="24" customHeight="1">
      <c r="A18" s="195"/>
      <c r="B18" s="1674"/>
      <c r="C18" s="1674"/>
      <c r="D18" s="230"/>
      <c r="E18" s="1660"/>
      <c r="F18" s="1660"/>
      <c r="G18" s="1660"/>
      <c r="H18" s="195"/>
    </row>
    <row r="19" spans="1:12" ht="24.75" customHeight="1">
      <c r="A19" s="195"/>
      <c r="B19" s="1674"/>
      <c r="C19" s="1674"/>
      <c r="D19" s="230"/>
      <c r="E19" s="1660"/>
      <c r="F19" s="1660"/>
      <c r="G19" s="1660"/>
      <c r="H19" s="195"/>
    </row>
    <row r="20" spans="1:12" ht="23.25" customHeight="1">
      <c r="A20" s="195"/>
      <c r="B20" s="1674"/>
      <c r="C20" s="1674"/>
      <c r="D20" s="230"/>
      <c r="E20" s="1660"/>
      <c r="F20" s="1660"/>
      <c r="G20" s="1660"/>
      <c r="H20" s="195"/>
    </row>
    <row r="21" spans="1:12" ht="24.75" customHeight="1">
      <c r="A21" s="195"/>
      <c r="B21" s="1666"/>
      <c r="C21" s="1667"/>
      <c r="D21" s="203"/>
      <c r="E21" s="1666"/>
      <c r="F21" s="1670"/>
      <c r="G21" s="1667"/>
      <c r="H21" s="195"/>
      <c r="K21" s="476"/>
    </row>
    <row r="22" spans="1:12" ht="24.75" customHeight="1">
      <c r="A22" s="195"/>
      <c r="B22" s="1660"/>
      <c r="C22" s="1660"/>
      <c r="D22" s="203"/>
      <c r="E22" s="1660"/>
      <c r="F22" s="1660"/>
      <c r="G22" s="1660"/>
      <c r="H22" s="195"/>
      <c r="K22" s="476"/>
    </row>
    <row r="23" spans="1:12" ht="24.75" customHeight="1">
      <c r="A23" s="195"/>
      <c r="B23" s="1660"/>
      <c r="C23" s="1660"/>
      <c r="D23" s="203"/>
      <c r="E23" s="1660"/>
      <c r="F23" s="1660"/>
      <c r="G23" s="1660"/>
      <c r="H23" s="195"/>
    </row>
    <row r="24" spans="1:12" ht="24" customHeight="1">
      <c r="A24" s="195"/>
      <c r="B24" s="1660"/>
      <c r="C24" s="1660"/>
      <c r="D24" s="203"/>
      <c r="E24" s="1660"/>
      <c r="F24" s="1660"/>
      <c r="G24" s="1660"/>
      <c r="H24" s="195"/>
    </row>
    <row r="25" spans="1:12" ht="23.25" customHeight="1">
      <c r="A25" s="195"/>
      <c r="B25" s="1671" t="s">
        <v>180</v>
      </c>
      <c r="C25" s="1671"/>
      <c r="D25" s="203">
        <f>'様式9-7'!D17</f>
        <v>0</v>
      </c>
      <c r="E25" s="1660"/>
      <c r="F25" s="1660"/>
      <c r="G25" s="1660"/>
      <c r="H25" s="195"/>
    </row>
    <row r="26" spans="1:12" ht="27" customHeight="1">
      <c r="A26" s="195"/>
      <c r="B26" s="195"/>
      <c r="C26" s="220"/>
      <c r="D26" s="220"/>
      <c r="F26" s="231"/>
      <c r="G26" s="195"/>
      <c r="H26" s="195"/>
    </row>
    <row r="27" spans="1:12" ht="27" customHeight="1">
      <c r="A27" s="195" t="s">
        <v>216</v>
      </c>
      <c r="B27" s="195" t="s">
        <v>427</v>
      </c>
      <c r="E27" s="195"/>
      <c r="F27" s="195"/>
      <c r="G27" s="195"/>
      <c r="H27" s="195"/>
    </row>
    <row r="28" spans="1:12" ht="12" customHeight="1">
      <c r="B28" s="1660" t="s">
        <v>174</v>
      </c>
      <c r="C28" s="1660"/>
      <c r="D28" s="1672" t="s">
        <v>209</v>
      </c>
      <c r="E28" s="228" t="s">
        <v>178</v>
      </c>
      <c r="F28" s="228" t="s">
        <v>179</v>
      </c>
      <c r="G28" s="1672" t="s">
        <v>172</v>
      </c>
      <c r="H28" s="195"/>
    </row>
    <row r="29" spans="1:12" ht="12" customHeight="1">
      <c r="B29" s="1660"/>
      <c r="C29" s="1660"/>
      <c r="D29" s="1673"/>
      <c r="E29" s="229" t="s">
        <v>217</v>
      </c>
      <c r="F29" s="229" t="s">
        <v>217</v>
      </c>
      <c r="G29" s="1673"/>
      <c r="H29" s="195"/>
    </row>
    <row r="30" spans="1:12" ht="24" customHeight="1">
      <c r="B30" s="1662"/>
      <c r="C30" s="1663"/>
      <c r="D30" s="226"/>
      <c r="E30" s="226"/>
      <c r="F30" s="226"/>
      <c r="G30" s="232"/>
      <c r="H30" s="195"/>
    </row>
    <row r="31" spans="1:12" customFormat="1" ht="24" customHeight="1">
      <c r="A31" s="192"/>
      <c r="B31" s="1664"/>
      <c r="C31" s="1665"/>
      <c r="D31" s="233"/>
      <c r="E31" s="233"/>
      <c r="F31" s="233"/>
      <c r="G31" s="234"/>
      <c r="H31" s="195"/>
      <c r="J31" s="192"/>
      <c r="K31" s="223"/>
      <c r="L31" s="235"/>
    </row>
    <row r="32" spans="1:12" ht="24" customHeight="1">
      <c r="B32" s="1666"/>
      <c r="C32" s="1667"/>
      <c r="D32" s="226"/>
      <c r="E32" s="226"/>
      <c r="F32" s="226"/>
      <c r="G32" s="226"/>
      <c r="H32" s="195"/>
    </row>
    <row r="33" spans="1:12" ht="24" customHeight="1">
      <c r="B33" s="1666"/>
      <c r="C33" s="1667"/>
      <c r="D33" s="226"/>
      <c r="E33" s="226"/>
      <c r="F33" s="226"/>
      <c r="G33" s="226"/>
      <c r="H33" s="195"/>
    </row>
    <row r="34" spans="1:12" ht="24" customHeight="1">
      <c r="B34" s="1666"/>
      <c r="C34" s="1667"/>
      <c r="D34" s="226"/>
      <c r="E34" s="226"/>
      <c r="F34" s="226"/>
      <c r="G34" s="226"/>
      <c r="H34" s="195"/>
      <c r="K34" s="476"/>
    </row>
    <row r="35" spans="1:12" ht="22.5" customHeight="1">
      <c r="B35" s="1666"/>
      <c r="C35" s="1667"/>
      <c r="D35" s="226"/>
      <c r="E35" s="226"/>
      <c r="F35" s="226"/>
      <c r="G35" s="226"/>
      <c r="H35" s="195"/>
    </row>
    <row r="36" spans="1:12" ht="24" customHeight="1">
      <c r="B36" s="1666"/>
      <c r="C36" s="1667"/>
      <c r="D36" s="226"/>
      <c r="E36" s="226"/>
      <c r="F36" s="226"/>
      <c r="G36" s="226"/>
      <c r="H36" s="195"/>
    </row>
    <row r="37" spans="1:12" ht="24.75" customHeight="1">
      <c r="B37" s="1660" t="s">
        <v>180</v>
      </c>
      <c r="C37" s="1660"/>
      <c r="D37" s="225" t="s">
        <v>218</v>
      </c>
      <c r="E37" s="225" t="s">
        <v>218</v>
      </c>
      <c r="F37" s="226">
        <f>SUM(F30:F36)</f>
        <v>0</v>
      </c>
      <c r="G37" s="226"/>
      <c r="H37" s="195"/>
    </row>
    <row r="38" spans="1:12">
      <c r="A38" s="195"/>
      <c r="B38" s="195"/>
      <c r="C38" s="236"/>
      <c r="D38" s="236"/>
      <c r="E38" s="195"/>
      <c r="F38" s="195"/>
      <c r="G38" s="195"/>
      <c r="H38" s="195"/>
    </row>
    <row r="39" spans="1:12" customFormat="1" ht="21" customHeight="1">
      <c r="A39" s="195"/>
      <c r="B39" s="195"/>
      <c r="C39" s="195"/>
      <c r="D39" s="195"/>
      <c r="E39" s="195"/>
      <c r="F39" s="195"/>
      <c r="G39" s="195"/>
      <c r="H39" s="195"/>
      <c r="K39" s="237"/>
      <c r="L39" s="235"/>
    </row>
    <row r="40" spans="1:12" customFormat="1" ht="21" customHeight="1">
      <c r="A40" s="195" t="s">
        <v>207</v>
      </c>
      <c r="B40" s="195" t="s">
        <v>428</v>
      </c>
      <c r="C40" s="195"/>
      <c r="D40" s="195"/>
      <c r="E40" s="195"/>
      <c r="F40" s="195"/>
      <c r="G40" s="195"/>
      <c r="H40" s="195"/>
      <c r="K40" s="237"/>
      <c r="L40" s="235"/>
    </row>
    <row r="41" spans="1:12" customFormat="1" ht="21" customHeight="1">
      <c r="A41" s="195"/>
      <c r="B41" s="195" t="s">
        <v>219</v>
      </c>
      <c r="C41" s="195"/>
      <c r="D41" s="195"/>
      <c r="E41" s="195"/>
      <c r="F41" s="195"/>
      <c r="G41" s="195"/>
      <c r="H41" s="195"/>
      <c r="K41" s="237"/>
      <c r="L41" s="235"/>
    </row>
    <row r="42" spans="1:12" customFormat="1" ht="21" customHeight="1">
      <c r="A42" s="195"/>
      <c r="B42" s="195" t="s">
        <v>220</v>
      </c>
      <c r="C42" s="195"/>
      <c r="D42" s="195"/>
      <c r="E42" s="195"/>
      <c r="F42" s="195"/>
      <c r="G42" s="195"/>
      <c r="H42" s="195"/>
      <c r="K42" s="237"/>
      <c r="L42" s="235"/>
    </row>
    <row r="43" spans="1:12" customFormat="1" ht="21" customHeight="1">
      <c r="A43" s="195"/>
      <c r="B43" s="195" t="s">
        <v>221</v>
      </c>
      <c r="C43" s="195"/>
      <c r="D43" s="195"/>
      <c r="E43" s="195"/>
      <c r="F43" s="195"/>
      <c r="G43" s="195"/>
      <c r="H43" s="195"/>
      <c r="K43" s="237"/>
      <c r="L43" s="235"/>
    </row>
    <row r="44" spans="1:12" ht="14.25">
      <c r="A44" s="1661" t="s">
        <v>222</v>
      </c>
      <c r="B44" s="1661"/>
      <c r="C44" s="1661"/>
      <c r="D44" s="1661"/>
      <c r="E44" s="1661"/>
      <c r="F44" s="1661"/>
      <c r="G44" s="1661"/>
      <c r="H44" s="195"/>
    </row>
    <row r="45" spans="1:12">
      <c r="A45" s="195"/>
      <c r="B45" s="195"/>
      <c r="C45" s="195"/>
      <c r="D45" s="195"/>
      <c r="E45" s="195"/>
      <c r="F45" s="195"/>
      <c r="G45" s="493" t="str">
        <f>様式7!$F$4</f>
        <v>○○○○○○○○○○○ESCO事業</v>
      </c>
      <c r="H45" s="195"/>
    </row>
  </sheetData>
  <mergeCells count="49">
    <mergeCell ref="B11:C11"/>
    <mergeCell ref="B12:C12"/>
    <mergeCell ref="B13:C13"/>
    <mergeCell ref="B21:C21"/>
    <mergeCell ref="E21:G21"/>
    <mergeCell ref="E16:G17"/>
    <mergeCell ref="B19:C19"/>
    <mergeCell ref="E19:G19"/>
    <mergeCell ref="B20:C20"/>
    <mergeCell ref="E20:G20"/>
    <mergeCell ref="B18:C18"/>
    <mergeCell ref="E18:G18"/>
    <mergeCell ref="B16:C17"/>
    <mergeCell ref="B22:C22"/>
    <mergeCell ref="E22:G22"/>
    <mergeCell ref="B34:C34"/>
    <mergeCell ref="B23:C23"/>
    <mergeCell ref="E23:G23"/>
    <mergeCell ref="B24:C24"/>
    <mergeCell ref="E24:G24"/>
    <mergeCell ref="B25:C25"/>
    <mergeCell ref="E25:G25"/>
    <mergeCell ref="B28:C29"/>
    <mergeCell ref="D28:D29"/>
    <mergeCell ref="G28:G29"/>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37:C37"/>
    <mergeCell ref="A44:G44"/>
    <mergeCell ref="B30:C30"/>
    <mergeCell ref="B31:C31"/>
    <mergeCell ref="B32:C32"/>
    <mergeCell ref="B33:C33"/>
    <mergeCell ref="B35:C35"/>
    <mergeCell ref="B36:C36"/>
  </mergeCells>
  <phoneticPr fontId="3"/>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975" t="s">
        <v>636</v>
      </c>
      <c r="P1" s="976"/>
      <c r="Q1" s="312"/>
      <c r="R1" s="312"/>
      <c r="S1" s="312"/>
      <c r="T1" s="312"/>
      <c r="U1" s="973"/>
      <c r="V1" s="973"/>
      <c r="W1" s="973"/>
      <c r="X1" s="973"/>
    </row>
    <row r="2" spans="1:24" ht="20.25" customHeight="1">
      <c r="A2" s="710"/>
      <c r="B2" s="711" t="s">
        <v>635</v>
      </c>
      <c r="C2" s="710"/>
      <c r="D2" s="710"/>
      <c r="E2" s="710"/>
      <c r="F2" s="710"/>
      <c r="G2" s="710"/>
      <c r="H2" s="710"/>
      <c r="I2" s="710"/>
      <c r="J2" s="710"/>
      <c r="K2" s="710"/>
      <c r="L2" s="710"/>
      <c r="M2" s="710"/>
      <c r="N2" s="710"/>
      <c r="O2" s="710"/>
      <c r="P2" s="710"/>
      <c r="Q2" s="339"/>
      <c r="R2" s="339"/>
      <c r="S2" s="339"/>
      <c r="T2" s="339"/>
      <c r="U2" s="339"/>
      <c r="V2" s="339"/>
      <c r="W2" s="339"/>
      <c r="X2" s="339"/>
    </row>
    <row r="3" spans="1:24" ht="18" customHeight="1">
      <c r="A3" s="101"/>
      <c r="B3" s="101"/>
      <c r="C3" s="101"/>
      <c r="D3" s="101"/>
      <c r="E3" s="101"/>
      <c r="F3" s="101"/>
      <c r="G3" s="101"/>
      <c r="H3" s="101"/>
      <c r="I3" s="101"/>
      <c r="J3" s="101"/>
      <c r="K3" s="101"/>
      <c r="L3" s="101"/>
      <c r="M3" s="101"/>
      <c r="N3" s="101"/>
      <c r="O3" s="101"/>
      <c r="P3" s="101"/>
      <c r="Q3" s="312"/>
      <c r="R3" s="312"/>
      <c r="S3" s="312"/>
      <c r="T3" s="312"/>
      <c r="U3" s="340"/>
      <c r="V3" s="340"/>
      <c r="W3" s="340"/>
      <c r="X3" s="340"/>
    </row>
    <row r="4" spans="1:24" ht="20.25" customHeight="1">
      <c r="A4" s="710"/>
      <c r="B4" s="980" t="s">
        <v>613</v>
      </c>
      <c r="C4" s="981"/>
      <c r="D4" s="981"/>
      <c r="E4" s="981"/>
      <c r="F4" s="981"/>
      <c r="G4" s="981"/>
      <c r="H4" s="981"/>
      <c r="I4" s="981"/>
      <c r="J4" s="981"/>
      <c r="K4" s="981"/>
      <c r="L4" s="981"/>
      <c r="M4" s="981"/>
      <c r="N4" s="981"/>
      <c r="O4" s="981"/>
      <c r="P4" s="710"/>
      <c r="Q4" s="339"/>
      <c r="R4" s="339"/>
      <c r="S4" s="339"/>
      <c r="T4" s="339"/>
      <c r="U4" s="339"/>
      <c r="V4" s="339"/>
      <c r="W4" s="339"/>
      <c r="X4" s="339"/>
    </row>
    <row r="5" spans="1:24" ht="18" customHeight="1">
      <c r="A5" s="101"/>
      <c r="B5" s="981"/>
      <c r="C5" s="981"/>
      <c r="D5" s="981"/>
      <c r="E5" s="981"/>
      <c r="F5" s="981"/>
      <c r="G5" s="981"/>
      <c r="H5" s="981"/>
      <c r="I5" s="981"/>
      <c r="J5" s="981"/>
      <c r="K5" s="981"/>
      <c r="L5" s="981"/>
      <c r="M5" s="981"/>
      <c r="N5" s="981"/>
      <c r="O5" s="981"/>
      <c r="P5" s="101"/>
      <c r="Q5" s="312"/>
      <c r="R5" s="312"/>
      <c r="S5" s="312"/>
      <c r="T5" s="312"/>
      <c r="U5" s="340"/>
      <c r="V5" s="340"/>
      <c r="W5" s="340"/>
      <c r="X5" s="340"/>
    </row>
    <row r="6" spans="1:24" ht="20.25" customHeight="1">
      <c r="A6" s="710"/>
      <c r="B6" s="981"/>
      <c r="C6" s="981"/>
      <c r="D6" s="981"/>
      <c r="E6" s="981"/>
      <c r="F6" s="981"/>
      <c r="G6" s="981"/>
      <c r="H6" s="981"/>
      <c r="I6" s="981"/>
      <c r="J6" s="981"/>
      <c r="K6" s="981"/>
      <c r="L6" s="981"/>
      <c r="M6" s="981"/>
      <c r="N6" s="981"/>
      <c r="O6" s="981"/>
      <c r="P6" s="710"/>
      <c r="Q6" s="339"/>
      <c r="R6" s="339"/>
      <c r="S6" s="339"/>
      <c r="T6" s="339"/>
      <c r="U6" s="339"/>
      <c r="V6" s="339"/>
      <c r="W6" s="339"/>
      <c r="X6" s="339"/>
    </row>
    <row r="7" spans="1:24" ht="18" customHeight="1">
      <c r="A7" s="101"/>
      <c r="B7" s="981"/>
      <c r="C7" s="981"/>
      <c r="D7" s="981"/>
      <c r="E7" s="981"/>
      <c r="F7" s="981"/>
      <c r="G7" s="981"/>
      <c r="H7" s="981"/>
      <c r="I7" s="981"/>
      <c r="J7" s="981"/>
      <c r="K7" s="981"/>
      <c r="L7" s="981"/>
      <c r="M7" s="981"/>
      <c r="N7" s="981"/>
      <c r="O7" s="981"/>
      <c r="P7" s="101"/>
      <c r="Q7" s="312"/>
      <c r="R7" s="312"/>
      <c r="S7" s="312"/>
      <c r="T7" s="312"/>
      <c r="U7" s="340"/>
      <c r="V7" s="340"/>
      <c r="W7" s="340"/>
      <c r="X7" s="340"/>
    </row>
    <row r="8" spans="1:24" ht="20.25" customHeight="1">
      <c r="A8" s="712"/>
      <c r="B8" s="981"/>
      <c r="C8" s="981"/>
      <c r="D8" s="981"/>
      <c r="E8" s="981"/>
      <c r="F8" s="981"/>
      <c r="G8" s="981"/>
      <c r="H8" s="981"/>
      <c r="I8" s="981"/>
      <c r="J8" s="981"/>
      <c r="K8" s="981"/>
      <c r="L8" s="981"/>
      <c r="M8" s="981"/>
      <c r="N8" s="981"/>
      <c r="O8" s="981"/>
      <c r="P8" s="712"/>
      <c r="Q8" s="339"/>
      <c r="R8" s="339"/>
      <c r="S8" s="339"/>
      <c r="T8" s="339"/>
      <c r="U8" s="339"/>
      <c r="V8" s="339"/>
      <c r="W8" s="339"/>
      <c r="X8" s="339"/>
    </row>
    <row r="9" spans="1:24" ht="18" customHeight="1">
      <c r="A9" s="712"/>
      <c r="B9" s="981"/>
      <c r="C9" s="981"/>
      <c r="D9" s="981"/>
      <c r="E9" s="981"/>
      <c r="F9" s="981"/>
      <c r="G9" s="981"/>
      <c r="H9" s="981"/>
      <c r="I9" s="981"/>
      <c r="J9" s="981"/>
      <c r="K9" s="981"/>
      <c r="L9" s="981"/>
      <c r="M9" s="981"/>
      <c r="N9" s="981"/>
      <c r="O9" s="981"/>
      <c r="P9" s="712"/>
      <c r="Q9" s="313"/>
      <c r="R9" s="312"/>
      <c r="S9" s="312"/>
      <c r="T9" s="312"/>
      <c r="U9" s="340"/>
      <c r="V9" s="340"/>
      <c r="W9" s="340"/>
      <c r="X9" s="340"/>
    </row>
    <row r="10" spans="1:24" ht="20.25" customHeight="1">
      <c r="A10" s="713"/>
      <c r="B10" s="981"/>
      <c r="C10" s="981"/>
      <c r="D10" s="981"/>
      <c r="E10" s="981"/>
      <c r="F10" s="981"/>
      <c r="G10" s="981"/>
      <c r="H10" s="981"/>
      <c r="I10" s="981"/>
      <c r="J10" s="981"/>
      <c r="K10" s="981"/>
      <c r="L10" s="981"/>
      <c r="M10" s="981"/>
      <c r="N10" s="981"/>
      <c r="O10" s="981"/>
      <c r="P10" s="713"/>
      <c r="Q10" s="339"/>
      <c r="R10" s="339"/>
      <c r="S10" s="339"/>
      <c r="T10" s="339"/>
      <c r="U10" s="339"/>
      <c r="V10" s="339"/>
      <c r="W10" s="339"/>
      <c r="X10" s="339"/>
    </row>
    <row r="11" spans="1:24" ht="18" customHeight="1">
      <c r="A11" s="713"/>
      <c r="B11" s="981"/>
      <c r="C11" s="981"/>
      <c r="D11" s="981"/>
      <c r="E11" s="981"/>
      <c r="F11" s="981"/>
      <c r="G11" s="981"/>
      <c r="H11" s="981"/>
      <c r="I11" s="981"/>
      <c r="J11" s="981"/>
      <c r="K11" s="981"/>
      <c r="L11" s="981"/>
      <c r="M11" s="981"/>
      <c r="N11" s="981"/>
      <c r="O11" s="981"/>
      <c r="P11" s="713"/>
      <c r="Q11" s="313"/>
      <c r="R11" s="312"/>
      <c r="S11" s="312"/>
      <c r="T11" s="312"/>
      <c r="U11" s="340"/>
      <c r="V11" s="340"/>
      <c r="W11" s="340"/>
      <c r="X11" s="340"/>
    </row>
    <row r="12" spans="1:24" ht="20.25" customHeight="1">
      <c r="A12" s="713"/>
      <c r="B12" s="981"/>
      <c r="C12" s="981"/>
      <c r="D12" s="981"/>
      <c r="E12" s="981"/>
      <c r="F12" s="981"/>
      <c r="G12" s="981"/>
      <c r="H12" s="981"/>
      <c r="I12" s="981"/>
      <c r="J12" s="981"/>
      <c r="K12" s="981"/>
      <c r="L12" s="981"/>
      <c r="M12" s="981"/>
      <c r="N12" s="981"/>
      <c r="O12" s="981"/>
      <c r="P12" s="713"/>
      <c r="Q12" s="341"/>
      <c r="R12" s="341"/>
      <c r="S12" s="341"/>
      <c r="T12" s="341"/>
      <c r="U12" s="341"/>
      <c r="V12" s="341"/>
      <c r="W12" s="341"/>
      <c r="X12" s="341"/>
    </row>
    <row r="13" spans="1:24" ht="18" customHeight="1">
      <c r="A13" s="101"/>
      <c r="B13" s="981"/>
      <c r="C13" s="981"/>
      <c r="D13" s="981"/>
      <c r="E13" s="981"/>
      <c r="F13" s="981"/>
      <c r="G13" s="981"/>
      <c r="H13" s="981"/>
      <c r="I13" s="981"/>
      <c r="J13" s="981"/>
      <c r="K13" s="981"/>
      <c r="L13" s="981"/>
      <c r="M13" s="981"/>
      <c r="N13" s="981"/>
      <c r="O13" s="981"/>
      <c r="P13" s="101"/>
      <c r="Q13" s="312"/>
      <c r="R13" s="312"/>
      <c r="S13" s="312"/>
      <c r="T13" s="312"/>
      <c r="U13" s="340"/>
      <c r="V13" s="340"/>
      <c r="W13" s="340"/>
      <c r="X13" s="340"/>
    </row>
    <row r="14" spans="1:24" ht="20.25" customHeight="1">
      <c r="A14" s="710"/>
      <c r="B14" s="981"/>
      <c r="C14" s="981"/>
      <c r="D14" s="981"/>
      <c r="E14" s="981"/>
      <c r="F14" s="981"/>
      <c r="G14" s="981"/>
      <c r="H14" s="981"/>
      <c r="I14" s="981"/>
      <c r="J14" s="981"/>
      <c r="K14" s="981"/>
      <c r="L14" s="981"/>
      <c r="M14" s="981"/>
      <c r="N14" s="981"/>
      <c r="O14" s="981"/>
      <c r="P14" s="710"/>
      <c r="Q14" s="339"/>
      <c r="R14" s="339"/>
      <c r="S14" s="339"/>
      <c r="T14" s="339"/>
      <c r="U14" s="339"/>
      <c r="V14" s="339"/>
      <c r="W14" s="339"/>
      <c r="X14" s="339"/>
    </row>
    <row r="15" spans="1:24" ht="18" customHeight="1">
      <c r="A15" s="101"/>
      <c r="B15" s="981"/>
      <c r="C15" s="981"/>
      <c r="D15" s="981"/>
      <c r="E15" s="981"/>
      <c r="F15" s="981"/>
      <c r="G15" s="981"/>
      <c r="H15" s="981"/>
      <c r="I15" s="981"/>
      <c r="J15" s="981"/>
      <c r="K15" s="981"/>
      <c r="L15" s="981"/>
      <c r="M15" s="981"/>
      <c r="N15" s="981"/>
      <c r="O15" s="981"/>
      <c r="P15" s="101"/>
      <c r="Q15" s="312"/>
      <c r="R15" s="312"/>
      <c r="S15" s="312"/>
      <c r="T15" s="312"/>
      <c r="U15" s="340"/>
      <c r="V15" s="340"/>
      <c r="W15" s="340"/>
      <c r="X15" s="340"/>
    </row>
    <row r="16" spans="1:24" ht="20.25" customHeight="1">
      <c r="A16" s="710"/>
      <c r="B16" s="981"/>
      <c r="C16" s="981"/>
      <c r="D16" s="981"/>
      <c r="E16" s="981"/>
      <c r="F16" s="981"/>
      <c r="G16" s="981"/>
      <c r="H16" s="981"/>
      <c r="I16" s="981"/>
      <c r="J16" s="981"/>
      <c r="K16" s="981"/>
      <c r="L16" s="981"/>
      <c r="M16" s="981"/>
      <c r="N16" s="981"/>
      <c r="O16" s="981"/>
      <c r="P16" s="710"/>
      <c r="Q16" s="339"/>
      <c r="R16" s="339"/>
      <c r="S16" s="339"/>
      <c r="T16" s="339"/>
      <c r="U16" s="339"/>
      <c r="V16" s="339"/>
      <c r="W16" s="339"/>
      <c r="X16" s="339"/>
    </row>
    <row r="17" spans="1:24" ht="18" customHeight="1">
      <c r="A17" s="101"/>
      <c r="B17" s="981"/>
      <c r="C17" s="981"/>
      <c r="D17" s="981"/>
      <c r="E17" s="981"/>
      <c r="F17" s="981"/>
      <c r="G17" s="981"/>
      <c r="H17" s="981"/>
      <c r="I17" s="981"/>
      <c r="J17" s="981"/>
      <c r="K17" s="981"/>
      <c r="L17" s="981"/>
      <c r="M17" s="981"/>
      <c r="N17" s="981"/>
      <c r="O17" s="981"/>
      <c r="P17" s="101"/>
      <c r="Q17" s="312"/>
      <c r="R17" s="312"/>
      <c r="S17" s="312"/>
      <c r="T17" s="312"/>
      <c r="U17" s="340"/>
      <c r="V17" s="340"/>
      <c r="W17" s="340"/>
      <c r="X17" s="340"/>
    </row>
    <row r="18" spans="1:24" ht="20.25" customHeight="1">
      <c r="A18" s="710"/>
      <c r="B18" s="981"/>
      <c r="C18" s="981"/>
      <c r="D18" s="981"/>
      <c r="E18" s="981"/>
      <c r="F18" s="981"/>
      <c r="G18" s="981"/>
      <c r="H18" s="981"/>
      <c r="I18" s="981"/>
      <c r="J18" s="981"/>
      <c r="K18" s="981"/>
      <c r="L18" s="981"/>
      <c r="M18" s="981"/>
      <c r="N18" s="981"/>
      <c r="O18" s="981"/>
      <c r="P18" s="710"/>
      <c r="Q18" s="339"/>
      <c r="R18" s="339"/>
      <c r="S18" s="339"/>
      <c r="T18" s="339"/>
      <c r="U18" s="339"/>
      <c r="V18" s="339"/>
      <c r="W18" s="339"/>
      <c r="X18" s="339"/>
    </row>
    <row r="19" spans="1:24" ht="18" customHeight="1">
      <c r="A19" s="101"/>
      <c r="B19" s="981"/>
      <c r="C19" s="981"/>
      <c r="D19" s="981"/>
      <c r="E19" s="981"/>
      <c r="F19" s="981"/>
      <c r="G19" s="981"/>
      <c r="H19" s="981"/>
      <c r="I19" s="981"/>
      <c r="J19" s="981"/>
      <c r="K19" s="981"/>
      <c r="L19" s="981"/>
      <c r="M19" s="981"/>
      <c r="N19" s="981"/>
      <c r="O19" s="981"/>
      <c r="P19" s="101"/>
      <c r="Q19" s="312"/>
      <c r="R19" s="312"/>
      <c r="S19" s="312"/>
      <c r="T19" s="312"/>
      <c r="U19" s="340"/>
      <c r="V19" s="340"/>
      <c r="W19" s="340"/>
      <c r="X19" s="340"/>
    </row>
    <row r="20" spans="1:24" ht="20.25" customHeight="1">
      <c r="A20" s="710"/>
      <c r="B20" s="981"/>
      <c r="C20" s="981"/>
      <c r="D20" s="981"/>
      <c r="E20" s="981"/>
      <c r="F20" s="981"/>
      <c r="G20" s="981"/>
      <c r="H20" s="981"/>
      <c r="I20" s="981"/>
      <c r="J20" s="981"/>
      <c r="K20" s="981"/>
      <c r="L20" s="981"/>
      <c r="M20" s="981"/>
      <c r="N20" s="981"/>
      <c r="O20" s="981"/>
      <c r="P20" s="710"/>
      <c r="Q20" s="339"/>
      <c r="R20" s="339"/>
      <c r="S20" s="339"/>
      <c r="T20" s="339"/>
      <c r="U20" s="339"/>
      <c r="V20" s="339"/>
      <c r="W20" s="339"/>
      <c r="X20" s="339"/>
    </row>
    <row r="21" spans="1:24" ht="18" customHeight="1">
      <c r="A21" s="101"/>
      <c r="B21" s="981"/>
      <c r="C21" s="981"/>
      <c r="D21" s="981"/>
      <c r="E21" s="981"/>
      <c r="F21" s="981"/>
      <c r="G21" s="981"/>
      <c r="H21" s="981"/>
      <c r="I21" s="981"/>
      <c r="J21" s="981"/>
      <c r="K21" s="981"/>
      <c r="L21" s="981"/>
      <c r="M21" s="981"/>
      <c r="N21" s="981"/>
      <c r="O21" s="981"/>
      <c r="P21" s="101"/>
      <c r="Q21" s="312"/>
      <c r="R21" s="312"/>
      <c r="S21" s="312"/>
      <c r="T21" s="312"/>
      <c r="U21" s="340"/>
      <c r="V21" s="340"/>
      <c r="W21" s="340"/>
      <c r="X21" s="340"/>
    </row>
    <row r="22" spans="1:24" ht="20.25" customHeight="1">
      <c r="A22" s="710"/>
      <c r="B22" s="981"/>
      <c r="C22" s="981"/>
      <c r="D22" s="981"/>
      <c r="E22" s="981"/>
      <c r="F22" s="981"/>
      <c r="G22" s="981"/>
      <c r="H22" s="981"/>
      <c r="I22" s="981"/>
      <c r="J22" s="981"/>
      <c r="K22" s="981"/>
      <c r="L22" s="981"/>
      <c r="M22" s="981"/>
      <c r="N22" s="981"/>
      <c r="O22" s="981"/>
      <c r="P22" s="710"/>
      <c r="Q22" s="339"/>
      <c r="R22" s="339"/>
      <c r="S22" s="339"/>
      <c r="T22" s="339"/>
      <c r="U22" s="339"/>
      <c r="V22" s="339"/>
      <c r="W22" s="339"/>
      <c r="X22" s="339"/>
    </row>
    <row r="23" spans="1:24" ht="18" customHeight="1">
      <c r="A23" s="101"/>
      <c r="B23" s="981"/>
      <c r="C23" s="981"/>
      <c r="D23" s="981"/>
      <c r="E23" s="981"/>
      <c r="F23" s="981"/>
      <c r="G23" s="981"/>
      <c r="H23" s="981"/>
      <c r="I23" s="981"/>
      <c r="J23" s="981"/>
      <c r="K23" s="981"/>
      <c r="L23" s="981"/>
      <c r="M23" s="981"/>
      <c r="N23" s="981"/>
      <c r="O23" s="981"/>
      <c r="P23" s="101"/>
      <c r="Q23" s="312"/>
      <c r="R23" s="312"/>
      <c r="S23" s="312"/>
      <c r="T23" s="312"/>
      <c r="U23" s="340"/>
      <c r="V23" s="340"/>
      <c r="W23" s="340"/>
      <c r="X23" s="340"/>
    </row>
    <row r="24" spans="1:24" ht="20.25" customHeight="1">
      <c r="A24" s="710"/>
      <c r="B24" s="981"/>
      <c r="C24" s="981"/>
      <c r="D24" s="981"/>
      <c r="E24" s="981"/>
      <c r="F24" s="981"/>
      <c r="G24" s="981"/>
      <c r="H24" s="981"/>
      <c r="I24" s="981"/>
      <c r="J24" s="981"/>
      <c r="K24" s="981"/>
      <c r="L24" s="981"/>
      <c r="M24" s="981"/>
      <c r="N24" s="981"/>
      <c r="O24" s="981"/>
      <c r="P24" s="710"/>
      <c r="Q24" s="339"/>
      <c r="R24" s="339"/>
      <c r="S24" s="339"/>
      <c r="T24" s="339"/>
      <c r="U24" s="339"/>
      <c r="V24" s="339"/>
      <c r="W24" s="339"/>
      <c r="X24" s="339"/>
    </row>
    <row r="25" spans="1:24" ht="18" customHeight="1">
      <c r="A25" s="101"/>
      <c r="B25" s="981"/>
      <c r="C25" s="981"/>
      <c r="D25" s="981"/>
      <c r="E25" s="981"/>
      <c r="F25" s="981"/>
      <c r="G25" s="981"/>
      <c r="H25" s="981"/>
      <c r="I25" s="981"/>
      <c r="J25" s="981"/>
      <c r="K25" s="981"/>
      <c r="L25" s="981"/>
      <c r="M25" s="981"/>
      <c r="N25" s="981"/>
      <c r="O25" s="981"/>
      <c r="P25" s="101"/>
      <c r="Q25" s="312"/>
      <c r="R25" s="312"/>
      <c r="S25" s="312"/>
      <c r="T25" s="312"/>
      <c r="U25" s="340"/>
      <c r="V25" s="340"/>
      <c r="W25" s="340"/>
      <c r="X25" s="340"/>
    </row>
    <row r="26" spans="1:24" ht="20.25" customHeight="1">
      <c r="A26" s="710"/>
      <c r="B26" s="981"/>
      <c r="C26" s="981"/>
      <c r="D26" s="981"/>
      <c r="E26" s="981"/>
      <c r="F26" s="981"/>
      <c r="G26" s="981"/>
      <c r="H26" s="981"/>
      <c r="I26" s="981"/>
      <c r="J26" s="981"/>
      <c r="K26" s="981"/>
      <c r="L26" s="981"/>
      <c r="M26" s="981"/>
      <c r="N26" s="981"/>
      <c r="O26" s="981"/>
      <c r="P26" s="710"/>
      <c r="Q26" s="339"/>
      <c r="R26" s="339"/>
      <c r="S26" s="339"/>
      <c r="T26" s="339"/>
      <c r="U26" s="339"/>
      <c r="V26" s="339"/>
      <c r="W26" s="339"/>
      <c r="X26" s="339"/>
    </row>
    <row r="27" spans="1:24" ht="18" customHeight="1">
      <c r="A27" s="101"/>
      <c r="B27" s="981"/>
      <c r="C27" s="981"/>
      <c r="D27" s="981"/>
      <c r="E27" s="981"/>
      <c r="F27" s="981"/>
      <c r="G27" s="981"/>
      <c r="H27" s="981"/>
      <c r="I27" s="981"/>
      <c r="J27" s="981"/>
      <c r="K27" s="981"/>
      <c r="L27" s="981"/>
      <c r="M27" s="981"/>
      <c r="N27" s="981"/>
      <c r="O27" s="981"/>
      <c r="P27" s="101"/>
      <c r="Q27" s="312"/>
      <c r="R27" s="312"/>
      <c r="S27" s="312"/>
      <c r="T27" s="312"/>
      <c r="U27" s="340"/>
      <c r="V27" s="340"/>
      <c r="W27" s="340"/>
      <c r="X27" s="340"/>
    </row>
    <row r="28" spans="1:24" ht="20.25" customHeight="1">
      <c r="A28" s="710"/>
      <c r="B28" s="981"/>
      <c r="C28" s="981"/>
      <c r="D28" s="981"/>
      <c r="E28" s="981"/>
      <c r="F28" s="981"/>
      <c r="G28" s="981"/>
      <c r="H28" s="981"/>
      <c r="I28" s="981"/>
      <c r="J28" s="981"/>
      <c r="K28" s="981"/>
      <c r="L28" s="981"/>
      <c r="M28" s="981"/>
      <c r="N28" s="981"/>
      <c r="O28" s="981"/>
      <c r="P28" s="710"/>
      <c r="Q28" s="339"/>
      <c r="R28" s="339"/>
      <c r="S28" s="339"/>
      <c r="T28" s="339"/>
      <c r="U28" s="339"/>
      <c r="V28" s="339"/>
      <c r="W28" s="339"/>
      <c r="X28" s="339"/>
    </row>
    <row r="29" spans="1:24" ht="18" customHeight="1">
      <c r="A29" s="101"/>
      <c r="B29" s="981"/>
      <c r="C29" s="981"/>
      <c r="D29" s="981"/>
      <c r="E29" s="981"/>
      <c r="F29" s="981"/>
      <c r="G29" s="981"/>
      <c r="H29" s="981"/>
      <c r="I29" s="981"/>
      <c r="J29" s="981"/>
      <c r="K29" s="981"/>
      <c r="L29" s="981"/>
      <c r="M29" s="981"/>
      <c r="N29" s="981"/>
      <c r="O29" s="981"/>
      <c r="P29" s="101"/>
      <c r="Q29" s="312"/>
      <c r="R29" s="312"/>
      <c r="S29" s="312"/>
      <c r="T29" s="312"/>
      <c r="U29" s="973"/>
      <c r="V29" s="973"/>
      <c r="W29" s="973"/>
      <c r="X29" s="973"/>
    </row>
    <row r="30" spans="1:24" ht="20.25" customHeight="1">
      <c r="A30" s="710"/>
      <c r="B30" s="981"/>
      <c r="C30" s="981"/>
      <c r="D30" s="981"/>
      <c r="E30" s="981"/>
      <c r="F30" s="981"/>
      <c r="G30" s="981"/>
      <c r="H30" s="981"/>
      <c r="I30" s="981"/>
      <c r="J30" s="981"/>
      <c r="K30" s="981"/>
      <c r="L30" s="981"/>
      <c r="M30" s="981"/>
      <c r="N30" s="981"/>
      <c r="O30" s="981"/>
      <c r="P30" s="710"/>
      <c r="Q30" s="339"/>
      <c r="R30" s="339"/>
      <c r="S30" s="339"/>
      <c r="T30" s="339"/>
      <c r="U30" s="339"/>
      <c r="V30" s="339"/>
      <c r="W30" s="339"/>
      <c r="X30" s="339"/>
    </row>
    <row r="31" spans="1:24" ht="18" customHeight="1">
      <c r="A31" s="101"/>
      <c r="B31" s="981"/>
      <c r="C31" s="981"/>
      <c r="D31" s="981"/>
      <c r="E31" s="981"/>
      <c r="F31" s="981"/>
      <c r="G31" s="981"/>
      <c r="H31" s="981"/>
      <c r="I31" s="981"/>
      <c r="J31" s="981"/>
      <c r="K31" s="981"/>
      <c r="L31" s="981"/>
      <c r="M31" s="981"/>
      <c r="N31" s="981"/>
      <c r="O31" s="981"/>
      <c r="P31" s="101"/>
      <c r="Q31" s="312"/>
      <c r="R31" s="312"/>
      <c r="S31" s="312"/>
      <c r="T31" s="312"/>
      <c r="U31" s="973"/>
      <c r="V31" s="973"/>
      <c r="W31" s="973"/>
      <c r="X31" s="973"/>
    </row>
    <row r="32" spans="1:24" ht="20.25" customHeight="1">
      <c r="A32" s="710"/>
      <c r="B32" s="981"/>
      <c r="C32" s="981"/>
      <c r="D32" s="981"/>
      <c r="E32" s="981"/>
      <c r="F32" s="981"/>
      <c r="G32" s="981"/>
      <c r="H32" s="981"/>
      <c r="I32" s="981"/>
      <c r="J32" s="981"/>
      <c r="K32" s="981"/>
      <c r="L32" s="981"/>
      <c r="M32" s="981"/>
      <c r="N32" s="981"/>
      <c r="O32" s="981"/>
      <c r="P32" s="710"/>
      <c r="Q32" s="339"/>
      <c r="R32" s="339"/>
      <c r="S32" s="339"/>
      <c r="T32" s="339"/>
      <c r="U32" s="339"/>
      <c r="V32" s="339"/>
      <c r="W32" s="339"/>
      <c r="X32" s="339"/>
    </row>
    <row r="33" spans="1:24" ht="18" customHeight="1">
      <c r="A33" s="714"/>
      <c r="B33" s="981"/>
      <c r="C33" s="981"/>
      <c r="D33" s="981"/>
      <c r="E33" s="981"/>
      <c r="F33" s="981"/>
      <c r="G33" s="981"/>
      <c r="H33" s="981"/>
      <c r="I33" s="981"/>
      <c r="J33" s="981"/>
      <c r="K33" s="981"/>
      <c r="L33" s="981"/>
      <c r="M33" s="981"/>
      <c r="N33" s="981"/>
      <c r="O33" s="981"/>
      <c r="P33" s="715"/>
      <c r="Q33" s="312"/>
      <c r="R33" s="312"/>
      <c r="S33" s="312"/>
      <c r="T33" s="312"/>
      <c r="U33" s="973"/>
      <c r="V33" s="973"/>
      <c r="W33" s="973"/>
      <c r="X33" s="973"/>
    </row>
    <row r="34" spans="1:24" ht="20.25" customHeight="1">
      <c r="A34" s="710"/>
      <c r="B34" s="981"/>
      <c r="C34" s="981"/>
      <c r="D34" s="981"/>
      <c r="E34" s="981"/>
      <c r="F34" s="981"/>
      <c r="G34" s="981"/>
      <c r="H34" s="981"/>
      <c r="I34" s="981"/>
      <c r="J34" s="981"/>
      <c r="K34" s="981"/>
      <c r="L34" s="981"/>
      <c r="M34" s="981"/>
      <c r="N34" s="981"/>
      <c r="O34" s="981"/>
      <c r="P34" s="710"/>
      <c r="Q34" s="339"/>
      <c r="R34" s="339"/>
      <c r="S34" s="339"/>
      <c r="T34" s="339"/>
      <c r="U34" s="339"/>
      <c r="V34" s="339"/>
      <c r="W34" s="339"/>
      <c r="X34" s="339"/>
    </row>
    <row r="35" spans="1:24" ht="18" customHeight="1">
      <c r="A35" s="101"/>
      <c r="B35" s="981"/>
      <c r="C35" s="981"/>
      <c r="D35" s="981"/>
      <c r="E35" s="981"/>
      <c r="F35" s="981"/>
      <c r="G35" s="981"/>
      <c r="H35" s="981"/>
      <c r="I35" s="981"/>
      <c r="J35" s="981"/>
      <c r="K35" s="981"/>
      <c r="L35" s="981"/>
      <c r="M35" s="981"/>
      <c r="N35" s="981"/>
      <c r="O35" s="981"/>
      <c r="P35" s="101"/>
      <c r="Q35" s="312"/>
      <c r="R35" s="312"/>
      <c r="S35" s="312"/>
      <c r="T35" s="312"/>
      <c r="U35" s="973"/>
      <c r="V35" s="973"/>
      <c r="W35" s="973"/>
      <c r="X35" s="973"/>
    </row>
    <row r="36" spans="1:24" ht="20.25" customHeight="1">
      <c r="A36" s="710"/>
      <c r="B36" s="981"/>
      <c r="C36" s="981"/>
      <c r="D36" s="981"/>
      <c r="E36" s="981"/>
      <c r="F36" s="981"/>
      <c r="G36" s="981"/>
      <c r="H36" s="981"/>
      <c r="I36" s="981"/>
      <c r="J36" s="981"/>
      <c r="K36" s="981"/>
      <c r="L36" s="981"/>
      <c r="M36" s="981"/>
      <c r="N36" s="981"/>
      <c r="O36" s="981"/>
      <c r="P36" s="710"/>
      <c r="Q36" s="339"/>
      <c r="R36" s="339"/>
      <c r="S36" s="339"/>
      <c r="T36" s="339"/>
      <c r="U36" s="339"/>
      <c r="V36" s="339"/>
      <c r="W36" s="339"/>
      <c r="X36" s="339"/>
    </row>
    <row r="37" spans="1:24" ht="18" customHeight="1">
      <c r="A37" s="101"/>
      <c r="B37" s="981"/>
      <c r="C37" s="981"/>
      <c r="D37" s="981"/>
      <c r="E37" s="981"/>
      <c r="F37" s="981"/>
      <c r="G37" s="981"/>
      <c r="H37" s="981"/>
      <c r="I37" s="981"/>
      <c r="J37" s="981"/>
      <c r="K37" s="981"/>
      <c r="L37" s="981"/>
      <c r="M37" s="981"/>
      <c r="N37" s="981"/>
      <c r="O37" s="981"/>
      <c r="P37" s="101"/>
      <c r="Q37" s="312"/>
      <c r="R37" s="312"/>
      <c r="S37" s="312"/>
      <c r="T37" s="312"/>
      <c r="U37" s="340"/>
      <c r="V37" s="340"/>
      <c r="W37" s="340"/>
      <c r="X37" s="340"/>
    </row>
    <row r="38" spans="1:24" ht="20.25" customHeight="1">
      <c r="A38" s="710"/>
      <c r="B38" s="981"/>
      <c r="C38" s="981"/>
      <c r="D38" s="981"/>
      <c r="E38" s="981"/>
      <c r="F38" s="981"/>
      <c r="G38" s="981"/>
      <c r="H38" s="981"/>
      <c r="I38" s="981"/>
      <c r="J38" s="981"/>
      <c r="K38" s="981"/>
      <c r="L38" s="981"/>
      <c r="M38" s="981"/>
      <c r="N38" s="981"/>
      <c r="O38" s="981"/>
      <c r="P38" s="710"/>
      <c r="Q38" s="339"/>
      <c r="R38" s="339"/>
      <c r="S38" s="339"/>
      <c r="T38" s="339"/>
      <c r="U38" s="339"/>
      <c r="V38" s="339"/>
      <c r="W38" s="339"/>
      <c r="X38" s="339"/>
    </row>
    <row r="39" spans="1:24" ht="18" customHeight="1">
      <c r="A39" s="101"/>
      <c r="B39" s="981"/>
      <c r="C39" s="981"/>
      <c r="D39" s="981"/>
      <c r="E39" s="981"/>
      <c r="F39" s="981"/>
      <c r="G39" s="981"/>
      <c r="H39" s="981"/>
      <c r="I39" s="981"/>
      <c r="J39" s="981"/>
      <c r="K39" s="981"/>
      <c r="L39" s="981"/>
      <c r="M39" s="981"/>
      <c r="N39" s="981"/>
      <c r="O39" s="981"/>
      <c r="P39" s="101"/>
      <c r="Q39" s="312"/>
      <c r="R39" s="312"/>
      <c r="S39" s="312"/>
      <c r="T39" s="312"/>
      <c r="U39" s="973"/>
      <c r="V39" s="973"/>
      <c r="W39" s="973"/>
      <c r="X39" s="973"/>
    </row>
    <row r="40" spans="1:24" ht="20.25" customHeight="1">
      <c r="A40" s="710"/>
      <c r="B40" s="710"/>
      <c r="C40" s="710"/>
      <c r="D40" s="710"/>
      <c r="E40" s="710"/>
      <c r="F40" s="710"/>
      <c r="G40" s="710"/>
      <c r="H40" s="710"/>
      <c r="I40" s="710"/>
      <c r="J40" s="710"/>
      <c r="K40" s="710"/>
      <c r="L40" s="710"/>
      <c r="M40" s="710"/>
      <c r="N40" s="710"/>
      <c r="O40" s="710"/>
      <c r="P40" s="710"/>
      <c r="Q40" s="339"/>
      <c r="R40" s="339"/>
      <c r="S40" s="339"/>
      <c r="T40" s="339"/>
      <c r="U40" s="339"/>
      <c r="V40" s="339"/>
      <c r="W40" s="339"/>
      <c r="X40" s="339"/>
    </row>
    <row r="41" spans="1:24" ht="18" customHeight="1">
      <c r="A41" s="979" t="s">
        <v>614</v>
      </c>
      <c r="B41" s="979"/>
      <c r="C41" s="979"/>
      <c r="D41" s="979"/>
      <c r="E41" s="979"/>
      <c r="F41" s="979"/>
      <c r="G41" s="979"/>
      <c r="H41" s="979"/>
      <c r="I41" s="979"/>
      <c r="J41" s="979"/>
      <c r="K41" s="979"/>
      <c r="L41" s="979"/>
      <c r="M41" s="979"/>
      <c r="N41" s="979"/>
      <c r="O41" s="979"/>
      <c r="P41" s="979"/>
      <c r="Q41" s="312"/>
      <c r="R41" s="312"/>
      <c r="S41" s="312"/>
      <c r="T41" s="312"/>
      <c r="U41" s="340"/>
      <c r="V41" s="340"/>
      <c r="W41" s="340"/>
      <c r="X41" s="340"/>
    </row>
    <row r="42" spans="1:24" ht="20.25" customHeight="1">
      <c r="A42" s="710"/>
      <c r="B42" s="710"/>
      <c r="C42" s="710"/>
      <c r="D42" s="710"/>
      <c r="E42" s="710"/>
      <c r="F42" s="710"/>
      <c r="G42" s="710"/>
      <c r="H42" s="710"/>
      <c r="I42" s="710"/>
      <c r="J42" s="710"/>
      <c r="K42" s="710"/>
      <c r="L42" s="710"/>
      <c r="M42" s="710"/>
      <c r="N42" s="710"/>
      <c r="O42" s="710"/>
      <c r="P42" s="533" t="str">
        <f>様式7!$F$4</f>
        <v>○○○○○○○○○○○ESCO事業</v>
      </c>
      <c r="Q42" s="339"/>
      <c r="R42" s="339"/>
      <c r="S42" s="339"/>
      <c r="T42" s="339"/>
      <c r="U42" s="339"/>
      <c r="V42" s="339"/>
      <c r="W42" s="339"/>
      <c r="X42" s="339"/>
    </row>
    <row r="43" spans="1:24" ht="18" customHeight="1">
      <c r="A43" s="312"/>
      <c r="B43" s="312"/>
      <c r="C43" s="312"/>
      <c r="D43" s="312"/>
      <c r="E43" s="312"/>
      <c r="F43" s="312"/>
      <c r="G43" s="312"/>
      <c r="H43" s="312"/>
      <c r="I43" s="312"/>
      <c r="J43" s="312"/>
      <c r="K43" s="312"/>
      <c r="L43" s="312"/>
      <c r="M43" s="312"/>
      <c r="N43" s="312"/>
      <c r="O43" s="312"/>
      <c r="P43" s="312"/>
      <c r="Q43" s="312"/>
      <c r="R43" s="312"/>
      <c r="S43" s="312"/>
      <c r="T43" s="312"/>
      <c r="U43" s="973"/>
      <c r="V43" s="973"/>
      <c r="W43" s="973"/>
      <c r="X43" s="973"/>
    </row>
    <row r="44" spans="1:24" ht="20.25" customHeight="1">
      <c r="A44" s="970"/>
      <c r="B44" s="970"/>
      <c r="C44" s="970"/>
      <c r="D44" s="970"/>
      <c r="E44" s="970"/>
      <c r="F44" s="970"/>
      <c r="G44" s="970"/>
      <c r="H44" s="970"/>
      <c r="I44" s="970"/>
      <c r="J44" s="970"/>
      <c r="K44" s="970"/>
      <c r="L44" s="970"/>
      <c r="M44" s="970"/>
      <c r="N44" s="970"/>
      <c r="O44" s="970"/>
      <c r="P44" s="970"/>
      <c r="Q44" s="970"/>
      <c r="R44" s="970"/>
      <c r="S44" s="970"/>
      <c r="T44" s="970"/>
      <c r="U44" s="970"/>
      <c r="V44" s="970"/>
      <c r="W44" s="970"/>
      <c r="X44" s="970"/>
    </row>
    <row r="45" spans="1:24" ht="18" customHeight="1">
      <c r="A45" s="312"/>
      <c r="B45" s="312"/>
      <c r="C45" s="312"/>
      <c r="D45" s="312"/>
      <c r="E45" s="312"/>
      <c r="F45" s="312"/>
      <c r="G45" s="312"/>
      <c r="H45" s="312"/>
      <c r="I45" s="312"/>
      <c r="J45" s="312"/>
      <c r="K45" s="312"/>
      <c r="L45" s="312"/>
      <c r="M45" s="312"/>
      <c r="N45" s="312"/>
      <c r="O45" s="312"/>
      <c r="P45" s="312"/>
      <c r="Q45" s="312"/>
      <c r="R45" s="312"/>
      <c r="S45" s="312"/>
      <c r="T45" s="312"/>
      <c r="U45" s="973"/>
      <c r="V45" s="973"/>
      <c r="W45" s="973"/>
      <c r="X45" s="973"/>
    </row>
    <row r="46" spans="1:24" ht="20.25" customHeight="1">
      <c r="A46" s="970"/>
      <c r="B46" s="970"/>
      <c r="C46" s="970"/>
      <c r="D46" s="970"/>
      <c r="E46" s="970"/>
      <c r="F46" s="970"/>
      <c r="G46" s="970"/>
      <c r="H46" s="970"/>
      <c r="I46" s="970"/>
      <c r="J46" s="970"/>
      <c r="K46" s="970"/>
      <c r="L46" s="970"/>
      <c r="M46" s="970"/>
      <c r="N46" s="970"/>
      <c r="O46" s="970"/>
      <c r="P46" s="970"/>
      <c r="Q46" s="970"/>
      <c r="R46" s="970"/>
      <c r="S46" s="970"/>
      <c r="T46" s="970"/>
      <c r="U46" s="970"/>
      <c r="V46" s="970"/>
      <c r="W46" s="970"/>
      <c r="X46" s="970"/>
    </row>
    <row r="47" spans="1:24" ht="18" customHeight="1">
      <c r="A47" s="312"/>
      <c r="B47" s="312"/>
      <c r="C47" s="312"/>
      <c r="D47" s="312"/>
      <c r="E47" s="312"/>
      <c r="F47" s="312"/>
      <c r="G47" s="312"/>
      <c r="H47" s="312"/>
      <c r="I47" s="312"/>
      <c r="J47" s="312"/>
      <c r="K47" s="312"/>
      <c r="L47" s="312"/>
      <c r="M47" s="312"/>
      <c r="N47" s="312"/>
      <c r="O47" s="312"/>
      <c r="P47" s="312"/>
      <c r="Q47" s="312"/>
      <c r="R47" s="312"/>
      <c r="S47" s="312"/>
      <c r="T47" s="312"/>
      <c r="U47" s="973"/>
      <c r="V47" s="973"/>
      <c r="W47" s="973"/>
      <c r="X47" s="973"/>
    </row>
    <row r="48" spans="1:24" ht="20.25" customHeight="1">
      <c r="A48" s="970"/>
      <c r="B48" s="970"/>
      <c r="C48" s="970"/>
      <c r="D48" s="970"/>
      <c r="E48" s="970"/>
      <c r="F48" s="970"/>
      <c r="G48" s="970"/>
      <c r="H48" s="970"/>
      <c r="I48" s="970"/>
      <c r="J48" s="970"/>
      <c r="K48" s="970"/>
      <c r="L48" s="970"/>
      <c r="M48" s="970"/>
      <c r="N48" s="970"/>
      <c r="O48" s="970"/>
      <c r="P48" s="970"/>
      <c r="Q48" s="970"/>
      <c r="R48" s="970"/>
      <c r="S48" s="970"/>
      <c r="T48" s="970"/>
      <c r="U48" s="970"/>
      <c r="V48" s="970"/>
      <c r="W48" s="970"/>
      <c r="X48" s="970"/>
    </row>
    <row r="49" spans="1:24" ht="14.25">
      <c r="A49" s="281"/>
      <c r="B49" s="281"/>
      <c r="C49" s="281"/>
      <c r="D49" s="281"/>
      <c r="E49" s="281"/>
      <c r="F49" s="281"/>
      <c r="G49" s="281"/>
      <c r="H49" s="281"/>
      <c r="I49" s="281"/>
      <c r="J49" s="281"/>
      <c r="K49" s="281"/>
      <c r="L49" s="281"/>
      <c r="M49" s="281"/>
      <c r="N49" s="281"/>
      <c r="O49" s="281"/>
      <c r="P49" s="281"/>
      <c r="Q49" s="281"/>
      <c r="R49" s="281"/>
      <c r="S49" s="283"/>
      <c r="T49" s="283"/>
      <c r="U49" s="283"/>
      <c r="V49" s="283"/>
      <c r="W49" s="283"/>
      <c r="X49" s="283"/>
    </row>
    <row r="50" spans="1:24" ht="14.25">
      <c r="A50" s="281"/>
      <c r="B50" s="281"/>
      <c r="C50" s="281"/>
      <c r="D50" s="281"/>
      <c r="E50" s="281"/>
      <c r="F50" s="281"/>
      <c r="G50" s="281"/>
      <c r="H50" s="281"/>
      <c r="I50" s="281"/>
      <c r="J50" s="281"/>
      <c r="K50" s="281"/>
      <c r="L50" s="281"/>
      <c r="M50" s="281"/>
      <c r="N50" s="281"/>
      <c r="O50" s="281"/>
      <c r="P50" s="281"/>
      <c r="Q50" s="281"/>
      <c r="R50" s="281"/>
      <c r="S50" s="283"/>
      <c r="T50" s="283"/>
      <c r="U50" s="283"/>
      <c r="V50" s="283"/>
      <c r="W50" s="283"/>
      <c r="X50" s="283"/>
    </row>
    <row r="51" spans="1:24">
      <c r="A51" s="284"/>
      <c r="B51" s="284"/>
      <c r="C51" s="284"/>
      <c r="D51" s="284"/>
      <c r="E51" s="284"/>
      <c r="F51" s="284"/>
      <c r="G51" s="284"/>
      <c r="H51" s="284"/>
      <c r="I51" s="284"/>
      <c r="J51" s="284"/>
      <c r="K51" s="284"/>
      <c r="L51" s="284"/>
      <c r="M51" s="284"/>
      <c r="N51" s="284"/>
      <c r="O51" s="284"/>
      <c r="P51" s="284"/>
      <c r="Q51" s="284"/>
      <c r="R51" s="284"/>
      <c r="S51" s="284"/>
      <c r="T51" s="284"/>
      <c r="U51" s="284"/>
      <c r="V51" s="284"/>
      <c r="W51" s="284"/>
      <c r="X51" s="284"/>
    </row>
    <row r="52" spans="1:24">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row>
    <row r="53" spans="1:24">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row>
    <row r="54" spans="1:24">
      <c r="A54" s="284"/>
      <c r="B54" s="284"/>
      <c r="C54" s="284"/>
      <c r="D54" s="284"/>
      <c r="E54" s="284"/>
      <c r="F54" s="284"/>
      <c r="G54" s="284"/>
      <c r="H54" s="284"/>
      <c r="I54" s="284"/>
      <c r="J54" s="284"/>
      <c r="K54" s="284"/>
      <c r="L54" s="284"/>
      <c r="M54" s="284"/>
      <c r="N54" s="284"/>
      <c r="O54" s="284"/>
      <c r="P54" s="284"/>
      <c r="Q54" s="284"/>
      <c r="R54" s="284"/>
      <c r="S54" s="284"/>
      <c r="T54" s="284"/>
      <c r="U54" s="284"/>
      <c r="V54" s="284"/>
      <c r="W54" s="284"/>
      <c r="X54" s="284"/>
    </row>
    <row r="55" spans="1:24">
      <c r="A55" s="284"/>
      <c r="B55" s="284"/>
      <c r="C55" s="284"/>
      <c r="D55" s="284"/>
      <c r="E55" s="284"/>
      <c r="F55" s="284"/>
      <c r="G55" s="284"/>
      <c r="H55" s="284"/>
      <c r="I55" s="284"/>
      <c r="J55" s="284"/>
      <c r="K55" s="284"/>
      <c r="L55" s="284"/>
      <c r="M55" s="284"/>
      <c r="N55" s="284"/>
      <c r="O55" s="284"/>
      <c r="P55" s="284"/>
      <c r="Q55" s="284"/>
      <c r="R55" s="284"/>
      <c r="S55" s="284"/>
      <c r="T55" s="284"/>
      <c r="U55" s="284"/>
      <c r="V55" s="284"/>
      <c r="W55" s="284"/>
      <c r="X55" s="284"/>
    </row>
    <row r="56" spans="1:24">
      <c r="A56" s="284"/>
      <c r="B56" s="284"/>
      <c r="C56" s="284"/>
      <c r="D56" s="284"/>
      <c r="E56" s="284"/>
      <c r="F56" s="284"/>
      <c r="G56" s="284"/>
      <c r="H56" s="284"/>
      <c r="I56" s="284"/>
      <c r="J56" s="284"/>
      <c r="K56" s="284"/>
      <c r="L56" s="284"/>
      <c r="M56" s="284"/>
      <c r="N56" s="284"/>
      <c r="O56" s="284"/>
      <c r="P56" s="284"/>
      <c r="Q56" s="284"/>
      <c r="R56" s="284"/>
      <c r="S56" s="284"/>
      <c r="T56" s="284"/>
      <c r="U56" s="284"/>
      <c r="V56" s="284"/>
      <c r="W56" s="284"/>
      <c r="X56" s="284"/>
    </row>
    <row r="57" spans="1:24">
      <c r="A57" s="284"/>
      <c r="B57" s="284"/>
      <c r="C57" s="284"/>
      <c r="D57" s="284"/>
      <c r="E57" s="284"/>
      <c r="F57" s="284"/>
      <c r="G57" s="284"/>
      <c r="H57" s="284"/>
      <c r="I57" s="284"/>
      <c r="J57" s="284"/>
      <c r="K57" s="284"/>
      <c r="L57" s="284"/>
      <c r="M57" s="284"/>
      <c r="N57" s="284"/>
      <c r="O57" s="284"/>
      <c r="P57" s="284"/>
      <c r="Q57" s="284"/>
      <c r="R57" s="284"/>
      <c r="S57" s="284"/>
      <c r="T57" s="284"/>
      <c r="U57" s="284"/>
      <c r="V57" s="284"/>
      <c r="W57" s="284"/>
      <c r="X57" s="284"/>
    </row>
    <row r="58" spans="1:24">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row>
  </sheetData>
  <mergeCells count="15">
    <mergeCell ref="U1:X1"/>
    <mergeCell ref="U33:X33"/>
    <mergeCell ref="U29:X29"/>
    <mergeCell ref="U31:X31"/>
    <mergeCell ref="O1:P1"/>
    <mergeCell ref="B4:O39"/>
    <mergeCell ref="U47:X47"/>
    <mergeCell ref="A48:X48"/>
    <mergeCell ref="U35:X35"/>
    <mergeCell ref="U39:X39"/>
    <mergeCell ref="U43:X43"/>
    <mergeCell ref="A44:X44"/>
    <mergeCell ref="U45:X45"/>
    <mergeCell ref="A46:X46"/>
    <mergeCell ref="A41:P41"/>
  </mergeCells>
  <phoneticPr fontId="3"/>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8" ht="22.5" customHeight="1"/>
    <row r="2" spans="1:8" ht="22.5" customHeight="1">
      <c r="B2" s="195"/>
      <c r="C2" s="195"/>
      <c r="D2" s="195"/>
    </row>
    <row r="3" spans="1:8" ht="21" customHeight="1">
      <c r="A3" s="195"/>
      <c r="B3" s="190" t="s">
        <v>374</v>
      </c>
      <c r="C3" s="197"/>
      <c r="D3" s="195"/>
    </row>
    <row r="4" spans="1:8" ht="23.25" customHeight="1">
      <c r="A4" s="195"/>
      <c r="B4" s="190"/>
      <c r="C4" s="197"/>
      <c r="D4" s="195"/>
    </row>
    <row r="5" spans="1:8" ht="23.25" customHeight="1">
      <c r="A5" s="195"/>
      <c r="B5" s="190"/>
      <c r="C5" s="197"/>
      <c r="D5" s="195"/>
    </row>
    <row r="6" spans="1:8" ht="22.5" customHeight="1">
      <c r="A6" s="192" t="s">
        <v>205</v>
      </c>
      <c r="B6" s="192" t="s">
        <v>175</v>
      </c>
      <c r="C6" s="222"/>
      <c r="D6" s="1"/>
    </row>
    <row r="7" spans="1:8" ht="22.5" customHeight="1">
      <c r="B7" s="460" t="s">
        <v>375</v>
      </c>
    </row>
    <row r="8" spans="1:8" ht="21" customHeight="1">
      <c r="B8" s="461" t="s">
        <v>364</v>
      </c>
      <c r="C8" s="195"/>
      <c r="D8" s="153"/>
    </row>
    <row r="9" spans="1:8" ht="21" customHeight="1">
      <c r="B9" s="461"/>
      <c r="C9" s="195"/>
      <c r="D9" s="153"/>
    </row>
    <row r="10" spans="1:8" ht="21.75" customHeight="1">
      <c r="B10" s="191"/>
      <c r="C10" s="195"/>
      <c r="D10" s="180"/>
    </row>
    <row r="11" spans="1:8" ht="23.25" customHeight="1" thickBot="1">
      <c r="A11" s="192" t="s">
        <v>206</v>
      </c>
      <c r="B11" s="192" t="s">
        <v>376</v>
      </c>
      <c r="E11" s="84"/>
      <c r="F11" s="84"/>
      <c r="G11" s="198"/>
      <c r="H11" s="198"/>
    </row>
    <row r="12" spans="1:8" ht="14.25">
      <c r="B12" s="1675" t="s">
        <v>174</v>
      </c>
      <c r="C12" s="208" t="s">
        <v>179</v>
      </c>
      <c r="D12" s="1677" t="s">
        <v>172</v>
      </c>
    </row>
    <row r="13" spans="1:8" ht="15" thickBot="1">
      <c r="B13" s="1676"/>
      <c r="C13" s="209" t="s">
        <v>474</v>
      </c>
      <c r="D13" s="1678"/>
    </row>
    <row r="14" spans="1:8" ht="30" customHeight="1" thickTop="1">
      <c r="B14" s="214"/>
      <c r="C14" s="463"/>
      <c r="D14" s="210"/>
    </row>
    <row r="15" spans="1:8" ht="30.75" customHeight="1">
      <c r="B15" s="456"/>
      <c r="C15" s="464"/>
      <c r="D15" s="457"/>
    </row>
    <row r="16" spans="1:8" ht="30.75" customHeight="1">
      <c r="B16" s="456"/>
      <c r="C16" s="464"/>
      <c r="D16" s="457"/>
    </row>
    <row r="17" spans="1:7" ht="30.75" customHeight="1">
      <c r="B17" s="213"/>
      <c r="C17" s="465"/>
      <c r="D17" s="212"/>
    </row>
    <row r="18" spans="1:7" ht="29.25" customHeight="1">
      <c r="B18" s="202"/>
      <c r="C18" s="466"/>
      <c r="D18" s="211"/>
    </row>
    <row r="19" spans="1:7" ht="28.5" customHeight="1">
      <c r="B19" s="456"/>
      <c r="C19" s="464"/>
      <c r="D19" s="457"/>
    </row>
    <row r="20" spans="1:7" ht="30.75" customHeight="1">
      <c r="B20" s="456"/>
      <c r="C20" s="464"/>
      <c r="D20" s="457"/>
    </row>
    <row r="21" spans="1:7" ht="30.75" customHeight="1">
      <c r="B21" s="213"/>
      <c r="C21" s="465"/>
      <c r="D21" s="212"/>
    </row>
    <row r="22" spans="1:7" ht="30" customHeight="1">
      <c r="B22" s="202"/>
      <c r="C22" s="466"/>
      <c r="D22" s="211"/>
    </row>
    <row r="23" spans="1:7" ht="30" customHeight="1">
      <c r="B23" s="202"/>
      <c r="C23" s="466"/>
      <c r="D23" s="457"/>
    </row>
    <row r="24" spans="1:7" ht="30.75" customHeight="1" thickBot="1">
      <c r="B24" s="462"/>
      <c r="C24" s="467"/>
      <c r="D24" s="210"/>
    </row>
    <row r="25" spans="1:7" ht="30" customHeight="1" thickTop="1" thickBot="1">
      <c r="B25" s="459" t="s">
        <v>475</v>
      </c>
      <c r="C25" s="468">
        <f>'様式9-7'!D18</f>
        <v>0</v>
      </c>
      <c r="D25" s="215"/>
    </row>
    <row r="26" spans="1:7" ht="18.75" customHeight="1">
      <c r="B26" s="382" t="s">
        <v>377</v>
      </c>
      <c r="D26" s="458"/>
    </row>
    <row r="27" spans="1:7" ht="22.5" customHeight="1">
      <c r="B27" s="382" t="s">
        <v>378</v>
      </c>
    </row>
    <row r="28" spans="1:7" ht="22.5" customHeight="1">
      <c r="B28" s="382"/>
    </row>
    <row r="29" spans="1:7" customFormat="1" ht="22.5" customHeight="1">
      <c r="A29" s="192"/>
      <c r="B29" s="192"/>
      <c r="C29" s="192"/>
      <c r="D29" s="192"/>
      <c r="E29" s="192"/>
      <c r="G29" s="192"/>
    </row>
    <row r="30" spans="1:7" customFormat="1" ht="22.5" customHeight="1">
      <c r="A30" s="192" t="s">
        <v>207</v>
      </c>
      <c r="B30" s="192" t="s">
        <v>369</v>
      </c>
      <c r="C30" s="192"/>
      <c r="D30" s="192"/>
      <c r="E30" s="192"/>
      <c r="G30" s="192"/>
    </row>
    <row r="31" spans="1:7" customFormat="1" ht="22.5" customHeight="1">
      <c r="A31" s="192"/>
      <c r="B31" s="192" t="s">
        <v>379</v>
      </c>
      <c r="C31" s="192"/>
      <c r="D31" s="192"/>
      <c r="E31" s="192"/>
      <c r="G31" s="192"/>
    </row>
    <row r="32" spans="1:7" customFormat="1" ht="23.25" customHeight="1">
      <c r="A32" s="192"/>
      <c r="B32" s="192" t="s">
        <v>371</v>
      </c>
      <c r="C32" s="192"/>
      <c r="D32" s="192"/>
      <c r="E32" s="192"/>
      <c r="G32" s="192"/>
    </row>
    <row r="33" spans="1:7" customFormat="1" ht="24.75" customHeight="1">
      <c r="A33" s="192"/>
      <c r="B33" s="192" t="s">
        <v>372</v>
      </c>
      <c r="C33" s="192"/>
      <c r="D33" s="192"/>
      <c r="E33" s="192"/>
      <c r="G33" s="192"/>
    </row>
    <row r="34" spans="1:7" customFormat="1" ht="22.5" customHeight="1">
      <c r="A34" s="192"/>
      <c r="B34" s="192"/>
      <c r="C34" s="192"/>
      <c r="D34" s="192"/>
      <c r="E34" s="192"/>
      <c r="G34" s="192"/>
    </row>
    <row r="35" spans="1:7" customFormat="1" ht="22.5" customHeight="1">
      <c r="A35" s="192"/>
      <c r="B35" s="192"/>
      <c r="C35" s="192"/>
      <c r="D35" s="192"/>
      <c r="E35" s="192"/>
      <c r="G35" s="192"/>
    </row>
    <row r="36" spans="1:7" ht="19.5" customHeight="1">
      <c r="A36" s="1659" t="s">
        <v>380</v>
      </c>
      <c r="B36" s="1035"/>
      <c r="C36" s="1035"/>
      <c r="D36" s="1035"/>
    </row>
    <row r="37" spans="1:7" ht="22.5" customHeight="1">
      <c r="D37" s="17" t="str">
        <f>様式7!$F$4</f>
        <v>○○○○○○○○○○○ESCO事業</v>
      </c>
    </row>
  </sheetData>
  <mergeCells count="3">
    <mergeCell ref="A36:D36"/>
    <mergeCell ref="B12:B13"/>
    <mergeCell ref="D12:D13"/>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4" ht="22.5" customHeight="1"/>
    <row r="2" spans="1:4" ht="22.5" customHeight="1">
      <c r="B2" s="195"/>
      <c r="C2" s="195"/>
      <c r="D2" s="195"/>
    </row>
    <row r="3" spans="1:4" ht="18.75">
      <c r="A3" s="195"/>
      <c r="B3" s="190" t="s">
        <v>381</v>
      </c>
      <c r="C3" s="197"/>
      <c r="D3" s="195"/>
    </row>
    <row r="4" spans="1:4" ht="22.5" customHeight="1">
      <c r="A4" s="195"/>
      <c r="B4" s="190"/>
      <c r="C4" s="197"/>
      <c r="D4" s="195"/>
    </row>
    <row r="5" spans="1:4" ht="24.75" customHeight="1">
      <c r="A5" s="195"/>
      <c r="B5" s="191" t="s">
        <v>382</v>
      </c>
      <c r="C5" s="222"/>
      <c r="D5" s="1"/>
    </row>
    <row r="6" spans="1:4" ht="22.5" customHeight="1">
      <c r="B6" s="191" t="s">
        <v>383</v>
      </c>
      <c r="C6" s="195"/>
      <c r="D6" s="1"/>
    </row>
    <row r="7" spans="1:4" ht="22.5" customHeight="1">
      <c r="B7" s="191"/>
      <c r="C7" s="195"/>
      <c r="D7" s="180"/>
    </row>
    <row r="8" spans="1:4" ht="22.5" customHeight="1">
      <c r="B8" s="216"/>
      <c r="C8" s="193"/>
      <c r="D8" s="217"/>
    </row>
    <row r="9" spans="1:4" ht="22.5" customHeight="1">
      <c r="B9" s="218"/>
      <c r="C9" s="195"/>
      <c r="D9" s="219"/>
    </row>
    <row r="10" spans="1:4" ht="22.5" customHeight="1">
      <c r="B10" s="218"/>
      <c r="C10" s="195"/>
      <c r="D10" s="219"/>
    </row>
    <row r="11" spans="1:4" ht="22.5" customHeight="1">
      <c r="B11" s="218"/>
      <c r="C11" s="195"/>
      <c r="D11" s="219"/>
    </row>
    <row r="12" spans="1:4" ht="22.5" customHeight="1">
      <c r="B12" s="218"/>
      <c r="C12" s="195"/>
      <c r="D12" s="219"/>
    </row>
    <row r="13" spans="1:4" ht="22.5" customHeight="1">
      <c r="B13" s="218"/>
      <c r="C13" s="195"/>
      <c r="D13" s="219"/>
    </row>
    <row r="14" spans="1:4" ht="22.5" customHeight="1">
      <c r="B14" s="218"/>
      <c r="C14" s="195"/>
      <c r="D14" s="219"/>
    </row>
    <row r="15" spans="1:4" ht="22.5" customHeight="1">
      <c r="B15" s="218"/>
      <c r="C15" s="195"/>
      <c r="D15" s="219"/>
    </row>
    <row r="16" spans="1:4" ht="22.5" customHeight="1">
      <c r="B16" s="218"/>
      <c r="C16" s="195"/>
      <c r="D16" s="219"/>
    </row>
    <row r="17" spans="2:4" ht="22.5" customHeight="1">
      <c r="B17" s="218"/>
      <c r="C17" s="195"/>
      <c r="D17" s="219"/>
    </row>
    <row r="18" spans="2:4" ht="22.5" customHeight="1">
      <c r="B18" s="218"/>
      <c r="C18" s="195"/>
      <c r="D18" s="219"/>
    </row>
    <row r="19" spans="2:4" ht="22.5" customHeight="1">
      <c r="B19" s="218"/>
      <c r="C19" s="195"/>
      <c r="D19" s="219"/>
    </row>
    <row r="20" spans="2:4" ht="22.5" customHeight="1">
      <c r="B20" s="218"/>
      <c r="C20" s="195"/>
      <c r="D20" s="219"/>
    </row>
    <row r="21" spans="2:4" ht="22.5" customHeight="1">
      <c r="B21" s="218"/>
      <c r="C21" s="195"/>
      <c r="D21" s="219"/>
    </row>
    <row r="22" spans="2:4" ht="22.5" customHeight="1">
      <c r="B22" s="218"/>
      <c r="C22" s="195"/>
      <c r="D22" s="219"/>
    </row>
    <row r="23" spans="2:4" ht="22.5" customHeight="1">
      <c r="B23" s="218"/>
      <c r="C23" s="195"/>
      <c r="D23" s="219"/>
    </row>
    <row r="24" spans="2:4" ht="22.5" customHeight="1">
      <c r="B24" s="218"/>
      <c r="C24" s="195"/>
      <c r="D24" s="219"/>
    </row>
    <row r="25" spans="2:4" ht="22.5" customHeight="1">
      <c r="B25" s="218"/>
      <c r="C25" s="195"/>
      <c r="D25" s="219"/>
    </row>
    <row r="26" spans="2:4" ht="22.5" customHeight="1">
      <c r="B26" s="218"/>
      <c r="C26" s="195"/>
      <c r="D26" s="219"/>
    </row>
    <row r="27" spans="2:4" ht="22.5" customHeight="1">
      <c r="B27" s="218"/>
      <c r="C27" s="195"/>
      <c r="D27" s="219"/>
    </row>
    <row r="28" spans="2:4" ht="22.5" customHeight="1">
      <c r="B28" s="218"/>
      <c r="C28" s="195"/>
      <c r="D28" s="219"/>
    </row>
    <row r="29" spans="2:4" ht="22.5" customHeight="1">
      <c r="B29" s="218"/>
      <c r="C29" s="195"/>
      <c r="D29" s="219"/>
    </row>
    <row r="30" spans="2:4" ht="22.5" customHeight="1">
      <c r="B30" s="218"/>
      <c r="C30" s="195"/>
      <c r="D30" s="219"/>
    </row>
    <row r="31" spans="2:4" ht="22.5" customHeight="1">
      <c r="B31" s="218"/>
      <c r="C31" s="195"/>
      <c r="D31" s="219"/>
    </row>
    <row r="32" spans="2:4" ht="22.5" customHeight="1">
      <c r="B32" s="218"/>
      <c r="C32" s="195"/>
      <c r="D32" s="219"/>
    </row>
    <row r="33" spans="1:7" ht="22.5" customHeight="1">
      <c r="B33" s="218"/>
      <c r="C33" s="195"/>
      <c r="D33" s="219"/>
    </row>
    <row r="34" spans="1:7" ht="21" customHeight="1">
      <c r="B34" s="218"/>
      <c r="C34" s="195"/>
      <c r="D34" s="219"/>
    </row>
    <row r="35" spans="1:7" ht="22.5" customHeight="1">
      <c r="B35" s="218"/>
      <c r="C35" s="195"/>
      <c r="D35" s="219"/>
    </row>
    <row r="36" spans="1:7" ht="22.5" customHeight="1">
      <c r="B36" s="218"/>
      <c r="C36" s="195"/>
      <c r="D36" s="219"/>
    </row>
    <row r="37" spans="1:7" customFormat="1" ht="21" customHeight="1">
      <c r="A37" s="192"/>
      <c r="B37" s="194"/>
      <c r="C37" s="195"/>
      <c r="D37" s="196"/>
      <c r="E37" s="192"/>
      <c r="G37" s="192"/>
    </row>
    <row r="38" spans="1:7" customFormat="1" ht="23.25" customHeight="1">
      <c r="A38" s="192"/>
      <c r="B38" s="205"/>
      <c r="C38" s="199"/>
      <c r="D38" s="206"/>
      <c r="E38" s="192"/>
      <c r="G38" s="192"/>
    </row>
    <row r="39" spans="1:7" customFormat="1" ht="21.75" customHeight="1">
      <c r="A39" s="185" t="s">
        <v>384</v>
      </c>
      <c r="B39" s="14"/>
      <c r="C39" s="383"/>
      <c r="D39" s="383"/>
      <c r="E39" s="192"/>
      <c r="G39" s="192"/>
    </row>
    <row r="40" spans="1:7" customFormat="1" ht="23.25" customHeight="1">
      <c r="A40" s="192"/>
      <c r="B40" s="192"/>
      <c r="C40" s="192"/>
      <c r="D40" s="17" t="str">
        <f>様式7!$F$4</f>
        <v>○○○○○○○○○○○ESCO事業</v>
      </c>
      <c r="E40" s="192"/>
      <c r="G40" s="192"/>
    </row>
    <row r="41" spans="1:7" ht="23.25" customHeight="1"/>
    <row r="42" spans="1:7">
      <c r="D42" s="221"/>
    </row>
  </sheetData>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zoomScaleNormal="100" zoomScaleSheetLayoutView="100" workbookViewId="0"/>
  </sheetViews>
  <sheetFormatPr defaultRowHeight="13.5"/>
  <cols>
    <col min="1" max="1" width="3.25" style="192" customWidth="1"/>
    <col min="2" max="2" width="30.625" style="192" customWidth="1"/>
    <col min="3" max="3" width="15.625" style="192" customWidth="1"/>
    <col min="4" max="4" width="50.625" style="192" customWidth="1"/>
    <col min="5" max="6" width="9.75" style="192" customWidth="1"/>
    <col min="7" max="7" width="10.125" style="192" customWidth="1"/>
    <col min="8" max="8" width="11.75" style="192" customWidth="1"/>
    <col min="9" max="256" width="9" style="192"/>
    <col min="257" max="257" width="3.25" style="192" customWidth="1"/>
    <col min="258" max="258" width="30.625" style="192" customWidth="1"/>
    <col min="259" max="259" width="15.625" style="192" customWidth="1"/>
    <col min="260" max="260" width="50.625" style="192" customWidth="1"/>
    <col min="261" max="262" width="9.75" style="192" customWidth="1"/>
    <col min="263" max="263" width="10.125" style="192" customWidth="1"/>
    <col min="264" max="264" width="11.75" style="192" customWidth="1"/>
    <col min="265" max="512" width="9" style="192"/>
    <col min="513" max="513" width="3.25" style="192" customWidth="1"/>
    <col min="514" max="514" width="30.625" style="192" customWidth="1"/>
    <col min="515" max="515" width="15.625" style="192" customWidth="1"/>
    <col min="516" max="516" width="50.625" style="192" customWidth="1"/>
    <col min="517" max="518" width="9.75" style="192" customWidth="1"/>
    <col min="519" max="519" width="10.125" style="192" customWidth="1"/>
    <col min="520" max="520" width="11.75" style="192" customWidth="1"/>
    <col min="521" max="768" width="9" style="192"/>
    <col min="769" max="769" width="3.25" style="192" customWidth="1"/>
    <col min="770" max="770" width="30.625" style="192" customWidth="1"/>
    <col min="771" max="771" width="15.625" style="192" customWidth="1"/>
    <col min="772" max="772" width="50.625" style="192" customWidth="1"/>
    <col min="773" max="774" width="9.75" style="192" customWidth="1"/>
    <col min="775" max="775" width="10.125" style="192" customWidth="1"/>
    <col min="776" max="776" width="11.75" style="192" customWidth="1"/>
    <col min="777" max="1024" width="9" style="192"/>
    <col min="1025" max="1025" width="3.25" style="192" customWidth="1"/>
    <col min="1026" max="1026" width="30.625" style="192" customWidth="1"/>
    <col min="1027" max="1027" width="15.625" style="192" customWidth="1"/>
    <col min="1028" max="1028" width="50.625" style="192" customWidth="1"/>
    <col min="1029" max="1030" width="9.75" style="192" customWidth="1"/>
    <col min="1031" max="1031" width="10.125" style="192" customWidth="1"/>
    <col min="1032" max="1032" width="11.75" style="192" customWidth="1"/>
    <col min="1033" max="1280" width="9" style="192"/>
    <col min="1281" max="1281" width="3.25" style="192" customWidth="1"/>
    <col min="1282" max="1282" width="30.625" style="192" customWidth="1"/>
    <col min="1283" max="1283" width="15.625" style="192" customWidth="1"/>
    <col min="1284" max="1284" width="50.625" style="192" customWidth="1"/>
    <col min="1285" max="1286" width="9.75" style="192" customWidth="1"/>
    <col min="1287" max="1287" width="10.125" style="192" customWidth="1"/>
    <col min="1288" max="1288" width="11.75" style="192" customWidth="1"/>
    <col min="1289" max="1536" width="9" style="192"/>
    <col min="1537" max="1537" width="3.25" style="192" customWidth="1"/>
    <col min="1538" max="1538" width="30.625" style="192" customWidth="1"/>
    <col min="1539" max="1539" width="15.625" style="192" customWidth="1"/>
    <col min="1540" max="1540" width="50.625" style="192" customWidth="1"/>
    <col min="1541" max="1542" width="9.75" style="192" customWidth="1"/>
    <col min="1543" max="1543" width="10.125" style="192" customWidth="1"/>
    <col min="1544" max="1544" width="11.75" style="192" customWidth="1"/>
    <col min="1545" max="1792" width="9" style="192"/>
    <col min="1793" max="1793" width="3.25" style="192" customWidth="1"/>
    <col min="1794" max="1794" width="30.625" style="192" customWidth="1"/>
    <col min="1795" max="1795" width="15.625" style="192" customWidth="1"/>
    <col min="1796" max="1796" width="50.625" style="192" customWidth="1"/>
    <col min="1797" max="1798" width="9.75" style="192" customWidth="1"/>
    <col min="1799" max="1799" width="10.125" style="192" customWidth="1"/>
    <col min="1800" max="1800" width="11.75" style="192" customWidth="1"/>
    <col min="1801" max="2048" width="9" style="192"/>
    <col min="2049" max="2049" width="3.25" style="192" customWidth="1"/>
    <col min="2050" max="2050" width="30.625" style="192" customWidth="1"/>
    <col min="2051" max="2051" width="15.625" style="192" customWidth="1"/>
    <col min="2052" max="2052" width="50.625" style="192" customWidth="1"/>
    <col min="2053" max="2054" width="9.75" style="192" customWidth="1"/>
    <col min="2055" max="2055" width="10.125" style="192" customWidth="1"/>
    <col min="2056" max="2056" width="11.75" style="192" customWidth="1"/>
    <col min="2057" max="2304" width="9" style="192"/>
    <col min="2305" max="2305" width="3.25" style="192" customWidth="1"/>
    <col min="2306" max="2306" width="30.625" style="192" customWidth="1"/>
    <col min="2307" max="2307" width="15.625" style="192" customWidth="1"/>
    <col min="2308" max="2308" width="50.625" style="192" customWidth="1"/>
    <col min="2309" max="2310" width="9.75" style="192" customWidth="1"/>
    <col min="2311" max="2311" width="10.125" style="192" customWidth="1"/>
    <col min="2312" max="2312" width="11.75" style="192" customWidth="1"/>
    <col min="2313" max="2560" width="9" style="192"/>
    <col min="2561" max="2561" width="3.25" style="192" customWidth="1"/>
    <col min="2562" max="2562" width="30.625" style="192" customWidth="1"/>
    <col min="2563" max="2563" width="15.625" style="192" customWidth="1"/>
    <col min="2564" max="2564" width="50.625" style="192" customWidth="1"/>
    <col min="2565" max="2566" width="9.75" style="192" customWidth="1"/>
    <col min="2567" max="2567" width="10.125" style="192" customWidth="1"/>
    <col min="2568" max="2568" width="11.75" style="192" customWidth="1"/>
    <col min="2569" max="2816" width="9" style="192"/>
    <col min="2817" max="2817" width="3.25" style="192" customWidth="1"/>
    <col min="2818" max="2818" width="30.625" style="192" customWidth="1"/>
    <col min="2819" max="2819" width="15.625" style="192" customWidth="1"/>
    <col min="2820" max="2820" width="50.625" style="192" customWidth="1"/>
    <col min="2821" max="2822" width="9.75" style="192" customWidth="1"/>
    <col min="2823" max="2823" width="10.125" style="192" customWidth="1"/>
    <col min="2824" max="2824" width="11.75" style="192" customWidth="1"/>
    <col min="2825" max="3072" width="9" style="192"/>
    <col min="3073" max="3073" width="3.25" style="192" customWidth="1"/>
    <col min="3074" max="3074" width="30.625" style="192" customWidth="1"/>
    <col min="3075" max="3075" width="15.625" style="192" customWidth="1"/>
    <col min="3076" max="3076" width="50.625" style="192" customWidth="1"/>
    <col min="3077" max="3078" width="9.75" style="192" customWidth="1"/>
    <col min="3079" max="3079" width="10.125" style="192" customWidth="1"/>
    <col min="3080" max="3080" width="11.75" style="192" customWidth="1"/>
    <col min="3081" max="3328" width="9" style="192"/>
    <col min="3329" max="3329" width="3.25" style="192" customWidth="1"/>
    <col min="3330" max="3330" width="30.625" style="192" customWidth="1"/>
    <col min="3331" max="3331" width="15.625" style="192" customWidth="1"/>
    <col min="3332" max="3332" width="50.625" style="192" customWidth="1"/>
    <col min="3333" max="3334" width="9.75" style="192" customWidth="1"/>
    <col min="3335" max="3335" width="10.125" style="192" customWidth="1"/>
    <col min="3336" max="3336" width="11.75" style="192" customWidth="1"/>
    <col min="3337" max="3584" width="9" style="192"/>
    <col min="3585" max="3585" width="3.25" style="192" customWidth="1"/>
    <col min="3586" max="3586" width="30.625" style="192" customWidth="1"/>
    <col min="3587" max="3587" width="15.625" style="192" customWidth="1"/>
    <col min="3588" max="3588" width="50.625" style="192" customWidth="1"/>
    <col min="3589" max="3590" width="9.75" style="192" customWidth="1"/>
    <col min="3591" max="3591" width="10.125" style="192" customWidth="1"/>
    <col min="3592" max="3592" width="11.75" style="192" customWidth="1"/>
    <col min="3593" max="3840" width="9" style="192"/>
    <col min="3841" max="3841" width="3.25" style="192" customWidth="1"/>
    <col min="3842" max="3842" width="30.625" style="192" customWidth="1"/>
    <col min="3843" max="3843" width="15.625" style="192" customWidth="1"/>
    <col min="3844" max="3844" width="50.625" style="192" customWidth="1"/>
    <col min="3845" max="3846" width="9.75" style="192" customWidth="1"/>
    <col min="3847" max="3847" width="10.125" style="192" customWidth="1"/>
    <col min="3848" max="3848" width="11.75" style="192" customWidth="1"/>
    <col min="3849" max="4096" width="9" style="192"/>
    <col min="4097" max="4097" width="3.25" style="192" customWidth="1"/>
    <col min="4098" max="4098" width="30.625" style="192" customWidth="1"/>
    <col min="4099" max="4099" width="15.625" style="192" customWidth="1"/>
    <col min="4100" max="4100" width="50.625" style="192" customWidth="1"/>
    <col min="4101" max="4102" width="9.75" style="192" customWidth="1"/>
    <col min="4103" max="4103" width="10.125" style="192" customWidth="1"/>
    <col min="4104" max="4104" width="11.75" style="192" customWidth="1"/>
    <col min="4105" max="4352" width="9" style="192"/>
    <col min="4353" max="4353" width="3.25" style="192" customWidth="1"/>
    <col min="4354" max="4354" width="30.625" style="192" customWidth="1"/>
    <col min="4355" max="4355" width="15.625" style="192" customWidth="1"/>
    <col min="4356" max="4356" width="50.625" style="192" customWidth="1"/>
    <col min="4357" max="4358" width="9.75" style="192" customWidth="1"/>
    <col min="4359" max="4359" width="10.125" style="192" customWidth="1"/>
    <col min="4360" max="4360" width="11.75" style="192" customWidth="1"/>
    <col min="4361" max="4608" width="9" style="192"/>
    <col min="4609" max="4609" width="3.25" style="192" customWidth="1"/>
    <col min="4610" max="4610" width="30.625" style="192" customWidth="1"/>
    <col min="4611" max="4611" width="15.625" style="192" customWidth="1"/>
    <col min="4612" max="4612" width="50.625" style="192" customWidth="1"/>
    <col min="4613" max="4614" width="9.75" style="192" customWidth="1"/>
    <col min="4615" max="4615" width="10.125" style="192" customWidth="1"/>
    <col min="4616" max="4616" width="11.75" style="192" customWidth="1"/>
    <col min="4617" max="4864" width="9" style="192"/>
    <col min="4865" max="4865" width="3.25" style="192" customWidth="1"/>
    <col min="4866" max="4866" width="30.625" style="192" customWidth="1"/>
    <col min="4867" max="4867" width="15.625" style="192" customWidth="1"/>
    <col min="4868" max="4868" width="50.625" style="192" customWidth="1"/>
    <col min="4869" max="4870" width="9.75" style="192" customWidth="1"/>
    <col min="4871" max="4871" width="10.125" style="192" customWidth="1"/>
    <col min="4872" max="4872" width="11.75" style="192" customWidth="1"/>
    <col min="4873" max="5120" width="9" style="192"/>
    <col min="5121" max="5121" width="3.25" style="192" customWidth="1"/>
    <col min="5122" max="5122" width="30.625" style="192" customWidth="1"/>
    <col min="5123" max="5123" width="15.625" style="192" customWidth="1"/>
    <col min="5124" max="5124" width="50.625" style="192" customWidth="1"/>
    <col min="5125" max="5126" width="9.75" style="192" customWidth="1"/>
    <col min="5127" max="5127" width="10.125" style="192" customWidth="1"/>
    <col min="5128" max="5128" width="11.75" style="192" customWidth="1"/>
    <col min="5129" max="5376" width="9" style="192"/>
    <col min="5377" max="5377" width="3.25" style="192" customWidth="1"/>
    <col min="5378" max="5378" width="30.625" style="192" customWidth="1"/>
    <col min="5379" max="5379" width="15.625" style="192" customWidth="1"/>
    <col min="5380" max="5380" width="50.625" style="192" customWidth="1"/>
    <col min="5381" max="5382" width="9.75" style="192" customWidth="1"/>
    <col min="5383" max="5383" width="10.125" style="192" customWidth="1"/>
    <col min="5384" max="5384" width="11.75" style="192" customWidth="1"/>
    <col min="5385" max="5632" width="9" style="192"/>
    <col min="5633" max="5633" width="3.25" style="192" customWidth="1"/>
    <col min="5634" max="5634" width="30.625" style="192" customWidth="1"/>
    <col min="5635" max="5635" width="15.625" style="192" customWidth="1"/>
    <col min="5636" max="5636" width="50.625" style="192" customWidth="1"/>
    <col min="5637" max="5638" width="9.75" style="192" customWidth="1"/>
    <col min="5639" max="5639" width="10.125" style="192" customWidth="1"/>
    <col min="5640" max="5640" width="11.75" style="192" customWidth="1"/>
    <col min="5641" max="5888" width="9" style="192"/>
    <col min="5889" max="5889" width="3.25" style="192" customWidth="1"/>
    <col min="5890" max="5890" width="30.625" style="192" customWidth="1"/>
    <col min="5891" max="5891" width="15.625" style="192" customWidth="1"/>
    <col min="5892" max="5892" width="50.625" style="192" customWidth="1"/>
    <col min="5893" max="5894" width="9.75" style="192" customWidth="1"/>
    <col min="5895" max="5895" width="10.125" style="192" customWidth="1"/>
    <col min="5896" max="5896" width="11.75" style="192" customWidth="1"/>
    <col min="5897" max="6144" width="9" style="192"/>
    <col min="6145" max="6145" width="3.25" style="192" customWidth="1"/>
    <col min="6146" max="6146" width="30.625" style="192" customWidth="1"/>
    <col min="6147" max="6147" width="15.625" style="192" customWidth="1"/>
    <col min="6148" max="6148" width="50.625" style="192" customWidth="1"/>
    <col min="6149" max="6150" width="9.75" style="192" customWidth="1"/>
    <col min="6151" max="6151" width="10.125" style="192" customWidth="1"/>
    <col min="6152" max="6152" width="11.75" style="192" customWidth="1"/>
    <col min="6153" max="6400" width="9" style="192"/>
    <col min="6401" max="6401" width="3.25" style="192" customWidth="1"/>
    <col min="6402" max="6402" width="30.625" style="192" customWidth="1"/>
    <col min="6403" max="6403" width="15.625" style="192" customWidth="1"/>
    <col min="6404" max="6404" width="50.625" style="192" customWidth="1"/>
    <col min="6405" max="6406" width="9.75" style="192" customWidth="1"/>
    <col min="6407" max="6407" width="10.125" style="192" customWidth="1"/>
    <col min="6408" max="6408" width="11.75" style="192" customWidth="1"/>
    <col min="6409" max="6656" width="9" style="192"/>
    <col min="6657" max="6657" width="3.25" style="192" customWidth="1"/>
    <col min="6658" max="6658" width="30.625" style="192" customWidth="1"/>
    <col min="6659" max="6659" width="15.625" style="192" customWidth="1"/>
    <col min="6660" max="6660" width="50.625" style="192" customWidth="1"/>
    <col min="6661" max="6662" width="9.75" style="192" customWidth="1"/>
    <col min="6663" max="6663" width="10.125" style="192" customWidth="1"/>
    <col min="6664" max="6664" width="11.75" style="192" customWidth="1"/>
    <col min="6665" max="6912" width="9" style="192"/>
    <col min="6913" max="6913" width="3.25" style="192" customWidth="1"/>
    <col min="6914" max="6914" width="30.625" style="192" customWidth="1"/>
    <col min="6915" max="6915" width="15.625" style="192" customWidth="1"/>
    <col min="6916" max="6916" width="50.625" style="192" customWidth="1"/>
    <col min="6917" max="6918" width="9.75" style="192" customWidth="1"/>
    <col min="6919" max="6919" width="10.125" style="192" customWidth="1"/>
    <col min="6920" max="6920" width="11.75" style="192" customWidth="1"/>
    <col min="6921" max="7168" width="9" style="192"/>
    <col min="7169" max="7169" width="3.25" style="192" customWidth="1"/>
    <col min="7170" max="7170" width="30.625" style="192" customWidth="1"/>
    <col min="7171" max="7171" width="15.625" style="192" customWidth="1"/>
    <col min="7172" max="7172" width="50.625" style="192" customWidth="1"/>
    <col min="7173" max="7174" width="9.75" style="192" customWidth="1"/>
    <col min="7175" max="7175" width="10.125" style="192" customWidth="1"/>
    <col min="7176" max="7176" width="11.75" style="192" customWidth="1"/>
    <col min="7177" max="7424" width="9" style="192"/>
    <col min="7425" max="7425" width="3.25" style="192" customWidth="1"/>
    <col min="7426" max="7426" width="30.625" style="192" customWidth="1"/>
    <col min="7427" max="7427" width="15.625" style="192" customWidth="1"/>
    <col min="7428" max="7428" width="50.625" style="192" customWidth="1"/>
    <col min="7429" max="7430" width="9.75" style="192" customWidth="1"/>
    <col min="7431" max="7431" width="10.125" style="192" customWidth="1"/>
    <col min="7432" max="7432" width="11.75" style="192" customWidth="1"/>
    <col min="7433" max="7680" width="9" style="192"/>
    <col min="7681" max="7681" width="3.25" style="192" customWidth="1"/>
    <col min="7682" max="7682" width="30.625" style="192" customWidth="1"/>
    <col min="7683" max="7683" width="15.625" style="192" customWidth="1"/>
    <col min="7684" max="7684" width="50.625" style="192" customWidth="1"/>
    <col min="7685" max="7686" width="9.75" style="192" customWidth="1"/>
    <col min="7687" max="7687" width="10.125" style="192" customWidth="1"/>
    <col min="7688" max="7688" width="11.75" style="192" customWidth="1"/>
    <col min="7689" max="7936" width="9" style="192"/>
    <col min="7937" max="7937" width="3.25" style="192" customWidth="1"/>
    <col min="7938" max="7938" width="30.625" style="192" customWidth="1"/>
    <col min="7939" max="7939" width="15.625" style="192" customWidth="1"/>
    <col min="7940" max="7940" width="50.625" style="192" customWidth="1"/>
    <col min="7941" max="7942" width="9.75" style="192" customWidth="1"/>
    <col min="7943" max="7943" width="10.125" style="192" customWidth="1"/>
    <col min="7944" max="7944" width="11.75" style="192" customWidth="1"/>
    <col min="7945" max="8192" width="9" style="192"/>
    <col min="8193" max="8193" width="3.25" style="192" customWidth="1"/>
    <col min="8194" max="8194" width="30.625" style="192" customWidth="1"/>
    <col min="8195" max="8195" width="15.625" style="192" customWidth="1"/>
    <col min="8196" max="8196" width="50.625" style="192" customWidth="1"/>
    <col min="8197" max="8198" width="9.75" style="192" customWidth="1"/>
    <col min="8199" max="8199" width="10.125" style="192" customWidth="1"/>
    <col min="8200" max="8200" width="11.75" style="192" customWidth="1"/>
    <col min="8201" max="8448" width="9" style="192"/>
    <col min="8449" max="8449" width="3.25" style="192" customWidth="1"/>
    <col min="8450" max="8450" width="30.625" style="192" customWidth="1"/>
    <col min="8451" max="8451" width="15.625" style="192" customWidth="1"/>
    <col min="8452" max="8452" width="50.625" style="192" customWidth="1"/>
    <col min="8453" max="8454" width="9.75" style="192" customWidth="1"/>
    <col min="8455" max="8455" width="10.125" style="192" customWidth="1"/>
    <col min="8456" max="8456" width="11.75" style="192" customWidth="1"/>
    <col min="8457" max="8704" width="9" style="192"/>
    <col min="8705" max="8705" width="3.25" style="192" customWidth="1"/>
    <col min="8706" max="8706" width="30.625" style="192" customWidth="1"/>
    <col min="8707" max="8707" width="15.625" style="192" customWidth="1"/>
    <col min="8708" max="8708" width="50.625" style="192" customWidth="1"/>
    <col min="8709" max="8710" width="9.75" style="192" customWidth="1"/>
    <col min="8711" max="8711" width="10.125" style="192" customWidth="1"/>
    <col min="8712" max="8712" width="11.75" style="192" customWidth="1"/>
    <col min="8713" max="8960" width="9" style="192"/>
    <col min="8961" max="8961" width="3.25" style="192" customWidth="1"/>
    <col min="8962" max="8962" width="30.625" style="192" customWidth="1"/>
    <col min="8963" max="8963" width="15.625" style="192" customWidth="1"/>
    <col min="8964" max="8964" width="50.625" style="192" customWidth="1"/>
    <col min="8965" max="8966" width="9.75" style="192" customWidth="1"/>
    <col min="8967" max="8967" width="10.125" style="192" customWidth="1"/>
    <col min="8968" max="8968" width="11.75" style="192" customWidth="1"/>
    <col min="8969" max="9216" width="9" style="192"/>
    <col min="9217" max="9217" width="3.25" style="192" customWidth="1"/>
    <col min="9218" max="9218" width="30.625" style="192" customWidth="1"/>
    <col min="9219" max="9219" width="15.625" style="192" customWidth="1"/>
    <col min="9220" max="9220" width="50.625" style="192" customWidth="1"/>
    <col min="9221" max="9222" width="9.75" style="192" customWidth="1"/>
    <col min="9223" max="9223" width="10.125" style="192" customWidth="1"/>
    <col min="9224" max="9224" width="11.75" style="192" customWidth="1"/>
    <col min="9225" max="9472" width="9" style="192"/>
    <col min="9473" max="9473" width="3.25" style="192" customWidth="1"/>
    <col min="9474" max="9474" width="30.625" style="192" customWidth="1"/>
    <col min="9475" max="9475" width="15.625" style="192" customWidth="1"/>
    <col min="9476" max="9476" width="50.625" style="192" customWidth="1"/>
    <col min="9477" max="9478" width="9.75" style="192" customWidth="1"/>
    <col min="9479" max="9479" width="10.125" style="192" customWidth="1"/>
    <col min="9480" max="9480" width="11.75" style="192" customWidth="1"/>
    <col min="9481" max="9728" width="9" style="192"/>
    <col min="9729" max="9729" width="3.25" style="192" customWidth="1"/>
    <col min="9730" max="9730" width="30.625" style="192" customWidth="1"/>
    <col min="9731" max="9731" width="15.625" style="192" customWidth="1"/>
    <col min="9732" max="9732" width="50.625" style="192" customWidth="1"/>
    <col min="9733" max="9734" width="9.75" style="192" customWidth="1"/>
    <col min="9735" max="9735" width="10.125" style="192" customWidth="1"/>
    <col min="9736" max="9736" width="11.75" style="192" customWidth="1"/>
    <col min="9737" max="9984" width="9" style="192"/>
    <col min="9985" max="9985" width="3.25" style="192" customWidth="1"/>
    <col min="9986" max="9986" width="30.625" style="192" customWidth="1"/>
    <col min="9987" max="9987" width="15.625" style="192" customWidth="1"/>
    <col min="9988" max="9988" width="50.625" style="192" customWidth="1"/>
    <col min="9989" max="9990" width="9.75" style="192" customWidth="1"/>
    <col min="9991" max="9991" width="10.125" style="192" customWidth="1"/>
    <col min="9992" max="9992" width="11.75" style="192" customWidth="1"/>
    <col min="9993" max="10240" width="9" style="192"/>
    <col min="10241" max="10241" width="3.25" style="192" customWidth="1"/>
    <col min="10242" max="10242" width="30.625" style="192" customWidth="1"/>
    <col min="10243" max="10243" width="15.625" style="192" customWidth="1"/>
    <col min="10244" max="10244" width="50.625" style="192" customWidth="1"/>
    <col min="10245" max="10246" width="9.75" style="192" customWidth="1"/>
    <col min="10247" max="10247" width="10.125" style="192" customWidth="1"/>
    <col min="10248" max="10248" width="11.75" style="192" customWidth="1"/>
    <col min="10249" max="10496" width="9" style="192"/>
    <col min="10497" max="10497" width="3.25" style="192" customWidth="1"/>
    <col min="10498" max="10498" width="30.625" style="192" customWidth="1"/>
    <col min="10499" max="10499" width="15.625" style="192" customWidth="1"/>
    <col min="10500" max="10500" width="50.625" style="192" customWidth="1"/>
    <col min="10501" max="10502" width="9.75" style="192" customWidth="1"/>
    <col min="10503" max="10503" width="10.125" style="192" customWidth="1"/>
    <col min="10504" max="10504" width="11.75" style="192" customWidth="1"/>
    <col min="10505" max="10752" width="9" style="192"/>
    <col min="10753" max="10753" width="3.25" style="192" customWidth="1"/>
    <col min="10754" max="10754" width="30.625" style="192" customWidth="1"/>
    <col min="10755" max="10755" width="15.625" style="192" customWidth="1"/>
    <col min="10756" max="10756" width="50.625" style="192" customWidth="1"/>
    <col min="10757" max="10758" width="9.75" style="192" customWidth="1"/>
    <col min="10759" max="10759" width="10.125" style="192" customWidth="1"/>
    <col min="10760" max="10760" width="11.75" style="192" customWidth="1"/>
    <col min="10761" max="11008" width="9" style="192"/>
    <col min="11009" max="11009" width="3.25" style="192" customWidth="1"/>
    <col min="11010" max="11010" width="30.625" style="192" customWidth="1"/>
    <col min="11011" max="11011" width="15.625" style="192" customWidth="1"/>
    <col min="11012" max="11012" width="50.625" style="192" customWidth="1"/>
    <col min="11013" max="11014" width="9.75" style="192" customWidth="1"/>
    <col min="11015" max="11015" width="10.125" style="192" customWidth="1"/>
    <col min="11016" max="11016" width="11.75" style="192" customWidth="1"/>
    <col min="11017" max="11264" width="9" style="192"/>
    <col min="11265" max="11265" width="3.25" style="192" customWidth="1"/>
    <col min="11266" max="11266" width="30.625" style="192" customWidth="1"/>
    <col min="11267" max="11267" width="15.625" style="192" customWidth="1"/>
    <col min="11268" max="11268" width="50.625" style="192" customWidth="1"/>
    <col min="11269" max="11270" width="9.75" style="192" customWidth="1"/>
    <col min="11271" max="11271" width="10.125" style="192" customWidth="1"/>
    <col min="11272" max="11272" width="11.75" style="192" customWidth="1"/>
    <col min="11273" max="11520" width="9" style="192"/>
    <col min="11521" max="11521" width="3.25" style="192" customWidth="1"/>
    <col min="11522" max="11522" width="30.625" style="192" customWidth="1"/>
    <col min="11523" max="11523" width="15.625" style="192" customWidth="1"/>
    <col min="11524" max="11524" width="50.625" style="192" customWidth="1"/>
    <col min="11525" max="11526" width="9.75" style="192" customWidth="1"/>
    <col min="11527" max="11527" width="10.125" style="192" customWidth="1"/>
    <col min="11528" max="11528" width="11.75" style="192" customWidth="1"/>
    <col min="11529" max="11776" width="9" style="192"/>
    <col min="11777" max="11777" width="3.25" style="192" customWidth="1"/>
    <col min="11778" max="11778" width="30.625" style="192" customWidth="1"/>
    <col min="11779" max="11779" width="15.625" style="192" customWidth="1"/>
    <col min="11780" max="11780" width="50.625" style="192" customWidth="1"/>
    <col min="11781" max="11782" width="9.75" style="192" customWidth="1"/>
    <col min="11783" max="11783" width="10.125" style="192" customWidth="1"/>
    <col min="11784" max="11784" width="11.75" style="192" customWidth="1"/>
    <col min="11785" max="12032" width="9" style="192"/>
    <col min="12033" max="12033" width="3.25" style="192" customWidth="1"/>
    <col min="12034" max="12034" width="30.625" style="192" customWidth="1"/>
    <col min="12035" max="12035" width="15.625" style="192" customWidth="1"/>
    <col min="12036" max="12036" width="50.625" style="192" customWidth="1"/>
    <col min="12037" max="12038" width="9.75" style="192" customWidth="1"/>
    <col min="12039" max="12039" width="10.125" style="192" customWidth="1"/>
    <col min="12040" max="12040" width="11.75" style="192" customWidth="1"/>
    <col min="12041" max="12288" width="9" style="192"/>
    <col min="12289" max="12289" width="3.25" style="192" customWidth="1"/>
    <col min="12290" max="12290" width="30.625" style="192" customWidth="1"/>
    <col min="12291" max="12291" width="15.625" style="192" customWidth="1"/>
    <col min="12292" max="12292" width="50.625" style="192" customWidth="1"/>
    <col min="12293" max="12294" width="9.75" style="192" customWidth="1"/>
    <col min="12295" max="12295" width="10.125" style="192" customWidth="1"/>
    <col min="12296" max="12296" width="11.75" style="192" customWidth="1"/>
    <col min="12297" max="12544" width="9" style="192"/>
    <col min="12545" max="12545" width="3.25" style="192" customWidth="1"/>
    <col min="12546" max="12546" width="30.625" style="192" customWidth="1"/>
    <col min="12547" max="12547" width="15.625" style="192" customWidth="1"/>
    <col min="12548" max="12548" width="50.625" style="192" customWidth="1"/>
    <col min="12549" max="12550" width="9.75" style="192" customWidth="1"/>
    <col min="12551" max="12551" width="10.125" style="192" customWidth="1"/>
    <col min="12552" max="12552" width="11.75" style="192" customWidth="1"/>
    <col min="12553" max="12800" width="9" style="192"/>
    <col min="12801" max="12801" width="3.25" style="192" customWidth="1"/>
    <col min="12802" max="12802" width="30.625" style="192" customWidth="1"/>
    <col min="12803" max="12803" width="15.625" style="192" customWidth="1"/>
    <col min="12804" max="12804" width="50.625" style="192" customWidth="1"/>
    <col min="12805" max="12806" width="9.75" style="192" customWidth="1"/>
    <col min="12807" max="12807" width="10.125" style="192" customWidth="1"/>
    <col min="12808" max="12808" width="11.75" style="192" customWidth="1"/>
    <col min="12809" max="13056" width="9" style="192"/>
    <col min="13057" max="13057" width="3.25" style="192" customWidth="1"/>
    <col min="13058" max="13058" width="30.625" style="192" customWidth="1"/>
    <col min="13059" max="13059" width="15.625" style="192" customWidth="1"/>
    <col min="13060" max="13060" width="50.625" style="192" customWidth="1"/>
    <col min="13061" max="13062" width="9.75" style="192" customWidth="1"/>
    <col min="13063" max="13063" width="10.125" style="192" customWidth="1"/>
    <col min="13064" max="13064" width="11.75" style="192" customWidth="1"/>
    <col min="13065" max="13312" width="9" style="192"/>
    <col min="13313" max="13313" width="3.25" style="192" customWidth="1"/>
    <col min="13314" max="13314" width="30.625" style="192" customWidth="1"/>
    <col min="13315" max="13315" width="15.625" style="192" customWidth="1"/>
    <col min="13316" max="13316" width="50.625" style="192" customWidth="1"/>
    <col min="13317" max="13318" width="9.75" style="192" customWidth="1"/>
    <col min="13319" max="13319" width="10.125" style="192" customWidth="1"/>
    <col min="13320" max="13320" width="11.75" style="192" customWidth="1"/>
    <col min="13321" max="13568" width="9" style="192"/>
    <col min="13569" max="13569" width="3.25" style="192" customWidth="1"/>
    <col min="13570" max="13570" width="30.625" style="192" customWidth="1"/>
    <col min="13571" max="13571" width="15.625" style="192" customWidth="1"/>
    <col min="13572" max="13572" width="50.625" style="192" customWidth="1"/>
    <col min="13573" max="13574" width="9.75" style="192" customWidth="1"/>
    <col min="13575" max="13575" width="10.125" style="192" customWidth="1"/>
    <col min="13576" max="13576" width="11.75" style="192" customWidth="1"/>
    <col min="13577" max="13824" width="9" style="192"/>
    <col min="13825" max="13825" width="3.25" style="192" customWidth="1"/>
    <col min="13826" max="13826" width="30.625" style="192" customWidth="1"/>
    <col min="13827" max="13827" width="15.625" style="192" customWidth="1"/>
    <col min="13828" max="13828" width="50.625" style="192" customWidth="1"/>
    <col min="13829" max="13830" width="9.75" style="192" customWidth="1"/>
    <col min="13831" max="13831" width="10.125" style="192" customWidth="1"/>
    <col min="13832" max="13832" width="11.75" style="192" customWidth="1"/>
    <col min="13833" max="14080" width="9" style="192"/>
    <col min="14081" max="14081" width="3.25" style="192" customWidth="1"/>
    <col min="14082" max="14082" width="30.625" style="192" customWidth="1"/>
    <col min="14083" max="14083" width="15.625" style="192" customWidth="1"/>
    <col min="14084" max="14084" width="50.625" style="192" customWidth="1"/>
    <col min="14085" max="14086" width="9.75" style="192" customWidth="1"/>
    <col min="14087" max="14087" width="10.125" style="192" customWidth="1"/>
    <col min="14088" max="14088" width="11.75" style="192" customWidth="1"/>
    <col min="14089" max="14336" width="9" style="192"/>
    <col min="14337" max="14337" width="3.25" style="192" customWidth="1"/>
    <col min="14338" max="14338" width="30.625" style="192" customWidth="1"/>
    <col min="14339" max="14339" width="15.625" style="192" customWidth="1"/>
    <col min="14340" max="14340" width="50.625" style="192" customWidth="1"/>
    <col min="14341" max="14342" width="9.75" style="192" customWidth="1"/>
    <col min="14343" max="14343" width="10.125" style="192" customWidth="1"/>
    <col min="14344" max="14344" width="11.75" style="192" customWidth="1"/>
    <col min="14345" max="14592" width="9" style="192"/>
    <col min="14593" max="14593" width="3.25" style="192" customWidth="1"/>
    <col min="14594" max="14594" width="30.625" style="192" customWidth="1"/>
    <col min="14595" max="14595" width="15.625" style="192" customWidth="1"/>
    <col min="14596" max="14596" width="50.625" style="192" customWidth="1"/>
    <col min="14597" max="14598" width="9.75" style="192" customWidth="1"/>
    <col min="14599" max="14599" width="10.125" style="192" customWidth="1"/>
    <col min="14600" max="14600" width="11.75" style="192" customWidth="1"/>
    <col min="14601" max="14848" width="9" style="192"/>
    <col min="14849" max="14849" width="3.25" style="192" customWidth="1"/>
    <col min="14850" max="14850" width="30.625" style="192" customWidth="1"/>
    <col min="14851" max="14851" width="15.625" style="192" customWidth="1"/>
    <col min="14852" max="14852" width="50.625" style="192" customWidth="1"/>
    <col min="14853" max="14854" width="9.75" style="192" customWidth="1"/>
    <col min="14855" max="14855" width="10.125" style="192" customWidth="1"/>
    <col min="14856" max="14856" width="11.75" style="192" customWidth="1"/>
    <col min="14857" max="15104" width="9" style="192"/>
    <col min="15105" max="15105" width="3.25" style="192" customWidth="1"/>
    <col min="15106" max="15106" width="30.625" style="192" customWidth="1"/>
    <col min="15107" max="15107" width="15.625" style="192" customWidth="1"/>
    <col min="15108" max="15108" width="50.625" style="192" customWidth="1"/>
    <col min="15109" max="15110" width="9.75" style="192" customWidth="1"/>
    <col min="15111" max="15111" width="10.125" style="192" customWidth="1"/>
    <col min="15112" max="15112" width="11.75" style="192" customWidth="1"/>
    <col min="15113" max="15360" width="9" style="192"/>
    <col min="15361" max="15361" width="3.25" style="192" customWidth="1"/>
    <col min="15362" max="15362" width="30.625" style="192" customWidth="1"/>
    <col min="15363" max="15363" width="15.625" style="192" customWidth="1"/>
    <col min="15364" max="15364" width="50.625" style="192" customWidth="1"/>
    <col min="15365" max="15366" width="9.75" style="192" customWidth="1"/>
    <col min="15367" max="15367" width="10.125" style="192" customWidth="1"/>
    <col min="15368" max="15368" width="11.75" style="192" customWidth="1"/>
    <col min="15369" max="15616" width="9" style="192"/>
    <col min="15617" max="15617" width="3.25" style="192" customWidth="1"/>
    <col min="15618" max="15618" width="30.625" style="192" customWidth="1"/>
    <col min="15619" max="15619" width="15.625" style="192" customWidth="1"/>
    <col min="15620" max="15620" width="50.625" style="192" customWidth="1"/>
    <col min="15621" max="15622" width="9.75" style="192" customWidth="1"/>
    <col min="15623" max="15623" width="10.125" style="192" customWidth="1"/>
    <col min="15624" max="15624" width="11.75" style="192" customWidth="1"/>
    <col min="15625" max="15872" width="9" style="192"/>
    <col min="15873" max="15873" width="3.25" style="192" customWidth="1"/>
    <col min="15874" max="15874" width="30.625" style="192" customWidth="1"/>
    <col min="15875" max="15875" width="15.625" style="192" customWidth="1"/>
    <col min="15876" max="15876" width="50.625" style="192" customWidth="1"/>
    <col min="15877" max="15878" width="9.75" style="192" customWidth="1"/>
    <col min="15879" max="15879" width="10.125" style="192" customWidth="1"/>
    <col min="15880" max="15880" width="11.75" style="192" customWidth="1"/>
    <col min="15881" max="16128" width="9" style="192"/>
    <col min="16129" max="16129" width="3.25" style="192" customWidth="1"/>
    <col min="16130" max="16130" width="30.625" style="192" customWidth="1"/>
    <col min="16131" max="16131" width="15.625" style="192" customWidth="1"/>
    <col min="16132" max="16132" width="50.625" style="192" customWidth="1"/>
    <col min="16133" max="16134" width="9.75" style="192" customWidth="1"/>
    <col min="16135" max="16135" width="10.125" style="192" customWidth="1"/>
    <col min="16136" max="16136" width="11.75" style="192" customWidth="1"/>
    <col min="16137" max="16384" width="9" style="192"/>
  </cols>
  <sheetData>
    <row r="1" spans="1:4" ht="22.5" customHeight="1"/>
    <row r="2" spans="1:4" ht="22.5" customHeight="1">
      <c r="B2" s="195"/>
      <c r="C2" s="195"/>
      <c r="D2" s="195"/>
    </row>
    <row r="3" spans="1:4" ht="18.75">
      <c r="A3" s="195"/>
      <c r="B3" s="190" t="s">
        <v>385</v>
      </c>
      <c r="C3" s="197"/>
      <c r="D3" s="195"/>
    </row>
    <row r="4" spans="1:4" ht="22.5" customHeight="1">
      <c r="A4" s="195"/>
      <c r="B4" s="190"/>
      <c r="C4" s="197"/>
      <c r="D4" s="195"/>
    </row>
    <row r="5" spans="1:4" ht="22.5" customHeight="1">
      <c r="B5" s="191" t="s">
        <v>386</v>
      </c>
      <c r="C5" s="195"/>
      <c r="D5" s="1"/>
    </row>
    <row r="6" spans="1:4" ht="22.5" customHeight="1">
      <c r="B6" s="191" t="s">
        <v>387</v>
      </c>
      <c r="C6" s="195"/>
      <c r="D6" s="180"/>
    </row>
    <row r="7" spans="1:4" ht="22.5" customHeight="1">
      <c r="B7" s="191"/>
      <c r="C7" s="195"/>
      <c r="D7" s="180"/>
    </row>
    <row r="8" spans="1:4" ht="22.5" customHeight="1">
      <c r="B8" s="216"/>
      <c r="C8" s="193"/>
      <c r="D8" s="217"/>
    </row>
    <row r="9" spans="1:4" ht="22.5" customHeight="1">
      <c r="B9" s="218"/>
      <c r="C9" s="195"/>
      <c r="D9" s="219"/>
    </row>
    <row r="10" spans="1:4" ht="22.5" customHeight="1">
      <c r="B10" s="218"/>
      <c r="C10" s="195"/>
      <c r="D10" s="219"/>
    </row>
    <row r="11" spans="1:4" ht="22.5" customHeight="1">
      <c r="B11" s="218"/>
      <c r="C11" s="195"/>
      <c r="D11" s="219"/>
    </row>
    <row r="12" spans="1:4" ht="22.5" customHeight="1">
      <c r="B12" s="218"/>
      <c r="C12" s="195"/>
      <c r="D12" s="219"/>
    </row>
    <row r="13" spans="1:4" ht="22.5" customHeight="1">
      <c r="B13" s="218"/>
      <c r="C13" s="195"/>
      <c r="D13" s="219"/>
    </row>
    <row r="14" spans="1:4" ht="22.5" customHeight="1">
      <c r="B14" s="218"/>
      <c r="C14" s="195"/>
      <c r="D14" s="219"/>
    </row>
    <row r="15" spans="1:4" ht="22.5" customHeight="1">
      <c r="B15" s="218"/>
      <c r="C15" s="195"/>
      <c r="D15" s="219"/>
    </row>
    <row r="16" spans="1:4" ht="22.5" customHeight="1">
      <c r="B16" s="218"/>
      <c r="C16" s="195"/>
      <c r="D16" s="219"/>
    </row>
    <row r="17" spans="2:4" ht="22.5" customHeight="1">
      <c r="B17" s="218"/>
      <c r="C17" s="195"/>
      <c r="D17" s="219"/>
    </row>
    <row r="18" spans="2:4" ht="22.5" customHeight="1">
      <c r="B18" s="218"/>
      <c r="C18" s="195"/>
      <c r="D18" s="219"/>
    </row>
    <row r="19" spans="2:4" ht="22.5" customHeight="1">
      <c r="B19" s="218"/>
      <c r="C19" s="195"/>
      <c r="D19" s="219"/>
    </row>
    <row r="20" spans="2:4" ht="22.5" customHeight="1">
      <c r="B20" s="218"/>
      <c r="C20" s="195"/>
      <c r="D20" s="219"/>
    </row>
    <row r="21" spans="2:4" ht="22.5" customHeight="1">
      <c r="B21" s="218"/>
      <c r="C21" s="195"/>
      <c r="D21" s="219"/>
    </row>
    <row r="22" spans="2:4" ht="22.5" customHeight="1">
      <c r="B22" s="218"/>
      <c r="C22" s="195"/>
      <c r="D22" s="219"/>
    </row>
    <row r="23" spans="2:4" ht="22.5" customHeight="1">
      <c r="B23" s="218"/>
      <c r="C23" s="195"/>
      <c r="D23" s="219"/>
    </row>
    <row r="24" spans="2:4" ht="22.5" customHeight="1">
      <c r="B24" s="218"/>
      <c r="C24" s="195"/>
      <c r="D24" s="219"/>
    </row>
    <row r="25" spans="2:4" ht="22.5" customHeight="1">
      <c r="B25" s="218"/>
      <c r="C25" s="195"/>
      <c r="D25" s="219"/>
    </row>
    <row r="26" spans="2:4" ht="22.5" customHeight="1">
      <c r="B26" s="218"/>
      <c r="C26" s="195"/>
      <c r="D26" s="219"/>
    </row>
    <row r="27" spans="2:4" ht="22.5" customHeight="1">
      <c r="B27" s="218"/>
      <c r="C27" s="195"/>
      <c r="D27" s="219"/>
    </row>
    <row r="28" spans="2:4" ht="22.5" customHeight="1">
      <c r="B28" s="218"/>
      <c r="C28" s="195"/>
      <c r="D28" s="219"/>
    </row>
    <row r="29" spans="2:4" ht="22.5" customHeight="1">
      <c r="B29" s="218"/>
      <c r="C29" s="195"/>
      <c r="D29" s="219"/>
    </row>
    <row r="30" spans="2:4" ht="22.5" customHeight="1">
      <c r="B30" s="218"/>
      <c r="C30" s="195"/>
      <c r="D30" s="219"/>
    </row>
    <row r="31" spans="2:4" ht="22.5" customHeight="1">
      <c r="B31" s="218"/>
      <c r="C31" s="195"/>
      <c r="D31" s="219"/>
    </row>
    <row r="32" spans="2:4" ht="22.5" customHeight="1">
      <c r="B32" s="218"/>
      <c r="C32" s="195"/>
      <c r="D32" s="219"/>
    </row>
    <row r="33" spans="1:7" ht="22.5" customHeight="1">
      <c r="B33" s="218"/>
      <c r="C33" s="195"/>
      <c r="D33" s="219"/>
    </row>
    <row r="34" spans="1:7" ht="22.5" customHeight="1">
      <c r="B34" s="218"/>
      <c r="C34" s="195"/>
      <c r="D34" s="219"/>
    </row>
    <row r="35" spans="1:7" ht="22.5" customHeight="1">
      <c r="B35" s="218"/>
      <c r="C35" s="195"/>
      <c r="D35" s="219"/>
    </row>
    <row r="36" spans="1:7" ht="22.5" customHeight="1">
      <c r="B36" s="218"/>
      <c r="C36" s="195"/>
      <c r="D36" s="219"/>
    </row>
    <row r="37" spans="1:7" ht="22.5" customHeight="1">
      <c r="B37" s="218"/>
      <c r="C37" s="195"/>
      <c r="D37" s="219"/>
    </row>
    <row r="38" spans="1:7" customFormat="1" ht="22.5" customHeight="1">
      <c r="A38" s="192"/>
      <c r="B38" s="205"/>
      <c r="C38" s="199"/>
      <c r="D38" s="206"/>
      <c r="E38" s="192"/>
      <c r="G38" s="192"/>
    </row>
    <row r="39" spans="1:7" customFormat="1" ht="24.75" customHeight="1">
      <c r="A39" s="1679" t="s">
        <v>473</v>
      </c>
      <c r="B39" s="1679"/>
      <c r="C39" s="1679"/>
      <c r="D39" s="1679"/>
      <c r="E39" s="192"/>
      <c r="G39" s="192"/>
    </row>
    <row r="40" spans="1:7" customFormat="1" ht="22.5" customHeight="1">
      <c r="A40" s="192"/>
      <c r="B40" s="192"/>
      <c r="C40" s="192"/>
      <c r="D40" s="17" t="str">
        <f>様式7!$F$4</f>
        <v>○○○○○○○○○○○ESCO事業</v>
      </c>
      <c r="E40" s="192"/>
      <c r="G40" s="192"/>
    </row>
    <row r="41" spans="1:7" customFormat="1" ht="23.25" customHeight="1">
      <c r="A41" s="192"/>
      <c r="B41" s="192"/>
      <c r="C41" s="192"/>
      <c r="D41" s="192"/>
      <c r="E41" s="192"/>
      <c r="G41" s="192"/>
    </row>
    <row r="42" spans="1:7" customFormat="1" ht="25.5" customHeight="1">
      <c r="A42" s="185"/>
      <c r="B42" s="14"/>
      <c r="C42" s="383"/>
      <c r="D42" s="383"/>
      <c r="E42" s="192"/>
      <c r="G42" s="192"/>
    </row>
    <row r="44" spans="1:7">
      <c r="D44" s="221"/>
    </row>
  </sheetData>
  <mergeCells count="1">
    <mergeCell ref="A39:D39"/>
  </mergeCells>
  <phoneticPr fontId="3"/>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7"/>
  <sheetViews>
    <sheetView view="pageBreakPreview" zoomScaleNormal="85" zoomScaleSheetLayoutView="100" workbookViewId="0"/>
  </sheetViews>
  <sheetFormatPr defaultRowHeight="13.5"/>
  <cols>
    <col min="1" max="1" width="3.125" style="84" customWidth="1"/>
    <col min="2" max="2" width="4.125" style="84" customWidth="1"/>
    <col min="3" max="3" width="61.625" style="84" bestFit="1" customWidth="1"/>
    <col min="4" max="4" width="9.125" style="501" customWidth="1"/>
    <col min="5" max="5" width="24.625" style="84" customWidth="1"/>
    <col min="6" max="6" width="17.75" style="498" customWidth="1"/>
    <col min="7" max="7" width="20" style="280"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99"/>
      <c r="E1" s="50"/>
      <c r="F1" s="279"/>
      <c r="G1" s="238"/>
    </row>
    <row r="2" spans="1:7" ht="18.75">
      <c r="A2" s="50"/>
      <c r="B2" s="239" t="s">
        <v>223</v>
      </c>
      <c r="C2" s="50"/>
      <c r="D2" s="499"/>
      <c r="E2" s="50"/>
      <c r="F2" s="279"/>
      <c r="G2" s="238"/>
    </row>
    <row r="3" spans="1:7" ht="14.25" customHeight="1">
      <c r="A3" s="50"/>
      <c r="B3" s="239"/>
      <c r="C3" s="50"/>
      <c r="D3" s="499"/>
      <c r="E3" s="50"/>
      <c r="F3" s="279"/>
      <c r="G3" s="238"/>
    </row>
    <row r="4" spans="1:7">
      <c r="A4" s="50"/>
      <c r="B4" s="50" t="s">
        <v>530</v>
      </c>
      <c r="C4" s="50"/>
      <c r="D4" s="499"/>
      <c r="E4" s="50"/>
      <c r="F4" s="279"/>
      <c r="G4" s="279"/>
    </row>
    <row r="5" spans="1:7" ht="8.25" customHeight="1" thickBot="1">
      <c r="A5" s="50"/>
      <c r="B5" s="50"/>
      <c r="C5" s="50"/>
      <c r="D5" s="499"/>
      <c r="E5" s="50"/>
      <c r="F5" s="279"/>
      <c r="G5" s="238"/>
    </row>
    <row r="6" spans="1:7" s="240" customFormat="1" ht="18" customHeight="1" thickBot="1">
      <c r="B6" s="241"/>
      <c r="C6" s="242" t="s">
        <v>224</v>
      </c>
      <c r="D6" s="1713" t="s">
        <v>225</v>
      </c>
      <c r="E6" s="1714"/>
      <c r="F6" s="1715"/>
      <c r="G6" s="243" t="s">
        <v>226</v>
      </c>
    </row>
    <row r="7" spans="1:7" s="246" customFormat="1" ht="18" customHeight="1" thickTop="1">
      <c r="A7" s="477"/>
      <c r="B7" s="244" t="s">
        <v>509</v>
      </c>
      <c r="C7" s="245" t="s">
        <v>227</v>
      </c>
      <c r="D7" s="1719" t="s">
        <v>510</v>
      </c>
      <c r="E7" s="1720"/>
      <c r="F7" s="1721"/>
      <c r="G7" s="550" t="s">
        <v>228</v>
      </c>
    </row>
    <row r="8" spans="1:7" s="246" customFormat="1" ht="18" customHeight="1">
      <c r="A8" s="477"/>
      <c r="B8" s="247" t="s">
        <v>229</v>
      </c>
      <c r="C8" s="248" t="s">
        <v>230</v>
      </c>
      <c r="D8" s="1689" t="s">
        <v>510</v>
      </c>
      <c r="E8" s="1690"/>
      <c r="F8" s="1691"/>
      <c r="G8" s="249" t="s">
        <v>231</v>
      </c>
    </row>
    <row r="9" spans="1:7" s="246" customFormat="1" ht="18" customHeight="1" thickBot="1">
      <c r="A9" s="477"/>
      <c r="B9" s="250" t="s">
        <v>232</v>
      </c>
      <c r="C9" s="251" t="s">
        <v>233</v>
      </c>
      <c r="D9" s="1699" t="s">
        <v>510</v>
      </c>
      <c r="E9" s="1700"/>
      <c r="F9" s="1701"/>
      <c r="G9" s="252" t="s">
        <v>234</v>
      </c>
    </row>
    <row r="10" spans="1:7" s="246" customFormat="1" ht="18" customHeight="1" thickBot="1">
      <c r="A10" s="477"/>
      <c r="B10" s="253"/>
      <c r="C10" s="253"/>
      <c r="D10" s="500"/>
      <c r="E10" s="253"/>
      <c r="F10" s="497"/>
      <c r="G10" s="254"/>
    </row>
    <row r="11" spans="1:7" s="240" customFormat="1" ht="18" customHeight="1" thickBot="1">
      <c r="B11" s="241"/>
      <c r="C11" s="242" t="s">
        <v>235</v>
      </c>
      <c r="D11" s="1713" t="s">
        <v>225</v>
      </c>
      <c r="E11" s="1714"/>
      <c r="F11" s="1715"/>
      <c r="G11" s="243" t="s">
        <v>226</v>
      </c>
    </row>
    <row r="12" spans="1:7" s="246" customFormat="1" ht="18" customHeight="1" thickTop="1">
      <c r="A12" s="477"/>
      <c r="B12" s="247" t="s">
        <v>509</v>
      </c>
      <c r="C12" s="248" t="s">
        <v>391</v>
      </c>
      <c r="D12" s="506"/>
      <c r="E12" s="820" t="e">
        <f>ROUNDDOWN('様式10-4'!M17,1)</f>
        <v>#DIV/0!</v>
      </c>
      <c r="F12" s="504" t="s">
        <v>541</v>
      </c>
      <c r="G12" s="249" t="s">
        <v>628</v>
      </c>
    </row>
    <row r="13" spans="1:7" s="246" customFormat="1" ht="18" customHeight="1">
      <c r="A13" s="477"/>
      <c r="B13" s="255" t="s">
        <v>511</v>
      </c>
      <c r="C13" s="256" t="s">
        <v>531</v>
      </c>
      <c r="D13" s="495"/>
      <c r="E13" s="821" t="e">
        <f>ROUNDDOWN('様式10-4'!P17,1)</f>
        <v>#DIV/0!</v>
      </c>
      <c r="F13" s="505" t="s">
        <v>541</v>
      </c>
      <c r="G13" s="1680" t="s">
        <v>629</v>
      </c>
    </row>
    <row r="14" spans="1:7" s="246" customFormat="1" ht="18" customHeight="1">
      <c r="A14" s="477"/>
      <c r="B14" s="257"/>
      <c r="C14" s="258" t="s">
        <v>532</v>
      </c>
      <c r="D14" s="507"/>
      <c r="E14" s="823">
        <f>ROUNDDOWN('様式10-4'!N17,0)</f>
        <v>0</v>
      </c>
      <c r="F14" s="503" t="s">
        <v>542</v>
      </c>
      <c r="G14" s="1681"/>
    </row>
    <row r="15" spans="1:7" s="246" customFormat="1" ht="18" customHeight="1">
      <c r="A15" s="477"/>
      <c r="B15" s="255" t="s">
        <v>512</v>
      </c>
      <c r="C15" s="245" t="s">
        <v>237</v>
      </c>
      <c r="D15" s="398"/>
      <c r="E15" s="827">
        <f>ROUNDDOWN(SUM(E16:E20),0)</f>
        <v>0</v>
      </c>
      <c r="F15" s="503" t="s">
        <v>543</v>
      </c>
      <c r="G15" s="550" t="s">
        <v>680</v>
      </c>
    </row>
    <row r="16" spans="1:7" s="246" customFormat="1" ht="35.1" customHeight="1">
      <c r="A16" s="477"/>
      <c r="B16" s="260"/>
      <c r="C16" s="261" t="s">
        <v>239</v>
      </c>
      <c r="D16" s="399" t="s">
        <v>545</v>
      </c>
      <c r="E16" s="828">
        <f>ROUNDDOWN('様式9-7'!D26,0)</f>
        <v>0</v>
      </c>
      <c r="F16" s="509" t="s">
        <v>544</v>
      </c>
      <c r="G16" s="262" t="s">
        <v>238</v>
      </c>
    </row>
    <row r="17" spans="1:7" s="246" customFormat="1" ht="35.1" customHeight="1">
      <c r="A17" s="477"/>
      <c r="B17" s="263"/>
      <c r="C17" s="264" t="s">
        <v>725</v>
      </c>
      <c r="D17" s="400" t="s">
        <v>545</v>
      </c>
      <c r="E17" s="825"/>
      <c r="F17" s="510" t="s">
        <v>544</v>
      </c>
      <c r="G17" s="265" t="s">
        <v>773</v>
      </c>
    </row>
    <row r="18" spans="1:7" s="246" customFormat="1" ht="35.1" customHeight="1">
      <c r="A18" s="477"/>
      <c r="B18" s="263"/>
      <c r="C18" s="266" t="s">
        <v>726</v>
      </c>
      <c r="D18" s="401" t="s">
        <v>545</v>
      </c>
      <c r="E18" s="826"/>
      <c r="F18" s="511" t="s">
        <v>544</v>
      </c>
      <c r="G18" s="267" t="s">
        <v>774</v>
      </c>
    </row>
    <row r="19" spans="1:7" s="246" customFormat="1" ht="35.1" customHeight="1">
      <c r="A19" s="477"/>
      <c r="B19" s="263"/>
      <c r="C19" s="266" t="s">
        <v>722</v>
      </c>
      <c r="D19" s="401" t="s">
        <v>545</v>
      </c>
      <c r="E19" s="826"/>
      <c r="F19" s="511" t="s">
        <v>449</v>
      </c>
      <c r="G19" s="267" t="s">
        <v>775</v>
      </c>
    </row>
    <row r="20" spans="1:7" s="246" customFormat="1" ht="35.1" customHeight="1">
      <c r="A20" s="477"/>
      <c r="B20" s="244"/>
      <c r="C20" s="245" t="s">
        <v>730</v>
      </c>
      <c r="D20" s="398" t="s">
        <v>545</v>
      </c>
      <c r="E20" s="824"/>
      <c r="F20" s="503" t="s">
        <v>544</v>
      </c>
      <c r="G20" s="550" t="s">
        <v>723</v>
      </c>
    </row>
    <row r="21" spans="1:7" s="246" customFormat="1" ht="18" customHeight="1">
      <c r="A21" s="477"/>
      <c r="B21" s="255" t="s">
        <v>513</v>
      </c>
      <c r="C21" s="248" t="s">
        <v>243</v>
      </c>
      <c r="D21" s="494"/>
      <c r="E21" s="829">
        <f>ROUNDDOWN(SUM(E22:E26),0)</f>
        <v>0</v>
      </c>
      <c r="F21" s="504" t="s">
        <v>546</v>
      </c>
      <c r="G21" s="249" t="s">
        <v>680</v>
      </c>
    </row>
    <row r="22" spans="1:7" s="246" customFormat="1" ht="35.1" customHeight="1">
      <c r="A22" s="477"/>
      <c r="B22" s="260"/>
      <c r="C22" s="261" t="s">
        <v>244</v>
      </c>
      <c r="D22" s="399" t="s">
        <v>549</v>
      </c>
      <c r="E22" s="828">
        <f>ROUNDDOWN('様式9-7'!L26,0)</f>
        <v>0</v>
      </c>
      <c r="F22" s="509" t="s">
        <v>547</v>
      </c>
      <c r="G22" s="262" t="s">
        <v>238</v>
      </c>
    </row>
    <row r="23" spans="1:7" s="246" customFormat="1" ht="35.1" customHeight="1">
      <c r="A23" s="477"/>
      <c r="B23" s="263"/>
      <c r="C23" s="264" t="s">
        <v>727</v>
      </c>
      <c r="D23" s="400" t="s">
        <v>551</v>
      </c>
      <c r="E23" s="825"/>
      <c r="F23" s="510" t="s">
        <v>548</v>
      </c>
      <c r="G23" s="265" t="s">
        <v>773</v>
      </c>
    </row>
    <row r="24" spans="1:7" s="246" customFormat="1" ht="35.1" customHeight="1">
      <c r="A24" s="477"/>
      <c r="B24" s="263"/>
      <c r="C24" s="266" t="s">
        <v>728</v>
      </c>
      <c r="D24" s="401" t="s">
        <v>550</v>
      </c>
      <c r="E24" s="826"/>
      <c r="F24" s="511" t="s">
        <v>548</v>
      </c>
      <c r="G24" s="267" t="s">
        <v>774</v>
      </c>
    </row>
    <row r="25" spans="1:7" s="246" customFormat="1" ht="35.1" customHeight="1">
      <c r="A25" s="477"/>
      <c r="B25" s="263"/>
      <c r="C25" s="266" t="s">
        <v>724</v>
      </c>
      <c r="D25" s="401" t="s">
        <v>550</v>
      </c>
      <c r="E25" s="826"/>
      <c r="F25" s="511" t="s">
        <v>451</v>
      </c>
      <c r="G25" s="267" t="s">
        <v>775</v>
      </c>
    </row>
    <row r="26" spans="1:7" s="246" customFormat="1" ht="35.1" customHeight="1">
      <c r="A26" s="477"/>
      <c r="B26" s="244"/>
      <c r="C26" s="245" t="s">
        <v>729</v>
      </c>
      <c r="D26" s="398" t="s">
        <v>551</v>
      </c>
      <c r="E26" s="824"/>
      <c r="F26" s="503" t="s">
        <v>548</v>
      </c>
      <c r="G26" s="550" t="s">
        <v>723</v>
      </c>
    </row>
    <row r="27" spans="1:7" s="246" customFormat="1" ht="18" customHeight="1">
      <c r="A27" s="477"/>
      <c r="B27" s="255" t="s">
        <v>514</v>
      </c>
      <c r="C27" s="256" t="s">
        <v>246</v>
      </c>
      <c r="D27" s="495"/>
      <c r="E27" s="830">
        <f>'様式10-4'!AG10</f>
        <v>0</v>
      </c>
      <c r="F27" s="505" t="s">
        <v>543</v>
      </c>
      <c r="G27" s="249" t="s">
        <v>628</v>
      </c>
    </row>
    <row r="28" spans="1:7" s="246" customFormat="1" ht="18" customHeight="1">
      <c r="A28" s="477"/>
      <c r="B28" s="247" t="s">
        <v>515</v>
      </c>
      <c r="C28" s="248" t="s">
        <v>247</v>
      </c>
      <c r="D28" s="494"/>
      <c r="E28" s="831">
        <f>('様式9-7'!H5-'様式9-7'!D5)+1</f>
        <v>1</v>
      </c>
      <c r="F28" s="504" t="s">
        <v>552</v>
      </c>
      <c r="G28" s="249" t="s">
        <v>238</v>
      </c>
    </row>
    <row r="29" spans="1:7" s="246" customFormat="1" ht="18" customHeight="1">
      <c r="A29" s="477"/>
      <c r="B29" s="255" t="s">
        <v>516</v>
      </c>
      <c r="C29" s="256" t="s">
        <v>248</v>
      </c>
      <c r="D29" s="1689" t="s">
        <v>249</v>
      </c>
      <c r="E29" s="1690"/>
      <c r="F29" s="1691"/>
      <c r="G29" s="549"/>
    </row>
    <row r="30" spans="1:7" s="246" customFormat="1" ht="18" customHeight="1">
      <c r="A30" s="477"/>
      <c r="B30" s="263"/>
      <c r="C30" s="268"/>
      <c r="D30" s="402" t="s">
        <v>553</v>
      </c>
      <c r="E30" s="404"/>
      <c r="F30" s="496" t="s">
        <v>554</v>
      </c>
      <c r="G30" s="551" t="s">
        <v>776</v>
      </c>
    </row>
    <row r="31" spans="1:7" s="246" customFormat="1" ht="18" customHeight="1">
      <c r="A31" s="477"/>
      <c r="B31" s="263"/>
      <c r="C31" s="268"/>
      <c r="D31" s="508" t="s">
        <v>555</v>
      </c>
      <c r="E31" s="512"/>
      <c r="F31" s="496" t="s">
        <v>556</v>
      </c>
      <c r="G31" s="551"/>
    </row>
    <row r="32" spans="1:7" s="246" customFormat="1" ht="18" customHeight="1">
      <c r="A32" s="477"/>
      <c r="B32" s="244"/>
      <c r="C32" s="258" t="s">
        <v>250</v>
      </c>
      <c r="D32" s="1695"/>
      <c r="E32" s="1696"/>
      <c r="F32" s="1697"/>
      <c r="G32" s="269" t="s">
        <v>251</v>
      </c>
    </row>
    <row r="33" spans="1:7" s="246" customFormat="1" ht="18" customHeight="1">
      <c r="A33" s="477"/>
      <c r="B33" s="247" t="s">
        <v>517</v>
      </c>
      <c r="C33" s="248" t="s">
        <v>252</v>
      </c>
      <c r="D33" s="1692" t="s">
        <v>510</v>
      </c>
      <c r="E33" s="1693"/>
      <c r="F33" s="1694"/>
      <c r="G33" s="270" t="s">
        <v>628</v>
      </c>
    </row>
    <row r="34" spans="1:7" s="246" customFormat="1" ht="18" customHeight="1">
      <c r="A34" s="477"/>
      <c r="B34" s="247" t="s">
        <v>518</v>
      </c>
      <c r="C34" s="248" t="s">
        <v>255</v>
      </c>
      <c r="D34" s="494"/>
      <c r="E34" s="833">
        <f>ROUNDDOWN('様式10-2-7'!BT44,0)</f>
        <v>0</v>
      </c>
      <c r="F34" s="504" t="s">
        <v>557</v>
      </c>
      <c r="G34" s="249" t="s">
        <v>88</v>
      </c>
    </row>
    <row r="35" spans="1:7" s="246" customFormat="1" ht="18" customHeight="1">
      <c r="A35" s="477"/>
      <c r="B35" s="247" t="s">
        <v>408</v>
      </c>
      <c r="C35" s="248" t="s">
        <v>778</v>
      </c>
      <c r="D35" s="1692" t="s">
        <v>523</v>
      </c>
      <c r="E35" s="1693"/>
      <c r="F35" s="1694"/>
      <c r="G35" s="271" t="s">
        <v>628</v>
      </c>
    </row>
    <row r="36" spans="1:7" s="246" customFormat="1" ht="18" customHeight="1">
      <c r="A36" s="477"/>
      <c r="B36" s="247" t="s">
        <v>410</v>
      </c>
      <c r="C36" s="248" t="s">
        <v>257</v>
      </c>
      <c r="D36" s="1692" t="s">
        <v>510</v>
      </c>
      <c r="E36" s="1693"/>
      <c r="F36" s="1694"/>
      <c r="G36" s="249" t="s">
        <v>83</v>
      </c>
    </row>
    <row r="37" spans="1:7" s="246" customFormat="1" ht="18" customHeight="1">
      <c r="A37" s="477"/>
      <c r="B37" s="255" t="s">
        <v>733</v>
      </c>
      <c r="C37" s="256" t="s">
        <v>731</v>
      </c>
      <c r="D37" s="1704"/>
      <c r="E37" s="1705"/>
      <c r="F37" s="1706"/>
      <c r="G37" s="1680" t="s">
        <v>772</v>
      </c>
    </row>
    <row r="38" spans="1:7" s="246" customFormat="1" ht="18" customHeight="1">
      <c r="A38" s="477"/>
      <c r="B38" s="263"/>
      <c r="C38" s="266" t="s">
        <v>478</v>
      </c>
      <c r="D38" s="1716" t="s">
        <v>519</v>
      </c>
      <c r="E38" s="1717"/>
      <c r="F38" s="1718"/>
      <c r="G38" s="1688"/>
    </row>
    <row r="39" spans="1:7" s="246" customFormat="1" ht="18" customHeight="1">
      <c r="A39" s="477"/>
      <c r="B39" s="263"/>
      <c r="C39" s="266" t="s">
        <v>520</v>
      </c>
      <c r="D39" s="400" t="s">
        <v>560</v>
      </c>
      <c r="E39" s="410"/>
      <c r="F39" s="513" t="s">
        <v>561</v>
      </c>
      <c r="G39" s="1688"/>
    </row>
    <row r="40" spans="1:7" s="246" customFormat="1" ht="18" customHeight="1">
      <c r="A40" s="477"/>
      <c r="B40" s="263"/>
      <c r="C40" s="268" t="s">
        <v>521</v>
      </c>
      <c r="D40" s="401"/>
      <c r="E40" s="411"/>
      <c r="F40" s="513"/>
      <c r="G40" s="1688"/>
    </row>
    <row r="41" spans="1:7" s="246" customFormat="1" ht="18" customHeight="1">
      <c r="A41" s="477"/>
      <c r="B41" s="263"/>
      <c r="C41" s="258" t="s">
        <v>522</v>
      </c>
      <c r="D41" s="402" t="s">
        <v>545</v>
      </c>
      <c r="E41" s="512"/>
      <c r="F41" s="496" t="s">
        <v>559</v>
      </c>
      <c r="G41" s="1681"/>
    </row>
    <row r="42" spans="1:7" s="246" customFormat="1" ht="18" customHeight="1">
      <c r="A42" s="477"/>
      <c r="B42" s="247" t="s">
        <v>412</v>
      </c>
      <c r="C42" s="256" t="s">
        <v>258</v>
      </c>
      <c r="D42" s="495"/>
      <c r="E42" s="832" t="e">
        <f>ROUNDDOWN('様式10-4'!S17,1)</f>
        <v>#DIV/0!</v>
      </c>
      <c r="F42" s="502" t="s">
        <v>541</v>
      </c>
      <c r="G42" s="249" t="s">
        <v>628</v>
      </c>
    </row>
    <row r="43" spans="1:7" s="246" customFormat="1" ht="18" customHeight="1">
      <c r="A43" s="477"/>
      <c r="B43" s="255" t="s">
        <v>415</v>
      </c>
      <c r="C43" s="256" t="s">
        <v>259</v>
      </c>
      <c r="D43" s="1704"/>
      <c r="E43" s="1705"/>
      <c r="F43" s="1706"/>
      <c r="G43" s="1680" t="s">
        <v>630</v>
      </c>
    </row>
    <row r="44" spans="1:7" s="246" customFormat="1" ht="18" customHeight="1">
      <c r="A44" s="477"/>
      <c r="B44" s="263"/>
      <c r="C44" s="268" t="s">
        <v>524</v>
      </c>
      <c r="D44" s="1707"/>
      <c r="E44" s="1708"/>
      <c r="F44" s="1709"/>
      <c r="G44" s="1688"/>
    </row>
    <row r="45" spans="1:7" s="246" customFormat="1" ht="18" customHeight="1">
      <c r="A45" s="477"/>
      <c r="B45" s="263"/>
      <c r="C45" s="268"/>
      <c r="D45" s="1707"/>
      <c r="E45" s="1708"/>
      <c r="F45" s="1709"/>
      <c r="G45" s="1698"/>
    </row>
    <row r="46" spans="1:7" s="246" customFormat="1" ht="18" customHeight="1">
      <c r="A46" s="477"/>
      <c r="B46" s="244"/>
      <c r="C46" s="258" t="s">
        <v>260</v>
      </c>
      <c r="D46" s="1695" t="s">
        <v>525</v>
      </c>
      <c r="E46" s="1696"/>
      <c r="F46" s="1697"/>
      <c r="G46" s="550"/>
    </row>
    <row r="47" spans="1:7" s="246" customFormat="1" ht="18" customHeight="1">
      <c r="A47" s="477"/>
      <c r="B47" s="255" t="s">
        <v>417</v>
      </c>
      <c r="C47" s="256" t="s">
        <v>259</v>
      </c>
      <c r="D47" s="1704"/>
      <c r="E47" s="1705"/>
      <c r="F47" s="1706"/>
      <c r="G47" s="1680" t="s">
        <v>721</v>
      </c>
    </row>
    <row r="48" spans="1:7" s="246" customFormat="1" ht="18" customHeight="1">
      <c r="A48" s="477"/>
      <c r="B48" s="263"/>
      <c r="C48" s="268" t="s">
        <v>526</v>
      </c>
      <c r="D48" s="1707"/>
      <c r="E48" s="1708"/>
      <c r="F48" s="1709"/>
      <c r="G48" s="1688"/>
    </row>
    <row r="49" spans="1:7" s="246" customFormat="1" ht="18" customHeight="1">
      <c r="A49" s="477"/>
      <c r="B49" s="263"/>
      <c r="C49" s="268"/>
      <c r="D49" s="1707"/>
      <c r="E49" s="1708"/>
      <c r="F49" s="1709"/>
      <c r="G49" s="1698"/>
    </row>
    <row r="50" spans="1:7" s="246" customFormat="1" ht="18" customHeight="1">
      <c r="A50" s="477"/>
      <c r="B50" s="244"/>
      <c r="C50" s="258" t="s">
        <v>262</v>
      </c>
      <c r="D50" s="1695" t="s">
        <v>525</v>
      </c>
      <c r="E50" s="1696"/>
      <c r="F50" s="1697"/>
      <c r="G50" s="269"/>
    </row>
    <row r="51" spans="1:7" s="246" customFormat="1" ht="18" customHeight="1">
      <c r="A51" s="477"/>
      <c r="B51" s="247" t="s">
        <v>418</v>
      </c>
      <c r="C51" s="248" t="s">
        <v>263</v>
      </c>
      <c r="D51" s="1692" t="s">
        <v>525</v>
      </c>
      <c r="E51" s="1693"/>
      <c r="F51" s="1694"/>
      <c r="G51" s="249" t="s">
        <v>84</v>
      </c>
    </row>
    <row r="52" spans="1:7" s="246" customFormat="1" ht="18" customHeight="1">
      <c r="A52" s="477"/>
      <c r="B52" s="1682" t="s">
        <v>419</v>
      </c>
      <c r="C52" s="1685" t="s">
        <v>264</v>
      </c>
      <c r="D52" s="1704"/>
      <c r="E52" s="1705"/>
      <c r="F52" s="1706"/>
      <c r="G52" s="1680" t="s">
        <v>85</v>
      </c>
    </row>
    <row r="53" spans="1:7" s="246" customFormat="1" ht="18" customHeight="1">
      <c r="A53" s="477"/>
      <c r="B53" s="1683"/>
      <c r="C53" s="1686"/>
      <c r="D53" s="1707"/>
      <c r="E53" s="1708"/>
      <c r="F53" s="1709"/>
      <c r="G53" s="1688"/>
    </row>
    <row r="54" spans="1:7" s="246" customFormat="1" ht="18" customHeight="1">
      <c r="A54" s="477"/>
      <c r="B54" s="1683"/>
      <c r="C54" s="1686"/>
      <c r="D54" s="1707"/>
      <c r="E54" s="1708"/>
      <c r="F54" s="1709"/>
      <c r="G54" s="1688"/>
    </row>
    <row r="55" spans="1:7" s="246" customFormat="1" ht="18" customHeight="1">
      <c r="A55" s="477"/>
      <c r="B55" s="1684"/>
      <c r="C55" s="1687"/>
      <c r="D55" s="1710"/>
      <c r="E55" s="1711"/>
      <c r="F55" s="1712"/>
      <c r="G55" s="1681"/>
    </row>
    <row r="56" spans="1:7" s="246" customFormat="1" ht="18" customHeight="1">
      <c r="A56" s="477"/>
      <c r="B56" s="247" t="s">
        <v>420</v>
      </c>
      <c r="C56" s="248" t="s">
        <v>265</v>
      </c>
      <c r="D56" s="1692" t="s">
        <v>525</v>
      </c>
      <c r="E56" s="1693"/>
      <c r="F56" s="1694"/>
      <c r="G56" s="249" t="s">
        <v>266</v>
      </c>
    </row>
    <row r="57" spans="1:7" s="246" customFormat="1" ht="18" customHeight="1">
      <c r="A57" s="477"/>
      <c r="B57" s="247" t="s">
        <v>421</v>
      </c>
      <c r="C57" s="248" t="s">
        <v>267</v>
      </c>
      <c r="D57" s="1692" t="s">
        <v>525</v>
      </c>
      <c r="E57" s="1693"/>
      <c r="F57" s="1694"/>
      <c r="G57" s="249" t="s">
        <v>86</v>
      </c>
    </row>
    <row r="58" spans="1:7" s="246" customFormat="1" ht="18" customHeight="1">
      <c r="A58" s="477"/>
      <c r="B58" s="247" t="s">
        <v>422</v>
      </c>
      <c r="C58" s="248" t="s">
        <v>268</v>
      </c>
      <c r="D58" s="1692" t="s">
        <v>525</v>
      </c>
      <c r="E58" s="1693"/>
      <c r="F58" s="1694"/>
      <c r="G58" s="249" t="s">
        <v>87</v>
      </c>
    </row>
    <row r="59" spans="1:7" s="246" customFormat="1" ht="18" customHeight="1">
      <c r="A59" s="477"/>
      <c r="B59" s="255" t="s">
        <v>424</v>
      </c>
      <c r="C59" s="256" t="s">
        <v>527</v>
      </c>
      <c r="D59" s="1692" t="s">
        <v>270</v>
      </c>
      <c r="E59" s="1693"/>
      <c r="F59" s="1694"/>
      <c r="G59" s="549" t="s">
        <v>528</v>
      </c>
    </row>
    <row r="60" spans="1:7" s="246" customFormat="1" ht="18" customHeight="1" thickBot="1">
      <c r="A60" s="477"/>
      <c r="B60" s="250" t="s">
        <v>732</v>
      </c>
      <c r="C60" s="251" t="s">
        <v>271</v>
      </c>
      <c r="D60" s="1699" t="s">
        <v>525</v>
      </c>
      <c r="E60" s="1700"/>
      <c r="F60" s="1701"/>
      <c r="G60" s="252" t="s">
        <v>529</v>
      </c>
    </row>
    <row r="61" spans="1:7" ht="18" customHeight="1" thickBot="1">
      <c r="A61" s="50"/>
      <c r="B61" s="50"/>
      <c r="C61" s="50"/>
      <c r="D61" s="515"/>
      <c r="E61" s="50"/>
      <c r="F61" s="516"/>
      <c r="G61" s="517"/>
    </row>
    <row r="62" spans="1:7" s="246" customFormat="1" ht="18" customHeight="1" thickBot="1">
      <c r="A62" s="477"/>
      <c r="B62" s="274" t="s">
        <v>272</v>
      </c>
      <c r="C62" s="478"/>
      <c r="D62" s="1702"/>
      <c r="E62" s="1703"/>
      <c r="F62" s="1703"/>
      <c r="G62" s="519"/>
    </row>
    <row r="63" spans="1:7" s="246" customFormat="1" ht="18" customHeight="1" thickTop="1">
      <c r="A63" s="477"/>
      <c r="B63" s="276" t="s">
        <v>426</v>
      </c>
      <c r="C63" s="479"/>
      <c r="D63" s="518"/>
      <c r="E63" s="834">
        <f>'様式9-7'!D14</f>
        <v>0</v>
      </c>
      <c r="F63" s="522" t="s">
        <v>543</v>
      </c>
      <c r="G63" s="520"/>
    </row>
    <row r="64" spans="1:7" s="246" customFormat="1" ht="18" customHeight="1">
      <c r="A64" s="477"/>
      <c r="B64" s="277" t="s">
        <v>273</v>
      </c>
      <c r="C64" s="514"/>
      <c r="D64" s="404" t="s">
        <v>558</v>
      </c>
      <c r="E64" s="822">
        <f>E63-E63/1.08</f>
        <v>0</v>
      </c>
      <c r="F64" s="523" t="s">
        <v>544</v>
      </c>
      <c r="G64" s="521"/>
    </row>
    <row r="65" spans="1:7" s="246" customFormat="1" ht="18" customHeight="1" thickBot="1">
      <c r="A65" s="477"/>
      <c r="B65" s="278" t="s">
        <v>274</v>
      </c>
      <c r="C65" s="480"/>
      <c r="D65" s="1699" t="s">
        <v>275</v>
      </c>
      <c r="E65" s="1700"/>
      <c r="F65" s="1701"/>
      <c r="G65" s="552"/>
    </row>
    <row r="66" spans="1:7" ht="18" customHeight="1">
      <c r="A66" s="50"/>
      <c r="B66" s="50"/>
      <c r="C66" s="279" t="s">
        <v>276</v>
      </c>
      <c r="D66" s="499"/>
      <c r="E66" s="279"/>
      <c r="F66" s="279"/>
      <c r="G66" s="238"/>
    </row>
    <row r="67" spans="1:7" ht="17.25" customHeight="1">
      <c r="A67" s="50"/>
      <c r="B67" s="50"/>
      <c r="C67" s="50"/>
      <c r="D67" s="499"/>
      <c r="E67" s="835"/>
      <c r="F67" s="835"/>
      <c r="G67" s="17" t="str">
        <f>様式7!$F$4</f>
        <v>○○○○○○○○○○○ESCO事業</v>
      </c>
    </row>
  </sheetData>
  <mergeCells count="32">
    <mergeCell ref="D6:F6"/>
    <mergeCell ref="D11:F11"/>
    <mergeCell ref="D38:F38"/>
    <mergeCell ref="D37:F37"/>
    <mergeCell ref="D32:F32"/>
    <mergeCell ref="D7:F7"/>
    <mergeCell ref="D9:F9"/>
    <mergeCell ref="D8:F8"/>
    <mergeCell ref="D65:F65"/>
    <mergeCell ref="D62:F62"/>
    <mergeCell ref="D52:F55"/>
    <mergeCell ref="D47:F49"/>
    <mergeCell ref="D43:F45"/>
    <mergeCell ref="D56:F56"/>
    <mergeCell ref="D57:F57"/>
    <mergeCell ref="D58:F58"/>
    <mergeCell ref="D59:F59"/>
    <mergeCell ref="D60:F60"/>
    <mergeCell ref="G13:G14"/>
    <mergeCell ref="B52:B55"/>
    <mergeCell ref="C52:C55"/>
    <mergeCell ref="G52:G55"/>
    <mergeCell ref="D29:F29"/>
    <mergeCell ref="D35:F35"/>
    <mergeCell ref="D36:F36"/>
    <mergeCell ref="D46:F46"/>
    <mergeCell ref="D50:F50"/>
    <mergeCell ref="D51:F51"/>
    <mergeCell ref="G47:G49"/>
    <mergeCell ref="G43:G45"/>
    <mergeCell ref="G37:G41"/>
    <mergeCell ref="D33:F33"/>
  </mergeCells>
  <phoneticPr fontId="3"/>
  <printOptions horizontalCentered="1" verticalCentered="1"/>
  <pageMargins left="0.59055118110236227" right="0.59055118110236227" top="0.47244094488188981" bottom="0.43307086614173229" header="0.43307086614173229" footer="0.43307086614173229"/>
  <pageSetup paperSize="9" scale="62" orientation="portrait" r:id="rId1"/>
  <headerFooter alignWithMargins="0"/>
  <ignoredErrors>
    <ignoredError sqref="B58" numberStoredAsText="1"/>
  </ignoredErrors>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FF0000"/>
  </sheetPr>
  <dimension ref="A1:H58"/>
  <sheetViews>
    <sheetView view="pageBreakPreview" zoomScaleNormal="85" zoomScaleSheetLayoutView="100" workbookViewId="0">
      <selection activeCell="C42" sqref="C42:E42"/>
    </sheetView>
  </sheetViews>
  <sheetFormatPr defaultRowHeight="13.5"/>
  <cols>
    <col min="1" max="1" width="4.125" style="84" customWidth="1"/>
    <col min="2" max="2" width="48.625" style="84" customWidth="1"/>
    <col min="3" max="3" width="8.5" style="84" customWidth="1"/>
    <col min="4" max="4" width="14.375" style="84" customWidth="1"/>
    <col min="5" max="5" width="10.75" style="84" customWidth="1"/>
    <col min="6" max="6" width="20" style="280" customWidth="1"/>
    <col min="7" max="257" width="9" style="84"/>
    <col min="258" max="258" width="3.125" style="84" customWidth="1"/>
    <col min="259" max="259" width="4.125" style="84" customWidth="1"/>
    <col min="260" max="260" width="57.125" style="84" bestFit="1" customWidth="1"/>
    <col min="261" max="261" width="26.25" style="84" customWidth="1"/>
    <col min="262" max="262" width="20" style="84" customWidth="1"/>
    <col min="263" max="513" width="9" style="84"/>
    <col min="514" max="514" width="3.125" style="84" customWidth="1"/>
    <col min="515" max="515" width="4.125" style="84" customWidth="1"/>
    <col min="516" max="516" width="57.125" style="84" bestFit="1" customWidth="1"/>
    <col min="517" max="517" width="26.25" style="84" customWidth="1"/>
    <col min="518" max="518" width="20" style="84" customWidth="1"/>
    <col min="519" max="769" width="9" style="84"/>
    <col min="770" max="770" width="3.125" style="84" customWidth="1"/>
    <col min="771" max="771" width="4.125" style="84" customWidth="1"/>
    <col min="772" max="772" width="57.125" style="84" bestFit="1" customWidth="1"/>
    <col min="773" max="773" width="26.25" style="84" customWidth="1"/>
    <col min="774" max="774" width="20" style="84" customWidth="1"/>
    <col min="775" max="1025" width="9" style="84"/>
    <col min="1026" max="1026" width="3.125" style="84" customWidth="1"/>
    <col min="1027" max="1027" width="4.125" style="84" customWidth="1"/>
    <col min="1028" max="1028" width="57.125" style="84" bestFit="1" customWidth="1"/>
    <col min="1029" max="1029" width="26.25" style="84" customWidth="1"/>
    <col min="1030" max="1030" width="20" style="84" customWidth="1"/>
    <col min="1031" max="1281" width="9" style="84"/>
    <col min="1282" max="1282" width="3.125" style="84" customWidth="1"/>
    <col min="1283" max="1283" width="4.125" style="84" customWidth="1"/>
    <col min="1284" max="1284" width="57.125" style="84" bestFit="1" customWidth="1"/>
    <col min="1285" max="1285" width="26.25" style="84" customWidth="1"/>
    <col min="1286" max="1286" width="20" style="84" customWidth="1"/>
    <col min="1287" max="1537" width="9" style="84"/>
    <col min="1538" max="1538" width="3.125" style="84" customWidth="1"/>
    <col min="1539" max="1539" width="4.125" style="84" customWidth="1"/>
    <col min="1540" max="1540" width="57.125" style="84" bestFit="1" customWidth="1"/>
    <col min="1541" max="1541" width="26.25" style="84" customWidth="1"/>
    <col min="1542" max="1542" width="20" style="84" customWidth="1"/>
    <col min="1543" max="1793" width="9" style="84"/>
    <col min="1794" max="1794" width="3.125" style="84" customWidth="1"/>
    <col min="1795" max="1795" width="4.125" style="84" customWidth="1"/>
    <col min="1796" max="1796" width="57.125" style="84" bestFit="1" customWidth="1"/>
    <col min="1797" max="1797" width="26.25" style="84" customWidth="1"/>
    <col min="1798" max="1798" width="20" style="84" customWidth="1"/>
    <col min="1799" max="2049" width="9" style="84"/>
    <col min="2050" max="2050" width="3.125" style="84" customWidth="1"/>
    <col min="2051" max="2051" width="4.125" style="84" customWidth="1"/>
    <col min="2052" max="2052" width="57.125" style="84" bestFit="1" customWidth="1"/>
    <col min="2053" max="2053" width="26.25" style="84" customWidth="1"/>
    <col min="2054" max="2054" width="20" style="84" customWidth="1"/>
    <col min="2055" max="2305" width="9" style="84"/>
    <col min="2306" max="2306" width="3.125" style="84" customWidth="1"/>
    <col min="2307" max="2307" width="4.125" style="84" customWidth="1"/>
    <col min="2308" max="2308" width="57.125" style="84" bestFit="1" customWidth="1"/>
    <col min="2309" max="2309" width="26.25" style="84" customWidth="1"/>
    <col min="2310" max="2310" width="20" style="84" customWidth="1"/>
    <col min="2311" max="2561" width="9" style="84"/>
    <col min="2562" max="2562" width="3.125" style="84" customWidth="1"/>
    <col min="2563" max="2563" width="4.125" style="84" customWidth="1"/>
    <col min="2564" max="2564" width="57.125" style="84" bestFit="1" customWidth="1"/>
    <col min="2565" max="2565" width="26.25" style="84" customWidth="1"/>
    <col min="2566" max="2566" width="20" style="84" customWidth="1"/>
    <col min="2567" max="2817" width="9" style="84"/>
    <col min="2818" max="2818" width="3.125" style="84" customWidth="1"/>
    <col min="2819" max="2819" width="4.125" style="84" customWidth="1"/>
    <col min="2820" max="2820" width="57.125" style="84" bestFit="1" customWidth="1"/>
    <col min="2821" max="2821" width="26.25" style="84" customWidth="1"/>
    <col min="2822" max="2822" width="20" style="84" customWidth="1"/>
    <col min="2823" max="3073" width="9" style="84"/>
    <col min="3074" max="3074" width="3.125" style="84" customWidth="1"/>
    <col min="3075" max="3075" width="4.125" style="84" customWidth="1"/>
    <col min="3076" max="3076" width="57.125" style="84" bestFit="1" customWidth="1"/>
    <col min="3077" max="3077" width="26.25" style="84" customWidth="1"/>
    <col min="3078" max="3078" width="20" style="84" customWidth="1"/>
    <col min="3079" max="3329" width="9" style="84"/>
    <col min="3330" max="3330" width="3.125" style="84" customWidth="1"/>
    <col min="3331" max="3331" width="4.125" style="84" customWidth="1"/>
    <col min="3332" max="3332" width="57.125" style="84" bestFit="1" customWidth="1"/>
    <col min="3333" max="3333" width="26.25" style="84" customWidth="1"/>
    <col min="3334" max="3334" width="20" style="84" customWidth="1"/>
    <col min="3335" max="3585" width="9" style="84"/>
    <col min="3586" max="3586" width="3.125" style="84" customWidth="1"/>
    <col min="3587" max="3587" width="4.125" style="84" customWidth="1"/>
    <col min="3588" max="3588" width="57.125" style="84" bestFit="1" customWidth="1"/>
    <col min="3589" max="3589" width="26.25" style="84" customWidth="1"/>
    <col min="3590" max="3590" width="20" style="84" customWidth="1"/>
    <col min="3591" max="3841" width="9" style="84"/>
    <col min="3842" max="3842" width="3.125" style="84" customWidth="1"/>
    <col min="3843" max="3843" width="4.125" style="84" customWidth="1"/>
    <col min="3844" max="3844" width="57.125" style="84" bestFit="1" customWidth="1"/>
    <col min="3845" max="3845" width="26.25" style="84" customWidth="1"/>
    <col min="3846" max="3846" width="20" style="84" customWidth="1"/>
    <col min="3847" max="4097" width="9" style="84"/>
    <col min="4098" max="4098" width="3.125" style="84" customWidth="1"/>
    <col min="4099" max="4099" width="4.125" style="84" customWidth="1"/>
    <col min="4100" max="4100" width="57.125" style="84" bestFit="1" customWidth="1"/>
    <col min="4101" max="4101" width="26.25" style="84" customWidth="1"/>
    <col min="4102" max="4102" width="20" style="84" customWidth="1"/>
    <col min="4103" max="4353" width="9" style="84"/>
    <col min="4354" max="4354" width="3.125" style="84" customWidth="1"/>
    <col min="4355" max="4355" width="4.125" style="84" customWidth="1"/>
    <col min="4356" max="4356" width="57.125" style="84" bestFit="1" customWidth="1"/>
    <col min="4357" max="4357" width="26.25" style="84" customWidth="1"/>
    <col min="4358" max="4358" width="20" style="84" customWidth="1"/>
    <col min="4359" max="4609" width="9" style="84"/>
    <col min="4610" max="4610" width="3.125" style="84" customWidth="1"/>
    <col min="4611" max="4611" width="4.125" style="84" customWidth="1"/>
    <col min="4612" max="4612" width="57.125" style="84" bestFit="1" customWidth="1"/>
    <col min="4613" max="4613" width="26.25" style="84" customWidth="1"/>
    <col min="4614" max="4614" width="20" style="84" customWidth="1"/>
    <col min="4615" max="4865" width="9" style="84"/>
    <col min="4866" max="4866" width="3.125" style="84" customWidth="1"/>
    <col min="4867" max="4867" width="4.125" style="84" customWidth="1"/>
    <col min="4868" max="4868" width="57.125" style="84" bestFit="1" customWidth="1"/>
    <col min="4869" max="4869" width="26.25" style="84" customWidth="1"/>
    <col min="4870" max="4870" width="20" style="84" customWidth="1"/>
    <col min="4871" max="5121" width="9" style="84"/>
    <col min="5122" max="5122" width="3.125" style="84" customWidth="1"/>
    <col min="5123" max="5123" width="4.125" style="84" customWidth="1"/>
    <col min="5124" max="5124" width="57.125" style="84" bestFit="1" customWidth="1"/>
    <col min="5125" max="5125" width="26.25" style="84" customWidth="1"/>
    <col min="5126" max="5126" width="20" style="84" customWidth="1"/>
    <col min="5127" max="5377" width="9" style="84"/>
    <col min="5378" max="5378" width="3.125" style="84" customWidth="1"/>
    <col min="5379" max="5379" width="4.125" style="84" customWidth="1"/>
    <col min="5380" max="5380" width="57.125" style="84" bestFit="1" customWidth="1"/>
    <col min="5381" max="5381" width="26.25" style="84" customWidth="1"/>
    <col min="5382" max="5382" width="20" style="84" customWidth="1"/>
    <col min="5383" max="5633" width="9" style="84"/>
    <col min="5634" max="5634" width="3.125" style="84" customWidth="1"/>
    <col min="5635" max="5635" width="4.125" style="84" customWidth="1"/>
    <col min="5636" max="5636" width="57.125" style="84" bestFit="1" customWidth="1"/>
    <col min="5637" max="5637" width="26.25" style="84" customWidth="1"/>
    <col min="5638" max="5638" width="20" style="84" customWidth="1"/>
    <col min="5639" max="5889" width="9" style="84"/>
    <col min="5890" max="5890" width="3.125" style="84" customWidth="1"/>
    <col min="5891" max="5891" width="4.125" style="84" customWidth="1"/>
    <col min="5892" max="5892" width="57.125" style="84" bestFit="1" customWidth="1"/>
    <col min="5893" max="5893" width="26.25" style="84" customWidth="1"/>
    <col min="5894" max="5894" width="20" style="84" customWidth="1"/>
    <col min="5895" max="6145" width="9" style="84"/>
    <col min="6146" max="6146" width="3.125" style="84" customWidth="1"/>
    <col min="6147" max="6147" width="4.125" style="84" customWidth="1"/>
    <col min="6148" max="6148" width="57.125" style="84" bestFit="1" customWidth="1"/>
    <col min="6149" max="6149" width="26.25" style="84" customWidth="1"/>
    <col min="6150" max="6150" width="20" style="84" customWidth="1"/>
    <col min="6151" max="6401" width="9" style="84"/>
    <col min="6402" max="6402" width="3.125" style="84" customWidth="1"/>
    <col min="6403" max="6403" width="4.125" style="84" customWidth="1"/>
    <col min="6404" max="6404" width="57.125" style="84" bestFit="1" customWidth="1"/>
    <col min="6405" max="6405" width="26.25" style="84" customWidth="1"/>
    <col min="6406" max="6406" width="20" style="84" customWidth="1"/>
    <col min="6407" max="6657" width="9" style="84"/>
    <col min="6658" max="6658" width="3.125" style="84" customWidth="1"/>
    <col min="6659" max="6659" width="4.125" style="84" customWidth="1"/>
    <col min="6660" max="6660" width="57.125" style="84" bestFit="1" customWidth="1"/>
    <col min="6661" max="6661" width="26.25" style="84" customWidth="1"/>
    <col min="6662" max="6662" width="20" style="84" customWidth="1"/>
    <col min="6663" max="6913" width="9" style="84"/>
    <col min="6914" max="6914" width="3.125" style="84" customWidth="1"/>
    <col min="6915" max="6915" width="4.125" style="84" customWidth="1"/>
    <col min="6916" max="6916" width="57.125" style="84" bestFit="1" customWidth="1"/>
    <col min="6917" max="6917" width="26.25" style="84" customWidth="1"/>
    <col min="6918" max="6918" width="20" style="84" customWidth="1"/>
    <col min="6919" max="7169" width="9" style="84"/>
    <col min="7170" max="7170" width="3.125" style="84" customWidth="1"/>
    <col min="7171" max="7171" width="4.125" style="84" customWidth="1"/>
    <col min="7172" max="7172" width="57.125" style="84" bestFit="1" customWidth="1"/>
    <col min="7173" max="7173" width="26.25" style="84" customWidth="1"/>
    <col min="7174" max="7174" width="20" style="84" customWidth="1"/>
    <col min="7175" max="7425" width="9" style="84"/>
    <col min="7426" max="7426" width="3.125" style="84" customWidth="1"/>
    <col min="7427" max="7427" width="4.125" style="84" customWidth="1"/>
    <col min="7428" max="7428" width="57.125" style="84" bestFit="1" customWidth="1"/>
    <col min="7429" max="7429" width="26.25" style="84" customWidth="1"/>
    <col min="7430" max="7430" width="20" style="84" customWidth="1"/>
    <col min="7431" max="7681" width="9" style="84"/>
    <col min="7682" max="7682" width="3.125" style="84" customWidth="1"/>
    <col min="7683" max="7683" width="4.125" style="84" customWidth="1"/>
    <col min="7684" max="7684" width="57.125" style="84" bestFit="1" customWidth="1"/>
    <col min="7685" max="7685" width="26.25" style="84" customWidth="1"/>
    <col min="7686" max="7686" width="20" style="84" customWidth="1"/>
    <col min="7687" max="7937" width="9" style="84"/>
    <col min="7938" max="7938" width="3.125" style="84" customWidth="1"/>
    <col min="7939" max="7939" width="4.125" style="84" customWidth="1"/>
    <col min="7940" max="7940" width="57.125" style="84" bestFit="1" customWidth="1"/>
    <col min="7941" max="7941" width="26.25" style="84" customWidth="1"/>
    <col min="7942" max="7942" width="20" style="84" customWidth="1"/>
    <col min="7943" max="8193" width="9" style="84"/>
    <col min="8194" max="8194" width="3.125" style="84" customWidth="1"/>
    <col min="8195" max="8195" width="4.125" style="84" customWidth="1"/>
    <col min="8196" max="8196" width="57.125" style="84" bestFit="1" customWidth="1"/>
    <col min="8197" max="8197" width="26.25" style="84" customWidth="1"/>
    <col min="8198" max="8198" width="20" style="84" customWidth="1"/>
    <col min="8199" max="8449" width="9" style="84"/>
    <col min="8450" max="8450" width="3.125" style="84" customWidth="1"/>
    <col min="8451" max="8451" width="4.125" style="84" customWidth="1"/>
    <col min="8452" max="8452" width="57.125" style="84" bestFit="1" customWidth="1"/>
    <col min="8453" max="8453" width="26.25" style="84" customWidth="1"/>
    <col min="8454" max="8454" width="20" style="84" customWidth="1"/>
    <col min="8455" max="8705" width="9" style="84"/>
    <col min="8706" max="8706" width="3.125" style="84" customWidth="1"/>
    <col min="8707" max="8707" width="4.125" style="84" customWidth="1"/>
    <col min="8708" max="8708" width="57.125" style="84" bestFit="1" customWidth="1"/>
    <col min="8709" max="8709" width="26.25" style="84" customWidth="1"/>
    <col min="8710" max="8710" width="20" style="84" customWidth="1"/>
    <col min="8711" max="8961" width="9" style="84"/>
    <col min="8962" max="8962" width="3.125" style="84" customWidth="1"/>
    <col min="8963" max="8963" width="4.125" style="84" customWidth="1"/>
    <col min="8964" max="8964" width="57.125" style="84" bestFit="1" customWidth="1"/>
    <col min="8965" max="8965" width="26.25" style="84" customWidth="1"/>
    <col min="8966" max="8966" width="20" style="84" customWidth="1"/>
    <col min="8967" max="9217" width="9" style="84"/>
    <col min="9218" max="9218" width="3.125" style="84" customWidth="1"/>
    <col min="9219" max="9219" width="4.125" style="84" customWidth="1"/>
    <col min="9220" max="9220" width="57.125" style="84" bestFit="1" customWidth="1"/>
    <col min="9221" max="9221" width="26.25" style="84" customWidth="1"/>
    <col min="9222" max="9222" width="20" style="84" customWidth="1"/>
    <col min="9223" max="9473" width="9" style="84"/>
    <col min="9474" max="9474" width="3.125" style="84" customWidth="1"/>
    <col min="9475" max="9475" width="4.125" style="84" customWidth="1"/>
    <col min="9476" max="9476" width="57.125" style="84" bestFit="1" customWidth="1"/>
    <col min="9477" max="9477" width="26.25" style="84" customWidth="1"/>
    <col min="9478" max="9478" width="20" style="84" customWidth="1"/>
    <col min="9479" max="9729" width="9" style="84"/>
    <col min="9730" max="9730" width="3.125" style="84" customWidth="1"/>
    <col min="9731" max="9731" width="4.125" style="84" customWidth="1"/>
    <col min="9732" max="9732" width="57.125" style="84" bestFit="1" customWidth="1"/>
    <col min="9733" max="9733" width="26.25" style="84" customWidth="1"/>
    <col min="9734" max="9734" width="20" style="84" customWidth="1"/>
    <col min="9735" max="9985" width="9" style="84"/>
    <col min="9986" max="9986" width="3.125" style="84" customWidth="1"/>
    <col min="9987" max="9987" width="4.125" style="84" customWidth="1"/>
    <col min="9988" max="9988" width="57.125" style="84" bestFit="1" customWidth="1"/>
    <col min="9989" max="9989" width="26.25" style="84" customWidth="1"/>
    <col min="9990" max="9990" width="20" style="84" customWidth="1"/>
    <col min="9991" max="10241" width="9" style="84"/>
    <col min="10242" max="10242" width="3.125" style="84" customWidth="1"/>
    <col min="10243" max="10243" width="4.125" style="84" customWidth="1"/>
    <col min="10244" max="10244" width="57.125" style="84" bestFit="1" customWidth="1"/>
    <col min="10245" max="10245" width="26.25" style="84" customWidth="1"/>
    <col min="10246" max="10246" width="20" style="84" customWidth="1"/>
    <col min="10247" max="10497" width="9" style="84"/>
    <col min="10498" max="10498" width="3.125" style="84" customWidth="1"/>
    <col min="10499" max="10499" width="4.125" style="84" customWidth="1"/>
    <col min="10500" max="10500" width="57.125" style="84" bestFit="1" customWidth="1"/>
    <col min="10501" max="10501" width="26.25" style="84" customWidth="1"/>
    <col min="10502" max="10502" width="20" style="84" customWidth="1"/>
    <col min="10503" max="10753" width="9" style="84"/>
    <col min="10754" max="10754" width="3.125" style="84" customWidth="1"/>
    <col min="10755" max="10755" width="4.125" style="84" customWidth="1"/>
    <col min="10756" max="10756" width="57.125" style="84" bestFit="1" customWidth="1"/>
    <col min="10757" max="10757" width="26.25" style="84" customWidth="1"/>
    <col min="10758" max="10758" width="20" style="84" customWidth="1"/>
    <col min="10759" max="11009" width="9" style="84"/>
    <col min="11010" max="11010" width="3.125" style="84" customWidth="1"/>
    <col min="11011" max="11011" width="4.125" style="84" customWidth="1"/>
    <col min="11012" max="11012" width="57.125" style="84" bestFit="1" customWidth="1"/>
    <col min="11013" max="11013" width="26.25" style="84" customWidth="1"/>
    <col min="11014" max="11014" width="20" style="84" customWidth="1"/>
    <col min="11015" max="11265" width="9" style="84"/>
    <col min="11266" max="11266" width="3.125" style="84" customWidth="1"/>
    <col min="11267" max="11267" width="4.125" style="84" customWidth="1"/>
    <col min="11268" max="11268" width="57.125" style="84" bestFit="1" customWidth="1"/>
    <col min="11269" max="11269" width="26.25" style="84" customWidth="1"/>
    <col min="11270" max="11270" width="20" style="84" customWidth="1"/>
    <col min="11271" max="11521" width="9" style="84"/>
    <col min="11522" max="11522" width="3.125" style="84" customWidth="1"/>
    <col min="11523" max="11523" width="4.125" style="84" customWidth="1"/>
    <col min="11524" max="11524" width="57.125" style="84" bestFit="1" customWidth="1"/>
    <col min="11525" max="11525" width="26.25" style="84" customWidth="1"/>
    <col min="11526" max="11526" width="20" style="84" customWidth="1"/>
    <col min="11527" max="11777" width="9" style="84"/>
    <col min="11778" max="11778" width="3.125" style="84" customWidth="1"/>
    <col min="11779" max="11779" width="4.125" style="84" customWidth="1"/>
    <col min="11780" max="11780" width="57.125" style="84" bestFit="1" customWidth="1"/>
    <col min="11781" max="11781" width="26.25" style="84" customWidth="1"/>
    <col min="11782" max="11782" width="20" style="84" customWidth="1"/>
    <col min="11783" max="12033" width="9" style="84"/>
    <col min="12034" max="12034" width="3.125" style="84" customWidth="1"/>
    <col min="12035" max="12035" width="4.125" style="84" customWidth="1"/>
    <col min="12036" max="12036" width="57.125" style="84" bestFit="1" customWidth="1"/>
    <col min="12037" max="12037" width="26.25" style="84" customWidth="1"/>
    <col min="12038" max="12038" width="20" style="84" customWidth="1"/>
    <col min="12039" max="12289" width="9" style="84"/>
    <col min="12290" max="12290" width="3.125" style="84" customWidth="1"/>
    <col min="12291" max="12291" width="4.125" style="84" customWidth="1"/>
    <col min="12292" max="12292" width="57.125" style="84" bestFit="1" customWidth="1"/>
    <col min="12293" max="12293" width="26.25" style="84" customWidth="1"/>
    <col min="12294" max="12294" width="20" style="84" customWidth="1"/>
    <col min="12295" max="12545" width="9" style="84"/>
    <col min="12546" max="12546" width="3.125" style="84" customWidth="1"/>
    <col min="12547" max="12547" width="4.125" style="84" customWidth="1"/>
    <col min="12548" max="12548" width="57.125" style="84" bestFit="1" customWidth="1"/>
    <col min="12549" max="12549" width="26.25" style="84" customWidth="1"/>
    <col min="12550" max="12550" width="20" style="84" customWidth="1"/>
    <col min="12551" max="12801" width="9" style="84"/>
    <col min="12802" max="12802" width="3.125" style="84" customWidth="1"/>
    <col min="12803" max="12803" width="4.125" style="84" customWidth="1"/>
    <col min="12804" max="12804" width="57.125" style="84" bestFit="1" customWidth="1"/>
    <col min="12805" max="12805" width="26.25" style="84" customWidth="1"/>
    <col min="12806" max="12806" width="20" style="84" customWidth="1"/>
    <col min="12807" max="13057" width="9" style="84"/>
    <col min="13058" max="13058" width="3.125" style="84" customWidth="1"/>
    <col min="13059" max="13059" width="4.125" style="84" customWidth="1"/>
    <col min="13060" max="13060" width="57.125" style="84" bestFit="1" customWidth="1"/>
    <col min="13061" max="13061" width="26.25" style="84" customWidth="1"/>
    <col min="13062" max="13062" width="20" style="84" customWidth="1"/>
    <col min="13063" max="13313" width="9" style="84"/>
    <col min="13314" max="13314" width="3.125" style="84" customWidth="1"/>
    <col min="13315" max="13315" width="4.125" style="84" customWidth="1"/>
    <col min="13316" max="13316" width="57.125" style="84" bestFit="1" customWidth="1"/>
    <col min="13317" max="13317" width="26.25" style="84" customWidth="1"/>
    <col min="13318" max="13318" width="20" style="84" customWidth="1"/>
    <col min="13319" max="13569" width="9" style="84"/>
    <col min="13570" max="13570" width="3.125" style="84" customWidth="1"/>
    <col min="13571" max="13571" width="4.125" style="84" customWidth="1"/>
    <col min="13572" max="13572" width="57.125" style="84" bestFit="1" customWidth="1"/>
    <col min="13573" max="13573" width="26.25" style="84" customWidth="1"/>
    <col min="13574" max="13574" width="20" style="84" customWidth="1"/>
    <col min="13575" max="13825" width="9" style="84"/>
    <col min="13826" max="13826" width="3.125" style="84" customWidth="1"/>
    <col min="13827" max="13827" width="4.125" style="84" customWidth="1"/>
    <col min="13828" max="13828" width="57.125" style="84" bestFit="1" customWidth="1"/>
    <col min="13829" max="13829" width="26.25" style="84" customWidth="1"/>
    <col min="13830" max="13830" width="20" style="84" customWidth="1"/>
    <col min="13831" max="14081" width="9" style="84"/>
    <col min="14082" max="14082" width="3.125" style="84" customWidth="1"/>
    <col min="14083" max="14083" width="4.125" style="84" customWidth="1"/>
    <col min="14084" max="14084" width="57.125" style="84" bestFit="1" customWidth="1"/>
    <col min="14085" max="14085" width="26.25" style="84" customWidth="1"/>
    <col min="14086" max="14086" width="20" style="84" customWidth="1"/>
    <col min="14087" max="14337" width="9" style="84"/>
    <col min="14338" max="14338" width="3.125" style="84" customWidth="1"/>
    <col min="14339" max="14339" width="4.125" style="84" customWidth="1"/>
    <col min="14340" max="14340" width="57.125" style="84" bestFit="1" customWidth="1"/>
    <col min="14341" max="14341" width="26.25" style="84" customWidth="1"/>
    <col min="14342" max="14342" width="20" style="84" customWidth="1"/>
    <col min="14343" max="14593" width="9" style="84"/>
    <col min="14594" max="14594" width="3.125" style="84" customWidth="1"/>
    <col min="14595" max="14595" width="4.125" style="84" customWidth="1"/>
    <col min="14596" max="14596" width="57.125" style="84" bestFit="1" customWidth="1"/>
    <col min="14597" max="14597" width="26.25" style="84" customWidth="1"/>
    <col min="14598" max="14598" width="20" style="84" customWidth="1"/>
    <col min="14599" max="14849" width="9" style="84"/>
    <col min="14850" max="14850" width="3.125" style="84" customWidth="1"/>
    <col min="14851" max="14851" width="4.125" style="84" customWidth="1"/>
    <col min="14852" max="14852" width="57.125" style="84" bestFit="1" customWidth="1"/>
    <col min="14853" max="14853" width="26.25" style="84" customWidth="1"/>
    <col min="14854" max="14854" width="20" style="84" customWidth="1"/>
    <col min="14855" max="15105" width="9" style="84"/>
    <col min="15106" max="15106" width="3.125" style="84" customWidth="1"/>
    <col min="15107" max="15107" width="4.125" style="84" customWidth="1"/>
    <col min="15108" max="15108" width="57.125" style="84" bestFit="1" customWidth="1"/>
    <col min="15109" max="15109" width="26.25" style="84" customWidth="1"/>
    <col min="15110" max="15110" width="20" style="84" customWidth="1"/>
    <col min="15111" max="15361" width="9" style="84"/>
    <col min="15362" max="15362" width="3.125" style="84" customWidth="1"/>
    <col min="15363" max="15363" width="4.125" style="84" customWidth="1"/>
    <col min="15364" max="15364" width="57.125" style="84" bestFit="1" customWidth="1"/>
    <col min="15365" max="15365" width="26.25" style="84" customWidth="1"/>
    <col min="15366" max="15366" width="20" style="84" customWidth="1"/>
    <col min="15367" max="15617" width="9" style="84"/>
    <col min="15618" max="15618" width="3.125" style="84" customWidth="1"/>
    <col min="15619" max="15619" width="4.125" style="84" customWidth="1"/>
    <col min="15620" max="15620" width="57.125" style="84" bestFit="1" customWidth="1"/>
    <col min="15621" max="15621" width="26.25" style="84" customWidth="1"/>
    <col min="15622" max="15622" width="20" style="84" customWidth="1"/>
    <col min="15623" max="15873" width="9" style="84"/>
    <col min="15874" max="15874" width="3.125" style="84" customWidth="1"/>
    <col min="15875" max="15875" width="4.125" style="84" customWidth="1"/>
    <col min="15876" max="15876" width="57.125" style="84" bestFit="1" customWidth="1"/>
    <col min="15877" max="15877" width="26.25" style="84" customWidth="1"/>
    <col min="15878" max="15878" width="20" style="84" customWidth="1"/>
    <col min="15879" max="16129" width="9" style="84"/>
    <col min="16130" max="16130" width="3.125" style="84" customWidth="1"/>
    <col min="16131" max="16131" width="4.125" style="84" customWidth="1"/>
    <col min="16132" max="16132" width="57.125" style="84" bestFit="1" customWidth="1"/>
    <col min="16133" max="16133" width="26.25" style="84" customWidth="1"/>
    <col min="16134" max="16134" width="20" style="84" customWidth="1"/>
    <col min="16135" max="16384" width="9" style="84"/>
  </cols>
  <sheetData>
    <row r="1" spans="1:6">
      <c r="A1" s="50"/>
      <c r="B1" s="50"/>
      <c r="C1" s="50"/>
      <c r="D1" s="50"/>
      <c r="E1" s="50"/>
      <c r="F1" s="238"/>
    </row>
    <row r="2" spans="1:6" ht="18.75">
      <c r="A2" s="239" t="s">
        <v>223</v>
      </c>
      <c r="B2" s="50"/>
      <c r="C2" s="50"/>
      <c r="D2" s="50"/>
      <c r="E2" s="50"/>
      <c r="F2" s="238"/>
    </row>
    <row r="3" spans="1:6" ht="14.25" customHeight="1">
      <c r="A3" s="239"/>
      <c r="B3" s="50"/>
      <c r="C3" s="50"/>
      <c r="D3" s="50"/>
      <c r="E3" s="50"/>
      <c r="F3" s="238"/>
    </row>
    <row r="4" spans="1:6">
      <c r="A4" s="50" t="s">
        <v>388</v>
      </c>
      <c r="B4" s="50"/>
      <c r="C4" s="50"/>
      <c r="D4" s="50"/>
      <c r="E4" s="50"/>
      <c r="F4" s="238"/>
    </row>
    <row r="5" spans="1:6" ht="8.25" customHeight="1" thickBot="1">
      <c r="A5" s="50"/>
      <c r="B5" s="50"/>
      <c r="C5" s="50"/>
      <c r="D5" s="50"/>
      <c r="E5" s="50"/>
      <c r="F5" s="238"/>
    </row>
    <row r="6" spans="1:6" s="240" customFormat="1" ht="15.95" customHeight="1" thickBot="1">
      <c r="A6" s="241"/>
      <c r="B6" s="242" t="s">
        <v>224</v>
      </c>
      <c r="C6" s="1713" t="s">
        <v>225</v>
      </c>
      <c r="D6" s="1714"/>
      <c r="E6" s="1715"/>
      <c r="F6" s="243" t="s">
        <v>226</v>
      </c>
    </row>
    <row r="7" spans="1:6" s="246" customFormat="1" ht="15.95" customHeight="1" thickTop="1">
      <c r="A7" s="244" t="s">
        <v>389</v>
      </c>
      <c r="B7" s="245" t="s">
        <v>227</v>
      </c>
      <c r="C7" s="1719" t="s">
        <v>390</v>
      </c>
      <c r="D7" s="1720"/>
      <c r="E7" s="1721"/>
      <c r="F7" s="259" t="s">
        <v>228</v>
      </c>
    </row>
    <row r="8" spans="1:6" s="246" customFormat="1" ht="15.95" customHeight="1">
      <c r="A8" s="247" t="s">
        <v>229</v>
      </c>
      <c r="B8" s="248" t="s">
        <v>230</v>
      </c>
      <c r="C8" s="1692" t="s">
        <v>390</v>
      </c>
      <c r="D8" s="1693"/>
      <c r="E8" s="1694"/>
      <c r="F8" s="249" t="s">
        <v>231</v>
      </c>
    </row>
    <row r="9" spans="1:6" s="246" customFormat="1" ht="15.95" customHeight="1" thickBot="1">
      <c r="A9" s="250" t="s">
        <v>232</v>
      </c>
      <c r="B9" s="251" t="s">
        <v>233</v>
      </c>
      <c r="C9" s="1699" t="s">
        <v>390</v>
      </c>
      <c r="D9" s="1700"/>
      <c r="E9" s="1701"/>
      <c r="F9" s="252" t="s">
        <v>234</v>
      </c>
    </row>
    <row r="10" spans="1:6" s="246" customFormat="1" ht="18" customHeight="1" thickBot="1">
      <c r="A10" s="253"/>
      <c r="B10" s="253"/>
      <c r="C10" s="253"/>
      <c r="D10" s="253"/>
      <c r="E10" s="253"/>
      <c r="F10" s="254"/>
    </row>
    <row r="11" spans="1:6" s="240" customFormat="1" ht="20.100000000000001" customHeight="1" thickBot="1">
      <c r="A11" s="241"/>
      <c r="B11" s="242" t="s">
        <v>235</v>
      </c>
      <c r="C11" s="1713" t="s">
        <v>225</v>
      </c>
      <c r="D11" s="1714"/>
      <c r="E11" s="1715"/>
      <c r="F11" s="243" t="s">
        <v>226</v>
      </c>
    </row>
    <row r="12" spans="1:6" s="246" customFormat="1" ht="15.95" customHeight="1" thickTop="1">
      <c r="A12" s="247" t="s">
        <v>389</v>
      </c>
      <c r="B12" s="248" t="s">
        <v>462</v>
      </c>
      <c r="C12" s="1729" t="e">
        <f>#REF!</f>
        <v>#REF!</v>
      </c>
      <c r="D12" s="1730"/>
      <c r="E12" s="406" t="s">
        <v>445</v>
      </c>
      <c r="F12" s="249" t="s">
        <v>463</v>
      </c>
    </row>
    <row r="13" spans="1:6" s="246" customFormat="1" ht="15.95" customHeight="1">
      <c r="A13" s="255" t="s">
        <v>392</v>
      </c>
      <c r="B13" s="256" t="s">
        <v>393</v>
      </c>
      <c r="C13" s="1731" t="e">
        <f>#REF!</f>
        <v>#REF!</v>
      </c>
      <c r="D13" s="1732"/>
      <c r="E13" s="407" t="s">
        <v>445</v>
      </c>
      <c r="F13" s="1680" t="s">
        <v>464</v>
      </c>
    </row>
    <row r="14" spans="1:6" s="246" customFormat="1" ht="15.95" customHeight="1">
      <c r="A14" s="257"/>
      <c r="B14" s="258" t="s">
        <v>394</v>
      </c>
      <c r="C14" s="1695"/>
      <c r="D14" s="1696"/>
      <c r="E14" s="414" t="s">
        <v>446</v>
      </c>
      <c r="F14" s="1681"/>
    </row>
    <row r="15" spans="1:6" s="246" customFormat="1" ht="15.95" customHeight="1">
      <c r="A15" s="255" t="s">
        <v>395</v>
      </c>
      <c r="B15" s="245" t="s">
        <v>237</v>
      </c>
      <c r="C15" s="1692"/>
      <c r="D15" s="1693"/>
      <c r="E15" s="408" t="s">
        <v>447</v>
      </c>
      <c r="F15" s="259" t="s">
        <v>238</v>
      </c>
    </row>
    <row r="16" spans="1:6" s="246" customFormat="1" ht="15.75" customHeight="1">
      <c r="A16" s="260"/>
      <c r="B16" s="261" t="s">
        <v>239</v>
      </c>
      <c r="C16" s="399" t="s">
        <v>448</v>
      </c>
      <c r="D16" s="424"/>
      <c r="E16" s="409" t="s">
        <v>449</v>
      </c>
      <c r="F16" s="262" t="s">
        <v>240</v>
      </c>
    </row>
    <row r="17" spans="1:6" s="246" customFormat="1" ht="29.25" customHeight="1">
      <c r="A17" s="263"/>
      <c r="B17" s="264" t="s">
        <v>396</v>
      </c>
      <c r="C17" s="400" t="s">
        <v>452</v>
      </c>
      <c r="D17" s="410"/>
      <c r="E17" s="415" t="s">
        <v>449</v>
      </c>
      <c r="F17" s="265" t="s">
        <v>241</v>
      </c>
    </row>
    <row r="18" spans="1:6" s="246" customFormat="1" ht="29.25" customHeight="1">
      <c r="A18" s="263"/>
      <c r="B18" s="266" t="s">
        <v>397</v>
      </c>
      <c r="C18" s="401" t="s">
        <v>452</v>
      </c>
      <c r="D18" s="411"/>
      <c r="E18" s="411" t="s">
        <v>449</v>
      </c>
      <c r="F18" s="267" t="s">
        <v>242</v>
      </c>
    </row>
    <row r="19" spans="1:6" s="246" customFormat="1" ht="15.95" customHeight="1">
      <c r="A19" s="255" t="s">
        <v>398</v>
      </c>
      <c r="B19" s="248" t="s">
        <v>243</v>
      </c>
      <c r="C19" s="1692"/>
      <c r="D19" s="1693"/>
      <c r="E19" s="406" t="s">
        <v>450</v>
      </c>
      <c r="F19" s="249" t="s">
        <v>238</v>
      </c>
    </row>
    <row r="20" spans="1:6" s="246" customFormat="1" ht="15" customHeight="1">
      <c r="A20" s="260"/>
      <c r="B20" s="261" t="s">
        <v>244</v>
      </c>
      <c r="C20" s="399" t="s">
        <v>452</v>
      </c>
      <c r="D20" s="409"/>
      <c r="E20" s="409" t="s">
        <v>451</v>
      </c>
      <c r="F20" s="262" t="s">
        <v>245</v>
      </c>
    </row>
    <row r="21" spans="1:6" s="246" customFormat="1" ht="29.25" customHeight="1">
      <c r="A21" s="263"/>
      <c r="B21" s="264" t="s">
        <v>399</v>
      </c>
      <c r="C21" s="400" t="s">
        <v>453</v>
      </c>
      <c r="D21" s="410"/>
      <c r="E21" s="410" t="s">
        <v>451</v>
      </c>
      <c r="F21" s="265" t="s">
        <v>241</v>
      </c>
    </row>
    <row r="22" spans="1:6" s="246" customFormat="1" ht="29.25" customHeight="1">
      <c r="A22" s="263"/>
      <c r="B22" s="266" t="s">
        <v>400</v>
      </c>
      <c r="C22" s="401" t="s">
        <v>452</v>
      </c>
      <c r="D22" s="411"/>
      <c r="E22" s="411" t="s">
        <v>451</v>
      </c>
      <c r="F22" s="267" t="s">
        <v>242</v>
      </c>
    </row>
    <row r="23" spans="1:6" s="246" customFormat="1" ht="15.95" customHeight="1">
      <c r="A23" s="255" t="s">
        <v>401</v>
      </c>
      <c r="B23" s="256" t="s">
        <v>246</v>
      </c>
      <c r="C23" s="1692"/>
      <c r="D23" s="1693"/>
      <c r="E23" s="407" t="s">
        <v>447</v>
      </c>
      <c r="F23" s="249" t="s">
        <v>236</v>
      </c>
    </row>
    <row r="24" spans="1:6" s="246" customFormat="1" ht="15.95" customHeight="1">
      <c r="A24" s="247" t="s">
        <v>402</v>
      </c>
      <c r="B24" s="248" t="s">
        <v>247</v>
      </c>
      <c r="C24" s="1692"/>
      <c r="D24" s="1693"/>
      <c r="E24" s="406" t="s">
        <v>454</v>
      </c>
      <c r="F24" s="249" t="s">
        <v>403</v>
      </c>
    </row>
    <row r="25" spans="1:6" s="246" customFormat="1" ht="15.95" customHeight="1">
      <c r="A25" s="255" t="s">
        <v>404</v>
      </c>
      <c r="B25" s="256" t="s">
        <v>248</v>
      </c>
      <c r="C25" s="1689" t="s">
        <v>249</v>
      </c>
      <c r="D25" s="1690"/>
      <c r="E25" s="1691"/>
      <c r="F25" s="272"/>
    </row>
    <row r="26" spans="1:6" s="246" customFormat="1" ht="15.95" customHeight="1">
      <c r="A26" s="263"/>
      <c r="B26" s="268"/>
      <c r="C26" s="402" t="s">
        <v>458</v>
      </c>
      <c r="D26" s="404"/>
      <c r="E26" s="404" t="s">
        <v>455</v>
      </c>
      <c r="F26" s="273" t="s">
        <v>405</v>
      </c>
    </row>
    <row r="27" spans="1:6" s="246" customFormat="1" ht="15.95" customHeight="1">
      <c r="A27" s="263"/>
      <c r="B27" s="268"/>
      <c r="C27" s="402" t="s">
        <v>457</v>
      </c>
      <c r="D27" s="404"/>
      <c r="E27" s="404" t="s">
        <v>456</v>
      </c>
      <c r="F27" s="273"/>
    </row>
    <row r="28" spans="1:6" s="246" customFormat="1" ht="15.95" customHeight="1">
      <c r="A28" s="244"/>
      <c r="B28" s="258" t="s">
        <v>250</v>
      </c>
      <c r="C28" s="403"/>
      <c r="D28" s="412"/>
      <c r="E28" s="412"/>
      <c r="F28" s="269" t="s">
        <v>251</v>
      </c>
    </row>
    <row r="29" spans="1:6" s="246" customFormat="1" ht="15.95" customHeight="1">
      <c r="A29" s="247" t="s">
        <v>406</v>
      </c>
      <c r="B29" s="248" t="s">
        <v>252</v>
      </c>
      <c r="C29" s="1692" t="s">
        <v>407</v>
      </c>
      <c r="D29" s="1693"/>
      <c r="E29" s="1694"/>
      <c r="F29" s="270" t="s">
        <v>253</v>
      </c>
    </row>
    <row r="30" spans="1:6" s="246" customFormat="1" ht="15.95" customHeight="1">
      <c r="A30" s="247" t="s">
        <v>254</v>
      </c>
      <c r="B30" s="248" t="s">
        <v>255</v>
      </c>
      <c r="C30" s="1692"/>
      <c r="D30" s="1693"/>
      <c r="E30" s="406" t="s">
        <v>459</v>
      </c>
      <c r="F30" s="249" t="s">
        <v>88</v>
      </c>
    </row>
    <row r="31" spans="1:6" s="246" customFormat="1" ht="15.95" customHeight="1">
      <c r="A31" s="247" t="s">
        <v>408</v>
      </c>
      <c r="B31" s="248" t="s">
        <v>256</v>
      </c>
      <c r="C31" s="1692" t="s">
        <v>409</v>
      </c>
      <c r="D31" s="1693"/>
      <c r="E31" s="1694"/>
      <c r="F31" s="271" t="s">
        <v>236</v>
      </c>
    </row>
    <row r="32" spans="1:6" s="246" customFormat="1" ht="15.95" customHeight="1">
      <c r="A32" s="247" t="s">
        <v>410</v>
      </c>
      <c r="B32" s="248" t="s">
        <v>257</v>
      </c>
      <c r="C32" s="1692" t="s">
        <v>409</v>
      </c>
      <c r="D32" s="1693"/>
      <c r="E32" s="1694"/>
      <c r="F32" s="249" t="s">
        <v>83</v>
      </c>
    </row>
    <row r="33" spans="1:8" s="246" customFormat="1" ht="15.95" customHeight="1">
      <c r="A33" s="247" t="s">
        <v>411</v>
      </c>
      <c r="B33" s="256" t="s">
        <v>258</v>
      </c>
      <c r="C33" s="1733" t="e">
        <f>#REF!</f>
        <v>#REF!</v>
      </c>
      <c r="D33" s="1734"/>
      <c r="E33" s="407" t="s">
        <v>445</v>
      </c>
      <c r="F33" s="271" t="s">
        <v>236</v>
      </c>
    </row>
    <row r="34" spans="1:8" s="246" customFormat="1" ht="15.75" customHeight="1">
      <c r="A34" s="255" t="s">
        <v>412</v>
      </c>
      <c r="B34" s="256" t="s">
        <v>259</v>
      </c>
      <c r="C34" s="1704"/>
      <c r="D34" s="1705"/>
      <c r="E34" s="1706"/>
      <c r="F34" s="1680" t="s">
        <v>413</v>
      </c>
    </row>
    <row r="35" spans="1:8" s="246" customFormat="1" ht="15.95" customHeight="1">
      <c r="A35" s="263"/>
      <c r="B35" s="268" t="s">
        <v>414</v>
      </c>
      <c r="C35" s="1707"/>
      <c r="D35" s="1708"/>
      <c r="E35" s="1709"/>
      <c r="F35" s="1688"/>
    </row>
    <row r="36" spans="1:8" s="246" customFormat="1" ht="15.95" customHeight="1">
      <c r="A36" s="263"/>
      <c r="B36" s="268"/>
      <c r="C36" s="1707"/>
      <c r="D36" s="1708"/>
      <c r="E36" s="1709"/>
      <c r="F36" s="1688"/>
    </row>
    <row r="37" spans="1:8" s="246" customFormat="1" ht="15.95" customHeight="1">
      <c r="A37" s="244"/>
      <c r="B37" s="258" t="s">
        <v>260</v>
      </c>
      <c r="C37" s="1723" t="s">
        <v>409</v>
      </c>
      <c r="D37" s="1724"/>
      <c r="E37" s="1725"/>
      <c r="F37" s="1681"/>
    </row>
    <row r="38" spans="1:8" s="246" customFormat="1" ht="15" customHeight="1">
      <c r="A38" s="255" t="s">
        <v>415</v>
      </c>
      <c r="B38" s="256" t="s">
        <v>259</v>
      </c>
      <c r="C38" s="1704"/>
      <c r="D38" s="1705"/>
      <c r="E38" s="1706"/>
      <c r="F38" s="272"/>
    </row>
    <row r="39" spans="1:8" s="246" customFormat="1" ht="15.95" customHeight="1">
      <c r="A39" s="263"/>
      <c r="B39" s="268" t="s">
        <v>416</v>
      </c>
      <c r="C39" s="1707"/>
      <c r="D39" s="1708"/>
      <c r="E39" s="1709"/>
      <c r="F39" s="273" t="s">
        <v>261</v>
      </c>
    </row>
    <row r="40" spans="1:8" s="246" customFormat="1" ht="15.95" customHeight="1">
      <c r="A40" s="263"/>
      <c r="B40" s="268"/>
      <c r="C40" s="1726"/>
      <c r="D40" s="1727"/>
      <c r="E40" s="1728"/>
      <c r="F40" s="273" t="s">
        <v>253</v>
      </c>
      <c r="H40" s="413"/>
    </row>
    <row r="41" spans="1:8" s="246" customFormat="1" ht="15.95" customHeight="1">
      <c r="A41" s="244"/>
      <c r="B41" s="258" t="s">
        <v>262</v>
      </c>
      <c r="C41" s="1695" t="s">
        <v>409</v>
      </c>
      <c r="D41" s="1696"/>
      <c r="E41" s="1697"/>
      <c r="F41" s="259"/>
    </row>
    <row r="42" spans="1:8" s="246" customFormat="1" ht="15.95" customHeight="1">
      <c r="A42" s="247" t="s">
        <v>417</v>
      </c>
      <c r="B42" s="248" t="s">
        <v>263</v>
      </c>
      <c r="C42" s="1692" t="s">
        <v>409</v>
      </c>
      <c r="D42" s="1693"/>
      <c r="E42" s="1694"/>
      <c r="F42" s="249" t="s">
        <v>84</v>
      </c>
    </row>
    <row r="43" spans="1:8" s="246" customFormat="1" ht="15.95" customHeight="1">
      <c r="A43" s="1682" t="s">
        <v>418</v>
      </c>
      <c r="B43" s="1685" t="s">
        <v>264</v>
      </c>
      <c r="C43" s="1704"/>
      <c r="D43" s="1705"/>
      <c r="E43" s="1706"/>
      <c r="F43" s="1680" t="s">
        <v>85</v>
      </c>
    </row>
    <row r="44" spans="1:8" s="246" customFormat="1" ht="15.95" customHeight="1">
      <c r="A44" s="1683"/>
      <c r="B44" s="1686"/>
      <c r="C44" s="1707"/>
      <c r="D44" s="1708"/>
      <c r="E44" s="1709"/>
      <c r="F44" s="1688"/>
    </row>
    <row r="45" spans="1:8" s="246" customFormat="1" ht="15.95" customHeight="1">
      <c r="A45" s="1683"/>
      <c r="B45" s="1686"/>
      <c r="C45" s="1707"/>
      <c r="D45" s="1708"/>
      <c r="E45" s="1709"/>
      <c r="F45" s="1688"/>
    </row>
    <row r="46" spans="1:8" s="246" customFormat="1" ht="15.95" customHeight="1">
      <c r="A46" s="1684"/>
      <c r="B46" s="1687"/>
      <c r="C46" s="1710"/>
      <c r="D46" s="1711"/>
      <c r="E46" s="1712"/>
      <c r="F46" s="1681"/>
    </row>
    <row r="47" spans="1:8" s="246" customFormat="1" ht="15.95" customHeight="1">
      <c r="A47" s="247" t="s">
        <v>419</v>
      </c>
      <c r="B47" s="248" t="s">
        <v>265</v>
      </c>
      <c r="C47" s="1692" t="s">
        <v>409</v>
      </c>
      <c r="D47" s="1693"/>
      <c r="E47" s="1694"/>
      <c r="F47" s="249" t="s">
        <v>266</v>
      </c>
    </row>
    <row r="48" spans="1:8" s="246" customFormat="1" ht="15.95" customHeight="1">
      <c r="A48" s="247" t="s">
        <v>420</v>
      </c>
      <c r="B48" s="248" t="s">
        <v>267</v>
      </c>
      <c r="C48" s="1692" t="s">
        <v>409</v>
      </c>
      <c r="D48" s="1693"/>
      <c r="E48" s="1694"/>
      <c r="F48" s="249" t="s">
        <v>86</v>
      </c>
    </row>
    <row r="49" spans="1:6" s="246" customFormat="1" ht="15.95" customHeight="1">
      <c r="A49" s="247" t="s">
        <v>421</v>
      </c>
      <c r="B49" s="248" t="s">
        <v>268</v>
      </c>
      <c r="C49" s="1692" t="s">
        <v>409</v>
      </c>
      <c r="D49" s="1693"/>
      <c r="E49" s="1694"/>
      <c r="F49" s="249" t="s">
        <v>87</v>
      </c>
    </row>
    <row r="50" spans="1:6" s="246" customFormat="1" ht="15.95" customHeight="1">
      <c r="A50" s="255" t="s">
        <v>422</v>
      </c>
      <c r="B50" s="256" t="s">
        <v>269</v>
      </c>
      <c r="C50" s="1692" t="s">
        <v>270</v>
      </c>
      <c r="D50" s="1693"/>
      <c r="E50" s="1694"/>
      <c r="F50" s="272" t="s">
        <v>423</v>
      </c>
    </row>
    <row r="51" spans="1:6" s="246" customFormat="1" ht="15.95" customHeight="1" thickBot="1">
      <c r="A51" s="250" t="s">
        <v>424</v>
      </c>
      <c r="B51" s="251" t="s">
        <v>271</v>
      </c>
      <c r="C51" s="1699" t="s">
        <v>409</v>
      </c>
      <c r="D51" s="1700"/>
      <c r="E51" s="1701"/>
      <c r="F51" s="252" t="s">
        <v>425</v>
      </c>
    </row>
    <row r="52" spans="1:6" ht="18" customHeight="1" thickBot="1">
      <c r="A52" s="50"/>
      <c r="B52" s="50"/>
      <c r="C52" s="50"/>
      <c r="D52" s="50"/>
      <c r="E52" s="50"/>
      <c r="F52" s="238"/>
    </row>
    <row r="53" spans="1:6" s="246" customFormat="1" ht="20.100000000000001" customHeight="1" thickBot="1">
      <c r="A53" s="274" t="s">
        <v>272</v>
      </c>
      <c r="B53" s="416"/>
      <c r="C53" s="275"/>
      <c r="D53" s="421"/>
      <c r="E53" s="422"/>
      <c r="F53" s="405"/>
    </row>
    <row r="54" spans="1:6" s="246" customFormat="1" ht="15.95" customHeight="1" thickTop="1">
      <c r="A54" s="276" t="s">
        <v>426</v>
      </c>
      <c r="B54" s="417"/>
      <c r="C54" s="1736" t="e">
        <f>'様式9-7'!#REF!</f>
        <v>#REF!</v>
      </c>
      <c r="D54" s="1737"/>
      <c r="E54" s="418" t="s">
        <v>447</v>
      </c>
      <c r="F54" s="405"/>
    </row>
    <row r="55" spans="1:6" s="246" customFormat="1" ht="15.95" customHeight="1">
      <c r="A55" s="277" t="s">
        <v>273</v>
      </c>
      <c r="B55" s="419"/>
      <c r="C55" s="398" t="s">
        <v>460</v>
      </c>
      <c r="D55" s="408" t="e">
        <f>C54-C54/1.08</f>
        <v>#REF!</v>
      </c>
      <c r="E55" s="423" t="s">
        <v>449</v>
      </c>
      <c r="F55" s="405"/>
    </row>
    <row r="56" spans="1:6" s="246" customFormat="1" ht="15.95" customHeight="1" thickBot="1">
      <c r="A56" s="278" t="s">
        <v>274</v>
      </c>
      <c r="B56" s="420"/>
      <c r="C56" s="1699" t="s">
        <v>275</v>
      </c>
      <c r="D56" s="1700"/>
      <c r="E56" s="1735"/>
      <c r="F56" s="405"/>
    </row>
    <row r="57" spans="1:6" ht="13.5" customHeight="1">
      <c r="A57" s="50"/>
      <c r="B57" s="279" t="s">
        <v>276</v>
      </c>
      <c r="C57" s="279"/>
      <c r="D57" s="279"/>
      <c r="E57" s="279"/>
      <c r="F57" s="238"/>
    </row>
    <row r="58" spans="1:6" ht="17.25" customHeight="1">
      <c r="A58" s="50"/>
      <c r="B58" s="50"/>
      <c r="C58" s="1722" t="str">
        <f>様式7!$F$4</f>
        <v>○○○○○○○○○○○ESCO事業</v>
      </c>
      <c r="D58" s="1722"/>
      <c r="E58" s="1722"/>
      <c r="F58" s="1722"/>
    </row>
  </sheetData>
  <mergeCells count="37">
    <mergeCell ref="C23:D23"/>
    <mergeCell ref="C24:D24"/>
    <mergeCell ref="C30:D30"/>
    <mergeCell ref="C33:D33"/>
    <mergeCell ref="C56:E56"/>
    <mergeCell ref="C54:D54"/>
    <mergeCell ref="C47:E47"/>
    <mergeCell ref="C48:E48"/>
    <mergeCell ref="C49:E49"/>
    <mergeCell ref="C50:E50"/>
    <mergeCell ref="C51:E51"/>
    <mergeCell ref="C12:D12"/>
    <mergeCell ref="C13:D13"/>
    <mergeCell ref="C14:D14"/>
    <mergeCell ref="C15:D15"/>
    <mergeCell ref="C19:D19"/>
    <mergeCell ref="C6:E6"/>
    <mergeCell ref="C7:E7"/>
    <mergeCell ref="C8:E8"/>
    <mergeCell ref="C9:E9"/>
    <mergeCell ref="C11:E11"/>
    <mergeCell ref="C58:F58"/>
    <mergeCell ref="F13:F14"/>
    <mergeCell ref="F34:F37"/>
    <mergeCell ref="A43:A46"/>
    <mergeCell ref="B43:B46"/>
    <mergeCell ref="F43:F46"/>
    <mergeCell ref="C25:E25"/>
    <mergeCell ref="C29:E29"/>
    <mergeCell ref="C31:E31"/>
    <mergeCell ref="C32:E32"/>
    <mergeCell ref="C34:E36"/>
    <mergeCell ref="C37:E37"/>
    <mergeCell ref="C41:E41"/>
    <mergeCell ref="C42:E42"/>
    <mergeCell ref="C38:E40"/>
    <mergeCell ref="C43:E46"/>
  </mergeCells>
  <phoneticPr fontId="3"/>
  <printOptions horizontalCentered="1"/>
  <pageMargins left="0.94488188976377951" right="0.55118110236220474" top="0.78740157480314965" bottom="0.78740157480314965" header="0" footer="0"/>
  <pageSetup paperSize="9" scale="81" orientation="portrait" horizontalDpi="300" verticalDpi="300"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zoomScaleNormal="100" zoomScaleSheetLayoutView="100" workbookViewId="0"/>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975" t="s">
        <v>540</v>
      </c>
      <c r="P1" s="976"/>
    </row>
    <row r="2" spans="1:16" ht="21.75" customHeight="1">
      <c r="A2" s="101"/>
      <c r="B2" s="101"/>
      <c r="C2" s="101"/>
      <c r="D2" s="101"/>
      <c r="E2" s="101"/>
      <c r="F2" s="101"/>
      <c r="G2" s="101"/>
      <c r="H2" s="553"/>
      <c r="I2" s="553"/>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553"/>
      <c r="I4" s="553"/>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982"/>
      <c r="B6" s="982"/>
      <c r="C6" s="982"/>
      <c r="D6" s="982"/>
      <c r="E6" s="982"/>
      <c r="F6" s="982"/>
      <c r="G6" s="982"/>
      <c r="H6" s="982"/>
      <c r="I6" s="982"/>
      <c r="J6" s="982"/>
      <c r="K6" s="982"/>
      <c r="L6" s="101"/>
      <c r="M6" s="101"/>
      <c r="N6" s="101"/>
      <c r="O6" s="101"/>
      <c r="P6" s="101"/>
    </row>
    <row r="7" spans="1:16" ht="21" customHeight="1">
      <c r="A7" s="982"/>
      <c r="B7" s="982"/>
      <c r="C7" s="982"/>
      <c r="D7" s="982"/>
      <c r="E7" s="982"/>
      <c r="F7" s="982"/>
      <c r="G7" s="982"/>
      <c r="H7" s="982"/>
      <c r="I7" s="982"/>
      <c r="J7" s="982"/>
      <c r="K7" s="982"/>
      <c r="L7" s="101"/>
      <c r="M7" s="101"/>
      <c r="N7" s="101"/>
      <c r="O7" s="101"/>
      <c r="P7" s="101"/>
    </row>
    <row r="8" spans="1:16" ht="21.75" customHeight="1">
      <c r="A8" s="101"/>
      <c r="B8" s="101"/>
      <c r="C8" s="101"/>
      <c r="D8" s="101"/>
      <c r="E8" s="101"/>
      <c r="F8" s="101"/>
      <c r="G8" s="101"/>
      <c r="H8" s="553"/>
      <c r="I8" s="553"/>
      <c r="J8" s="101"/>
      <c r="K8" s="101"/>
      <c r="L8" s="101"/>
      <c r="M8" s="101"/>
      <c r="N8" s="101"/>
      <c r="O8" s="101"/>
      <c r="P8" s="101"/>
    </row>
    <row r="9" spans="1:16" ht="21.75" customHeight="1">
      <c r="A9" s="982" t="s">
        <v>313</v>
      </c>
      <c r="B9" s="982"/>
      <c r="C9" s="982"/>
      <c r="D9" s="982"/>
      <c r="E9" s="982"/>
      <c r="F9" s="982"/>
      <c r="G9" s="982"/>
      <c r="H9" s="982"/>
      <c r="I9" s="982"/>
      <c r="J9" s="982"/>
      <c r="K9" s="982"/>
      <c r="L9" s="982"/>
      <c r="M9" s="982"/>
      <c r="N9" s="982"/>
      <c r="O9" s="982"/>
      <c r="P9" s="982"/>
    </row>
    <row r="10" spans="1:16" ht="21" customHeight="1">
      <c r="A10" s="982"/>
      <c r="B10" s="982"/>
      <c r="C10" s="982"/>
      <c r="D10" s="982"/>
      <c r="E10" s="982"/>
      <c r="F10" s="982"/>
      <c r="G10" s="982"/>
      <c r="H10" s="982"/>
      <c r="I10" s="982"/>
      <c r="J10" s="982"/>
      <c r="K10" s="982"/>
      <c r="L10" s="982"/>
      <c r="M10" s="982"/>
      <c r="N10" s="982"/>
      <c r="O10" s="982"/>
      <c r="P10" s="982"/>
    </row>
    <row r="11" spans="1:16" ht="21.75" customHeight="1">
      <c r="A11" s="971" t="s">
        <v>642</v>
      </c>
      <c r="B11" s="984"/>
      <c r="C11" s="984"/>
      <c r="D11" s="984"/>
      <c r="E11" s="984"/>
      <c r="F11" s="984"/>
      <c r="G11" s="984"/>
      <c r="H11" s="984"/>
      <c r="I11" s="984"/>
      <c r="J11" s="984"/>
      <c r="K11" s="984"/>
      <c r="L11" s="984"/>
      <c r="M11" s="984"/>
      <c r="N11" s="984"/>
      <c r="O11" s="984"/>
      <c r="P11" s="984"/>
    </row>
    <row r="12" spans="1:16" ht="21" customHeight="1">
      <c r="A12" s="101"/>
      <c r="B12" s="101"/>
      <c r="C12" s="101"/>
      <c r="D12" s="101"/>
      <c r="E12" s="101"/>
      <c r="F12" s="101"/>
      <c r="G12" s="101"/>
      <c r="H12" s="101"/>
      <c r="I12" s="101"/>
      <c r="J12" s="101"/>
      <c r="K12" s="101"/>
      <c r="L12" s="101"/>
      <c r="M12" s="101"/>
      <c r="N12" s="101"/>
      <c r="O12" s="101"/>
      <c r="P12" s="101"/>
    </row>
    <row r="13" spans="1:16" s="152" customFormat="1" ht="21.75" customHeight="1">
      <c r="A13" s="705"/>
      <c r="B13" s="705"/>
      <c r="C13" s="705"/>
      <c r="D13" s="705"/>
      <c r="E13" s="705"/>
      <c r="F13" s="706" t="s">
        <v>314</v>
      </c>
      <c r="G13" s="707" t="str">
        <f>様式7!$F$4</f>
        <v>○○○○○○○○○○○ESCO事業</v>
      </c>
      <c r="H13" s="101"/>
      <c r="I13" s="335"/>
      <c r="J13" s="705"/>
      <c r="K13" s="705"/>
      <c r="L13" s="705"/>
      <c r="M13" s="705"/>
      <c r="N13" s="705"/>
      <c r="O13" s="705"/>
      <c r="P13" s="705"/>
    </row>
    <row r="14" spans="1:16" s="152" customFormat="1" ht="21.75" customHeight="1">
      <c r="A14" s="705"/>
      <c r="B14" s="705"/>
      <c r="C14" s="705"/>
      <c r="D14" s="705"/>
      <c r="E14" s="705"/>
      <c r="F14" s="705"/>
      <c r="G14" s="705" t="s">
        <v>317</v>
      </c>
      <c r="H14" s="335"/>
      <c r="I14" s="335"/>
      <c r="J14" s="705"/>
      <c r="K14" s="705"/>
      <c r="L14" s="705"/>
      <c r="M14" s="705"/>
      <c r="N14" s="705"/>
      <c r="O14" s="705"/>
      <c r="P14" s="705"/>
    </row>
    <row r="15" spans="1:16" s="152" customFormat="1" ht="21" customHeight="1">
      <c r="A15" s="705"/>
      <c r="B15" s="705"/>
      <c r="C15" s="705"/>
      <c r="D15" s="705"/>
      <c r="E15" s="705"/>
      <c r="F15" s="705"/>
      <c r="G15" s="705"/>
      <c r="H15" s="335"/>
      <c r="I15" s="705"/>
      <c r="J15" s="705"/>
      <c r="K15" s="705"/>
      <c r="L15" s="705"/>
      <c r="M15" s="705"/>
      <c r="N15" s="705"/>
      <c r="O15" s="705"/>
      <c r="P15" s="705"/>
    </row>
    <row r="16" spans="1:16" s="152" customFormat="1" ht="21.75" customHeight="1">
      <c r="A16" s="705"/>
      <c r="B16" s="705"/>
      <c r="C16" s="705"/>
      <c r="D16" s="705"/>
      <c r="E16" s="705"/>
      <c r="F16" s="706" t="s">
        <v>318</v>
      </c>
      <c r="G16" s="705" t="s">
        <v>319</v>
      </c>
      <c r="H16" s="705"/>
      <c r="I16" s="335"/>
      <c r="J16" s="705"/>
      <c r="K16" s="705"/>
      <c r="L16" s="705"/>
      <c r="M16" s="705"/>
      <c r="N16" s="705"/>
      <c r="O16" s="705"/>
      <c r="P16" s="705"/>
    </row>
    <row r="17" spans="1:16" s="152" customFormat="1" ht="21.75" customHeight="1">
      <c r="A17" s="705"/>
      <c r="B17" s="705"/>
      <c r="C17" s="705"/>
      <c r="D17" s="705"/>
      <c r="E17" s="705"/>
      <c r="F17" s="705"/>
      <c r="G17" s="705"/>
      <c r="H17" s="335"/>
      <c r="I17" s="335"/>
      <c r="J17" s="705"/>
      <c r="K17" s="705"/>
      <c r="L17" s="705"/>
      <c r="M17" s="705"/>
      <c r="N17" s="705"/>
      <c r="O17" s="705"/>
      <c r="P17" s="705"/>
    </row>
    <row r="18" spans="1:16" s="152" customFormat="1" ht="21" customHeight="1">
      <c r="A18" s="705"/>
      <c r="B18" s="705"/>
      <c r="C18" s="705"/>
      <c r="D18" s="705"/>
      <c r="E18" s="705"/>
      <c r="F18" s="705"/>
      <c r="G18" s="705"/>
      <c r="H18" s="705"/>
      <c r="I18" s="705"/>
      <c r="J18" s="705"/>
      <c r="K18" s="705"/>
      <c r="L18" s="705"/>
      <c r="M18" s="705"/>
      <c r="N18" s="705"/>
      <c r="O18" s="705"/>
      <c r="P18" s="705"/>
    </row>
    <row r="19" spans="1:16" s="152" customFormat="1" ht="21.75" customHeight="1">
      <c r="A19" s="705"/>
      <c r="B19" s="705"/>
      <c r="C19" s="705"/>
      <c r="D19" s="705"/>
      <c r="E19" s="705"/>
      <c r="F19" s="705"/>
      <c r="G19" s="705"/>
      <c r="H19" s="335"/>
      <c r="I19" s="335"/>
      <c r="J19" s="705"/>
      <c r="K19" s="705"/>
      <c r="L19" s="705"/>
      <c r="M19" s="705"/>
      <c r="N19" s="705"/>
      <c r="O19" s="705"/>
      <c r="P19" s="705"/>
    </row>
    <row r="20" spans="1:16" s="152" customFormat="1" ht="21.75" customHeight="1">
      <c r="A20" s="705"/>
      <c r="B20" s="705"/>
      <c r="C20" s="705"/>
      <c r="D20" s="705"/>
      <c r="E20" s="705"/>
      <c r="F20" s="705"/>
      <c r="G20" s="705"/>
      <c r="H20" s="335"/>
      <c r="I20" s="335"/>
      <c r="J20" s="705"/>
      <c r="K20" s="705"/>
      <c r="L20" s="705"/>
      <c r="M20" s="705"/>
      <c r="N20" s="705"/>
      <c r="O20" s="705"/>
      <c r="P20" s="705"/>
    </row>
    <row r="21" spans="1:16" s="152" customFormat="1" ht="21" customHeight="1">
      <c r="A21" s="705"/>
      <c r="B21" s="705"/>
      <c r="C21" s="705"/>
      <c r="D21" s="705"/>
      <c r="E21" s="705"/>
      <c r="F21" s="705"/>
      <c r="G21" s="705"/>
      <c r="H21" s="705"/>
      <c r="I21" s="705"/>
      <c r="J21" s="705"/>
      <c r="K21" s="705"/>
      <c r="L21" s="705"/>
      <c r="M21" s="705"/>
      <c r="N21" s="705"/>
      <c r="O21" s="705"/>
      <c r="P21" s="705"/>
    </row>
    <row r="22" spans="1:16" s="152" customFormat="1" ht="21.75" customHeight="1">
      <c r="A22" s="705"/>
      <c r="B22" s="705"/>
      <c r="C22" s="705"/>
      <c r="D22" s="705"/>
      <c r="E22" s="705"/>
      <c r="F22" s="705"/>
      <c r="G22" s="705"/>
      <c r="H22" s="335"/>
      <c r="I22" s="335"/>
      <c r="J22" s="705"/>
      <c r="K22" s="705"/>
      <c r="L22" s="705"/>
      <c r="M22" s="705"/>
      <c r="N22" s="705"/>
      <c r="O22" s="705"/>
      <c r="P22" s="705"/>
    </row>
    <row r="23" spans="1:16" s="152" customFormat="1" ht="21.75" customHeight="1">
      <c r="A23" s="705"/>
      <c r="B23" s="705"/>
      <c r="C23" s="705"/>
      <c r="D23" s="705"/>
      <c r="E23" s="705"/>
      <c r="F23" s="705"/>
      <c r="G23" s="705"/>
      <c r="H23" s="335"/>
      <c r="I23" s="335"/>
      <c r="J23" s="705"/>
      <c r="K23" s="705"/>
      <c r="L23" s="705"/>
      <c r="M23" s="705"/>
      <c r="N23" s="705"/>
      <c r="O23" s="705"/>
      <c r="P23" s="705"/>
    </row>
    <row r="24" spans="1:16" s="152" customFormat="1" ht="21" customHeight="1">
      <c r="A24" s="705"/>
      <c r="B24" s="705"/>
      <c r="C24" s="705"/>
      <c r="D24" s="705"/>
      <c r="E24" s="705"/>
      <c r="F24" s="705"/>
      <c r="G24" s="705"/>
      <c r="H24" s="705"/>
      <c r="I24" s="705"/>
      <c r="J24" s="705"/>
      <c r="K24" s="705"/>
      <c r="L24" s="705"/>
      <c r="M24" s="705"/>
      <c r="N24" s="705"/>
      <c r="O24" s="705"/>
      <c r="P24" s="705"/>
    </row>
    <row r="25" spans="1:16" s="152" customFormat="1" ht="21.75" customHeight="1">
      <c r="A25" s="705"/>
      <c r="B25" s="705"/>
      <c r="C25" s="705"/>
      <c r="D25" s="705"/>
      <c r="E25" s="705"/>
      <c r="F25" s="705"/>
      <c r="G25" s="705"/>
      <c r="H25" s="335"/>
      <c r="I25" s="335"/>
      <c r="J25" s="705"/>
      <c r="K25" s="705"/>
      <c r="L25" s="705"/>
      <c r="M25" s="705"/>
      <c r="N25" s="705"/>
      <c r="O25" s="705"/>
      <c r="P25" s="705"/>
    </row>
    <row r="26" spans="1:16" s="152" customFormat="1" ht="21.75" customHeight="1">
      <c r="A26" s="705"/>
      <c r="B26" s="705"/>
      <c r="C26" s="705"/>
      <c r="D26" s="705"/>
      <c r="E26" s="705"/>
      <c r="F26" s="705"/>
      <c r="G26" s="705"/>
      <c r="H26" s="335"/>
      <c r="I26" s="335"/>
      <c r="J26" s="705"/>
      <c r="K26" s="705"/>
      <c r="L26" s="705"/>
      <c r="M26" s="705"/>
      <c r="N26" s="705"/>
      <c r="O26" s="705"/>
      <c r="P26" s="705"/>
    </row>
    <row r="27" spans="1:16" s="152" customFormat="1" ht="21" customHeight="1">
      <c r="A27" s="705"/>
      <c r="B27" s="705"/>
      <c r="C27" s="705"/>
      <c r="D27" s="705"/>
      <c r="E27" s="705"/>
      <c r="F27" s="705"/>
      <c r="G27" s="705"/>
      <c r="H27" s="705"/>
      <c r="I27" s="705"/>
      <c r="J27" s="705"/>
      <c r="K27" s="705"/>
      <c r="L27" s="705"/>
      <c r="M27" s="705"/>
      <c r="N27" s="705"/>
      <c r="O27" s="705"/>
      <c r="P27" s="705"/>
    </row>
    <row r="28" spans="1:16" s="152" customFormat="1" ht="21.75" customHeight="1">
      <c r="A28" s="705"/>
      <c r="B28" s="705"/>
      <c r="C28" s="705"/>
      <c r="D28" s="705"/>
      <c r="E28" s="705"/>
      <c r="F28" s="705"/>
      <c r="G28" s="705"/>
      <c r="H28" s="335"/>
      <c r="I28" s="335"/>
      <c r="J28" s="705"/>
      <c r="K28" s="705"/>
      <c r="L28" s="705"/>
      <c r="M28" s="705"/>
      <c r="N28" s="705"/>
      <c r="O28" s="705"/>
      <c r="P28" s="705"/>
    </row>
    <row r="29" spans="1:16" s="152" customFormat="1" ht="21.75" customHeight="1">
      <c r="A29" s="705"/>
      <c r="B29" s="705"/>
      <c r="C29" s="705"/>
      <c r="D29" s="705"/>
      <c r="E29" s="705"/>
      <c r="F29" s="705"/>
      <c r="G29" s="705"/>
      <c r="H29" s="335"/>
      <c r="I29" s="335"/>
      <c r="J29" s="705"/>
      <c r="K29" s="705"/>
      <c r="L29" s="705"/>
      <c r="M29" s="705"/>
      <c r="N29" s="705"/>
      <c r="O29" s="705"/>
      <c r="P29" s="705"/>
    </row>
    <row r="30" spans="1:16" s="152" customFormat="1" ht="21" customHeight="1">
      <c r="A30" s="705"/>
      <c r="B30" s="705"/>
      <c r="C30" s="705"/>
      <c r="D30" s="705"/>
      <c r="E30" s="705"/>
      <c r="F30" s="705"/>
      <c r="G30" s="705"/>
      <c r="H30" s="705"/>
      <c r="I30" s="705"/>
      <c r="J30" s="705"/>
      <c r="K30" s="705"/>
      <c r="L30" s="705"/>
      <c r="M30" s="705"/>
      <c r="N30" s="705"/>
      <c r="O30" s="705"/>
      <c r="P30" s="705"/>
    </row>
    <row r="31" spans="1:16" s="152" customFormat="1" ht="21.75" customHeight="1">
      <c r="A31" s="705"/>
      <c r="B31" s="705"/>
      <c r="C31" s="705"/>
      <c r="D31" s="705"/>
      <c r="E31" s="705"/>
      <c r="F31" s="705"/>
      <c r="G31" s="705"/>
      <c r="H31" s="335"/>
      <c r="I31" s="335"/>
      <c r="J31" s="705"/>
      <c r="K31" s="705"/>
      <c r="L31" s="705"/>
      <c r="M31" s="705"/>
      <c r="N31" s="705"/>
      <c r="O31" s="705"/>
      <c r="P31" s="705"/>
    </row>
    <row r="32" spans="1:16" s="152" customFormat="1" hidden="1">
      <c r="A32" s="705"/>
      <c r="B32" s="708"/>
      <c r="C32" s="335"/>
      <c r="D32" s="335"/>
      <c r="E32" s="335"/>
      <c r="F32" s="335"/>
      <c r="G32" s="335"/>
      <c r="H32" s="335"/>
      <c r="I32" s="335"/>
      <c r="J32" s="709"/>
      <c r="K32" s="705"/>
      <c r="L32" s="705"/>
      <c r="M32" s="705"/>
      <c r="N32" s="705"/>
      <c r="O32" s="705"/>
      <c r="P32" s="705"/>
    </row>
    <row r="33" spans="1:16" s="152" customFormat="1" hidden="1">
      <c r="A33" s="705"/>
      <c r="B33" s="708"/>
      <c r="C33" s="335"/>
      <c r="D33" s="335"/>
      <c r="E33" s="335"/>
      <c r="F33" s="335"/>
      <c r="G33" s="335"/>
      <c r="H33" s="335"/>
      <c r="I33" s="335"/>
      <c r="J33" s="709"/>
      <c r="K33" s="705"/>
      <c r="L33" s="705"/>
      <c r="M33" s="705"/>
      <c r="N33" s="705"/>
      <c r="O33" s="705"/>
      <c r="P33" s="705"/>
    </row>
    <row r="34" spans="1:16" s="152" customFormat="1" hidden="1">
      <c r="A34" s="705"/>
      <c r="B34" s="708"/>
      <c r="C34" s="335"/>
      <c r="D34" s="335"/>
      <c r="E34" s="335"/>
      <c r="F34" s="335"/>
      <c r="G34" s="335"/>
      <c r="H34" s="335"/>
      <c r="I34" s="335"/>
      <c r="J34" s="709"/>
      <c r="K34" s="705"/>
      <c r="L34" s="705"/>
      <c r="M34" s="705"/>
      <c r="N34" s="705"/>
      <c r="O34" s="705"/>
      <c r="P34" s="705"/>
    </row>
    <row r="35" spans="1:16" s="152" customFormat="1" hidden="1">
      <c r="A35" s="705"/>
      <c r="B35" s="708"/>
      <c r="C35" s="335"/>
      <c r="D35" s="335"/>
      <c r="E35" s="335"/>
      <c r="F35" s="335"/>
      <c r="G35" s="335"/>
      <c r="H35" s="335"/>
      <c r="I35" s="335"/>
      <c r="J35" s="709"/>
      <c r="K35" s="705"/>
      <c r="L35" s="705"/>
      <c r="M35" s="705"/>
      <c r="N35" s="705"/>
      <c r="O35" s="705"/>
      <c r="P35" s="705"/>
    </row>
    <row r="36" spans="1:16" s="152" customFormat="1" hidden="1">
      <c r="A36" s="705"/>
      <c r="B36" s="708"/>
      <c r="C36" s="335"/>
      <c r="D36" s="335"/>
      <c r="E36" s="335"/>
      <c r="F36" s="335"/>
      <c r="G36" s="335"/>
      <c r="H36" s="335"/>
      <c r="I36" s="335"/>
      <c r="J36" s="709"/>
      <c r="K36" s="705"/>
      <c r="L36" s="705"/>
      <c r="M36" s="705"/>
      <c r="N36" s="705"/>
      <c r="O36" s="705"/>
      <c r="P36" s="705"/>
    </row>
    <row r="37" spans="1:16" s="152" customFormat="1" hidden="1">
      <c r="A37" s="705"/>
      <c r="B37" s="708"/>
      <c r="C37" s="335"/>
      <c r="D37" s="335"/>
      <c r="E37" s="335"/>
      <c r="F37" s="335"/>
      <c r="G37" s="335"/>
      <c r="H37" s="335"/>
      <c r="I37" s="335"/>
      <c r="J37" s="709"/>
      <c r="K37" s="705"/>
      <c r="L37" s="705"/>
      <c r="M37" s="705"/>
      <c r="N37" s="705"/>
      <c r="O37" s="705"/>
      <c r="P37" s="705"/>
    </row>
    <row r="38" spans="1:16" s="152" customFormat="1" hidden="1">
      <c r="A38" s="705"/>
      <c r="B38" s="708"/>
      <c r="C38" s="335"/>
      <c r="D38" s="335"/>
      <c r="E38" s="335"/>
      <c r="F38" s="335"/>
      <c r="G38" s="335"/>
      <c r="H38" s="335"/>
      <c r="I38" s="335"/>
      <c r="J38" s="709"/>
      <c r="K38" s="705"/>
      <c r="L38" s="705"/>
      <c r="M38" s="705"/>
      <c r="N38" s="705"/>
      <c r="O38" s="705"/>
      <c r="P38" s="705"/>
    </row>
    <row r="39" spans="1:16" s="152" customFormat="1" hidden="1">
      <c r="A39" s="705"/>
      <c r="B39" s="708"/>
      <c r="C39" s="335"/>
      <c r="D39" s="335"/>
      <c r="E39" s="335"/>
      <c r="F39" s="335"/>
      <c r="G39" s="335"/>
      <c r="H39" s="335"/>
      <c r="I39" s="335"/>
      <c r="J39" s="709"/>
      <c r="K39" s="705"/>
      <c r="L39" s="705"/>
      <c r="M39" s="705"/>
      <c r="N39" s="705"/>
      <c r="O39" s="705"/>
      <c r="P39" s="705"/>
    </row>
    <row r="40" spans="1:16" s="152" customFormat="1" ht="21.75" customHeight="1">
      <c r="A40" s="705"/>
      <c r="B40" s="705"/>
      <c r="C40" s="705"/>
      <c r="D40" s="705"/>
      <c r="E40" s="705"/>
      <c r="F40" s="705"/>
      <c r="G40" s="705"/>
      <c r="H40" s="335"/>
      <c r="I40" s="335"/>
      <c r="J40" s="705"/>
      <c r="K40" s="705"/>
      <c r="L40" s="705"/>
      <c r="M40" s="705"/>
      <c r="N40" s="705"/>
      <c r="O40" s="705"/>
      <c r="P40" s="705"/>
    </row>
    <row r="41" spans="1:16" s="152" customFormat="1" ht="21" customHeight="1">
      <c r="A41" s="705"/>
      <c r="B41" s="705"/>
      <c r="C41" s="705"/>
      <c r="D41" s="705"/>
      <c r="E41" s="705"/>
      <c r="F41" s="705"/>
      <c r="G41" s="705"/>
      <c r="H41" s="705"/>
      <c r="I41" s="705"/>
      <c r="J41" s="705"/>
      <c r="K41" s="705"/>
      <c r="L41" s="705"/>
      <c r="M41" s="705"/>
      <c r="N41" s="705"/>
      <c r="O41" s="705"/>
      <c r="P41" s="705"/>
    </row>
    <row r="42" spans="1:16" s="152" customFormat="1" ht="21.75" customHeight="1">
      <c r="A42" s="705"/>
      <c r="B42" s="705"/>
      <c r="C42" s="705"/>
      <c r="D42" s="705"/>
      <c r="E42" s="705"/>
      <c r="F42" s="705"/>
      <c r="G42" s="705"/>
      <c r="H42" s="335"/>
      <c r="I42" s="335"/>
      <c r="J42" s="705"/>
      <c r="K42" s="705"/>
      <c r="L42" s="705"/>
      <c r="M42" s="705"/>
      <c r="N42" s="705"/>
      <c r="O42" s="705"/>
      <c r="P42" s="705"/>
    </row>
    <row r="43" spans="1:16" s="152" customFormat="1" ht="21.75" customHeight="1">
      <c r="A43" s="705"/>
      <c r="B43" s="705"/>
      <c r="C43" s="705"/>
      <c r="D43" s="705"/>
      <c r="E43" s="705"/>
      <c r="F43" s="705"/>
      <c r="G43" s="705"/>
      <c r="H43" s="335"/>
      <c r="I43" s="335"/>
      <c r="J43" s="705"/>
      <c r="K43" s="705"/>
      <c r="L43" s="705"/>
      <c r="M43" s="705"/>
      <c r="N43" s="705"/>
      <c r="O43" s="705"/>
      <c r="P43" s="705"/>
    </row>
    <row r="44" spans="1:16" s="152" customFormat="1" ht="21" customHeight="1">
      <c r="A44" s="983" t="s">
        <v>653</v>
      </c>
      <c r="B44" s="983"/>
      <c r="C44" s="983"/>
      <c r="D44" s="983"/>
      <c r="E44" s="983"/>
      <c r="F44" s="983"/>
      <c r="G44" s="983"/>
      <c r="H44" s="983"/>
      <c r="I44" s="983"/>
      <c r="J44" s="983"/>
      <c r="K44" s="983"/>
      <c r="L44" s="983"/>
      <c r="M44" s="983"/>
      <c r="N44" s="983"/>
      <c r="O44" s="983"/>
      <c r="P44" s="983"/>
    </row>
    <row r="45" spans="1:16" s="152" customFormat="1" ht="21.75" customHeight="1">
      <c r="A45" s="705"/>
      <c r="B45" s="705"/>
      <c r="C45" s="705"/>
      <c r="D45" s="705"/>
      <c r="E45" s="705"/>
      <c r="F45" s="705"/>
      <c r="G45" s="705"/>
      <c r="H45" s="335"/>
      <c r="I45" s="335"/>
      <c r="J45" s="705"/>
      <c r="K45" s="705"/>
      <c r="L45" s="705"/>
      <c r="M45" s="705"/>
      <c r="N45" s="705"/>
      <c r="O45" s="705"/>
      <c r="P45" s="531" t="str">
        <f>様式7!F4</f>
        <v>○○○○○○○○○○○ESCO事業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3"/>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743"/>
    </row>
    <row r="2" spans="2:6" s="1" customFormat="1">
      <c r="D2" s="18"/>
      <c r="E2" s="3"/>
      <c r="F2" s="743"/>
    </row>
    <row r="3" spans="2:6" s="330" customFormat="1" ht="14.25" thickBot="1">
      <c r="B3" s="330" t="s">
        <v>638</v>
      </c>
      <c r="D3" s="562"/>
      <c r="E3" s="563"/>
      <c r="F3" s="564"/>
    </row>
    <row r="4" spans="2:6">
      <c r="B4" s="19" t="s">
        <v>324</v>
      </c>
      <c r="C4" s="20"/>
      <c r="D4" s="20"/>
      <c r="E4" s="20"/>
      <c r="F4" s="21"/>
    </row>
    <row r="5" spans="2:6">
      <c r="B5" s="22" t="s">
        <v>572</v>
      </c>
      <c r="C5" s="23" t="s">
        <v>0</v>
      </c>
      <c r="D5" s="23" t="s">
        <v>1</v>
      </c>
      <c r="E5" s="23" t="s">
        <v>8</v>
      </c>
      <c r="F5" s="24" t="s">
        <v>2</v>
      </c>
    </row>
    <row r="6" spans="2:6" ht="33" customHeight="1">
      <c r="B6" s="31"/>
      <c r="C6" s="27"/>
      <c r="D6" s="23"/>
      <c r="E6" s="322"/>
      <c r="F6" s="25"/>
    </row>
    <row r="7" spans="2:6" ht="33" customHeight="1">
      <c r="B7" s="31"/>
      <c r="C7" s="27"/>
      <c r="D7" s="23"/>
      <c r="E7" s="322"/>
      <c r="F7" s="25"/>
    </row>
    <row r="8" spans="2:6" ht="33" customHeight="1">
      <c r="B8" s="22"/>
      <c r="C8" s="27"/>
      <c r="D8" s="23"/>
      <c r="E8" s="322"/>
      <c r="F8" s="25"/>
    </row>
    <row r="9" spans="2:6" ht="33" customHeight="1">
      <c r="B9" s="31"/>
      <c r="C9" s="27"/>
      <c r="D9" s="23"/>
      <c r="E9" s="322"/>
      <c r="F9" s="25"/>
    </row>
    <row r="10" spans="2:6" ht="33" customHeight="1">
      <c r="B10" s="22"/>
      <c r="C10" s="27"/>
      <c r="D10" s="342"/>
      <c r="E10" s="322"/>
      <c r="F10" s="25"/>
    </row>
    <row r="11" spans="2:6" ht="33" customHeight="1">
      <c r="B11" s="26"/>
      <c r="C11" s="27"/>
      <c r="D11" s="27"/>
      <c r="E11" s="322"/>
      <c r="F11" s="25"/>
    </row>
    <row r="12" spans="2:6" ht="33" customHeight="1">
      <c r="B12" s="26"/>
      <c r="C12" s="27"/>
      <c r="D12" s="27"/>
      <c r="E12" s="322"/>
      <c r="F12" s="25"/>
    </row>
    <row r="13" spans="2:6" ht="33" customHeight="1">
      <c r="B13" s="26"/>
      <c r="C13" s="27"/>
      <c r="D13" s="27"/>
      <c r="E13" s="322"/>
      <c r="F13" s="25"/>
    </row>
    <row r="14" spans="2:6" ht="33" customHeight="1">
      <c r="B14" s="26"/>
      <c r="C14" s="27"/>
      <c r="D14" s="27"/>
      <c r="E14" s="322"/>
      <c r="F14" s="25"/>
    </row>
    <row r="15" spans="2:6" ht="33" customHeight="1">
      <c r="B15" s="26"/>
      <c r="C15" s="27"/>
      <c r="D15" s="27"/>
      <c r="E15" s="322"/>
      <c r="F15" s="25"/>
    </row>
    <row r="16" spans="2:6" ht="33" customHeight="1">
      <c r="B16" s="22"/>
      <c r="C16" s="27"/>
      <c r="D16" s="27"/>
      <c r="E16" s="322"/>
      <c r="F16" s="25"/>
    </row>
    <row r="17" spans="1:7" ht="33" customHeight="1">
      <c r="B17" s="558"/>
      <c r="C17" s="559"/>
      <c r="D17" s="559"/>
      <c r="E17" s="560"/>
      <c r="F17" s="561"/>
    </row>
    <row r="18" spans="1:7" ht="33" customHeight="1">
      <c r="B18" s="26"/>
      <c r="C18" s="27"/>
      <c r="D18" s="27"/>
      <c r="E18" s="322"/>
      <c r="F18" s="25"/>
    </row>
    <row r="19" spans="1:7" ht="33" customHeight="1" thickBot="1">
      <c r="B19" s="26"/>
      <c r="C19" s="27"/>
      <c r="D19" s="27"/>
      <c r="E19" s="322"/>
      <c r="F19" s="25"/>
    </row>
    <row r="20" spans="1:7" ht="33" customHeight="1" thickTop="1" thickBot="1">
      <c r="B20" s="430" t="s">
        <v>466</v>
      </c>
      <c r="C20" s="428"/>
      <c r="D20" s="428"/>
      <c r="E20" s="431"/>
      <c r="F20" s="429"/>
    </row>
    <row r="21" spans="1:7" ht="33" customHeight="1" thickBot="1">
      <c r="B21" s="557" t="s">
        <v>574</v>
      </c>
      <c r="C21" s="1"/>
      <c r="D21" s="1"/>
      <c r="E21" s="554"/>
      <c r="F21" s="554" t="s">
        <v>577</v>
      </c>
    </row>
    <row r="22" spans="1:7" ht="33" customHeight="1">
      <c r="B22" s="555" t="s">
        <v>592</v>
      </c>
      <c r="C22" s="985" t="s">
        <v>573</v>
      </c>
      <c r="D22" s="986"/>
      <c r="E22" s="987"/>
      <c r="F22" s="988"/>
    </row>
    <row r="23" spans="1:7" ht="33" customHeight="1">
      <c r="B23" s="556"/>
      <c r="C23" s="989" t="s">
        <v>602</v>
      </c>
      <c r="D23" s="990"/>
      <c r="E23" s="991"/>
      <c r="F23" s="992"/>
    </row>
    <row r="24" spans="1:7" ht="33" customHeight="1">
      <c r="B24" s="993" t="s">
        <v>617</v>
      </c>
      <c r="C24" s="994"/>
      <c r="D24" s="994"/>
      <c r="E24" s="995"/>
      <c r="F24" s="996"/>
    </row>
    <row r="25" spans="1:7" ht="33" customHeight="1" thickBot="1">
      <c r="B25" s="997" t="s">
        <v>603</v>
      </c>
      <c r="C25" s="998"/>
      <c r="D25" s="998"/>
      <c r="E25" s="999"/>
      <c r="F25" s="1000"/>
    </row>
    <row r="26" spans="1:7">
      <c r="F26" s="12"/>
    </row>
    <row r="27" spans="1:7">
      <c r="A27" s="979" t="s">
        <v>584</v>
      </c>
      <c r="B27" s="979"/>
      <c r="C27" s="979"/>
      <c r="D27" s="979"/>
      <c r="E27" s="979"/>
      <c r="F27" s="979"/>
    </row>
    <row r="28" spans="1:7" s="15" customFormat="1" ht="18.75">
      <c r="G28" s="49"/>
    </row>
    <row r="29" spans="1:7">
      <c r="F29" s="532" t="str">
        <f>様式7!$F$4</f>
        <v>○○○○○○○○○○○ESCO事業</v>
      </c>
    </row>
  </sheetData>
  <mergeCells count="9">
    <mergeCell ref="A27:F27"/>
    <mergeCell ref="C22:D22"/>
    <mergeCell ref="E22:F22"/>
    <mergeCell ref="C23:D23"/>
    <mergeCell ref="E23:F23"/>
    <mergeCell ref="B24:D24"/>
    <mergeCell ref="E24:F24"/>
    <mergeCell ref="B25:D25"/>
    <mergeCell ref="E25:F25"/>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zoomScaleNormal="100" zoomScaleSheetLayoutView="100" workbookViewId="0"/>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52" t="s">
        <v>639</v>
      </c>
      <c r="D3" s="14"/>
      <c r="E3" s="2"/>
      <c r="F3" s="343"/>
    </row>
    <row r="4" spans="2:6">
      <c r="B4" s="30" t="s">
        <v>320</v>
      </c>
      <c r="C4" s="20"/>
      <c r="D4" s="20"/>
      <c r="E4" s="20"/>
      <c r="F4" s="21"/>
    </row>
    <row r="5" spans="2:6">
      <c r="B5" s="22" t="s">
        <v>4</v>
      </c>
      <c r="C5" s="23" t="s">
        <v>0</v>
      </c>
      <c r="D5" s="23" t="s">
        <v>1</v>
      </c>
      <c r="E5" s="23" t="s">
        <v>8</v>
      </c>
      <c r="F5" s="24" t="s">
        <v>2</v>
      </c>
    </row>
    <row r="6" spans="2:6" ht="33" customHeight="1">
      <c r="B6" s="31"/>
      <c r="C6" s="27"/>
      <c r="D6" s="23"/>
      <c r="E6" s="322"/>
      <c r="F6" s="25"/>
    </row>
    <row r="7" spans="2:6" ht="33" customHeight="1">
      <c r="B7" s="31"/>
      <c r="C7" s="27"/>
      <c r="D7" s="23"/>
      <c r="E7" s="322"/>
      <c r="F7" s="25"/>
    </row>
    <row r="8" spans="2:6" ht="33" customHeight="1">
      <c r="B8" s="31"/>
      <c r="C8" s="27"/>
      <c r="D8" s="23"/>
      <c r="E8" s="322"/>
      <c r="F8" s="25"/>
    </row>
    <row r="9" spans="2:6" ht="33" customHeight="1">
      <c r="B9" s="31"/>
      <c r="C9" s="27"/>
      <c r="D9" s="23"/>
      <c r="E9" s="322"/>
      <c r="F9" s="25"/>
    </row>
    <row r="10" spans="2:6" ht="33" customHeight="1">
      <c r="B10" s="31"/>
      <c r="C10" s="27"/>
      <c r="D10" s="23"/>
      <c r="E10" s="322"/>
      <c r="F10" s="25"/>
    </row>
    <row r="11" spans="2:6" ht="33" customHeight="1">
      <c r="B11" s="32"/>
      <c r="C11" s="27"/>
      <c r="D11" s="27"/>
      <c r="E11" s="322"/>
      <c r="F11" s="25"/>
    </row>
    <row r="12" spans="2:6" ht="33" customHeight="1">
      <c r="B12" s="26"/>
      <c r="C12" s="27"/>
      <c r="D12" s="27"/>
      <c r="E12" s="322"/>
      <c r="F12" s="25"/>
    </row>
    <row r="13" spans="2:6" ht="33" customHeight="1">
      <c r="B13" s="22"/>
      <c r="C13" s="27"/>
      <c r="D13" s="27"/>
      <c r="E13" s="322"/>
      <c r="F13" s="25"/>
    </row>
    <row r="14" spans="2:6" ht="33" customHeight="1">
      <c r="B14" s="26"/>
      <c r="C14" s="27"/>
      <c r="D14" s="27"/>
      <c r="E14" s="322"/>
      <c r="F14" s="25"/>
    </row>
    <row r="15" spans="2:6" ht="33" customHeight="1">
      <c r="B15" s="26"/>
      <c r="C15" s="27"/>
      <c r="D15" s="27"/>
      <c r="E15" s="322"/>
      <c r="F15" s="25"/>
    </row>
    <row r="16" spans="2:6" ht="33" customHeight="1">
      <c r="B16" s="26"/>
      <c r="C16" s="27"/>
      <c r="D16" s="27"/>
      <c r="E16" s="322"/>
      <c r="F16" s="25"/>
    </row>
    <row r="17" spans="1:7" ht="33" customHeight="1">
      <c r="B17" s="26"/>
      <c r="C17" s="27"/>
      <c r="D17" s="27"/>
      <c r="E17" s="322"/>
      <c r="F17" s="25"/>
    </row>
    <row r="18" spans="1:7" ht="33" customHeight="1">
      <c r="B18" s="26"/>
      <c r="C18" s="27"/>
      <c r="D18" s="27"/>
      <c r="E18" s="322"/>
      <c r="F18" s="25"/>
    </row>
    <row r="19" spans="1:7" ht="33" customHeight="1">
      <c r="B19" s="26"/>
      <c r="C19" s="27"/>
      <c r="D19" s="27"/>
      <c r="E19" s="322"/>
      <c r="F19" s="25"/>
    </row>
    <row r="20" spans="1:7" ht="33" customHeight="1" thickBot="1">
      <c r="B20" s="425"/>
      <c r="C20" s="426"/>
      <c r="D20" s="426"/>
      <c r="E20" s="432"/>
      <c r="F20" s="427"/>
    </row>
    <row r="21" spans="1:7" ht="33" customHeight="1" thickTop="1" thickBot="1">
      <c r="B21" s="430" t="s">
        <v>325</v>
      </c>
      <c r="C21" s="428"/>
      <c r="D21" s="428"/>
      <c r="E21" s="431"/>
      <c r="F21" s="429"/>
    </row>
    <row r="22" spans="1:7" ht="33" customHeight="1" thickBot="1">
      <c r="B22" s="557" t="s">
        <v>575</v>
      </c>
      <c r="C22" s="1"/>
      <c r="D22" s="1"/>
      <c r="E22" s="554"/>
      <c r="F22" s="554" t="s">
        <v>576</v>
      </c>
    </row>
    <row r="23" spans="1:7" ht="33" customHeight="1">
      <c r="B23" s="555" t="s">
        <v>592</v>
      </c>
      <c r="C23" s="985" t="s">
        <v>573</v>
      </c>
      <c r="D23" s="986"/>
      <c r="E23" s="987"/>
      <c r="F23" s="988"/>
    </row>
    <row r="24" spans="1:7" ht="33" customHeight="1">
      <c r="B24" s="556"/>
      <c r="C24" s="989" t="s">
        <v>602</v>
      </c>
      <c r="D24" s="990"/>
      <c r="E24" s="991"/>
      <c r="F24" s="992"/>
    </row>
    <row r="25" spans="1:7" ht="33" customHeight="1">
      <c r="B25" s="993" t="s">
        <v>617</v>
      </c>
      <c r="C25" s="994"/>
      <c r="D25" s="994"/>
      <c r="E25" s="995"/>
      <c r="F25" s="996"/>
    </row>
    <row r="26" spans="1:7" ht="33" customHeight="1" thickBot="1">
      <c r="B26" s="997" t="s">
        <v>603</v>
      </c>
      <c r="C26" s="998"/>
      <c r="D26" s="998"/>
      <c r="E26" s="1001"/>
      <c r="F26" s="1000"/>
    </row>
    <row r="27" spans="1:7">
      <c r="F27" s="12"/>
    </row>
    <row r="29" spans="1:7" s="15" customFormat="1" ht="18.75">
      <c r="A29" s="979" t="s">
        <v>321</v>
      </c>
      <c r="B29" s="979"/>
      <c r="C29" s="979"/>
      <c r="D29" s="979"/>
      <c r="E29" s="979"/>
      <c r="F29" s="979"/>
      <c r="G29" s="979"/>
    </row>
    <row r="30" spans="1:7">
      <c r="F30" s="532" t="str">
        <f>様式7!$F$4</f>
        <v>○○○○○○○○○○○ESCO事業</v>
      </c>
    </row>
  </sheetData>
  <mergeCells count="9">
    <mergeCell ref="A29:G29"/>
    <mergeCell ref="C23:D23"/>
    <mergeCell ref="C24:D24"/>
    <mergeCell ref="B25:D25"/>
    <mergeCell ref="B26:D26"/>
    <mergeCell ref="E23:F23"/>
    <mergeCell ref="E24:F24"/>
    <mergeCell ref="E25:F25"/>
    <mergeCell ref="E26:F26"/>
  </mergeCells>
  <phoneticPr fontId="3"/>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46" t="s">
        <v>640</v>
      </c>
      <c r="C3" s="84"/>
      <c r="E3" s="14"/>
      <c r="F3" s="2"/>
      <c r="G3" s="343"/>
    </row>
    <row r="4" spans="2:7">
      <c r="B4" s="30" t="s">
        <v>320</v>
      </c>
      <c r="C4" s="33"/>
      <c r="D4" s="20"/>
      <c r="E4" s="20"/>
      <c r="F4" s="20"/>
      <c r="G4" s="21"/>
    </row>
    <row r="5" spans="2:7">
      <c r="B5" s="22" t="s">
        <v>4</v>
      </c>
      <c r="C5" s="34" t="s">
        <v>5</v>
      </c>
      <c r="D5" s="23" t="s">
        <v>0</v>
      </c>
      <c r="E5" s="23" t="s">
        <v>1</v>
      </c>
      <c r="F5" s="23" t="s">
        <v>8</v>
      </c>
      <c r="G5" s="24" t="s">
        <v>2</v>
      </c>
    </row>
    <row r="6" spans="2:7" ht="33" customHeight="1">
      <c r="B6" s="26"/>
      <c r="C6" s="179"/>
      <c r="D6" s="27"/>
      <c r="E6" s="23"/>
      <c r="F6" s="322"/>
      <c r="G6" s="25"/>
    </row>
    <row r="7" spans="2:7" ht="33" customHeight="1">
      <c r="B7" s="26"/>
      <c r="C7" s="179"/>
      <c r="D7" s="27"/>
      <c r="E7" s="23"/>
      <c r="F7" s="322"/>
      <c r="G7" s="25"/>
    </row>
    <row r="8" spans="2:7" ht="33" customHeight="1">
      <c r="B8" s="26"/>
      <c r="C8" s="179"/>
      <c r="D8" s="27"/>
      <c r="E8" s="23"/>
      <c r="F8" s="322"/>
      <c r="G8" s="25"/>
    </row>
    <row r="9" spans="2:7" ht="33" customHeight="1">
      <c r="B9" s="22"/>
      <c r="C9" s="179"/>
      <c r="D9" s="27"/>
      <c r="E9" s="23"/>
      <c r="F9" s="322"/>
      <c r="G9" s="25"/>
    </row>
    <row r="10" spans="2:7" ht="33" customHeight="1">
      <c r="B10" s="26"/>
      <c r="C10" s="179"/>
      <c r="D10" s="27"/>
      <c r="E10" s="342"/>
      <c r="F10" s="322"/>
      <c r="G10" s="25"/>
    </row>
    <row r="11" spans="2:7" ht="33" customHeight="1">
      <c r="B11" s="26"/>
      <c r="C11" s="179"/>
      <c r="D11" s="27"/>
      <c r="E11" s="23"/>
      <c r="F11" s="322"/>
      <c r="G11" s="25"/>
    </row>
    <row r="12" spans="2:7" ht="33" customHeight="1">
      <c r="B12" s="26"/>
      <c r="C12" s="179"/>
      <c r="D12" s="27"/>
      <c r="E12" s="23"/>
      <c r="F12" s="322"/>
      <c r="G12" s="25"/>
    </row>
    <row r="13" spans="2:7" ht="33" customHeight="1">
      <c r="B13" s="22"/>
      <c r="C13" s="179"/>
      <c r="D13" s="27"/>
      <c r="E13" s="27"/>
      <c r="F13" s="322"/>
      <c r="G13" s="25"/>
    </row>
    <row r="14" spans="2:7" ht="33" customHeight="1">
      <c r="B14" s="26"/>
      <c r="C14" s="179"/>
      <c r="D14" s="27"/>
      <c r="E14" s="27"/>
      <c r="F14" s="322"/>
      <c r="G14" s="25"/>
    </row>
    <row r="15" spans="2:7" ht="33" customHeight="1">
      <c r="B15" s="26"/>
      <c r="C15" s="179"/>
      <c r="D15" s="27"/>
      <c r="E15" s="23"/>
      <c r="F15" s="322"/>
      <c r="G15" s="25"/>
    </row>
    <row r="16" spans="2:7" ht="33" customHeight="1">
      <c r="B16" s="22"/>
      <c r="C16" s="179"/>
      <c r="D16" s="27"/>
      <c r="E16" s="27"/>
      <c r="F16" s="322"/>
      <c r="G16" s="25"/>
    </row>
    <row r="17" spans="1:8" ht="33" customHeight="1">
      <c r="B17" s="26"/>
      <c r="C17" s="179"/>
      <c r="D17" s="27"/>
      <c r="E17" s="27"/>
      <c r="F17" s="322"/>
      <c r="G17" s="25"/>
    </row>
    <row r="18" spans="1:8" ht="33" customHeight="1">
      <c r="B18" s="32"/>
      <c r="C18" s="179"/>
      <c r="D18" s="27"/>
      <c r="E18" s="27"/>
      <c r="F18" s="322"/>
      <c r="G18" s="25"/>
    </row>
    <row r="19" spans="1:8" ht="33" customHeight="1">
      <c r="B19" s="26"/>
      <c r="C19" s="179"/>
      <c r="D19" s="27"/>
      <c r="E19" s="27"/>
      <c r="F19" s="322"/>
      <c r="G19" s="25"/>
    </row>
    <row r="20" spans="1:8" ht="33" customHeight="1">
      <c r="B20" s="22"/>
      <c r="C20" s="179"/>
      <c r="D20" s="27"/>
      <c r="E20" s="27"/>
      <c r="F20" s="322"/>
      <c r="G20" s="25"/>
    </row>
    <row r="21" spans="1:8" ht="33" customHeight="1">
      <c r="B21" s="26"/>
      <c r="C21" s="179"/>
      <c r="D21" s="27"/>
      <c r="E21" s="27"/>
      <c r="F21" s="322"/>
      <c r="G21" s="25"/>
    </row>
    <row r="22" spans="1:8" ht="33" customHeight="1">
      <c r="B22" s="26"/>
      <c r="C22" s="179"/>
      <c r="D22" s="27"/>
      <c r="E22" s="27"/>
      <c r="F22" s="322"/>
      <c r="G22" s="25"/>
    </row>
    <row r="23" spans="1:8" ht="33" customHeight="1">
      <c r="B23" s="26"/>
      <c r="C23" s="179"/>
      <c r="D23" s="27"/>
      <c r="E23" s="27"/>
      <c r="F23" s="322"/>
      <c r="G23" s="25"/>
    </row>
    <row r="24" spans="1:8" ht="33" customHeight="1" thickBot="1">
      <c r="B24" s="425"/>
      <c r="C24" s="5"/>
      <c r="D24" s="426"/>
      <c r="E24" s="426"/>
      <c r="F24" s="432"/>
      <c r="G24" s="427"/>
    </row>
    <row r="25" spans="1:8" ht="33" customHeight="1" thickTop="1" thickBot="1">
      <c r="B25" s="430" t="s">
        <v>3</v>
      </c>
      <c r="C25" s="433"/>
      <c r="D25" s="428"/>
      <c r="E25" s="428"/>
      <c r="F25" s="431"/>
      <c r="G25" s="429"/>
    </row>
    <row r="26" spans="1:8">
      <c r="G26" s="12"/>
    </row>
    <row r="27" spans="1:8">
      <c r="C27" s="13"/>
      <c r="E27" s="14"/>
      <c r="F27" s="14"/>
      <c r="G27" s="13"/>
    </row>
    <row r="28" spans="1:8" s="15" customFormat="1" ht="18.75">
      <c r="A28" s="979" t="s">
        <v>322</v>
      </c>
      <c r="B28" s="979"/>
      <c r="C28" s="979"/>
      <c r="D28" s="979"/>
      <c r="E28" s="979"/>
      <c r="F28" s="979"/>
      <c r="G28" s="979"/>
      <c r="H28" s="979"/>
    </row>
    <row r="29" spans="1:8">
      <c r="G29" s="532" t="str">
        <f>様式7!$F$4</f>
        <v>○○○○○○○○○○○ESCO事業</v>
      </c>
    </row>
  </sheetData>
  <mergeCells count="1">
    <mergeCell ref="A28:H28"/>
  </mergeCells>
  <phoneticPr fontId="3"/>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52" t="s">
        <v>641</v>
      </c>
      <c r="E3" s="14"/>
      <c r="F3" s="14"/>
      <c r="G3" s="2"/>
      <c r="H3" s="343"/>
    </row>
    <row r="4" spans="2:8">
      <c r="B4" s="30" t="s">
        <v>320</v>
      </c>
      <c r="C4" s="20"/>
      <c r="D4" s="20"/>
      <c r="E4" s="20"/>
      <c r="F4" s="20"/>
      <c r="G4" s="20"/>
      <c r="H4" s="21"/>
    </row>
    <row r="5" spans="2:8">
      <c r="B5" s="22" t="s">
        <v>5</v>
      </c>
      <c r="C5" s="34" t="s">
        <v>6</v>
      </c>
      <c r="D5" s="23" t="s">
        <v>0</v>
      </c>
      <c r="E5" s="23" t="s">
        <v>1</v>
      </c>
      <c r="F5" s="23" t="s">
        <v>578</v>
      </c>
      <c r="G5" s="23" t="s">
        <v>8</v>
      </c>
      <c r="H5" s="24" t="s">
        <v>2</v>
      </c>
    </row>
    <row r="6" spans="2:8" ht="33" customHeight="1">
      <c r="B6" s="26"/>
      <c r="C6" s="179"/>
      <c r="D6" s="27"/>
      <c r="E6" s="23"/>
      <c r="F6" s="23"/>
      <c r="G6" s="322"/>
      <c r="H6" s="25"/>
    </row>
    <row r="7" spans="2:8" ht="33" customHeight="1">
      <c r="B7" s="26"/>
      <c r="C7" s="179"/>
      <c r="D7" s="27"/>
      <c r="E7" s="23"/>
      <c r="F7" s="23"/>
      <c r="G7" s="322"/>
      <c r="H7" s="25"/>
    </row>
    <row r="8" spans="2:8" ht="33" customHeight="1">
      <c r="B8" s="26"/>
      <c r="C8" s="179"/>
      <c r="D8" s="27"/>
      <c r="E8" s="23"/>
      <c r="F8" s="23"/>
      <c r="G8" s="322"/>
      <c r="H8" s="25"/>
    </row>
    <row r="9" spans="2:8" ht="33" customHeight="1">
      <c r="B9" s="26"/>
      <c r="C9" s="179"/>
      <c r="D9" s="27"/>
      <c r="E9" s="23"/>
      <c r="F9" s="23"/>
      <c r="G9" s="322"/>
      <c r="H9" s="25"/>
    </row>
    <row r="10" spans="2:8" ht="33" customHeight="1">
      <c r="B10" s="26"/>
      <c r="C10" s="179"/>
      <c r="D10" s="27"/>
      <c r="E10" s="342"/>
      <c r="F10" s="342"/>
      <c r="G10" s="322"/>
      <c r="H10" s="25"/>
    </row>
    <row r="11" spans="2:8" ht="33" customHeight="1">
      <c r="B11" s="26"/>
      <c r="C11" s="179"/>
      <c r="D11" s="27"/>
      <c r="E11" s="27"/>
      <c r="F11" s="27"/>
      <c r="G11" s="322"/>
      <c r="H11" s="25"/>
    </row>
    <row r="12" spans="2:8" ht="33" customHeight="1">
      <c r="B12" s="26"/>
      <c r="C12" s="179"/>
      <c r="D12" s="27"/>
      <c r="E12" s="27"/>
      <c r="F12" s="27"/>
      <c r="G12" s="322"/>
      <c r="H12" s="25"/>
    </row>
    <row r="13" spans="2:8" ht="33" customHeight="1">
      <c r="B13" s="26"/>
      <c r="C13" s="179"/>
      <c r="D13" s="27"/>
      <c r="E13" s="27"/>
      <c r="F13" s="27"/>
      <c r="G13" s="322"/>
      <c r="H13" s="25"/>
    </row>
    <row r="14" spans="2:8" ht="33" customHeight="1">
      <c r="B14" s="26"/>
      <c r="C14" s="179"/>
      <c r="D14" s="27"/>
      <c r="E14" s="27"/>
      <c r="F14" s="27"/>
      <c r="G14" s="322"/>
      <c r="H14" s="25"/>
    </row>
    <row r="15" spans="2:8" ht="33" customHeight="1">
      <c r="B15" s="26"/>
      <c r="C15" s="179"/>
      <c r="D15" s="27"/>
      <c r="E15" s="27"/>
      <c r="F15" s="27"/>
      <c r="G15" s="322"/>
      <c r="H15" s="25"/>
    </row>
    <row r="16" spans="2:8" ht="33" customHeight="1">
      <c r="B16" s="26"/>
      <c r="C16" s="179"/>
      <c r="D16" s="27"/>
      <c r="E16" s="27"/>
      <c r="F16" s="27"/>
      <c r="G16" s="322"/>
      <c r="H16" s="25"/>
    </row>
    <row r="17" spans="1:9" ht="33" customHeight="1">
      <c r="B17" s="26"/>
      <c r="C17" s="179"/>
      <c r="D17" s="27"/>
      <c r="E17" s="27"/>
      <c r="F17" s="27"/>
      <c r="G17" s="322"/>
      <c r="H17" s="25"/>
    </row>
    <row r="18" spans="1:9" ht="33" customHeight="1">
      <c r="B18" s="26"/>
      <c r="C18" s="179"/>
      <c r="D18" s="27"/>
      <c r="E18" s="27"/>
      <c r="F18" s="27"/>
      <c r="G18" s="322"/>
      <c r="H18" s="25"/>
    </row>
    <row r="19" spans="1:9" ht="33" customHeight="1">
      <c r="B19" s="26"/>
      <c r="C19" s="179"/>
      <c r="D19" s="27"/>
      <c r="E19" s="27"/>
      <c r="F19" s="27"/>
      <c r="G19" s="322"/>
      <c r="H19" s="25"/>
    </row>
    <row r="20" spans="1:9" ht="33" customHeight="1">
      <c r="B20" s="26"/>
      <c r="C20" s="179"/>
      <c r="D20" s="27"/>
      <c r="E20" s="27"/>
      <c r="F20" s="27"/>
      <c r="G20" s="322"/>
      <c r="H20" s="25"/>
    </row>
    <row r="21" spans="1:9" ht="33" customHeight="1">
      <c r="B21" s="26"/>
      <c r="C21" s="179"/>
      <c r="D21" s="27"/>
      <c r="E21" s="27"/>
      <c r="F21" s="27"/>
      <c r="G21" s="322"/>
      <c r="H21" s="25"/>
    </row>
    <row r="22" spans="1:9" ht="33" customHeight="1">
      <c r="B22" s="26"/>
      <c r="C22" s="179"/>
      <c r="D22" s="27"/>
      <c r="E22" s="27"/>
      <c r="F22" s="27"/>
      <c r="G22" s="322"/>
      <c r="H22" s="25"/>
    </row>
    <row r="23" spans="1:9" ht="33" customHeight="1">
      <c r="B23" s="26"/>
      <c r="C23" s="179"/>
      <c r="D23" s="27"/>
      <c r="E23" s="27"/>
      <c r="F23" s="27"/>
      <c r="G23" s="322"/>
      <c r="H23" s="25"/>
    </row>
    <row r="24" spans="1:9" ht="33" customHeight="1" thickBot="1">
      <c r="B24" s="425"/>
      <c r="C24" s="5"/>
      <c r="D24" s="426"/>
      <c r="E24" s="426"/>
      <c r="F24" s="426"/>
      <c r="G24" s="432"/>
      <c r="H24" s="427"/>
    </row>
    <row r="25" spans="1:9" ht="33" customHeight="1" thickTop="1" thickBot="1">
      <c r="B25" s="430" t="s">
        <v>325</v>
      </c>
      <c r="C25" s="433"/>
      <c r="D25" s="428"/>
      <c r="E25" s="428"/>
      <c r="F25" s="428"/>
      <c r="G25" s="431"/>
      <c r="H25" s="429"/>
    </row>
    <row r="26" spans="1:9">
      <c r="H26" s="12"/>
    </row>
    <row r="28" spans="1:9" s="15" customFormat="1" ht="18.75">
      <c r="A28" s="979" t="s">
        <v>323</v>
      </c>
      <c r="B28" s="979"/>
      <c r="C28" s="979"/>
      <c r="D28" s="979"/>
      <c r="E28" s="979"/>
      <c r="F28" s="979"/>
      <c r="G28" s="979"/>
      <c r="H28" s="979"/>
      <c r="I28" s="49"/>
    </row>
    <row r="29" spans="1:9">
      <c r="H29" s="533" t="str">
        <f>様式7!$F$4</f>
        <v>○○○○○○○○○○○ESCO事業</v>
      </c>
    </row>
  </sheetData>
  <mergeCells count="1">
    <mergeCell ref="A28:H28"/>
  </mergeCells>
  <phoneticPr fontId="3"/>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3"/>
  <sheetViews>
    <sheetView view="pageBreakPreview" zoomScale="85" zoomScaleNormal="100" zoomScaleSheetLayoutView="85" workbookViewId="0"/>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45" t="s">
        <v>587</v>
      </c>
      <c r="B1" s="35"/>
      <c r="C1" s="35"/>
      <c r="D1" s="44"/>
      <c r="E1" s="35"/>
      <c r="F1" s="44"/>
      <c r="G1" s="35"/>
    </row>
    <row r="2" spans="1:9" ht="14.25" customHeight="1" thickBot="1">
      <c r="A2" s="35"/>
      <c r="B2" s="35"/>
      <c r="C2" s="35"/>
      <c r="D2" s="35"/>
      <c r="E2" s="567"/>
      <c r="F2" s="566"/>
      <c r="G2" s="900" t="s">
        <v>742</v>
      </c>
    </row>
    <row r="3" spans="1:9" ht="16.5" customHeight="1" thickBot="1">
      <c r="A3" s="436" t="s">
        <v>7</v>
      </c>
      <c r="B3" s="437"/>
      <c r="C3" s="437"/>
      <c r="D3" s="1002" t="s">
        <v>8</v>
      </c>
      <c r="E3" s="1002"/>
      <c r="F3" s="1002"/>
      <c r="G3" s="438" t="s">
        <v>9</v>
      </c>
    </row>
    <row r="4" spans="1:9" ht="22.5" customHeight="1" thickTop="1" thickBot="1">
      <c r="A4" s="439" t="s">
        <v>10</v>
      </c>
      <c r="B4" s="435"/>
      <c r="C4" s="449"/>
      <c r="D4" s="1003">
        <f>E5+E9</f>
        <v>0</v>
      </c>
      <c r="E4" s="1004"/>
      <c r="F4" s="1005"/>
      <c r="G4" s="450"/>
    </row>
    <row r="5" spans="1:9" ht="22.5" customHeight="1">
      <c r="A5" s="36"/>
      <c r="B5" s="453" t="s">
        <v>11</v>
      </c>
      <c r="C5" s="434"/>
      <c r="D5" s="540" t="s">
        <v>471</v>
      </c>
      <c r="E5" s="541">
        <f>SUM(E6:E8)</f>
        <v>0</v>
      </c>
      <c r="F5" s="544" t="s">
        <v>468</v>
      </c>
      <c r="G5" s="441"/>
    </row>
    <row r="6" spans="1:9" ht="22.5" customHeight="1">
      <c r="A6" s="36"/>
      <c r="B6" s="453" t="s">
        <v>12</v>
      </c>
      <c r="C6" s="434"/>
      <c r="D6" s="447" t="s">
        <v>467</v>
      </c>
      <c r="E6" s="733"/>
      <c r="F6" s="545" t="s">
        <v>469</v>
      </c>
      <c r="G6" s="441"/>
    </row>
    <row r="7" spans="1:9" ht="22.5" customHeight="1">
      <c r="A7" s="37"/>
      <c r="B7" s="454" t="s">
        <v>13</v>
      </c>
      <c r="C7" s="40"/>
      <c r="D7" s="448" t="s">
        <v>467</v>
      </c>
      <c r="E7" s="733"/>
      <c r="F7" s="546" t="s">
        <v>470</v>
      </c>
      <c r="G7" s="443"/>
    </row>
    <row r="8" spans="1:9" ht="22.5" customHeight="1">
      <c r="A8" s="37"/>
      <c r="B8" s="454" t="s">
        <v>14</v>
      </c>
      <c r="C8" s="40"/>
      <c r="D8" s="448" t="s">
        <v>467</v>
      </c>
      <c r="E8" s="734"/>
      <c r="F8" s="546" t="s">
        <v>470</v>
      </c>
      <c r="G8" s="443"/>
    </row>
    <row r="9" spans="1:9" ht="22.5" customHeight="1">
      <c r="A9" s="37"/>
      <c r="B9" s="454" t="s">
        <v>15</v>
      </c>
      <c r="C9" s="40"/>
      <c r="D9" s="448" t="s">
        <v>471</v>
      </c>
      <c r="E9" s="542">
        <f>SUM(E10:E12)</f>
        <v>0</v>
      </c>
      <c r="F9" s="546" t="s">
        <v>468</v>
      </c>
      <c r="G9" s="443"/>
    </row>
    <row r="10" spans="1:9" ht="23.25" customHeight="1">
      <c r="A10" s="37"/>
      <c r="B10" s="454" t="s">
        <v>16</v>
      </c>
      <c r="C10" s="40"/>
      <c r="D10" s="448" t="s">
        <v>467</v>
      </c>
      <c r="E10" s="735"/>
      <c r="F10" s="546" t="s">
        <v>470</v>
      </c>
      <c r="G10" s="443"/>
      <c r="I10" s="39"/>
    </row>
    <row r="11" spans="1:9" ht="22.5" customHeight="1">
      <c r="A11" s="37"/>
      <c r="B11" s="454" t="s">
        <v>17</v>
      </c>
      <c r="C11" s="40"/>
      <c r="D11" s="447" t="s">
        <v>467</v>
      </c>
      <c r="E11" s="734"/>
      <c r="F11" s="545" t="s">
        <v>470</v>
      </c>
      <c r="G11" s="443"/>
    </row>
    <row r="12" spans="1:9" ht="22.5" customHeight="1" thickBot="1">
      <c r="A12" s="37"/>
      <c r="B12" s="454" t="s">
        <v>18</v>
      </c>
      <c r="C12" s="40"/>
      <c r="D12" s="539" t="s">
        <v>467</v>
      </c>
      <c r="E12" s="736"/>
      <c r="F12" s="547" t="s">
        <v>470</v>
      </c>
      <c r="G12" s="443"/>
    </row>
    <row r="13" spans="1:9" ht="22.5" customHeight="1" thickBot="1">
      <c r="A13" s="442" t="s">
        <v>19</v>
      </c>
      <c r="B13" s="451"/>
      <c r="C13" s="38"/>
      <c r="D13" s="1006"/>
      <c r="E13" s="1007"/>
      <c r="F13" s="1008"/>
      <c r="G13" s="41"/>
    </row>
    <row r="14" spans="1:9" ht="23.25" customHeight="1" thickBot="1">
      <c r="A14" s="442" t="s">
        <v>20</v>
      </c>
      <c r="B14" s="40"/>
      <c r="C14" s="451"/>
      <c r="D14" s="1009"/>
      <c r="E14" s="1010"/>
      <c r="F14" s="1011"/>
      <c r="G14" s="42"/>
    </row>
    <row r="15" spans="1:9" ht="22.5" customHeight="1" thickBot="1">
      <c r="A15" s="442" t="s">
        <v>21</v>
      </c>
      <c r="B15" s="451"/>
      <c r="C15" s="38"/>
      <c r="D15" s="1009"/>
      <c r="E15" s="1010"/>
      <c r="F15" s="1011"/>
      <c r="G15" s="41"/>
    </row>
    <row r="16" spans="1:9" ht="22.5" customHeight="1" thickBot="1">
      <c r="A16" s="442" t="s">
        <v>818</v>
      </c>
      <c r="B16" s="40"/>
      <c r="C16" s="451"/>
      <c r="D16" s="1009"/>
      <c r="E16" s="1010"/>
      <c r="F16" s="1011"/>
      <c r="G16" s="38"/>
    </row>
    <row r="17" spans="1:10" ht="21.75" customHeight="1" thickBot="1">
      <c r="A17" s="440" t="s">
        <v>22</v>
      </c>
      <c r="B17" s="434"/>
      <c r="C17" s="452"/>
      <c r="D17" s="1009"/>
      <c r="E17" s="1010"/>
      <c r="F17" s="1011"/>
      <c r="G17" s="43"/>
    </row>
    <row r="18" spans="1:10" ht="23.25" customHeight="1" thickBot="1">
      <c r="A18" s="440" t="s">
        <v>792</v>
      </c>
      <c r="B18" s="452"/>
      <c r="C18" s="43"/>
      <c r="D18" s="1003">
        <f>E19+E20</f>
        <v>0</v>
      </c>
      <c r="E18" s="1004"/>
      <c r="F18" s="1005"/>
      <c r="G18" s="43"/>
    </row>
    <row r="19" spans="1:10" ht="23.25" customHeight="1">
      <c r="A19" s="440" t="s">
        <v>23</v>
      </c>
      <c r="B19" s="434"/>
      <c r="C19" s="434"/>
      <c r="D19" s="543" t="s">
        <v>472</v>
      </c>
      <c r="E19" s="737"/>
      <c r="F19" s="548" t="s">
        <v>456</v>
      </c>
      <c r="G19" s="441"/>
    </row>
    <row r="20" spans="1:10" ht="23.25" customHeight="1" thickBot="1">
      <c r="A20" s="440" t="s">
        <v>24</v>
      </c>
      <c r="B20" s="434"/>
      <c r="C20" s="434"/>
      <c r="D20" s="447" t="s">
        <v>472</v>
      </c>
      <c r="E20" s="733"/>
      <c r="F20" s="545" t="s">
        <v>456</v>
      </c>
      <c r="G20" s="441"/>
      <c r="H20" s="1"/>
    </row>
    <row r="21" spans="1:10" ht="22.5" customHeight="1" thickBot="1">
      <c r="A21" s="440" t="s">
        <v>793</v>
      </c>
      <c r="B21" s="452"/>
      <c r="C21" s="43"/>
      <c r="D21" s="1003">
        <f>SUM(E22:E24)</f>
        <v>0</v>
      </c>
      <c r="E21" s="1004"/>
      <c r="F21" s="1005"/>
      <c r="G21" s="43"/>
    </row>
    <row r="22" spans="1:10" ht="22.5" customHeight="1">
      <c r="A22" s="440" t="s">
        <v>794</v>
      </c>
      <c r="B22" s="434"/>
      <c r="C22" s="434"/>
      <c r="D22" s="543" t="s">
        <v>654</v>
      </c>
      <c r="E22" s="737"/>
      <c r="F22" s="548" t="s">
        <v>655</v>
      </c>
      <c r="G22" s="441"/>
    </row>
    <row r="23" spans="1:10" ht="22.5" customHeight="1">
      <c r="A23" s="440" t="s">
        <v>656</v>
      </c>
      <c r="B23" s="434"/>
      <c r="C23" s="434"/>
      <c r="D23" s="447" t="s">
        <v>657</v>
      </c>
      <c r="E23" s="733"/>
      <c r="F23" s="545" t="s">
        <v>658</v>
      </c>
      <c r="G23" s="441"/>
    </row>
    <row r="24" spans="1:10" ht="22.5" customHeight="1" thickBot="1">
      <c r="A24" s="440" t="s">
        <v>661</v>
      </c>
      <c r="B24" s="434"/>
      <c r="C24" s="434"/>
      <c r="D24" s="738" t="s">
        <v>657</v>
      </c>
      <c r="E24" s="734"/>
      <c r="F24" s="739" t="s">
        <v>658</v>
      </c>
      <c r="G24" s="740"/>
    </row>
    <row r="25" spans="1:10" ht="22.5" customHeight="1" thickTop="1" thickBot="1">
      <c r="A25" s="444" t="s">
        <v>25</v>
      </c>
      <c r="B25" s="445"/>
      <c r="C25" s="445"/>
      <c r="D25" s="1013">
        <f>$D$4+$D$13+$D$14+$D$15+$D$16+$D$17+$D$18+$D$21</f>
        <v>0</v>
      </c>
      <c r="E25" s="1014"/>
      <c r="F25" s="1015"/>
      <c r="G25" s="446"/>
      <c r="J25" s="1"/>
    </row>
    <row r="26" spans="1:10" ht="14.25">
      <c r="A26" s="9" t="s">
        <v>789</v>
      </c>
      <c r="B26" s="35"/>
      <c r="C26" s="35"/>
      <c r="D26" s="44"/>
      <c r="E26" s="35"/>
      <c r="F26" s="44"/>
      <c r="G26" s="44"/>
    </row>
    <row r="27" spans="1:10" ht="14.25">
      <c r="A27" s="9" t="s">
        <v>790</v>
      </c>
      <c r="B27" s="35"/>
      <c r="C27" s="35"/>
      <c r="D27" s="44"/>
      <c r="E27" s="35"/>
      <c r="F27" s="44"/>
      <c r="G27" s="44"/>
    </row>
    <row r="28" spans="1:10" ht="14.25">
      <c r="A28" s="9" t="s">
        <v>791</v>
      </c>
      <c r="B28" s="35"/>
      <c r="C28" s="35"/>
      <c r="D28" s="44"/>
      <c r="E28" s="35"/>
      <c r="F28" s="44"/>
      <c r="G28" s="44"/>
    </row>
    <row r="29" spans="1:10" ht="14.25">
      <c r="A29" s="9" t="s">
        <v>784</v>
      </c>
      <c r="B29" s="35"/>
      <c r="C29" s="35"/>
      <c r="D29" s="44"/>
      <c r="E29" s="35"/>
      <c r="F29" s="44"/>
      <c r="G29" s="44"/>
    </row>
    <row r="30" spans="1:10">
      <c r="A30" s="101" t="s">
        <v>785</v>
      </c>
    </row>
    <row r="31" spans="1:10">
      <c r="A31" s="101" t="s">
        <v>786</v>
      </c>
    </row>
    <row r="32" spans="1:10">
      <c r="A32" s="101" t="s">
        <v>787</v>
      </c>
    </row>
    <row r="33" spans="1:7" ht="14.25">
      <c r="A33" s="1012" t="s">
        <v>26</v>
      </c>
      <c r="B33" s="1012"/>
      <c r="C33" s="1012"/>
      <c r="D33" s="1012"/>
      <c r="E33" s="1012"/>
      <c r="F33" s="1012"/>
      <c r="G33" s="12" t="str">
        <f>様式7!$F$4</f>
        <v>○○○○○○○○○○○ESCO事業</v>
      </c>
    </row>
  </sheetData>
  <mergeCells count="11">
    <mergeCell ref="A33:F33"/>
    <mergeCell ref="D16:F16"/>
    <mergeCell ref="D17:F17"/>
    <mergeCell ref="D18:F18"/>
    <mergeCell ref="D21:F21"/>
    <mergeCell ref="D25:F25"/>
    <mergeCell ref="D3:F3"/>
    <mergeCell ref="D4:F4"/>
    <mergeCell ref="D13:F13"/>
    <mergeCell ref="D14:F14"/>
    <mergeCell ref="D15:F15"/>
  </mergeCells>
  <phoneticPr fontId="3"/>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様式10-3-1</vt:lpstr>
      <vt:lpstr>様式10-3-2</vt:lpstr>
      <vt:lpstr>様式10-3-3</vt:lpstr>
      <vt:lpstr>様式10-4</vt:lpstr>
      <vt:lpstr>様式11 </vt:lpstr>
      <vt:lpstr>様式12</vt:lpstr>
      <vt:lpstr>様式13</vt:lpstr>
      <vt:lpstr>様式14</vt:lpstr>
      <vt:lpstr>様式15</vt:lpstr>
      <vt:lpstr>様式16</vt:lpstr>
      <vt:lpstr>16</vt:lpstr>
      <vt:lpstr>Sheet1</vt:lpstr>
      <vt:lpstr>'16'!Print_Area</vt:lpstr>
      <vt:lpstr>'様式10-1'!Print_Area</vt:lpstr>
      <vt:lpstr>'様式10-2-1'!Print_Area</vt:lpstr>
      <vt:lpstr>'様式10-2-2'!Print_Area</vt:lpstr>
      <vt:lpstr>'様式10-2-3'!Print_Area</vt:lpstr>
      <vt:lpstr>'様式10-2-4'!Print_Area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2017-05-09T06:43:50Z</dcterms:created>
  <dcterms:modified xsi:type="dcterms:W3CDTF">2017-05-24T09:52:57Z</dcterms:modified>
</cp:coreProperties>
</file>