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35" activeTab="0"/>
  </bookViews>
  <sheets>
    <sheet name="R4入港船舶" sheetId="1" r:id="rId1"/>
  </sheets>
  <definedNames>
    <definedName name="_xlnm.Print_Area" localSheetId="0">'R4入港船舶'!$A$1:$I$34</definedName>
  </definedNames>
  <calcPr fullCalcOnLoad="1"/>
</workbook>
</file>

<file path=xl/sharedStrings.xml><?xml version="1.0" encoding="utf-8"?>
<sst xmlns="http://schemas.openxmlformats.org/spreadsheetml/2006/main" count="64" uniqueCount="36">
  <si>
    <t>うち公共</t>
  </si>
  <si>
    <t xml:space="preserve">                     入    港    船    舶  </t>
  </si>
  <si>
    <t>外内別</t>
  </si>
  <si>
    <t>隻      数</t>
  </si>
  <si>
    <t>総 ト ン 数</t>
  </si>
  <si>
    <t>合計</t>
  </si>
  <si>
    <t>外航</t>
  </si>
  <si>
    <t>全体</t>
  </si>
  <si>
    <t>内航</t>
  </si>
  <si>
    <t>(ﾌｪﾘｰ)</t>
  </si>
  <si>
    <t>合計</t>
  </si>
  <si>
    <t>外航</t>
  </si>
  <si>
    <t>内航</t>
  </si>
  <si>
    <t>(ﾌｪﾘｰ)</t>
  </si>
  <si>
    <t>合計</t>
  </si>
  <si>
    <t>全体</t>
  </si>
  <si>
    <t>阪南港</t>
  </si>
  <si>
    <t>内航</t>
  </si>
  <si>
    <t>合計</t>
  </si>
  <si>
    <t>深日港</t>
  </si>
  <si>
    <t>泉州港</t>
  </si>
  <si>
    <t>合   計</t>
  </si>
  <si>
    <t>(ﾌｪﾘｰ)</t>
  </si>
  <si>
    <t>うち公共</t>
  </si>
  <si>
    <t>対前年比（%）</t>
  </si>
  <si>
    <t>（単位：隻、総トン）</t>
  </si>
  <si>
    <t>堺泉北港</t>
  </si>
  <si>
    <t>泉佐野港</t>
  </si>
  <si>
    <t>全体</t>
  </si>
  <si>
    <t>尾崎港</t>
  </si>
  <si>
    <t>うち公共</t>
  </si>
  <si>
    <t>うち公共</t>
  </si>
  <si>
    <t>港  名</t>
  </si>
  <si>
    <t>令和３年</t>
  </si>
  <si>
    <t xml:space="preserve">   令和４年 入港船舶</t>
  </si>
  <si>
    <t>令和４年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</si>
</sst>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\(##,##0.0\);\-#,###"/>
    <numFmt numFmtId="179" formatCode="\(##,##0\);\-#,###"/>
    <numFmt numFmtId="180" formatCode="\(#,###\-\);\-##,##0"/>
    <numFmt numFmtId="181" formatCode="0.0%"/>
    <numFmt numFmtId="182" formatCode="0.0_ "/>
    <numFmt numFmtId="183" formatCode="0.0_);[Red]\(0.0\)"/>
    <numFmt numFmtId="184" formatCode="#,##0;\(#,##0\);\-"/>
    <numFmt numFmtId="185" formatCode="#,##0_ ;[Red]\-#,##0\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8"/>
      <color theme="1"/>
      <name val="ＭＳ Ｐゴシック"/>
      <family val="3"/>
    </font>
    <font>
      <b/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7" borderId="14" xfId="0" applyFont="1" applyFill="1" applyBorder="1" applyAlignment="1">
      <alignment horizontal="center"/>
    </xf>
    <xf numFmtId="0" fontId="4" fillId="7" borderId="15" xfId="0" applyFont="1" applyFill="1" applyBorder="1" applyAlignment="1">
      <alignment/>
    </xf>
    <xf numFmtId="0" fontId="4" fillId="7" borderId="16" xfId="0" applyFont="1" applyFill="1" applyBorder="1" applyAlignment="1">
      <alignment/>
    </xf>
    <xf numFmtId="0" fontId="4" fillId="7" borderId="17" xfId="0" applyFont="1" applyFill="1" applyBorder="1" applyAlignment="1">
      <alignment/>
    </xf>
    <xf numFmtId="0" fontId="4" fillId="7" borderId="10" xfId="0" applyFont="1" applyFill="1" applyBorder="1" applyAlignment="1">
      <alignment horizontal="center"/>
    </xf>
    <xf numFmtId="0" fontId="47" fillId="7" borderId="15" xfId="0" applyFont="1" applyFill="1" applyBorder="1" applyAlignment="1">
      <alignment/>
    </xf>
    <xf numFmtId="0" fontId="47" fillId="7" borderId="16" xfId="0" applyFont="1" applyFill="1" applyBorder="1" applyAlignment="1">
      <alignment/>
    </xf>
    <xf numFmtId="0" fontId="47" fillId="7" borderId="17" xfId="0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0" fontId="47" fillId="7" borderId="21" xfId="0" applyFont="1" applyFill="1" applyBorder="1" applyAlignment="1">
      <alignment horizontal="center"/>
    </xf>
    <xf numFmtId="0" fontId="48" fillId="7" borderId="21" xfId="0" applyFont="1" applyFill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22" xfId="0" applyFont="1" applyFill="1" applyBorder="1" applyAlignment="1">
      <alignment horizontal="center"/>
    </xf>
    <xf numFmtId="183" fontId="0" fillId="0" borderId="0" xfId="0" applyNumberFormat="1" applyAlignment="1">
      <alignment/>
    </xf>
    <xf numFmtId="184" fontId="49" fillId="0" borderId="10" xfId="0" applyNumberFormat="1" applyFont="1" applyBorder="1" applyAlignment="1">
      <alignment horizontal="right"/>
    </xf>
    <xf numFmtId="184" fontId="47" fillId="0" borderId="10" xfId="0" applyNumberFormat="1" applyFont="1" applyBorder="1" applyAlignment="1">
      <alignment horizontal="right"/>
    </xf>
    <xf numFmtId="184" fontId="49" fillId="0" borderId="23" xfId="0" applyNumberFormat="1" applyFont="1" applyBorder="1" applyAlignment="1">
      <alignment horizontal="right"/>
    </xf>
    <xf numFmtId="184" fontId="47" fillId="0" borderId="24" xfId="0" applyNumberFormat="1" applyFont="1" applyBorder="1" applyAlignment="1">
      <alignment horizontal="right"/>
    </xf>
    <xf numFmtId="184" fontId="49" fillId="0" borderId="14" xfId="0" applyNumberFormat="1" applyFont="1" applyBorder="1" applyAlignment="1">
      <alignment horizontal="right"/>
    </xf>
    <xf numFmtId="184" fontId="47" fillId="0" borderId="12" xfId="0" applyNumberFormat="1" applyFont="1" applyBorder="1" applyAlignment="1">
      <alignment horizontal="right"/>
    </xf>
    <xf numFmtId="184" fontId="47" fillId="0" borderId="25" xfId="0" applyNumberFormat="1" applyFont="1" applyBorder="1" applyAlignment="1">
      <alignment horizontal="right"/>
    </xf>
    <xf numFmtId="181" fontId="49" fillId="0" borderId="10" xfId="0" applyNumberFormat="1" applyFont="1" applyBorder="1" applyAlignment="1">
      <alignment horizontal="right"/>
    </xf>
    <xf numFmtId="181" fontId="47" fillId="0" borderId="10" xfId="0" applyNumberFormat="1" applyFont="1" applyBorder="1" applyAlignment="1">
      <alignment horizontal="right"/>
    </xf>
    <xf numFmtId="181" fontId="49" fillId="0" borderId="23" xfId="0" applyNumberFormat="1" applyFont="1" applyBorder="1" applyAlignment="1">
      <alignment horizontal="right"/>
    </xf>
    <xf numFmtId="181" fontId="47" fillId="0" borderId="24" xfId="0" applyNumberFormat="1" applyFont="1" applyBorder="1" applyAlignment="1">
      <alignment horizontal="right"/>
    </xf>
    <xf numFmtId="181" fontId="49" fillId="0" borderId="14" xfId="0" applyNumberFormat="1" applyFont="1" applyBorder="1" applyAlignment="1">
      <alignment horizontal="right"/>
    </xf>
    <xf numFmtId="181" fontId="47" fillId="0" borderId="25" xfId="0" applyNumberFormat="1" applyFont="1" applyBorder="1" applyAlignment="1">
      <alignment horizontal="right"/>
    </xf>
    <xf numFmtId="181" fontId="47" fillId="0" borderId="12" xfId="0" applyNumberFormat="1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184" fontId="47" fillId="0" borderId="14" xfId="0" applyNumberFormat="1" applyFont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184" fontId="47" fillId="0" borderId="26" xfId="0" applyNumberFormat="1" applyFont="1" applyBorder="1" applyAlignment="1">
      <alignment horizontal="right"/>
    </xf>
    <xf numFmtId="181" fontId="47" fillId="0" borderId="26" xfId="0" applyNumberFormat="1" applyFont="1" applyBorder="1" applyAlignment="1">
      <alignment horizontal="right"/>
    </xf>
    <xf numFmtId="184" fontId="47" fillId="0" borderId="27" xfId="0" applyNumberFormat="1" applyFont="1" applyBorder="1" applyAlignment="1">
      <alignment horizontal="right"/>
    </xf>
    <xf numFmtId="181" fontId="47" fillId="0" borderId="27" xfId="0" applyNumberFormat="1" applyFont="1" applyBorder="1" applyAlignment="1">
      <alignment horizontal="right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7" borderId="14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7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4" fillId="7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SheetLayoutView="100" zoomScalePageLayoutView="0" workbookViewId="0" topLeftCell="A16">
      <selection activeCell="J6" sqref="J6"/>
    </sheetView>
  </sheetViews>
  <sheetFormatPr defaultColWidth="9.00390625" defaultRowHeight="13.5"/>
  <cols>
    <col min="1" max="1" width="9.00390625" style="1" customWidth="1"/>
    <col min="2" max="2" width="5.50390625" style="1" customWidth="1"/>
    <col min="3" max="3" width="6.625" style="0" customWidth="1"/>
    <col min="4" max="5" width="12.50390625" style="0" customWidth="1"/>
    <col min="6" max="6" width="9.00390625" style="0" customWidth="1"/>
    <col min="7" max="8" width="12.50390625" style="0" customWidth="1"/>
    <col min="9" max="9" width="9.00390625" style="0" customWidth="1"/>
  </cols>
  <sheetData>
    <row r="1" spans="1:9" ht="24" customHeight="1">
      <c r="A1" s="24" t="s">
        <v>34</v>
      </c>
      <c r="H1" s="62" t="s">
        <v>25</v>
      </c>
      <c r="I1" s="62"/>
    </row>
    <row r="2" spans="1:9" s="2" customFormat="1" ht="16.5" customHeight="1">
      <c r="A2" s="54" t="s">
        <v>32</v>
      </c>
      <c r="B2" s="9"/>
      <c r="C2" s="54" t="s">
        <v>2</v>
      </c>
      <c r="D2" s="10"/>
      <c r="E2" s="11" t="s">
        <v>1</v>
      </c>
      <c r="F2" s="11"/>
      <c r="G2" s="11"/>
      <c r="H2" s="11"/>
      <c r="I2" s="12"/>
    </row>
    <row r="3" spans="1:9" s="2" customFormat="1" ht="16.5" customHeight="1">
      <c r="A3" s="60"/>
      <c r="B3" s="13"/>
      <c r="C3" s="55"/>
      <c r="D3" s="14"/>
      <c r="E3" s="15" t="s">
        <v>3</v>
      </c>
      <c r="F3" s="16"/>
      <c r="G3" s="14"/>
      <c r="H3" s="15" t="s">
        <v>4</v>
      </c>
      <c r="I3" s="12"/>
    </row>
    <row r="4" spans="1:9" s="2" customFormat="1" ht="16.5" customHeight="1" thickBot="1">
      <c r="A4" s="61"/>
      <c r="B4" s="20"/>
      <c r="C4" s="63"/>
      <c r="D4" s="21" t="s">
        <v>35</v>
      </c>
      <c r="E4" s="21" t="s">
        <v>33</v>
      </c>
      <c r="F4" s="22" t="s">
        <v>24</v>
      </c>
      <c r="G4" s="21" t="s">
        <v>35</v>
      </c>
      <c r="H4" s="21" t="s">
        <v>33</v>
      </c>
      <c r="I4" s="23" t="s">
        <v>24</v>
      </c>
    </row>
    <row r="5" spans="1:9" s="2" customFormat="1" ht="18" customHeight="1" thickTop="1">
      <c r="A5" s="55" t="s">
        <v>26</v>
      </c>
      <c r="B5" s="58" t="s">
        <v>7</v>
      </c>
      <c r="C5" s="19" t="s">
        <v>5</v>
      </c>
      <c r="D5" s="27">
        <v>27910</v>
      </c>
      <c r="E5" s="27">
        <f>SUM(E6:E7)</f>
        <v>29007</v>
      </c>
      <c r="F5" s="34">
        <f>D5/E5</f>
        <v>0.9621815423863206</v>
      </c>
      <c r="G5" s="27">
        <f>SUM(G6:G7)</f>
        <v>72582084</v>
      </c>
      <c r="H5" s="27">
        <f>SUM(H6:H7)</f>
        <v>71719731</v>
      </c>
      <c r="I5" s="34">
        <f aca="true" t="shared" si="0" ref="I5:I34">G5/H5</f>
        <v>1.0120239296491504</v>
      </c>
    </row>
    <row r="6" spans="1:9" s="2" customFormat="1" ht="18" customHeight="1">
      <c r="A6" s="55"/>
      <c r="B6" s="58"/>
      <c r="C6" s="4" t="s">
        <v>6</v>
      </c>
      <c r="D6" s="28">
        <v>1417</v>
      </c>
      <c r="E6" s="28">
        <v>1461</v>
      </c>
      <c r="F6" s="35">
        <f aca="true" t="shared" si="1" ref="F6:F34">D6/E6</f>
        <v>0.9698836413415469</v>
      </c>
      <c r="G6" s="28">
        <v>40745054</v>
      </c>
      <c r="H6" s="28">
        <v>40571493</v>
      </c>
      <c r="I6" s="35">
        <f t="shared" si="0"/>
        <v>1.004277905178397</v>
      </c>
    </row>
    <row r="7" spans="1:9" s="2" customFormat="1" ht="18" customHeight="1">
      <c r="A7" s="55"/>
      <c r="B7" s="58"/>
      <c r="C7" s="4" t="s">
        <v>8</v>
      </c>
      <c r="D7" s="28">
        <v>26493</v>
      </c>
      <c r="E7" s="28">
        <v>27546</v>
      </c>
      <c r="F7" s="35">
        <f t="shared" si="1"/>
        <v>0.9617730341973426</v>
      </c>
      <c r="G7" s="28">
        <v>31837030</v>
      </c>
      <c r="H7" s="28">
        <v>31148238</v>
      </c>
      <c r="I7" s="35">
        <f t="shared" si="0"/>
        <v>1.022113353570754</v>
      </c>
    </row>
    <row r="8" spans="1:9" s="2" customFormat="1" ht="18" customHeight="1">
      <c r="A8" s="55"/>
      <c r="B8" s="59"/>
      <c r="C8" s="4" t="s">
        <v>9</v>
      </c>
      <c r="D8" s="28">
        <v>-315</v>
      </c>
      <c r="E8" s="28">
        <v>-366</v>
      </c>
      <c r="F8" s="35">
        <f t="shared" si="1"/>
        <v>0.860655737704918</v>
      </c>
      <c r="G8" s="28">
        <v>-5052600</v>
      </c>
      <c r="H8" s="28">
        <v>-5861656</v>
      </c>
      <c r="I8" s="35">
        <f t="shared" si="0"/>
        <v>0.861974841239404</v>
      </c>
    </row>
    <row r="9" spans="1:9" s="2" customFormat="1" ht="18" customHeight="1">
      <c r="A9" s="55"/>
      <c r="B9" s="51" t="s">
        <v>0</v>
      </c>
      <c r="C9" s="18" t="s">
        <v>10</v>
      </c>
      <c r="D9" s="29">
        <f>SUM(D10:D11)</f>
        <v>6806</v>
      </c>
      <c r="E9" s="29">
        <f>SUM(E10:E11)</f>
        <v>6957</v>
      </c>
      <c r="F9" s="36">
        <f t="shared" si="1"/>
        <v>0.9782952422020986</v>
      </c>
      <c r="G9" s="29">
        <f>SUM(G10:G11)</f>
        <v>26547497</v>
      </c>
      <c r="H9" s="29">
        <f>SUM(H10:H11)</f>
        <v>26044522</v>
      </c>
      <c r="I9" s="36">
        <f t="shared" si="0"/>
        <v>1.019312122526188</v>
      </c>
    </row>
    <row r="10" spans="1:9" s="2" customFormat="1" ht="18" customHeight="1">
      <c r="A10" s="55"/>
      <c r="B10" s="52"/>
      <c r="C10" s="4" t="s">
        <v>11</v>
      </c>
      <c r="D10" s="28">
        <v>714</v>
      </c>
      <c r="E10" s="28">
        <v>734</v>
      </c>
      <c r="F10" s="35">
        <f t="shared" si="1"/>
        <v>0.9727520435967303</v>
      </c>
      <c r="G10" s="28">
        <v>9738973</v>
      </c>
      <c r="H10" s="28">
        <v>10970865</v>
      </c>
      <c r="I10" s="35">
        <f t="shared" si="0"/>
        <v>0.887712409185602</v>
      </c>
    </row>
    <row r="11" spans="1:9" s="2" customFormat="1" ht="18" customHeight="1">
      <c r="A11" s="55"/>
      <c r="B11" s="52"/>
      <c r="C11" s="4" t="s">
        <v>12</v>
      </c>
      <c r="D11" s="28">
        <v>6092</v>
      </c>
      <c r="E11" s="28">
        <v>6223</v>
      </c>
      <c r="F11" s="35">
        <f t="shared" si="1"/>
        <v>0.9789490599389362</v>
      </c>
      <c r="G11" s="28">
        <v>16808524</v>
      </c>
      <c r="H11" s="28">
        <v>15073657</v>
      </c>
      <c r="I11" s="35">
        <f t="shared" si="0"/>
        <v>1.115092641420725</v>
      </c>
    </row>
    <row r="12" spans="1:9" s="2" customFormat="1" ht="18" customHeight="1">
      <c r="A12" s="56"/>
      <c r="B12" s="53"/>
      <c r="C12" s="5" t="s">
        <v>13</v>
      </c>
      <c r="D12" s="28">
        <v>-315</v>
      </c>
      <c r="E12" s="28">
        <v>-366</v>
      </c>
      <c r="F12" s="35">
        <f t="shared" si="1"/>
        <v>0.860655737704918</v>
      </c>
      <c r="G12" s="28">
        <v>-5052600</v>
      </c>
      <c r="H12" s="28">
        <v>-5861656</v>
      </c>
      <c r="I12" s="37">
        <f t="shared" si="0"/>
        <v>0.861974841239404</v>
      </c>
    </row>
    <row r="13" spans="1:9" s="2" customFormat="1" ht="18" customHeight="1">
      <c r="A13" s="54" t="s">
        <v>16</v>
      </c>
      <c r="B13" s="57" t="s">
        <v>15</v>
      </c>
      <c r="C13" s="17" t="s">
        <v>14</v>
      </c>
      <c r="D13" s="31">
        <f>SUM(D14:D15)</f>
        <v>4881</v>
      </c>
      <c r="E13" s="31">
        <f>SUM(E14:E15)</f>
        <v>5332</v>
      </c>
      <c r="F13" s="38">
        <f t="shared" si="1"/>
        <v>0.9154163540885222</v>
      </c>
      <c r="G13" s="31">
        <f>SUM(G14:G15)</f>
        <v>1988665</v>
      </c>
      <c r="H13" s="31">
        <f>SUM(H14:H15)</f>
        <v>2292429</v>
      </c>
      <c r="I13" s="38">
        <f t="shared" si="0"/>
        <v>0.8674925155806352</v>
      </c>
    </row>
    <row r="14" spans="1:9" s="2" customFormat="1" ht="18" customHeight="1">
      <c r="A14" s="55"/>
      <c r="B14" s="58"/>
      <c r="C14" s="4" t="s">
        <v>11</v>
      </c>
      <c r="D14" s="28">
        <v>62</v>
      </c>
      <c r="E14" s="28">
        <v>55</v>
      </c>
      <c r="F14" s="35">
        <f t="shared" si="1"/>
        <v>1.1272727272727272</v>
      </c>
      <c r="G14" s="28">
        <v>327353</v>
      </c>
      <c r="H14" s="28">
        <v>315354</v>
      </c>
      <c r="I14" s="35">
        <f t="shared" si="0"/>
        <v>1.0380493033226152</v>
      </c>
    </row>
    <row r="15" spans="1:9" s="2" customFormat="1" ht="18" customHeight="1">
      <c r="A15" s="55"/>
      <c r="B15" s="58"/>
      <c r="C15" s="4" t="s">
        <v>17</v>
      </c>
      <c r="D15" s="28">
        <v>4819</v>
      </c>
      <c r="E15" s="28">
        <v>5277</v>
      </c>
      <c r="F15" s="35">
        <f t="shared" si="1"/>
        <v>0.9132082622702293</v>
      </c>
      <c r="G15" s="28">
        <v>1661312</v>
      </c>
      <c r="H15" s="28">
        <v>1977075</v>
      </c>
      <c r="I15" s="35">
        <f t="shared" si="0"/>
        <v>0.840287798894832</v>
      </c>
    </row>
    <row r="16" spans="1:9" s="2" customFormat="1" ht="18" customHeight="1">
      <c r="A16" s="55"/>
      <c r="B16" s="51" t="s">
        <v>0</v>
      </c>
      <c r="C16" s="18" t="s">
        <v>18</v>
      </c>
      <c r="D16" s="29">
        <f>SUM(D17:D18)</f>
        <v>4467</v>
      </c>
      <c r="E16" s="29">
        <f>SUM(E17:E18)</f>
        <v>4918</v>
      </c>
      <c r="F16" s="36">
        <f t="shared" si="1"/>
        <v>0.9082960553070354</v>
      </c>
      <c r="G16" s="29">
        <f>SUM(G17:G18)</f>
        <v>1473435</v>
      </c>
      <c r="H16" s="29">
        <f>SUM(H17:H18)</f>
        <v>1810886</v>
      </c>
      <c r="I16" s="36">
        <f t="shared" si="0"/>
        <v>0.8136542002091793</v>
      </c>
    </row>
    <row r="17" spans="1:12" s="2" customFormat="1" ht="18" customHeight="1">
      <c r="A17" s="55"/>
      <c r="B17" s="52"/>
      <c r="C17" s="4" t="s">
        <v>11</v>
      </c>
      <c r="D17" s="28">
        <v>62</v>
      </c>
      <c r="E17" s="28">
        <v>55</v>
      </c>
      <c r="F17" s="35">
        <f t="shared" si="1"/>
        <v>1.1272727272727272</v>
      </c>
      <c r="G17" s="28">
        <v>327353</v>
      </c>
      <c r="H17" s="28">
        <v>315354</v>
      </c>
      <c r="I17" s="35">
        <f t="shared" si="0"/>
        <v>1.0380493033226152</v>
      </c>
      <c r="L17" s="8"/>
    </row>
    <row r="18" spans="1:12" s="2" customFormat="1" ht="18" customHeight="1">
      <c r="A18" s="56"/>
      <c r="B18" s="53"/>
      <c r="C18" s="25" t="s">
        <v>12</v>
      </c>
      <c r="D18" s="30">
        <v>4405</v>
      </c>
      <c r="E18" s="30">
        <v>4863</v>
      </c>
      <c r="F18" s="37">
        <f t="shared" si="1"/>
        <v>0.9058194530125437</v>
      </c>
      <c r="G18" s="30">
        <v>1146082</v>
      </c>
      <c r="H18" s="30">
        <v>1495532</v>
      </c>
      <c r="I18" s="37">
        <f t="shared" si="0"/>
        <v>0.7663373301273393</v>
      </c>
      <c r="L18" s="8"/>
    </row>
    <row r="19" spans="1:12" s="2" customFormat="1" ht="18" customHeight="1">
      <c r="A19" s="54" t="s">
        <v>27</v>
      </c>
      <c r="B19" s="41" t="s">
        <v>28</v>
      </c>
      <c r="C19" s="46" t="s">
        <v>12</v>
      </c>
      <c r="D19" s="33">
        <v>205</v>
      </c>
      <c r="E19" s="33">
        <v>110</v>
      </c>
      <c r="F19" s="39">
        <f t="shared" si="1"/>
        <v>1.8636363636363635</v>
      </c>
      <c r="G19" s="33">
        <v>64910</v>
      </c>
      <c r="H19" s="33">
        <v>61468</v>
      </c>
      <c r="I19" s="39">
        <f t="shared" si="0"/>
        <v>1.0559966161254637</v>
      </c>
      <c r="L19" s="8"/>
    </row>
    <row r="20" spans="1:9" s="2" customFormat="1" ht="18" customHeight="1">
      <c r="A20" s="56"/>
      <c r="B20" s="42" t="s">
        <v>31</v>
      </c>
      <c r="C20" s="45" t="s">
        <v>12</v>
      </c>
      <c r="D20" s="33">
        <v>205</v>
      </c>
      <c r="E20" s="28">
        <v>110</v>
      </c>
      <c r="F20" s="35">
        <f t="shared" si="1"/>
        <v>1.8636363636363635</v>
      </c>
      <c r="G20" s="33">
        <v>64910</v>
      </c>
      <c r="H20" s="28">
        <v>61468</v>
      </c>
      <c r="I20" s="35">
        <f t="shared" si="0"/>
        <v>1.0559966161254637</v>
      </c>
    </row>
    <row r="21" spans="1:9" s="2" customFormat="1" ht="18" customHeight="1">
      <c r="A21" s="54" t="s">
        <v>20</v>
      </c>
      <c r="B21" s="41" t="s">
        <v>28</v>
      </c>
      <c r="C21" s="41" t="s">
        <v>12</v>
      </c>
      <c r="D21" s="44">
        <v>3231</v>
      </c>
      <c r="E21" s="44">
        <v>2874</v>
      </c>
      <c r="F21" s="39">
        <f t="shared" si="1"/>
        <v>1.1242171189979122</v>
      </c>
      <c r="G21" s="44">
        <v>842603</v>
      </c>
      <c r="H21" s="44">
        <v>849369</v>
      </c>
      <c r="I21" s="39">
        <f t="shared" si="0"/>
        <v>0.9920340864806698</v>
      </c>
    </row>
    <row r="22" spans="1:9" s="2" customFormat="1" ht="18" customHeight="1">
      <c r="A22" s="56"/>
      <c r="B22" s="6" t="s">
        <v>23</v>
      </c>
      <c r="C22" s="43" t="s">
        <v>12</v>
      </c>
      <c r="D22" s="32">
        <v>0</v>
      </c>
      <c r="E22" s="32">
        <v>0</v>
      </c>
      <c r="F22" s="28">
        <v>0</v>
      </c>
      <c r="G22" s="32">
        <v>0</v>
      </c>
      <c r="H22" s="32">
        <v>0</v>
      </c>
      <c r="I22" s="28">
        <v>0</v>
      </c>
    </row>
    <row r="23" spans="1:9" s="2" customFormat="1" ht="18" customHeight="1">
      <c r="A23" s="54" t="s">
        <v>29</v>
      </c>
      <c r="B23" s="3" t="s">
        <v>15</v>
      </c>
      <c r="C23" s="4" t="s">
        <v>12</v>
      </c>
      <c r="D23" s="49">
        <v>1720</v>
      </c>
      <c r="E23" s="49">
        <v>1924</v>
      </c>
      <c r="F23" s="50">
        <f t="shared" si="1"/>
        <v>0.893970893970894</v>
      </c>
      <c r="G23" s="49">
        <v>13760</v>
      </c>
      <c r="H23" s="33">
        <v>15392</v>
      </c>
      <c r="I23" s="39">
        <f t="shared" si="0"/>
        <v>0.893970893970894</v>
      </c>
    </row>
    <row r="24" spans="1:9" s="2" customFormat="1" ht="18" customHeight="1">
      <c r="A24" s="56"/>
      <c r="B24" s="6" t="s">
        <v>23</v>
      </c>
      <c r="C24" s="7" t="s">
        <v>12</v>
      </c>
      <c r="D24" s="30">
        <v>1720</v>
      </c>
      <c r="E24" s="30">
        <v>1924</v>
      </c>
      <c r="F24" s="37">
        <f>D24/E24</f>
        <v>0.893970893970894</v>
      </c>
      <c r="G24" s="30">
        <v>13760</v>
      </c>
      <c r="H24" s="32">
        <v>15392</v>
      </c>
      <c r="I24" s="40">
        <f t="shared" si="0"/>
        <v>0.893970893970894</v>
      </c>
    </row>
    <row r="25" spans="1:9" s="2" customFormat="1" ht="18" customHeight="1">
      <c r="A25" s="54" t="s">
        <v>19</v>
      </c>
      <c r="B25" s="3" t="s">
        <v>15</v>
      </c>
      <c r="C25" s="4" t="s">
        <v>12</v>
      </c>
      <c r="D25" s="47">
        <v>180</v>
      </c>
      <c r="E25" s="47">
        <v>60</v>
      </c>
      <c r="F25" s="48">
        <f t="shared" si="1"/>
        <v>3</v>
      </c>
      <c r="G25" s="47">
        <v>9131</v>
      </c>
      <c r="H25" s="28">
        <v>3832</v>
      </c>
      <c r="I25" s="35">
        <f t="shared" si="0"/>
        <v>2.382828810020877</v>
      </c>
    </row>
    <row r="26" spans="1:9" s="2" customFormat="1" ht="18" customHeight="1">
      <c r="A26" s="56"/>
      <c r="B26" s="6" t="s">
        <v>30</v>
      </c>
      <c r="C26" s="7" t="s">
        <v>12</v>
      </c>
      <c r="D26" s="28">
        <v>180</v>
      </c>
      <c r="E26" s="28">
        <v>60</v>
      </c>
      <c r="F26" s="35">
        <f>D26/E26</f>
        <v>3</v>
      </c>
      <c r="G26" s="28">
        <v>9131</v>
      </c>
      <c r="H26" s="32">
        <v>3832</v>
      </c>
      <c r="I26" s="40">
        <f t="shared" si="0"/>
        <v>2.382828810020877</v>
      </c>
    </row>
    <row r="27" spans="1:9" s="2" customFormat="1" ht="18" customHeight="1">
      <c r="A27" s="54" t="s">
        <v>21</v>
      </c>
      <c r="B27" s="57" t="s">
        <v>15</v>
      </c>
      <c r="C27" s="17" t="s">
        <v>14</v>
      </c>
      <c r="D27" s="31">
        <f>SUM(D28:D29)</f>
        <v>38127</v>
      </c>
      <c r="E27" s="31">
        <f>SUM(E28:E29)</f>
        <v>39307</v>
      </c>
      <c r="F27" s="38">
        <f t="shared" si="1"/>
        <v>0.9699799017986618</v>
      </c>
      <c r="G27" s="31">
        <f>SUM(G28:G29)</f>
        <v>75501153</v>
      </c>
      <c r="H27" s="31">
        <f>SUM(H28:H29)</f>
        <v>74942221</v>
      </c>
      <c r="I27" s="38">
        <f t="shared" si="0"/>
        <v>1.0074581723431977</v>
      </c>
    </row>
    <row r="28" spans="1:9" s="2" customFormat="1" ht="18" customHeight="1">
      <c r="A28" s="55"/>
      <c r="B28" s="58"/>
      <c r="C28" s="4" t="s">
        <v>11</v>
      </c>
      <c r="D28" s="28">
        <f>SUM(D6,D14,)</f>
        <v>1479</v>
      </c>
      <c r="E28" s="28">
        <f>SUM(E6,E14,)</f>
        <v>1516</v>
      </c>
      <c r="F28" s="35">
        <f t="shared" si="1"/>
        <v>0.9755936675461742</v>
      </c>
      <c r="G28" s="28">
        <f>SUM(G6,G14,)</f>
        <v>41072407</v>
      </c>
      <c r="H28" s="28">
        <f>SUM(H6,H14,)</f>
        <v>40886847</v>
      </c>
      <c r="I28" s="35">
        <f t="shared" si="0"/>
        <v>1.0045383788092048</v>
      </c>
    </row>
    <row r="29" spans="1:9" s="2" customFormat="1" ht="18" customHeight="1">
      <c r="A29" s="55"/>
      <c r="B29" s="58"/>
      <c r="C29" s="4" t="s">
        <v>12</v>
      </c>
      <c r="D29" s="28">
        <f>SUM(D7,D15,D25,D23,D21,D19)</f>
        <v>36648</v>
      </c>
      <c r="E29" s="28">
        <f>SUM(E7,E15,E25,E23,E21,E19)</f>
        <v>37791</v>
      </c>
      <c r="F29" s="35">
        <f t="shared" si="1"/>
        <v>0.9697547035008335</v>
      </c>
      <c r="G29" s="28">
        <f>SUM(G7,G15,G25,G23,G21,G19)</f>
        <v>34428746</v>
      </c>
      <c r="H29" s="28">
        <f>SUM(H7,H15,H25,H23,H21,H19)</f>
        <v>34055374</v>
      </c>
      <c r="I29" s="35">
        <f t="shared" si="0"/>
        <v>1.0109636734572347</v>
      </c>
    </row>
    <row r="30" spans="1:9" s="2" customFormat="1" ht="18" customHeight="1">
      <c r="A30" s="55"/>
      <c r="B30" s="59"/>
      <c r="C30" s="4" t="s">
        <v>22</v>
      </c>
      <c r="D30" s="28">
        <f>SUM(D8)</f>
        <v>-315</v>
      </c>
      <c r="E30" s="28">
        <f>SUM(E8)</f>
        <v>-366</v>
      </c>
      <c r="F30" s="35">
        <f t="shared" si="1"/>
        <v>0.860655737704918</v>
      </c>
      <c r="G30" s="28">
        <f>SUM(G8)</f>
        <v>-5052600</v>
      </c>
      <c r="H30" s="28">
        <f>SUM(H8)</f>
        <v>-5861656</v>
      </c>
      <c r="I30" s="35">
        <f t="shared" si="0"/>
        <v>0.861974841239404</v>
      </c>
    </row>
    <row r="31" spans="1:9" s="2" customFormat="1" ht="18" customHeight="1">
      <c r="A31" s="55"/>
      <c r="B31" s="51" t="s">
        <v>0</v>
      </c>
      <c r="C31" s="18" t="s">
        <v>14</v>
      </c>
      <c r="D31" s="29">
        <f>SUM(D32:D33)</f>
        <v>13378</v>
      </c>
      <c r="E31" s="29">
        <f>SUM(E32:E33)</f>
        <v>13969</v>
      </c>
      <c r="F31" s="36">
        <f t="shared" si="1"/>
        <v>0.9576920323573628</v>
      </c>
      <c r="G31" s="29">
        <f>SUM(G32:G33)</f>
        <v>28108733</v>
      </c>
      <c r="H31" s="29">
        <f>SUM(H32:H33)</f>
        <v>27936100</v>
      </c>
      <c r="I31" s="36">
        <f t="shared" si="0"/>
        <v>1.0061795669402673</v>
      </c>
    </row>
    <row r="32" spans="1:9" s="2" customFormat="1" ht="18" customHeight="1">
      <c r="A32" s="55"/>
      <c r="B32" s="52"/>
      <c r="C32" s="4" t="s">
        <v>11</v>
      </c>
      <c r="D32" s="28">
        <f>SUM(D10,D17,)</f>
        <v>776</v>
      </c>
      <c r="E32" s="28">
        <f>SUM(E10,E17,)</f>
        <v>789</v>
      </c>
      <c r="F32" s="35">
        <f t="shared" si="1"/>
        <v>0.9835234474017744</v>
      </c>
      <c r="G32" s="28">
        <f>SUM(G10,G17,)</f>
        <v>10066326</v>
      </c>
      <c r="H32" s="28">
        <f>SUM(H10,H17,)</f>
        <v>11286219</v>
      </c>
      <c r="I32" s="35">
        <f t="shared" si="0"/>
        <v>0.8919130490025048</v>
      </c>
    </row>
    <row r="33" spans="1:9" s="2" customFormat="1" ht="18" customHeight="1">
      <c r="A33" s="55"/>
      <c r="B33" s="52"/>
      <c r="C33" s="4" t="s">
        <v>12</v>
      </c>
      <c r="D33" s="28">
        <f>SUM(D11,D18,D26,D24,D22,D20)</f>
        <v>12602</v>
      </c>
      <c r="E33" s="28">
        <f>SUM(E11,E18,E26,E24,E22,E20)</f>
        <v>13180</v>
      </c>
      <c r="F33" s="35">
        <f t="shared" si="1"/>
        <v>0.9561456752655538</v>
      </c>
      <c r="G33" s="28">
        <f>SUM(G11,G18,G26,G24,G22,G20)</f>
        <v>18042407</v>
      </c>
      <c r="H33" s="28">
        <f>SUM(H11,H18,H26,H24,H22,H20)</f>
        <v>16649881</v>
      </c>
      <c r="I33" s="35">
        <f t="shared" si="0"/>
        <v>1.0836357929525142</v>
      </c>
    </row>
    <row r="34" spans="1:9" s="2" customFormat="1" ht="18" customHeight="1">
      <c r="A34" s="56"/>
      <c r="B34" s="53"/>
      <c r="C34" s="5" t="s">
        <v>13</v>
      </c>
      <c r="D34" s="30">
        <f>SUM(D12)</f>
        <v>-315</v>
      </c>
      <c r="E34" s="30">
        <f>SUM(E12)</f>
        <v>-366</v>
      </c>
      <c r="F34" s="37">
        <f t="shared" si="1"/>
        <v>0.860655737704918</v>
      </c>
      <c r="G34" s="30">
        <f>SUM(G12)</f>
        <v>-5052600</v>
      </c>
      <c r="H34" s="30">
        <f>SUM(H12)</f>
        <v>-5861656</v>
      </c>
      <c r="I34" s="37">
        <f t="shared" si="0"/>
        <v>0.861974841239404</v>
      </c>
    </row>
    <row r="35" ht="13.5">
      <c r="I35" s="26"/>
    </row>
    <row r="36" ht="13.5">
      <c r="I36" s="26"/>
    </row>
  </sheetData>
  <sheetProtection/>
  <mergeCells count="16">
    <mergeCell ref="A13:A18"/>
    <mergeCell ref="C2:C4"/>
    <mergeCell ref="B13:B15"/>
    <mergeCell ref="B16:B18"/>
    <mergeCell ref="A23:A24"/>
    <mergeCell ref="A21:A22"/>
    <mergeCell ref="B31:B34"/>
    <mergeCell ref="A27:A34"/>
    <mergeCell ref="B27:B30"/>
    <mergeCell ref="A2:A4"/>
    <mergeCell ref="A25:A26"/>
    <mergeCell ref="H1:I1"/>
    <mergeCell ref="A5:A12"/>
    <mergeCell ref="B5:B8"/>
    <mergeCell ref="B9:B12"/>
    <mergeCell ref="A19:A20"/>
  </mergeCells>
  <printOptions/>
  <pageMargins left="0.86" right="0.31496062992125984" top="0.94" bottom="0.2755905511811024" header="0.2362204724409449" footer="0.28"/>
  <pageSetup fitToHeight="1" fitToWidth="1" horizontalDpi="300" verticalDpi="300" orientation="portrait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大阪府港湾局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 港営課</dc:creator>
  <cp:keywords/>
  <dc:description/>
  <cp:lastModifiedBy>大阪府</cp:lastModifiedBy>
  <cp:lastPrinted>2019-08-16T04:02:46Z</cp:lastPrinted>
  <dcterms:created xsi:type="dcterms:W3CDTF">1998-09-28T16:56:24Z</dcterms:created>
  <dcterms:modified xsi:type="dcterms:W3CDTF">2023-06-15T05:35:10Z</dcterms:modified>
  <cp:category/>
  <cp:version/>
  <cp:contentType/>
  <cp:contentStatus/>
</cp:coreProperties>
</file>