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g2064sv0fs002\net_data\06_【選挙】\03 経常業務全般\10-1 選挙人名簿・在外選挙人名簿\03選挙人名簿データ（H26より市町村報告は在外も含む）\R5年度\04_3月定時\02_報道提供起案関係\"/>
    </mc:Choice>
  </mc:AlternateContent>
  <xr:revisionPtr revIDLastSave="0" documentId="13_ncr:1_{DC37FEA4-E708-4294-B1C1-F3E556BADF88}" xr6:coauthVersionLast="47" xr6:coauthVersionMax="47" xr10:uidLastSave="{00000000-0000-0000-0000-000000000000}"/>
  <bookViews>
    <workbookView xWindow="-108" yWindow="-108" windowWidth="23256" windowHeight="14160" xr2:uid="{00000000-000D-0000-FFFF-FFFF00000000}"/>
  </bookViews>
  <sheets>
    <sheet name="選挙人名簿登録者数" sheetId="46" r:id="rId1"/>
  </sheets>
  <definedNames>
    <definedName name="_Fill" localSheetId="0" hidden="1">#REF!</definedName>
    <definedName name="_Fill" hidden="1">#REF!</definedName>
    <definedName name="_xlnm.Print_Area" localSheetId="0">選挙人名簿登録者数!$A$1:$O$49</definedName>
    <definedName name="_xlnm.Print_Area">#REF!</definedName>
    <definedName name="表1" localSheetId="0">#REF!</definedName>
    <definedName name="表1">#REF!</definedName>
    <definedName name="表３">#REF!</definedName>
    <definedName name="様式7号" localSheetId="0">#REF!</definedName>
    <definedName name="様式7号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0" i="46" l="1"/>
  <c r="J35" i="46"/>
  <c r="J30" i="46"/>
  <c r="C39" i="46"/>
  <c r="D39" i="46"/>
  <c r="B39" i="46"/>
  <c r="C30" i="46"/>
  <c r="D30" i="46"/>
  <c r="B30" i="46"/>
  <c r="L44" i="46"/>
  <c r="K44" i="46"/>
  <c r="K30" i="46" l="1"/>
  <c r="N11" i="46" l="1"/>
  <c r="O11" i="46" s="1"/>
  <c r="N32" i="46" l="1"/>
  <c r="O32" i="46" s="1"/>
  <c r="J44" i="46" l="1"/>
  <c r="K40" i="46"/>
  <c r="K35" i="46"/>
  <c r="J45" i="46" l="1"/>
  <c r="K45" i="46"/>
  <c r="O31" i="46"/>
  <c r="O46" i="46"/>
  <c r="G31" i="46"/>
  <c r="G40" i="46"/>
  <c r="J47" i="46" l="1"/>
  <c r="K47" i="46"/>
  <c r="N34" i="46" l="1"/>
  <c r="O34" i="46" s="1"/>
  <c r="N36" i="46"/>
  <c r="O36" i="46" s="1"/>
  <c r="N38" i="46"/>
  <c r="O38" i="46" s="1"/>
  <c r="N39" i="46"/>
  <c r="O39" i="46" s="1"/>
  <c r="N41" i="46"/>
  <c r="O41" i="46" s="1"/>
  <c r="N42" i="46"/>
  <c r="O42" i="46" s="1"/>
  <c r="N43" i="46"/>
  <c r="O43" i="46" s="1"/>
  <c r="N44" i="46"/>
  <c r="O44" i="46" s="1"/>
  <c r="N29" i="46"/>
  <c r="O29" i="46" s="1"/>
  <c r="N28" i="46"/>
  <c r="O28" i="46" s="1"/>
  <c r="N27" i="46"/>
  <c r="O27" i="46" s="1"/>
  <c r="N26" i="46"/>
  <c r="O26" i="46" s="1"/>
  <c r="N25" i="46"/>
  <c r="O25" i="46" s="1"/>
  <c r="N24" i="46"/>
  <c r="O24" i="46" s="1"/>
  <c r="N23" i="46"/>
  <c r="O23" i="46" s="1"/>
  <c r="N22" i="46"/>
  <c r="O22" i="46" s="1"/>
  <c r="N21" i="46"/>
  <c r="O21" i="46" s="1"/>
  <c r="N20" i="46"/>
  <c r="O20" i="46" s="1"/>
  <c r="N19" i="46"/>
  <c r="O19" i="46" s="1"/>
  <c r="N18" i="46"/>
  <c r="O18" i="46" s="1"/>
  <c r="N17" i="46"/>
  <c r="O17" i="46" s="1"/>
  <c r="N16" i="46"/>
  <c r="O16" i="46" s="1"/>
  <c r="N15" i="46"/>
  <c r="O15" i="46" s="1"/>
  <c r="N14" i="46"/>
  <c r="O14" i="46" s="1"/>
  <c r="N13" i="46"/>
  <c r="O13" i="46" s="1"/>
  <c r="N12" i="46"/>
  <c r="O12" i="46" s="1"/>
  <c r="N10" i="46"/>
  <c r="O10" i="46" s="1"/>
  <c r="N9" i="46"/>
  <c r="O9" i="46" s="1"/>
  <c r="N8" i="46"/>
  <c r="O8" i="46" s="1"/>
  <c r="N7" i="46"/>
  <c r="O7" i="46" s="1"/>
  <c r="F41" i="46"/>
  <c r="G41" i="46" s="1"/>
  <c r="F42" i="46"/>
  <c r="G42" i="46" s="1"/>
  <c r="F43" i="46"/>
  <c r="G43" i="46" s="1"/>
  <c r="F44" i="46"/>
  <c r="G44" i="46" s="1"/>
  <c r="F45" i="46"/>
  <c r="G45" i="46" s="1"/>
  <c r="F46" i="46"/>
  <c r="G46" i="46" s="1"/>
  <c r="F47" i="46"/>
  <c r="G47" i="46" s="1"/>
  <c r="N6" i="46" l="1"/>
  <c r="O6" i="46" s="1"/>
  <c r="L30" i="46"/>
  <c r="N37" i="46"/>
  <c r="O37" i="46" s="1"/>
  <c r="L40" i="46"/>
  <c r="N40" i="46" s="1"/>
  <c r="O40" i="46" s="1"/>
  <c r="N33" i="46"/>
  <c r="O33" i="46" s="1"/>
  <c r="L35" i="46"/>
  <c r="F38" i="46"/>
  <c r="G38" i="46" s="1"/>
  <c r="F37" i="46"/>
  <c r="G37" i="46" s="1"/>
  <c r="F36" i="46"/>
  <c r="G36" i="46" s="1"/>
  <c r="F35" i="46"/>
  <c r="G35" i="46" s="1"/>
  <c r="F34" i="46"/>
  <c r="G34" i="46" s="1"/>
  <c r="F33" i="46"/>
  <c r="G33" i="46" s="1"/>
  <c r="F29" i="46"/>
  <c r="G29" i="46" s="1"/>
  <c r="F28" i="46"/>
  <c r="G28" i="46" s="1"/>
  <c r="F27" i="46"/>
  <c r="G27" i="46" s="1"/>
  <c r="F26" i="46"/>
  <c r="G26" i="46" s="1"/>
  <c r="F25" i="46"/>
  <c r="G25" i="46" s="1"/>
  <c r="F24" i="46"/>
  <c r="G24" i="46" s="1"/>
  <c r="F23" i="46"/>
  <c r="G23" i="46" s="1"/>
  <c r="F22" i="46"/>
  <c r="G22" i="46" s="1"/>
  <c r="F21" i="46"/>
  <c r="G21" i="46" s="1"/>
  <c r="F20" i="46"/>
  <c r="G20" i="46" s="1"/>
  <c r="F19" i="46"/>
  <c r="G19" i="46" s="1"/>
  <c r="F18" i="46"/>
  <c r="G18" i="46" s="1"/>
  <c r="F17" i="46"/>
  <c r="G17" i="46" s="1"/>
  <c r="F16" i="46"/>
  <c r="G16" i="46" s="1"/>
  <c r="F15" i="46"/>
  <c r="G15" i="46" s="1"/>
  <c r="F14" i="46"/>
  <c r="G14" i="46" s="1"/>
  <c r="F13" i="46"/>
  <c r="G13" i="46" s="1"/>
  <c r="F12" i="46"/>
  <c r="G12" i="46" s="1"/>
  <c r="F11" i="46"/>
  <c r="G11" i="46" s="1"/>
  <c r="F10" i="46"/>
  <c r="G10" i="46" s="1"/>
  <c r="F9" i="46"/>
  <c r="G9" i="46" s="1"/>
  <c r="N35" i="46" l="1"/>
  <c r="O35" i="46" s="1"/>
  <c r="L45" i="46"/>
  <c r="N45" i="46" s="1"/>
  <c r="O45" i="46" s="1"/>
  <c r="N30" i="46"/>
  <c r="O30" i="46" s="1"/>
  <c r="F7" i="46"/>
  <c r="G7" i="46" s="1"/>
  <c r="F8" i="46"/>
  <c r="G8" i="46" s="1"/>
  <c r="F32" i="46"/>
  <c r="G32" i="46" s="1"/>
  <c r="F39" i="46"/>
  <c r="G39" i="46" s="1"/>
  <c r="F6" i="46"/>
  <c r="G6" i="46" s="1"/>
  <c r="F30" i="46"/>
  <c r="G30" i="46" s="1"/>
  <c r="M5" i="46"/>
  <c r="L47" i="46" l="1"/>
  <c r="N47" i="46" s="1"/>
  <c r="O47" i="46" s="1"/>
</calcChain>
</file>

<file path=xl/sharedStrings.xml><?xml version="1.0" encoding="utf-8"?>
<sst xmlns="http://schemas.openxmlformats.org/spreadsheetml/2006/main" count="107" uniqueCount="96">
  <si>
    <t xml:space="preserve"> 大阪府選挙管理委員会</t>
  </si>
  <si>
    <t xml:space="preserve"> 増  減</t>
  </si>
  <si>
    <t>増 減 比</t>
  </si>
  <si>
    <t xml:space="preserve"> 市 区 町 村 名</t>
  </si>
  <si>
    <t xml:space="preserve">      選 挙 人 名 簿 登 録 者 数  （人）</t>
  </si>
  <si>
    <t>(人)</t>
  </si>
  <si>
    <t>（％）</t>
  </si>
  <si>
    <t>男</t>
  </si>
  <si>
    <t>女</t>
  </si>
  <si>
    <t>計 (a)</t>
  </si>
  <si>
    <t xml:space="preserve"> (c=a-b)</t>
  </si>
  <si>
    <t xml:space="preserve"> (d=c/b)</t>
  </si>
  <si>
    <t xml:space="preserve">     　都島区  </t>
  </si>
  <si>
    <t>河内長野市</t>
  </si>
  <si>
    <t xml:space="preserve">       福島区  </t>
  </si>
  <si>
    <t xml:space="preserve">     　此花区  </t>
  </si>
  <si>
    <t>大東市</t>
  </si>
  <si>
    <t xml:space="preserve">     　中央区  </t>
  </si>
  <si>
    <t>和泉市</t>
  </si>
  <si>
    <t xml:space="preserve">   　　西区    </t>
  </si>
  <si>
    <t>箕面市</t>
  </si>
  <si>
    <t xml:space="preserve">   　　港区    </t>
  </si>
  <si>
    <t>柏原市</t>
  </si>
  <si>
    <t xml:space="preserve">     　大正区  </t>
  </si>
  <si>
    <t>東大阪市</t>
  </si>
  <si>
    <t xml:space="preserve">     　天王寺区</t>
  </si>
  <si>
    <t>門真市</t>
  </si>
  <si>
    <t xml:space="preserve">     　浪速区  </t>
  </si>
  <si>
    <t>摂津市</t>
  </si>
  <si>
    <t>八尾市</t>
  </si>
  <si>
    <t xml:space="preserve">     　西淀川区</t>
  </si>
  <si>
    <t>高石市</t>
  </si>
  <si>
    <t xml:space="preserve">     　淀川区  </t>
  </si>
  <si>
    <t>藤井寺市</t>
  </si>
  <si>
    <t xml:space="preserve">     　東淀川区</t>
  </si>
  <si>
    <t xml:space="preserve">     　東成区  </t>
  </si>
  <si>
    <t>泉南市</t>
  </si>
  <si>
    <t xml:space="preserve">     　生野区  </t>
  </si>
  <si>
    <t>富田林市</t>
  </si>
  <si>
    <t xml:space="preserve">     　旭区    </t>
  </si>
  <si>
    <t xml:space="preserve">    　 城東区  </t>
  </si>
  <si>
    <t>大阪狭山市</t>
  </si>
  <si>
    <t xml:space="preserve">     　鶴見区  </t>
  </si>
  <si>
    <t>阪南市</t>
  </si>
  <si>
    <t xml:space="preserve">     　阿倍野区</t>
  </si>
  <si>
    <t xml:space="preserve">     　住之江区</t>
  </si>
  <si>
    <t xml:space="preserve">     　住吉区  </t>
  </si>
  <si>
    <t xml:space="preserve">       東住吉区 </t>
  </si>
  <si>
    <t xml:space="preserve">豊能郡 豊能町  </t>
  </si>
  <si>
    <t xml:space="preserve">   　　平野区  </t>
  </si>
  <si>
    <t xml:space="preserve">       能勢町  </t>
  </si>
  <si>
    <t xml:space="preserve">   　　西成区  </t>
  </si>
  <si>
    <t xml:space="preserve">豊能郡   計  </t>
  </si>
  <si>
    <t>大 阪 市 計</t>
  </si>
  <si>
    <t xml:space="preserve">泉北郡 忠岡町  </t>
  </si>
  <si>
    <t>大阪府計</t>
  </si>
  <si>
    <t xml:space="preserve">泉南郡 熊取町  </t>
  </si>
  <si>
    <t xml:space="preserve">       田尻町  </t>
  </si>
  <si>
    <t>豊中市</t>
  </si>
  <si>
    <t xml:space="preserve">泉南郡   計  </t>
  </si>
  <si>
    <t>池田市</t>
  </si>
  <si>
    <t>吹田市</t>
  </si>
  <si>
    <t xml:space="preserve">  　 千早赤阪村</t>
  </si>
  <si>
    <t>高槻市</t>
  </si>
  <si>
    <t>貝塚市</t>
  </si>
  <si>
    <t xml:space="preserve">南河内郡 計 </t>
  </si>
  <si>
    <t>町村計</t>
  </si>
  <si>
    <t>茨木市</t>
  </si>
  <si>
    <t>四條畷市</t>
    <rPh sb="0" eb="3">
      <t>シジョウナワテ</t>
    </rPh>
    <rPh sb="3" eb="4">
      <t>シ</t>
    </rPh>
    <phoneticPr fontId="1"/>
  </si>
  <si>
    <t>堺 市 計</t>
    <rPh sb="0" eb="1">
      <t>サカイ</t>
    </rPh>
    <rPh sb="2" eb="3">
      <t>シ</t>
    </rPh>
    <phoneticPr fontId="1"/>
  </si>
  <si>
    <t>市計(除大阪市及び堺市)</t>
    <rPh sb="4" eb="6">
      <t>オオサカ</t>
    </rPh>
    <rPh sb="6" eb="7">
      <t>シ</t>
    </rPh>
    <rPh sb="7" eb="8">
      <t>オヨ</t>
    </rPh>
    <rPh sb="9" eb="11">
      <t>サカイシ</t>
    </rPh>
    <phoneticPr fontId="1"/>
  </si>
  <si>
    <t xml:space="preserve"> </t>
    <phoneticPr fontId="1"/>
  </si>
  <si>
    <t>大阪市 北区</t>
    <phoneticPr fontId="1"/>
  </si>
  <si>
    <t>泉佐野市</t>
    <phoneticPr fontId="1"/>
  </si>
  <si>
    <t>松原市</t>
    <phoneticPr fontId="1"/>
  </si>
  <si>
    <t>羽曳野市</t>
    <phoneticPr fontId="1"/>
  </si>
  <si>
    <t xml:space="preserve">         河南町</t>
    <phoneticPr fontId="1"/>
  </si>
  <si>
    <t xml:space="preserve">     　岬町</t>
    <rPh sb="7" eb="8">
      <t>マチ</t>
    </rPh>
    <phoneticPr fontId="1"/>
  </si>
  <si>
    <t>堺市　堺区</t>
    <rPh sb="3" eb="4">
      <t>サカイ</t>
    </rPh>
    <rPh sb="4" eb="5">
      <t>ク</t>
    </rPh>
    <phoneticPr fontId="1"/>
  </si>
  <si>
    <t>　　　中区</t>
    <rPh sb="3" eb="5">
      <t>ナカク</t>
    </rPh>
    <phoneticPr fontId="1"/>
  </si>
  <si>
    <t>　　　東区</t>
    <rPh sb="3" eb="5">
      <t>ヒガシク</t>
    </rPh>
    <phoneticPr fontId="1"/>
  </si>
  <si>
    <t>　　　西区</t>
    <rPh sb="3" eb="5">
      <t>ニシク</t>
    </rPh>
    <phoneticPr fontId="1"/>
  </si>
  <si>
    <t>　　　南区</t>
    <rPh sb="3" eb="4">
      <t>ミナミ</t>
    </rPh>
    <rPh sb="4" eb="5">
      <t>ク</t>
    </rPh>
    <phoneticPr fontId="1"/>
  </si>
  <si>
    <t>　　　北区</t>
    <rPh sb="3" eb="5">
      <t>キタク</t>
    </rPh>
    <phoneticPr fontId="1"/>
  </si>
  <si>
    <t>　　　美原区</t>
    <rPh sb="3" eb="5">
      <t>ミハラ</t>
    </rPh>
    <rPh sb="5" eb="6">
      <t>ク</t>
    </rPh>
    <phoneticPr fontId="1"/>
  </si>
  <si>
    <t>岸和田市</t>
    <phoneticPr fontId="1"/>
  </si>
  <si>
    <t>泉大津市</t>
    <phoneticPr fontId="1"/>
  </si>
  <si>
    <t>＊本表には、在外選挙人名簿登録者数は含まれていません。</t>
    <phoneticPr fontId="1"/>
  </si>
  <si>
    <t>守口市</t>
    <phoneticPr fontId="1"/>
  </si>
  <si>
    <t>枚方市</t>
    <phoneticPr fontId="1"/>
  </si>
  <si>
    <t>寝屋川市</t>
    <phoneticPr fontId="1"/>
  </si>
  <si>
    <t>交野市</t>
    <phoneticPr fontId="1"/>
  </si>
  <si>
    <t>三島郡 島本町</t>
    <phoneticPr fontId="1"/>
  </si>
  <si>
    <t>南河内郡 太子町</t>
    <phoneticPr fontId="1"/>
  </si>
  <si>
    <t>令和5年3月
1日現在(b)</t>
    <rPh sb="0" eb="2">
      <t>レイワ</t>
    </rPh>
    <rPh sb="3" eb="4">
      <t>ネン</t>
    </rPh>
    <rPh sb="5" eb="6">
      <t>ガツ</t>
    </rPh>
    <rPh sb="8" eb="9">
      <t>ニチ</t>
    </rPh>
    <rPh sb="9" eb="11">
      <t>ゲンザイ</t>
    </rPh>
    <phoneticPr fontId="1"/>
  </si>
  <si>
    <t>選挙人名簿登録者数（令和６年３月１日現在）</t>
    <rPh sb="10" eb="12">
      <t>レイワ</t>
    </rPh>
    <rPh sb="13" eb="14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</si>
</sst>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9"/>
      <color indexed="8"/>
      <name val="FMゴシック体"/>
      <family val="3"/>
      <charset val="128"/>
    </font>
    <font>
      <b/>
      <sz val="9"/>
      <color indexed="8"/>
      <name val="FMゴシック体"/>
      <family val="3"/>
      <charset val="128"/>
    </font>
    <font>
      <sz val="9"/>
      <color indexed="25"/>
      <name val="FMゴシック体"/>
      <family val="3"/>
      <charset val="128"/>
    </font>
    <font>
      <sz val="9"/>
      <color indexed="12"/>
      <name val="FMゴシック体"/>
      <family val="3"/>
      <charset val="128"/>
    </font>
    <font>
      <b/>
      <sz val="9"/>
      <color indexed="12"/>
      <name val="FMゴシック体"/>
      <family val="3"/>
      <charset val="128"/>
    </font>
    <font>
      <sz val="9"/>
      <name val="FMゴシック体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b/>
      <sz val="12"/>
      <name val="ＭＳ Ｐゴシック"/>
      <family val="3"/>
      <charset val="128"/>
      <scheme val="major"/>
    </font>
    <font>
      <b/>
      <sz val="9"/>
      <name val="FMゴシック体"/>
      <family val="3"/>
      <charset val="128"/>
    </font>
    <font>
      <b/>
      <sz val="9"/>
      <color rgb="FFFF0000"/>
      <name val="FMゴシック体"/>
      <family val="3"/>
      <charset val="128"/>
    </font>
    <font>
      <sz val="9"/>
      <color theme="1"/>
      <name val="FMゴシック体"/>
      <family val="3"/>
      <charset val="128"/>
    </font>
    <font>
      <sz val="9"/>
      <color rgb="FFFF0000"/>
      <name val="FMゴシック体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8" fillId="0" borderId="0">
      <alignment vertical="center"/>
    </xf>
    <xf numFmtId="0" fontId="9" fillId="0" borderId="0"/>
    <xf numFmtId="38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</cellStyleXfs>
  <cellXfs count="64">
    <xf numFmtId="0" fontId="0" fillId="0" borderId="0" xfId="0"/>
    <xf numFmtId="37" fontId="2" fillId="0" borderId="1" xfId="0" applyNumberFormat="1" applyFont="1" applyBorder="1" applyAlignment="1" applyProtection="1">
      <alignment vertical="center"/>
    </xf>
    <xf numFmtId="0" fontId="2" fillId="0" borderId="2" xfId="0" applyFont="1" applyBorder="1" applyProtection="1"/>
    <xf numFmtId="0" fontId="2" fillId="0" borderId="3" xfId="0" applyFont="1" applyBorder="1" applyProtection="1"/>
    <xf numFmtId="0" fontId="2" fillId="0" borderId="4" xfId="0" applyFont="1" applyBorder="1" applyProtection="1"/>
    <xf numFmtId="0" fontId="2" fillId="0" borderId="5" xfId="0" applyFont="1" applyBorder="1" applyProtection="1"/>
    <xf numFmtId="0" fontId="2" fillId="0" borderId="0" xfId="0" applyFont="1" applyProtection="1"/>
    <xf numFmtId="37" fontId="2" fillId="0" borderId="6" xfId="0" applyNumberFormat="1" applyFont="1" applyBorder="1" applyAlignment="1" applyProtection="1">
      <alignment vertical="center"/>
    </xf>
    <xf numFmtId="0" fontId="2" fillId="0" borderId="7" xfId="0" applyFont="1" applyBorder="1" applyAlignment="1" applyProtection="1">
      <alignment vertical="top"/>
    </xf>
    <xf numFmtId="0" fontId="2" fillId="0" borderId="8" xfId="0" applyFont="1" applyBorder="1" applyAlignment="1" applyProtection="1">
      <alignment vertical="top"/>
    </xf>
    <xf numFmtId="0" fontId="3" fillId="0" borderId="8" xfId="0" applyFont="1" applyBorder="1" applyAlignment="1" applyProtection="1">
      <alignment vertical="top"/>
    </xf>
    <xf numFmtId="0" fontId="2" fillId="0" borderId="8" xfId="0" applyFont="1" applyBorder="1" applyProtection="1"/>
    <xf numFmtId="0" fontId="2" fillId="0" borderId="6" xfId="0" applyFont="1" applyBorder="1" applyAlignment="1" applyProtection="1">
      <alignment horizontal="center" vertical="center"/>
    </xf>
    <xf numFmtId="37" fontId="2" fillId="0" borderId="6" xfId="0" applyNumberFormat="1" applyFont="1" applyBorder="1" applyAlignment="1" applyProtection="1">
      <alignment horizontal="center" vertical="center"/>
    </xf>
    <xf numFmtId="37" fontId="2" fillId="0" borderId="0" xfId="0" applyNumberFormat="1" applyFont="1" applyProtection="1"/>
    <xf numFmtId="0" fontId="3" fillId="0" borderId="9" xfId="0" applyFont="1" applyBorder="1" applyAlignment="1" applyProtection="1">
      <alignment vertical="top"/>
    </xf>
    <xf numFmtId="37" fontId="2" fillId="0" borderId="10" xfId="0" applyNumberFormat="1" applyFont="1" applyBorder="1" applyProtection="1"/>
    <xf numFmtId="37" fontId="2" fillId="0" borderId="1" xfId="0" applyNumberFormat="1" applyFont="1" applyBorder="1" applyAlignment="1" applyProtection="1">
      <alignment horizontal="center" vertical="center"/>
    </xf>
    <xf numFmtId="37" fontId="2" fillId="0" borderId="11" xfId="0" applyNumberFormat="1" applyFont="1" applyBorder="1" applyAlignment="1" applyProtection="1">
      <alignment horizontal="center" vertical="center"/>
    </xf>
    <xf numFmtId="37" fontId="2" fillId="0" borderId="9" xfId="0" applyNumberFormat="1" applyFont="1" applyBorder="1" applyProtection="1"/>
    <xf numFmtId="37" fontId="2" fillId="0" borderId="10" xfId="0" applyNumberFormat="1" applyFont="1" applyBorder="1" applyAlignment="1" applyProtection="1">
      <alignment vertical="center"/>
    </xf>
    <xf numFmtId="0" fontId="3" fillId="0" borderId="0" xfId="0" applyFont="1" applyProtection="1"/>
    <xf numFmtId="37" fontId="4" fillId="0" borderId="1" xfId="0" applyNumberFormat="1" applyFont="1" applyBorder="1" applyAlignment="1" applyProtection="1">
      <alignment vertical="center"/>
      <protection locked="0"/>
    </xf>
    <xf numFmtId="37" fontId="4" fillId="0" borderId="11" xfId="0" applyNumberFormat="1" applyFont="1" applyBorder="1" applyAlignment="1" applyProtection="1">
      <alignment vertical="center"/>
      <protection locked="0"/>
    </xf>
    <xf numFmtId="37" fontId="2" fillId="0" borderId="11" xfId="0" applyNumberFormat="1" applyFont="1" applyBorder="1" applyAlignment="1" applyProtection="1">
      <alignment vertical="center"/>
    </xf>
    <xf numFmtId="0" fontId="2" fillId="0" borderId="1" xfId="0" applyFont="1" applyBorder="1" applyAlignment="1" applyProtection="1">
      <alignment vertical="center"/>
    </xf>
    <xf numFmtId="37" fontId="2" fillId="0" borderId="1" xfId="0" applyNumberFormat="1" applyFont="1" applyBorder="1" applyProtection="1"/>
    <xf numFmtId="0" fontId="2" fillId="0" borderId="10" xfId="0" applyFont="1" applyBorder="1" applyAlignment="1" applyProtection="1">
      <alignment vertical="center"/>
    </xf>
    <xf numFmtId="0" fontId="5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7" fillId="0" borderId="0" xfId="0" applyFont="1"/>
    <xf numFmtId="0" fontId="2" fillId="0" borderId="0" xfId="0" applyFont="1" applyProtection="1">
      <protection locked="0"/>
    </xf>
    <xf numFmtId="0" fontId="2" fillId="0" borderId="1" xfId="0" applyFont="1" applyBorder="1" applyAlignment="1" applyProtection="1">
      <alignment horizontal="centerContinuous" vertical="center" shrinkToFit="1"/>
    </xf>
    <xf numFmtId="0" fontId="2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protection locked="0"/>
    </xf>
    <xf numFmtId="37" fontId="2" fillId="0" borderId="11" xfId="0" applyNumberFormat="1" applyFont="1" applyBorder="1" applyAlignment="1" applyProtection="1">
      <alignment horizontal="center" vertical="center" wrapText="1" shrinkToFit="1"/>
    </xf>
    <xf numFmtId="37" fontId="7" fillId="0" borderId="1" xfId="0" applyNumberFormat="1" applyFont="1" applyBorder="1" applyAlignment="1" applyProtection="1">
      <alignment vertical="center"/>
      <protection locked="0"/>
    </xf>
    <xf numFmtId="37" fontId="7" fillId="0" borderId="11" xfId="0" applyNumberFormat="1" applyFont="1" applyBorder="1" applyAlignment="1" applyProtection="1">
      <alignment vertical="center"/>
      <protection locked="0"/>
    </xf>
    <xf numFmtId="37" fontId="7" fillId="0" borderId="10" xfId="0" applyNumberFormat="1" applyFont="1" applyBorder="1" applyAlignment="1" applyProtection="1">
      <alignment vertical="center"/>
      <protection locked="0"/>
    </xf>
    <xf numFmtId="37" fontId="7" fillId="0" borderId="9" xfId="0" applyNumberFormat="1" applyFont="1" applyBorder="1" applyAlignment="1" applyProtection="1">
      <alignment vertical="center"/>
      <protection locked="0"/>
    </xf>
    <xf numFmtId="0" fontId="7" fillId="0" borderId="1" xfId="0" applyFont="1" applyBorder="1" applyProtection="1">
      <protection locked="0"/>
    </xf>
    <xf numFmtId="37" fontId="7" fillId="0" borderId="1" xfId="0" applyNumberFormat="1" applyFont="1" applyBorder="1" applyAlignment="1" applyProtection="1">
      <alignment vertical="center"/>
    </xf>
    <xf numFmtId="37" fontId="7" fillId="0" borderId="11" xfId="0" applyNumberFormat="1" applyFont="1" applyBorder="1" applyAlignment="1" applyProtection="1">
      <alignment vertical="center"/>
    </xf>
    <xf numFmtId="37" fontId="7" fillId="0" borderId="10" xfId="0" applyNumberFormat="1" applyFont="1" applyBorder="1" applyAlignment="1" applyProtection="1">
      <alignment vertical="center"/>
    </xf>
    <xf numFmtId="38" fontId="7" fillId="0" borderId="1" xfId="3" applyFont="1" applyBorder="1" applyAlignment="1" applyProtection="1">
      <alignment vertical="center"/>
      <protection locked="0"/>
    </xf>
    <xf numFmtId="38" fontId="7" fillId="0" borderId="1" xfId="3" applyFont="1" applyBorder="1" applyAlignment="1">
      <alignment vertical="center"/>
    </xf>
    <xf numFmtId="37" fontId="7" fillId="0" borderId="0" xfId="0" applyNumberFormat="1" applyFont="1" applyBorder="1" applyAlignment="1" applyProtection="1">
      <alignment vertical="center"/>
    </xf>
    <xf numFmtId="39" fontId="7" fillId="0" borderId="0" xfId="0" applyNumberFormat="1" applyFont="1" applyBorder="1" applyAlignment="1" applyProtection="1">
      <alignment vertical="center"/>
    </xf>
    <xf numFmtId="0" fontId="11" fillId="0" borderId="0" xfId="3" applyNumberFormat="1" applyFont="1" applyBorder="1" applyAlignment="1"/>
    <xf numFmtId="0" fontId="12" fillId="0" borderId="0" xfId="0" applyNumberFormat="1" applyFont="1" applyBorder="1" applyAlignment="1"/>
    <xf numFmtId="0" fontId="6" fillId="0" borderId="0" xfId="0" applyNumberFormat="1" applyFont="1" applyAlignment="1" applyProtection="1">
      <protection locked="0"/>
    </xf>
    <xf numFmtId="0" fontId="3" fillId="0" borderId="0" xfId="0" applyNumberFormat="1" applyFont="1" applyBorder="1" applyAlignment="1" applyProtection="1"/>
    <xf numFmtId="0" fontId="11" fillId="0" borderId="0" xfId="0" applyNumberFormat="1" applyFont="1" applyBorder="1" applyAlignment="1" applyProtection="1"/>
    <xf numFmtId="37" fontId="13" fillId="0" borderId="1" xfId="0" applyNumberFormat="1" applyFont="1" applyBorder="1" applyAlignment="1" applyProtection="1">
      <alignment vertical="center"/>
    </xf>
    <xf numFmtId="2" fontId="13" fillId="0" borderId="1" xfId="4" applyNumberFormat="1" applyFont="1" applyBorder="1" applyAlignment="1" applyProtection="1">
      <alignment vertical="center"/>
    </xf>
    <xf numFmtId="0" fontId="13" fillId="0" borderId="0" xfId="0" applyFont="1" applyProtection="1"/>
    <xf numFmtId="0" fontId="13" fillId="0" borderId="0" xfId="0" applyFont="1"/>
    <xf numFmtId="2" fontId="14" fillId="0" borderId="1" xfId="4" applyNumberFormat="1" applyFont="1" applyBorder="1" applyAlignment="1" applyProtection="1">
      <alignment vertical="center"/>
    </xf>
    <xf numFmtId="37" fontId="7" fillId="0" borderId="2" xfId="0" applyNumberFormat="1" applyFont="1" applyBorder="1" applyAlignment="1" applyProtection="1">
      <alignment vertical="center"/>
      <protection locked="0"/>
    </xf>
    <xf numFmtId="37" fontId="2" fillId="0" borderId="12" xfId="0" applyNumberFormat="1" applyFont="1" applyBorder="1" applyAlignment="1" applyProtection="1">
      <alignment vertical="center"/>
    </xf>
    <xf numFmtId="37" fontId="7" fillId="0" borderId="13" xfId="0" applyNumberFormat="1" applyFont="1" applyBorder="1" applyAlignment="1" applyProtection="1">
      <alignment vertical="center"/>
      <protection locked="0"/>
    </xf>
    <xf numFmtId="37" fontId="7" fillId="0" borderId="14" xfId="0" applyNumberFormat="1" applyFont="1" applyBorder="1" applyAlignment="1" applyProtection="1">
      <alignment vertical="center"/>
      <protection locked="0"/>
    </xf>
    <xf numFmtId="37" fontId="7" fillId="0" borderId="15" xfId="0" applyNumberFormat="1" applyFont="1" applyBorder="1" applyAlignment="1" applyProtection="1">
      <alignment vertical="center"/>
      <protection locked="0"/>
    </xf>
    <xf numFmtId="0" fontId="2" fillId="0" borderId="8" xfId="0" applyFont="1" applyBorder="1" applyAlignment="1" applyProtection="1">
      <alignment horizontal="right" vertical="center"/>
    </xf>
  </cellXfs>
  <cellStyles count="5">
    <cellStyle name="パーセント" xfId="4" builtinId="5"/>
    <cellStyle name="桁区切り" xfId="3" builtinId="6"/>
    <cellStyle name="標準" xfId="0" builtinId="0"/>
    <cellStyle name="標準 2" xfId="1" xr:uid="{00000000-0005-0000-0000-000003000000}"/>
    <cellStyle name="標準 20" xfId="2" xr:uid="{00000000-0005-0000-0000-000004000000}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E137"/>
  <sheetViews>
    <sheetView tabSelected="1" view="pageBreakPreview" zoomScale="85" zoomScaleNormal="100" zoomScaleSheetLayoutView="85" workbookViewId="0"/>
  </sheetViews>
  <sheetFormatPr defaultColWidth="10.6640625" defaultRowHeight="20.100000000000001" customHeight="1"/>
  <cols>
    <col min="1" max="1" width="11.83203125" style="30" customWidth="1"/>
    <col min="2" max="4" width="6.6640625" style="30" customWidth="1"/>
    <col min="5" max="5" width="8.33203125" style="30" customWidth="1"/>
    <col min="6" max="6" width="7" style="30" customWidth="1"/>
    <col min="7" max="7" width="6.25" style="30" customWidth="1"/>
    <col min="8" max="8" width="1.6640625" style="30" customWidth="1"/>
    <col min="9" max="9" width="12.08203125" style="30" customWidth="1"/>
    <col min="10" max="12" width="6.6640625" style="30" customWidth="1"/>
    <col min="13" max="13" width="8.33203125" style="30" customWidth="1"/>
    <col min="14" max="14" width="7" style="30" customWidth="1"/>
    <col min="15" max="15" width="6.25" style="30" customWidth="1"/>
    <col min="16" max="16" width="0.9140625" style="30" customWidth="1"/>
    <col min="17" max="16384" width="10.6640625" style="30"/>
  </cols>
  <sheetData>
    <row r="1" spans="1:16" ht="26.25" customHeight="1">
      <c r="A1" s="29" t="s">
        <v>95</v>
      </c>
      <c r="B1" s="21"/>
      <c r="C1" s="21"/>
      <c r="D1" s="21"/>
      <c r="E1" s="6"/>
      <c r="F1" s="21"/>
      <c r="G1" s="21"/>
      <c r="H1" s="21"/>
      <c r="I1" s="6"/>
      <c r="J1" s="6"/>
      <c r="K1" s="6"/>
      <c r="L1" s="6"/>
      <c r="M1" s="6"/>
      <c r="N1" s="6"/>
      <c r="O1" s="6"/>
      <c r="P1" s="6"/>
    </row>
    <row r="2" spans="1:16" ht="26.25" customHeight="1">
      <c r="A2" s="21"/>
      <c r="B2" s="21"/>
      <c r="C2" s="21"/>
      <c r="D2" s="21"/>
      <c r="E2" s="6"/>
      <c r="F2" s="21"/>
      <c r="G2" s="21"/>
      <c r="H2" s="21"/>
      <c r="I2" s="6"/>
      <c r="J2" s="6"/>
      <c r="K2" s="6"/>
      <c r="L2" s="6"/>
      <c r="M2" s="63" t="s">
        <v>0</v>
      </c>
      <c r="N2" s="63"/>
      <c r="O2" s="63"/>
      <c r="P2" s="6"/>
    </row>
    <row r="3" spans="1:16" ht="26.25" customHeight="1">
      <c r="A3" s="2"/>
      <c r="B3" s="3"/>
      <c r="C3" s="4"/>
      <c r="D3" s="4"/>
      <c r="E3" s="4"/>
      <c r="F3" s="2" t="s">
        <v>1</v>
      </c>
      <c r="G3" s="5" t="s">
        <v>2</v>
      </c>
      <c r="H3" s="6"/>
      <c r="I3" s="2"/>
      <c r="J3" s="3"/>
      <c r="K3" s="4"/>
      <c r="L3" s="4"/>
      <c r="M3" s="5"/>
      <c r="N3" s="2" t="s">
        <v>1</v>
      </c>
      <c r="O3" s="5" t="s">
        <v>2</v>
      </c>
      <c r="P3" s="6"/>
    </row>
    <row r="4" spans="1:16" ht="26.25" customHeight="1">
      <c r="A4" s="7" t="s">
        <v>3</v>
      </c>
      <c r="B4" s="8" t="s">
        <v>4</v>
      </c>
      <c r="C4" s="9"/>
      <c r="D4" s="10"/>
      <c r="E4" s="11"/>
      <c r="F4" s="12" t="s">
        <v>5</v>
      </c>
      <c r="G4" s="13" t="s">
        <v>6</v>
      </c>
      <c r="H4" s="14"/>
      <c r="I4" s="7" t="s">
        <v>3</v>
      </c>
      <c r="J4" s="8" t="s">
        <v>4</v>
      </c>
      <c r="K4" s="9"/>
      <c r="L4" s="10"/>
      <c r="M4" s="15"/>
      <c r="N4" s="12" t="s">
        <v>5</v>
      </c>
      <c r="O4" s="13" t="s">
        <v>6</v>
      </c>
      <c r="P4" s="6"/>
    </row>
    <row r="5" spans="1:16" ht="26.25" customHeight="1">
      <c r="A5" s="16"/>
      <c r="B5" s="17" t="s">
        <v>7</v>
      </c>
      <c r="C5" s="18" t="s">
        <v>8</v>
      </c>
      <c r="D5" s="18" t="s">
        <v>9</v>
      </c>
      <c r="E5" s="35" t="s">
        <v>94</v>
      </c>
      <c r="F5" s="16" t="s">
        <v>10</v>
      </c>
      <c r="G5" s="19" t="s">
        <v>11</v>
      </c>
      <c r="H5" s="14"/>
      <c r="I5" s="16"/>
      <c r="J5" s="17" t="s">
        <v>7</v>
      </c>
      <c r="K5" s="18" t="s">
        <v>8</v>
      </c>
      <c r="L5" s="18" t="s">
        <v>9</v>
      </c>
      <c r="M5" s="35" t="str">
        <f>E5</f>
        <v>令和5年3月
1日現在(b)</v>
      </c>
      <c r="N5" s="16" t="s">
        <v>10</v>
      </c>
      <c r="O5" s="19" t="s">
        <v>11</v>
      </c>
      <c r="P5" s="6"/>
    </row>
    <row r="6" spans="1:16" ht="26.25" customHeight="1">
      <c r="A6" s="1" t="s">
        <v>72</v>
      </c>
      <c r="B6" s="36">
        <v>56116</v>
      </c>
      <c r="C6" s="37">
        <v>60414</v>
      </c>
      <c r="D6" s="1">
        <v>116530</v>
      </c>
      <c r="E6" s="1">
        <v>115209</v>
      </c>
      <c r="F6" s="53">
        <f>D6-E6</f>
        <v>1321</v>
      </c>
      <c r="G6" s="54">
        <f>IF(E6=0,"",F6/E6*100)</f>
        <v>1.146611809841245</v>
      </c>
      <c r="H6" s="14"/>
      <c r="I6" s="1" t="s">
        <v>88</v>
      </c>
      <c r="J6" s="36">
        <v>57412</v>
      </c>
      <c r="K6" s="37">
        <v>62254</v>
      </c>
      <c r="L6" s="1">
        <v>119666</v>
      </c>
      <c r="M6" s="1">
        <v>120553</v>
      </c>
      <c r="N6" s="53">
        <f>L6-M6</f>
        <v>-887</v>
      </c>
      <c r="O6" s="54">
        <f>IF(M6=0,"",N6/M6*100)</f>
        <v>-0.73577596575779947</v>
      </c>
      <c r="P6" s="6"/>
    </row>
    <row r="7" spans="1:16" ht="26.25" customHeight="1">
      <c r="A7" s="1" t="s">
        <v>12</v>
      </c>
      <c r="B7" s="36">
        <v>41820</v>
      </c>
      <c r="C7" s="37">
        <v>46724</v>
      </c>
      <c r="D7" s="1">
        <v>88544</v>
      </c>
      <c r="E7" s="1">
        <v>88024</v>
      </c>
      <c r="F7" s="53">
        <f t="shared" ref="F7:F47" si="0">D7-E7</f>
        <v>520</v>
      </c>
      <c r="G7" s="54">
        <f t="shared" ref="G7:G47" si="1">IF(E7=0,"",F7/E7*100)</f>
        <v>0.59074797782422972</v>
      </c>
      <c r="H7" s="14"/>
      <c r="I7" s="1" t="s">
        <v>89</v>
      </c>
      <c r="J7" s="36">
        <v>156580</v>
      </c>
      <c r="K7" s="37">
        <v>174786</v>
      </c>
      <c r="L7" s="1">
        <v>331366</v>
      </c>
      <c r="M7" s="1">
        <v>332934</v>
      </c>
      <c r="N7" s="53">
        <f t="shared" ref="N7:N17" si="2">L7-M7</f>
        <v>-1568</v>
      </c>
      <c r="O7" s="54">
        <f t="shared" ref="O7:O17" si="3">IF(M7=0,"",N7/M7*100)</f>
        <v>-0.47096421512972542</v>
      </c>
      <c r="P7" s="6"/>
    </row>
    <row r="8" spans="1:16" ht="26.25" customHeight="1">
      <c r="A8" s="1" t="s">
        <v>14</v>
      </c>
      <c r="B8" s="36">
        <v>31657</v>
      </c>
      <c r="C8" s="37">
        <v>35969</v>
      </c>
      <c r="D8" s="1">
        <v>67626</v>
      </c>
      <c r="E8" s="1">
        <v>66196</v>
      </c>
      <c r="F8" s="53">
        <f t="shared" si="0"/>
        <v>1430</v>
      </c>
      <c r="G8" s="54">
        <f t="shared" si="1"/>
        <v>2.1602513747054202</v>
      </c>
      <c r="H8" s="14"/>
      <c r="I8" s="1" t="s">
        <v>67</v>
      </c>
      <c r="J8" s="36">
        <v>111899</v>
      </c>
      <c r="K8" s="37">
        <v>123241</v>
      </c>
      <c r="L8" s="1">
        <v>235140</v>
      </c>
      <c r="M8" s="1">
        <v>234425</v>
      </c>
      <c r="N8" s="53">
        <f t="shared" si="2"/>
        <v>715</v>
      </c>
      <c r="O8" s="54">
        <f t="shared" si="3"/>
        <v>0.30500159965873946</v>
      </c>
      <c r="P8" s="6"/>
    </row>
    <row r="9" spans="1:16" ht="26.25" customHeight="1">
      <c r="A9" s="1" t="s">
        <v>15</v>
      </c>
      <c r="B9" s="36">
        <v>26112</v>
      </c>
      <c r="C9" s="37">
        <v>27601</v>
      </c>
      <c r="D9" s="1">
        <v>53713</v>
      </c>
      <c r="E9" s="1">
        <v>54361</v>
      </c>
      <c r="F9" s="53">
        <f t="shared" si="0"/>
        <v>-648</v>
      </c>
      <c r="G9" s="54">
        <f t="shared" si="1"/>
        <v>-1.1920310516730745</v>
      </c>
      <c r="H9" s="14"/>
      <c r="I9" s="1" t="s">
        <v>29</v>
      </c>
      <c r="J9" s="36">
        <v>101163</v>
      </c>
      <c r="K9" s="37">
        <v>114224</v>
      </c>
      <c r="L9" s="1">
        <v>215387</v>
      </c>
      <c r="M9" s="1">
        <v>216786</v>
      </c>
      <c r="N9" s="53">
        <f t="shared" si="2"/>
        <v>-1399</v>
      </c>
      <c r="O9" s="54">
        <f t="shared" si="3"/>
        <v>-0.64533687599752754</v>
      </c>
      <c r="P9" s="6"/>
    </row>
    <row r="10" spans="1:16" ht="26.25" customHeight="1">
      <c r="A10" s="1" t="s">
        <v>17</v>
      </c>
      <c r="B10" s="36">
        <v>43058</v>
      </c>
      <c r="C10" s="37">
        <v>49669</v>
      </c>
      <c r="D10" s="1">
        <v>92727</v>
      </c>
      <c r="E10" s="1">
        <v>91091</v>
      </c>
      <c r="F10" s="53">
        <f t="shared" si="0"/>
        <v>1636</v>
      </c>
      <c r="G10" s="54">
        <f t="shared" si="1"/>
        <v>1.7960061916105872</v>
      </c>
      <c r="H10" s="14"/>
      <c r="I10" s="1" t="s">
        <v>73</v>
      </c>
      <c r="J10" s="36">
        <v>39321</v>
      </c>
      <c r="K10" s="37">
        <v>43580</v>
      </c>
      <c r="L10" s="1">
        <v>82901</v>
      </c>
      <c r="M10" s="1">
        <v>82768</v>
      </c>
      <c r="N10" s="53">
        <f t="shared" si="2"/>
        <v>133</v>
      </c>
      <c r="O10" s="54">
        <f t="shared" si="3"/>
        <v>0.16069012178619757</v>
      </c>
      <c r="P10" s="6"/>
    </row>
    <row r="11" spans="1:16" ht="26.25" customHeight="1">
      <c r="A11" s="1" t="s">
        <v>19</v>
      </c>
      <c r="B11" s="37">
        <v>40821</v>
      </c>
      <c r="C11" s="37">
        <v>47574</v>
      </c>
      <c r="D11" s="1">
        <v>88395</v>
      </c>
      <c r="E11" s="1">
        <v>87242</v>
      </c>
      <c r="F11" s="53">
        <f t="shared" si="0"/>
        <v>1153</v>
      </c>
      <c r="G11" s="54">
        <f t="shared" si="1"/>
        <v>1.3216111505926045</v>
      </c>
      <c r="H11" s="14"/>
      <c r="I11" s="20" t="s">
        <v>38</v>
      </c>
      <c r="J11" s="36">
        <v>41949</v>
      </c>
      <c r="K11" s="37">
        <v>48618</v>
      </c>
      <c r="L11" s="1">
        <v>90567</v>
      </c>
      <c r="M11" s="1">
        <v>91706</v>
      </c>
      <c r="N11" s="53">
        <f t="shared" si="2"/>
        <v>-1139</v>
      </c>
      <c r="O11" s="54">
        <f t="shared" si="3"/>
        <v>-1.24201251826489</v>
      </c>
      <c r="P11" s="6"/>
    </row>
    <row r="12" spans="1:16" ht="26.25" customHeight="1">
      <c r="A12" s="1" t="s">
        <v>21</v>
      </c>
      <c r="B12" s="36">
        <v>32069</v>
      </c>
      <c r="C12" s="37">
        <v>34128</v>
      </c>
      <c r="D12" s="1">
        <v>66197</v>
      </c>
      <c r="E12" s="1">
        <v>66367</v>
      </c>
      <c r="F12" s="53">
        <f t="shared" si="0"/>
        <v>-170</v>
      </c>
      <c r="G12" s="54">
        <f t="shared" si="1"/>
        <v>-0.25615140054545177</v>
      </c>
      <c r="H12" s="14"/>
      <c r="I12" s="1" t="s">
        <v>90</v>
      </c>
      <c r="J12" s="36">
        <v>91358</v>
      </c>
      <c r="K12" s="37">
        <v>100590</v>
      </c>
      <c r="L12" s="1">
        <v>191948</v>
      </c>
      <c r="M12" s="1">
        <v>193375</v>
      </c>
      <c r="N12" s="53">
        <f t="shared" si="2"/>
        <v>-1427</v>
      </c>
      <c r="O12" s="54">
        <f t="shared" si="3"/>
        <v>-0.73794440853264387</v>
      </c>
      <c r="P12" s="6"/>
    </row>
    <row r="13" spans="1:16" ht="26.25" customHeight="1">
      <c r="A13" s="1" t="s">
        <v>23</v>
      </c>
      <c r="B13" s="36">
        <v>25532</v>
      </c>
      <c r="C13" s="37">
        <v>26820</v>
      </c>
      <c r="D13" s="1">
        <v>52352</v>
      </c>
      <c r="E13" s="1">
        <v>53050</v>
      </c>
      <c r="F13" s="53">
        <f t="shared" si="0"/>
        <v>-698</v>
      </c>
      <c r="G13" s="54">
        <f t="shared" si="1"/>
        <v>-1.3157398680490104</v>
      </c>
      <c r="H13" s="14"/>
      <c r="I13" s="1" t="s">
        <v>13</v>
      </c>
      <c r="J13" s="36">
        <v>40027</v>
      </c>
      <c r="K13" s="37">
        <v>46303</v>
      </c>
      <c r="L13" s="1">
        <v>86330</v>
      </c>
      <c r="M13" s="1">
        <v>87432</v>
      </c>
      <c r="N13" s="53">
        <f t="shared" si="2"/>
        <v>-1102</v>
      </c>
      <c r="O13" s="54">
        <f t="shared" si="3"/>
        <v>-1.26040808857169</v>
      </c>
      <c r="P13" s="6"/>
    </row>
    <row r="14" spans="1:16" ht="26.25" customHeight="1">
      <c r="A14" s="1" t="s">
        <v>25</v>
      </c>
      <c r="B14" s="36">
        <v>28840</v>
      </c>
      <c r="C14" s="37">
        <v>35312</v>
      </c>
      <c r="D14" s="1">
        <v>64152</v>
      </c>
      <c r="E14" s="1">
        <v>63606</v>
      </c>
      <c r="F14" s="53">
        <f t="shared" si="0"/>
        <v>546</v>
      </c>
      <c r="G14" s="54">
        <f t="shared" si="1"/>
        <v>0.85840958400150924</v>
      </c>
      <c r="H14" s="14"/>
      <c r="I14" s="1" t="s">
        <v>74</v>
      </c>
      <c r="J14" s="36">
        <v>46989</v>
      </c>
      <c r="K14" s="37">
        <v>52187</v>
      </c>
      <c r="L14" s="1">
        <v>99176</v>
      </c>
      <c r="M14" s="1">
        <v>99557</v>
      </c>
      <c r="N14" s="53">
        <f t="shared" si="2"/>
        <v>-381</v>
      </c>
      <c r="O14" s="54">
        <f t="shared" si="3"/>
        <v>-0.38269534035778502</v>
      </c>
      <c r="P14" s="6"/>
    </row>
    <row r="15" spans="1:16" ht="26.25" customHeight="1">
      <c r="A15" s="1" t="s">
        <v>27</v>
      </c>
      <c r="B15" s="36">
        <v>30716</v>
      </c>
      <c r="C15" s="37">
        <v>29332</v>
      </c>
      <c r="D15" s="1">
        <v>60048</v>
      </c>
      <c r="E15" s="1">
        <v>58509</v>
      </c>
      <c r="F15" s="53">
        <f t="shared" si="0"/>
        <v>1539</v>
      </c>
      <c r="G15" s="54">
        <f t="shared" si="1"/>
        <v>2.6303645592985694</v>
      </c>
      <c r="H15" s="14"/>
      <c r="I15" s="1" t="s">
        <v>16</v>
      </c>
      <c r="J15" s="36">
        <v>46853</v>
      </c>
      <c r="K15" s="37">
        <v>50694</v>
      </c>
      <c r="L15" s="1">
        <v>97547</v>
      </c>
      <c r="M15" s="1">
        <v>98236</v>
      </c>
      <c r="N15" s="53">
        <f t="shared" si="2"/>
        <v>-689</v>
      </c>
      <c r="O15" s="54">
        <f t="shared" si="3"/>
        <v>-0.70137220570870151</v>
      </c>
      <c r="P15" s="6"/>
    </row>
    <row r="16" spans="1:16" ht="26.25" customHeight="1">
      <c r="A16" s="1" t="s">
        <v>30</v>
      </c>
      <c r="B16" s="36">
        <v>39108</v>
      </c>
      <c r="C16" s="37">
        <v>41119</v>
      </c>
      <c r="D16" s="1">
        <v>80227</v>
      </c>
      <c r="E16" s="1">
        <v>79980</v>
      </c>
      <c r="F16" s="53">
        <f t="shared" si="0"/>
        <v>247</v>
      </c>
      <c r="G16" s="54">
        <f t="shared" si="1"/>
        <v>0.30882720680170045</v>
      </c>
      <c r="H16" s="14"/>
      <c r="I16" s="1" t="s">
        <v>18</v>
      </c>
      <c r="J16" s="36">
        <v>71862</v>
      </c>
      <c r="K16" s="37">
        <v>78948</v>
      </c>
      <c r="L16" s="1">
        <v>150810</v>
      </c>
      <c r="M16" s="1">
        <v>151348</v>
      </c>
      <c r="N16" s="53">
        <f t="shared" si="2"/>
        <v>-538</v>
      </c>
      <c r="O16" s="54">
        <f t="shared" si="3"/>
        <v>-0.35547215688347389</v>
      </c>
      <c r="P16" s="6"/>
    </row>
    <row r="17" spans="1:16" ht="26.25" customHeight="1">
      <c r="A17" s="1" t="s">
        <v>32</v>
      </c>
      <c r="B17" s="36">
        <v>75836</v>
      </c>
      <c r="C17" s="37">
        <v>77305</v>
      </c>
      <c r="D17" s="1">
        <v>153141</v>
      </c>
      <c r="E17" s="1">
        <v>152779</v>
      </c>
      <c r="F17" s="53">
        <f t="shared" si="0"/>
        <v>362</v>
      </c>
      <c r="G17" s="54">
        <f t="shared" si="1"/>
        <v>0.23694355899698255</v>
      </c>
      <c r="H17" s="14"/>
      <c r="I17" s="1" t="s">
        <v>20</v>
      </c>
      <c r="J17" s="36">
        <v>52607</v>
      </c>
      <c r="K17" s="37">
        <v>59189</v>
      </c>
      <c r="L17" s="1">
        <v>111796</v>
      </c>
      <c r="M17" s="1">
        <v>111707</v>
      </c>
      <c r="N17" s="53">
        <f t="shared" si="2"/>
        <v>89</v>
      </c>
      <c r="O17" s="54">
        <f t="shared" si="3"/>
        <v>7.9672715228230995E-2</v>
      </c>
      <c r="P17" s="6"/>
    </row>
    <row r="18" spans="1:16" ht="26.25" customHeight="1">
      <c r="A18" s="20" t="s">
        <v>34</v>
      </c>
      <c r="B18" s="38">
        <v>70985</v>
      </c>
      <c r="C18" s="39">
        <v>73469</v>
      </c>
      <c r="D18" s="1">
        <v>144454</v>
      </c>
      <c r="E18" s="1">
        <v>144581</v>
      </c>
      <c r="F18" s="53">
        <f t="shared" si="0"/>
        <v>-127</v>
      </c>
      <c r="G18" s="54">
        <f t="shared" si="1"/>
        <v>-8.7840034306029144E-2</v>
      </c>
      <c r="H18" s="14"/>
      <c r="I18" s="1" t="s">
        <v>22</v>
      </c>
      <c r="J18" s="38">
        <v>26626</v>
      </c>
      <c r="K18" s="39">
        <v>29660</v>
      </c>
      <c r="L18" s="1">
        <v>56286</v>
      </c>
      <c r="M18" s="1">
        <v>56744</v>
      </c>
      <c r="N18" s="53">
        <f t="shared" ref="N18:N45" si="4">L18-M18</f>
        <v>-458</v>
      </c>
      <c r="O18" s="54">
        <f t="shared" ref="O18:O47" si="5">IF(M18=0,"",N18/M18*100)</f>
        <v>-0.80713379388129147</v>
      </c>
      <c r="P18" s="6"/>
    </row>
    <row r="19" spans="1:16" ht="26.25" customHeight="1">
      <c r="A19" s="1" t="s">
        <v>35</v>
      </c>
      <c r="B19" s="36">
        <v>31602</v>
      </c>
      <c r="C19" s="37">
        <v>36394</v>
      </c>
      <c r="D19" s="1">
        <v>67996</v>
      </c>
      <c r="E19" s="1">
        <v>67765</v>
      </c>
      <c r="F19" s="53">
        <f t="shared" si="0"/>
        <v>231</v>
      </c>
      <c r="G19" s="54">
        <f t="shared" si="1"/>
        <v>0.34088393713568954</v>
      </c>
      <c r="H19" s="14"/>
      <c r="I19" s="1" t="s">
        <v>75</v>
      </c>
      <c r="J19" s="37">
        <v>43159</v>
      </c>
      <c r="K19" s="37">
        <v>48904</v>
      </c>
      <c r="L19" s="1">
        <v>92063</v>
      </c>
      <c r="M19" s="1">
        <v>92694</v>
      </c>
      <c r="N19" s="53">
        <f t="shared" si="4"/>
        <v>-631</v>
      </c>
      <c r="O19" s="54">
        <f t="shared" si="5"/>
        <v>-0.68073445961982437</v>
      </c>
      <c r="P19" s="6"/>
    </row>
    <row r="20" spans="1:16" ht="26.25" customHeight="1">
      <c r="A20" s="1" t="s">
        <v>37</v>
      </c>
      <c r="B20" s="36">
        <v>41249</v>
      </c>
      <c r="C20" s="37">
        <v>44722</v>
      </c>
      <c r="D20" s="1">
        <v>85971</v>
      </c>
      <c r="E20" s="1">
        <v>86360</v>
      </c>
      <c r="F20" s="53">
        <f t="shared" si="0"/>
        <v>-389</v>
      </c>
      <c r="G20" s="54">
        <f t="shared" si="1"/>
        <v>-0.45044001852709586</v>
      </c>
      <c r="H20" s="14"/>
      <c r="I20" s="1" t="s">
        <v>26</v>
      </c>
      <c r="J20" s="36">
        <v>48870</v>
      </c>
      <c r="K20" s="37">
        <v>51364</v>
      </c>
      <c r="L20" s="1">
        <v>100234</v>
      </c>
      <c r="M20" s="1">
        <v>100964</v>
      </c>
      <c r="N20" s="53">
        <f t="shared" si="4"/>
        <v>-730</v>
      </c>
      <c r="O20" s="54">
        <f t="shared" si="5"/>
        <v>-0.72302999088784115</v>
      </c>
      <c r="P20" s="6"/>
    </row>
    <row r="21" spans="1:16" ht="26.25" customHeight="1">
      <c r="A21" s="1" t="s">
        <v>39</v>
      </c>
      <c r="B21" s="36">
        <v>36125</v>
      </c>
      <c r="C21" s="37">
        <v>40206</v>
      </c>
      <c r="D21" s="1">
        <v>76331</v>
      </c>
      <c r="E21" s="1">
        <v>75887</v>
      </c>
      <c r="F21" s="53">
        <f t="shared" si="0"/>
        <v>444</v>
      </c>
      <c r="G21" s="54">
        <f t="shared" si="1"/>
        <v>0.58508044856167729</v>
      </c>
      <c r="H21" s="14"/>
      <c r="I21" s="1" t="s">
        <v>28</v>
      </c>
      <c r="J21" s="36">
        <v>35143</v>
      </c>
      <c r="K21" s="37">
        <v>36646</v>
      </c>
      <c r="L21" s="1">
        <v>71789</v>
      </c>
      <c r="M21" s="1">
        <v>72034</v>
      </c>
      <c r="N21" s="53">
        <f t="shared" si="4"/>
        <v>-245</v>
      </c>
      <c r="O21" s="54">
        <f t="shared" si="5"/>
        <v>-0.34011716689341143</v>
      </c>
      <c r="P21" s="6"/>
    </row>
    <row r="22" spans="1:16" ht="26.25" customHeight="1">
      <c r="A22" s="1" t="s">
        <v>40</v>
      </c>
      <c r="B22" s="36">
        <v>65949</v>
      </c>
      <c r="C22" s="37">
        <v>74562</v>
      </c>
      <c r="D22" s="1">
        <v>140511</v>
      </c>
      <c r="E22" s="1">
        <v>140905</v>
      </c>
      <c r="F22" s="53">
        <f t="shared" si="0"/>
        <v>-394</v>
      </c>
      <c r="G22" s="54">
        <f t="shared" si="1"/>
        <v>-0.27962102125545579</v>
      </c>
      <c r="H22" s="14"/>
      <c r="I22" s="1" t="s">
        <v>31</v>
      </c>
      <c r="J22" s="36">
        <v>22293</v>
      </c>
      <c r="K22" s="37">
        <v>25073</v>
      </c>
      <c r="L22" s="1">
        <v>47366</v>
      </c>
      <c r="M22" s="1">
        <v>47795</v>
      </c>
      <c r="N22" s="53">
        <f t="shared" si="4"/>
        <v>-429</v>
      </c>
      <c r="O22" s="54">
        <f t="shared" si="5"/>
        <v>-0.89758342922899892</v>
      </c>
      <c r="P22" s="6"/>
    </row>
    <row r="23" spans="1:16" ht="26.25" customHeight="1">
      <c r="A23" s="1" t="s">
        <v>42</v>
      </c>
      <c r="B23" s="36">
        <v>42669</v>
      </c>
      <c r="C23" s="37">
        <v>48482</v>
      </c>
      <c r="D23" s="1">
        <v>91151</v>
      </c>
      <c r="E23" s="1">
        <v>91129</v>
      </c>
      <c r="F23" s="53">
        <f t="shared" si="0"/>
        <v>22</v>
      </c>
      <c r="G23" s="57">
        <f t="shared" si="1"/>
        <v>2.4141601466053614E-2</v>
      </c>
      <c r="H23" s="14"/>
      <c r="I23" s="1" t="s">
        <v>33</v>
      </c>
      <c r="J23" s="36">
        <v>24762</v>
      </c>
      <c r="K23" s="37">
        <v>28118</v>
      </c>
      <c r="L23" s="1">
        <v>52880</v>
      </c>
      <c r="M23" s="1">
        <v>53378</v>
      </c>
      <c r="N23" s="53">
        <f t="shared" si="4"/>
        <v>-498</v>
      </c>
      <c r="O23" s="54">
        <f t="shared" si="5"/>
        <v>-0.93296863876503422</v>
      </c>
      <c r="P23" s="6"/>
    </row>
    <row r="24" spans="1:16" ht="26.25" customHeight="1">
      <c r="A24" s="1" t="s">
        <v>44</v>
      </c>
      <c r="B24" s="36">
        <v>40934</v>
      </c>
      <c r="C24" s="37">
        <v>49689</v>
      </c>
      <c r="D24" s="1">
        <v>90623</v>
      </c>
      <c r="E24" s="1">
        <v>90878</v>
      </c>
      <c r="F24" s="53">
        <f t="shared" si="0"/>
        <v>-255</v>
      </c>
      <c r="G24" s="54">
        <f t="shared" si="1"/>
        <v>-0.28059596381962632</v>
      </c>
      <c r="H24" s="14"/>
      <c r="I24" s="20" t="s">
        <v>24</v>
      </c>
      <c r="J24" s="41">
        <v>191206</v>
      </c>
      <c r="K24" s="42">
        <v>206126</v>
      </c>
      <c r="L24" s="1">
        <v>397332</v>
      </c>
      <c r="M24" s="24">
        <v>399024</v>
      </c>
      <c r="N24" s="53">
        <f t="shared" si="4"/>
        <v>-1692</v>
      </c>
      <c r="O24" s="54">
        <f t="shared" si="5"/>
        <v>-0.42403464453265965</v>
      </c>
      <c r="P24" s="6"/>
    </row>
    <row r="25" spans="1:16" ht="26.25" customHeight="1">
      <c r="A25" s="1" t="s">
        <v>45</v>
      </c>
      <c r="B25" s="36">
        <v>46909</v>
      </c>
      <c r="C25" s="37">
        <v>51203</v>
      </c>
      <c r="D25" s="1">
        <v>98112</v>
      </c>
      <c r="E25" s="1">
        <v>98871</v>
      </c>
      <c r="F25" s="53">
        <f t="shared" si="0"/>
        <v>-759</v>
      </c>
      <c r="G25" s="54">
        <f t="shared" si="1"/>
        <v>-0.76766695997815326</v>
      </c>
      <c r="H25" s="14"/>
      <c r="I25" s="1" t="s">
        <v>36</v>
      </c>
      <c r="J25" s="41">
        <v>23509</v>
      </c>
      <c r="K25" s="42">
        <v>25863</v>
      </c>
      <c r="L25" s="1">
        <v>49372</v>
      </c>
      <c r="M25" s="1">
        <v>49928</v>
      </c>
      <c r="N25" s="53">
        <f t="shared" si="4"/>
        <v>-556</v>
      </c>
      <c r="O25" s="54">
        <f t="shared" si="5"/>
        <v>-1.1136035891684024</v>
      </c>
      <c r="P25" s="6"/>
    </row>
    <row r="26" spans="1:16" ht="26.25" customHeight="1">
      <c r="A26" s="1" t="s">
        <v>46</v>
      </c>
      <c r="B26" s="58">
        <v>58464</v>
      </c>
      <c r="C26" s="37">
        <v>68157</v>
      </c>
      <c r="D26" s="1">
        <v>126621</v>
      </c>
      <c r="E26" s="1">
        <v>126894</v>
      </c>
      <c r="F26" s="53">
        <f t="shared" si="0"/>
        <v>-273</v>
      </c>
      <c r="G26" s="54">
        <f t="shared" si="1"/>
        <v>-0.21514019575393636</v>
      </c>
      <c r="H26" s="14"/>
      <c r="I26" s="1" t="s">
        <v>68</v>
      </c>
      <c r="J26" s="36">
        <v>22059</v>
      </c>
      <c r="K26" s="37">
        <v>23738</v>
      </c>
      <c r="L26" s="1">
        <v>45797</v>
      </c>
      <c r="M26" s="1">
        <v>45981</v>
      </c>
      <c r="N26" s="53">
        <f t="shared" si="4"/>
        <v>-184</v>
      </c>
      <c r="O26" s="54">
        <f t="shared" si="5"/>
        <v>-0.40016528566146886</v>
      </c>
      <c r="P26" s="14"/>
    </row>
    <row r="27" spans="1:16" ht="26.25" customHeight="1">
      <c r="A27" s="59" t="s">
        <v>47</v>
      </c>
      <c r="B27" s="62">
        <v>51670</v>
      </c>
      <c r="C27" s="61">
        <v>58342</v>
      </c>
      <c r="D27" s="1">
        <v>110012</v>
      </c>
      <c r="E27" s="1">
        <v>109926</v>
      </c>
      <c r="F27" s="53">
        <f t="shared" si="0"/>
        <v>86</v>
      </c>
      <c r="G27" s="54">
        <f t="shared" si="1"/>
        <v>7.8234448629077746E-2</v>
      </c>
      <c r="H27" s="14"/>
      <c r="I27" s="1" t="s">
        <v>91</v>
      </c>
      <c r="J27" s="36">
        <v>30811</v>
      </c>
      <c r="K27" s="37">
        <v>33995</v>
      </c>
      <c r="L27" s="1">
        <v>64806</v>
      </c>
      <c r="M27" s="1">
        <v>64843</v>
      </c>
      <c r="N27" s="53">
        <f t="shared" ref="N27:N28" si="6">L27-M27</f>
        <v>-37</v>
      </c>
      <c r="O27" s="54">
        <f t="shared" ref="O27:O28" si="7">IF(M27=0,"",N27/M27*100)</f>
        <v>-5.7060900945360329E-2</v>
      </c>
      <c r="P27" s="6"/>
    </row>
    <row r="28" spans="1:16" ht="26.25" customHeight="1">
      <c r="A28" s="1" t="s">
        <v>49</v>
      </c>
      <c r="B28" s="60">
        <v>72733</v>
      </c>
      <c r="C28" s="37">
        <v>83062</v>
      </c>
      <c r="D28" s="1">
        <v>155795</v>
      </c>
      <c r="E28" s="1">
        <v>157211</v>
      </c>
      <c r="F28" s="53">
        <f t="shared" si="0"/>
        <v>-1416</v>
      </c>
      <c r="G28" s="54">
        <f t="shared" si="1"/>
        <v>-0.90070033267392235</v>
      </c>
      <c r="H28" s="14"/>
      <c r="I28" s="1" t="s">
        <v>41</v>
      </c>
      <c r="J28" s="36">
        <v>22167</v>
      </c>
      <c r="K28" s="37">
        <v>25771</v>
      </c>
      <c r="L28" s="1">
        <v>47938</v>
      </c>
      <c r="M28" s="1">
        <v>48183</v>
      </c>
      <c r="N28" s="53">
        <f t="shared" si="6"/>
        <v>-245</v>
      </c>
      <c r="O28" s="54">
        <f t="shared" si="7"/>
        <v>-0.50847809393354504</v>
      </c>
      <c r="P28" s="6"/>
    </row>
    <row r="29" spans="1:16" ht="26.25" customHeight="1">
      <c r="A29" s="1" t="s">
        <v>51</v>
      </c>
      <c r="B29" s="36">
        <v>49549</v>
      </c>
      <c r="C29" s="37">
        <v>34313</v>
      </c>
      <c r="D29" s="1">
        <v>83862</v>
      </c>
      <c r="E29" s="1">
        <v>84974</v>
      </c>
      <c r="F29" s="53">
        <f t="shared" si="0"/>
        <v>-1112</v>
      </c>
      <c r="G29" s="54">
        <f t="shared" si="1"/>
        <v>-1.3086355826488103</v>
      </c>
      <c r="H29" s="14"/>
      <c r="I29" s="1" t="s">
        <v>43</v>
      </c>
      <c r="J29" s="41">
        <v>20620</v>
      </c>
      <c r="K29" s="42">
        <v>23270</v>
      </c>
      <c r="L29" s="1">
        <v>43890</v>
      </c>
      <c r="M29" s="24">
        <v>44464</v>
      </c>
      <c r="N29" s="53">
        <f t="shared" si="4"/>
        <v>-574</v>
      </c>
      <c r="O29" s="54">
        <f t="shared" si="5"/>
        <v>-1.2909319899244331</v>
      </c>
      <c r="P29" s="14"/>
    </row>
    <row r="30" spans="1:16" ht="26.25" customHeight="1">
      <c r="A30" s="1" t="s">
        <v>53</v>
      </c>
      <c r="B30" s="24">
        <f>SUM(B6:B29)</f>
        <v>1080523</v>
      </c>
      <c r="C30" s="24">
        <f t="shared" ref="C30:D30" si="8">SUM(C6:C29)</f>
        <v>1174568</v>
      </c>
      <c r="D30" s="24">
        <f t="shared" si="8"/>
        <v>2255091</v>
      </c>
      <c r="E30" s="24">
        <v>2251795</v>
      </c>
      <c r="F30" s="53">
        <f t="shared" si="0"/>
        <v>3296</v>
      </c>
      <c r="G30" s="54">
        <f t="shared" si="1"/>
        <v>0.14637211646708514</v>
      </c>
      <c r="H30" s="14"/>
      <c r="I30" s="32" t="s">
        <v>70</v>
      </c>
      <c r="J30" s="36">
        <f>SUM(B41:B47)+SUM(J6:J29)</f>
        <v>1986834</v>
      </c>
      <c r="K30" s="36">
        <f>SUM(C41:C47)+SUM(K6:K29)</f>
        <v>2211131</v>
      </c>
      <c r="L30" s="36">
        <f>SUM(D41:D47)+SUM(L6:L29)</f>
        <v>4197965</v>
      </c>
      <c r="M30" s="36">
        <v>4215036</v>
      </c>
      <c r="N30" s="53">
        <f>L30-M30</f>
        <v>-17071</v>
      </c>
      <c r="O30" s="54">
        <f>IF(M30=0,"",N30/M30*100)</f>
        <v>-0.40500247210225493</v>
      </c>
      <c r="P30" s="14"/>
    </row>
    <row r="31" spans="1:16" ht="26.25" customHeight="1">
      <c r="A31" s="26"/>
      <c r="B31" s="25"/>
      <c r="C31" s="1"/>
      <c r="D31" s="1"/>
      <c r="E31" s="1"/>
      <c r="F31" s="53"/>
      <c r="G31" s="54" t="str">
        <f t="shared" si="1"/>
        <v/>
      </c>
      <c r="H31" s="14"/>
      <c r="I31" s="25"/>
      <c r="J31" s="22"/>
      <c r="K31" s="23"/>
      <c r="L31" s="1"/>
      <c r="M31" s="1"/>
      <c r="N31" s="53"/>
      <c r="O31" s="54" t="str">
        <f t="shared" si="5"/>
        <v/>
      </c>
      <c r="P31" s="6"/>
    </row>
    <row r="32" spans="1:16" ht="26.25" customHeight="1">
      <c r="A32" s="1" t="s">
        <v>78</v>
      </c>
      <c r="B32" s="36">
        <v>59756</v>
      </c>
      <c r="C32" s="37">
        <v>62834</v>
      </c>
      <c r="D32" s="1">
        <v>122590</v>
      </c>
      <c r="E32" s="1">
        <v>122606</v>
      </c>
      <c r="F32" s="53">
        <f t="shared" si="0"/>
        <v>-16</v>
      </c>
      <c r="G32" s="54">
        <f t="shared" si="1"/>
        <v>-1.3049932303476177E-2</v>
      </c>
      <c r="H32" s="14"/>
      <c r="I32" s="25" t="s">
        <v>92</v>
      </c>
      <c r="J32" s="36">
        <v>12094</v>
      </c>
      <c r="K32" s="37">
        <v>13878</v>
      </c>
      <c r="L32" s="1">
        <v>25972</v>
      </c>
      <c r="M32" s="41">
        <v>26005</v>
      </c>
      <c r="N32" s="53">
        <f t="shared" ref="N32" si="9">L32-M32</f>
        <v>-33</v>
      </c>
      <c r="O32" s="54">
        <f t="shared" ref="O32" si="10">IF(M32=0,"",N32/M32*100)</f>
        <v>-0.12689867333205154</v>
      </c>
      <c r="P32" s="6"/>
    </row>
    <row r="33" spans="1:17" ht="26.25" customHeight="1">
      <c r="A33" s="1" t="s">
        <v>79</v>
      </c>
      <c r="B33" s="36">
        <v>47221</v>
      </c>
      <c r="C33" s="37">
        <v>51654</v>
      </c>
      <c r="D33" s="1">
        <v>98875</v>
      </c>
      <c r="E33" s="1">
        <v>99655</v>
      </c>
      <c r="F33" s="53">
        <f t="shared" si="0"/>
        <v>-780</v>
      </c>
      <c r="G33" s="54">
        <f t="shared" si="1"/>
        <v>-0.78270031609051238</v>
      </c>
      <c r="H33" s="14"/>
      <c r="I33" s="25" t="s">
        <v>48</v>
      </c>
      <c r="J33" s="36">
        <v>7829</v>
      </c>
      <c r="K33" s="37">
        <v>8738</v>
      </c>
      <c r="L33" s="1">
        <v>16567</v>
      </c>
      <c r="M33" s="41">
        <v>16859</v>
      </c>
      <c r="N33" s="53">
        <f t="shared" si="4"/>
        <v>-292</v>
      </c>
      <c r="O33" s="54">
        <f t="shared" si="5"/>
        <v>-1.7320125748858175</v>
      </c>
      <c r="P33" s="6"/>
    </row>
    <row r="34" spans="1:17" ht="26.25" customHeight="1">
      <c r="A34" s="1" t="s">
        <v>80</v>
      </c>
      <c r="B34" s="36">
        <v>33598</v>
      </c>
      <c r="C34" s="37">
        <v>38050</v>
      </c>
      <c r="D34" s="1">
        <v>71648</v>
      </c>
      <c r="E34" s="1">
        <v>71972</v>
      </c>
      <c r="F34" s="53">
        <f t="shared" si="0"/>
        <v>-324</v>
      </c>
      <c r="G34" s="54">
        <f t="shared" si="1"/>
        <v>-0.45017506808203189</v>
      </c>
      <c r="H34" s="14"/>
      <c r="I34" s="25" t="s">
        <v>50</v>
      </c>
      <c r="J34" s="41">
        <v>3986</v>
      </c>
      <c r="K34" s="42">
        <v>4263</v>
      </c>
      <c r="L34" s="1">
        <v>8249</v>
      </c>
      <c r="M34" s="42">
        <v>8403</v>
      </c>
      <c r="N34" s="53">
        <f t="shared" si="4"/>
        <v>-154</v>
      </c>
      <c r="O34" s="54">
        <f t="shared" si="5"/>
        <v>-1.8326788051886231</v>
      </c>
      <c r="P34" s="14"/>
    </row>
    <row r="35" spans="1:17" ht="26.25" customHeight="1">
      <c r="A35" s="1" t="s">
        <v>81</v>
      </c>
      <c r="B35" s="36">
        <v>53506</v>
      </c>
      <c r="C35" s="37">
        <v>59010</v>
      </c>
      <c r="D35" s="1">
        <v>112516</v>
      </c>
      <c r="E35" s="1">
        <v>112701</v>
      </c>
      <c r="F35" s="53">
        <f t="shared" si="0"/>
        <v>-185</v>
      </c>
      <c r="G35" s="54">
        <f t="shared" si="1"/>
        <v>-0.1641511610367255</v>
      </c>
      <c r="H35" s="14"/>
      <c r="I35" s="25" t="s">
        <v>52</v>
      </c>
      <c r="J35" s="36">
        <f>SUM(J33:J34)</f>
        <v>11815</v>
      </c>
      <c r="K35" s="36">
        <f>SUM(K33:K34)</f>
        <v>13001</v>
      </c>
      <c r="L35" s="36">
        <f>SUM(L33:L34)</f>
        <v>24816</v>
      </c>
      <c r="M35" s="36">
        <v>25262</v>
      </c>
      <c r="N35" s="53">
        <f>L35-M35</f>
        <v>-446</v>
      </c>
      <c r="O35" s="54">
        <f t="shared" si="5"/>
        <v>-1.7654975853059931</v>
      </c>
      <c r="P35" s="6"/>
    </row>
    <row r="36" spans="1:17" ht="26.25" customHeight="1">
      <c r="A36" s="1" t="s">
        <v>82</v>
      </c>
      <c r="B36" s="36">
        <v>51615</v>
      </c>
      <c r="C36" s="37">
        <v>62039</v>
      </c>
      <c r="D36" s="1">
        <v>113654</v>
      </c>
      <c r="E36" s="1">
        <v>115169</v>
      </c>
      <c r="F36" s="53">
        <f t="shared" si="0"/>
        <v>-1515</v>
      </c>
      <c r="G36" s="54">
        <f t="shared" si="1"/>
        <v>-1.3154581528015352</v>
      </c>
      <c r="H36" s="14"/>
      <c r="I36" s="25" t="s">
        <v>54</v>
      </c>
      <c r="J36" s="36">
        <v>6527</v>
      </c>
      <c r="K36" s="37">
        <v>7185</v>
      </c>
      <c r="L36" s="1">
        <v>13712</v>
      </c>
      <c r="M36" s="41">
        <v>13781</v>
      </c>
      <c r="N36" s="53">
        <f t="shared" si="4"/>
        <v>-69</v>
      </c>
      <c r="O36" s="54">
        <f t="shared" si="5"/>
        <v>-0.50068935490893263</v>
      </c>
      <c r="P36" s="6"/>
    </row>
    <row r="37" spans="1:17" ht="26.25" customHeight="1">
      <c r="A37" s="1" t="s">
        <v>83</v>
      </c>
      <c r="B37" s="36">
        <v>61003</v>
      </c>
      <c r="C37" s="37">
        <v>69937</v>
      </c>
      <c r="D37" s="1">
        <v>130940</v>
      </c>
      <c r="E37" s="1">
        <v>131538</v>
      </c>
      <c r="F37" s="53">
        <f t="shared" si="0"/>
        <v>-598</v>
      </c>
      <c r="G37" s="54">
        <f t="shared" si="1"/>
        <v>-0.4546214782040171</v>
      </c>
      <c r="H37" s="14"/>
      <c r="I37" s="1" t="s">
        <v>56</v>
      </c>
      <c r="J37" s="36">
        <v>16962</v>
      </c>
      <c r="K37" s="37">
        <v>18754</v>
      </c>
      <c r="L37" s="1">
        <v>35716</v>
      </c>
      <c r="M37" s="41">
        <v>35838</v>
      </c>
      <c r="N37" s="53">
        <f t="shared" si="4"/>
        <v>-122</v>
      </c>
      <c r="O37" s="54">
        <f t="shared" si="5"/>
        <v>-0.34042078240973267</v>
      </c>
      <c r="P37" s="6"/>
    </row>
    <row r="38" spans="1:17" ht="26.25" customHeight="1">
      <c r="A38" s="1" t="s">
        <v>84</v>
      </c>
      <c r="B38" s="36">
        <v>14757</v>
      </c>
      <c r="C38" s="37">
        <v>16246</v>
      </c>
      <c r="D38" s="1">
        <v>31003</v>
      </c>
      <c r="E38" s="1">
        <v>31087</v>
      </c>
      <c r="F38" s="53">
        <f t="shared" si="0"/>
        <v>-84</v>
      </c>
      <c r="G38" s="54">
        <f t="shared" si="1"/>
        <v>-0.27020941229452827</v>
      </c>
      <c r="H38" s="14"/>
      <c r="I38" s="1" t="s">
        <v>57</v>
      </c>
      <c r="J38" s="36">
        <v>3462</v>
      </c>
      <c r="K38" s="37">
        <v>3517</v>
      </c>
      <c r="L38" s="1">
        <v>6979</v>
      </c>
      <c r="M38" s="41">
        <v>7003</v>
      </c>
      <c r="N38" s="53">
        <f t="shared" ref="N38" si="11">L38-M38</f>
        <v>-24</v>
      </c>
      <c r="O38" s="54">
        <f t="shared" ref="O38" si="12">IF(M38=0,"",N38/M38*100)</f>
        <v>-0.34271026702841639</v>
      </c>
      <c r="P38" s="55"/>
      <c r="Q38" s="56"/>
    </row>
    <row r="39" spans="1:17" ht="26.25" customHeight="1">
      <c r="A39" s="1" t="s">
        <v>69</v>
      </c>
      <c r="B39" s="36">
        <f>SUM(B32:B38)</f>
        <v>321456</v>
      </c>
      <c r="C39" s="36">
        <f t="shared" ref="C39:D39" si="13">SUM(C32:C38)</f>
        <v>359770</v>
      </c>
      <c r="D39" s="36">
        <f t="shared" si="13"/>
        <v>681226</v>
      </c>
      <c r="E39" s="36">
        <v>684728</v>
      </c>
      <c r="F39" s="53">
        <f t="shared" si="0"/>
        <v>-3502</v>
      </c>
      <c r="G39" s="54">
        <f t="shared" si="1"/>
        <v>-0.51144396022946337</v>
      </c>
      <c r="H39" s="14"/>
      <c r="I39" s="1" t="s">
        <v>77</v>
      </c>
      <c r="J39" s="41">
        <v>5934</v>
      </c>
      <c r="K39" s="42">
        <v>6884</v>
      </c>
      <c r="L39" s="1">
        <v>12818</v>
      </c>
      <c r="M39" s="42">
        <v>13069</v>
      </c>
      <c r="N39" s="53">
        <f t="shared" si="4"/>
        <v>-251</v>
      </c>
      <c r="O39" s="54">
        <f t="shared" si="5"/>
        <v>-1.9205754074527508</v>
      </c>
      <c r="P39" s="14"/>
    </row>
    <row r="40" spans="1:17" ht="26.25" customHeight="1">
      <c r="A40" s="1"/>
      <c r="B40" s="36"/>
      <c r="C40" s="37"/>
      <c r="D40" s="1"/>
      <c r="E40" s="1"/>
      <c r="F40" s="53"/>
      <c r="G40" s="54" t="str">
        <f t="shared" si="1"/>
        <v/>
      </c>
      <c r="H40" s="14"/>
      <c r="I40" s="25" t="s">
        <v>59</v>
      </c>
      <c r="J40" s="41">
        <f>SUM(J37:J39)</f>
        <v>26358</v>
      </c>
      <c r="K40" s="41">
        <f t="shared" ref="K40" si="14">SUM(K37:K39)</f>
        <v>29155</v>
      </c>
      <c r="L40" s="41">
        <f>SUM(L37:L39)</f>
        <v>55513</v>
      </c>
      <c r="M40" s="41">
        <v>55910</v>
      </c>
      <c r="N40" s="53">
        <f>L40-M40</f>
        <v>-397</v>
      </c>
      <c r="O40" s="54">
        <f t="shared" si="5"/>
        <v>-0.71006975496333391</v>
      </c>
      <c r="P40" s="14"/>
    </row>
    <row r="41" spans="1:17" ht="26.25" customHeight="1">
      <c r="A41" s="1" t="s">
        <v>85</v>
      </c>
      <c r="B41" s="36">
        <v>73929</v>
      </c>
      <c r="C41" s="37">
        <v>82853</v>
      </c>
      <c r="D41" s="1">
        <v>156782</v>
      </c>
      <c r="E41" s="1">
        <v>157964</v>
      </c>
      <c r="F41" s="53">
        <f t="shared" si="0"/>
        <v>-1182</v>
      </c>
      <c r="G41" s="54">
        <f t="shared" si="1"/>
        <v>-0.74827175812210378</v>
      </c>
      <c r="H41" s="14"/>
      <c r="I41" s="25" t="s">
        <v>93</v>
      </c>
      <c r="J41" s="41">
        <v>5270</v>
      </c>
      <c r="K41" s="42">
        <v>5631</v>
      </c>
      <c r="L41" s="1">
        <v>10901</v>
      </c>
      <c r="M41" s="41">
        <v>10992</v>
      </c>
      <c r="N41" s="53">
        <f t="shared" si="4"/>
        <v>-91</v>
      </c>
      <c r="O41" s="54">
        <f t="shared" si="5"/>
        <v>-0.82787481804949059</v>
      </c>
      <c r="P41" s="6"/>
    </row>
    <row r="42" spans="1:17" ht="26.25" customHeight="1">
      <c r="A42" s="1" t="s">
        <v>58</v>
      </c>
      <c r="B42" s="36">
        <v>156446</v>
      </c>
      <c r="C42" s="37">
        <v>179255</v>
      </c>
      <c r="D42" s="1">
        <v>335701</v>
      </c>
      <c r="E42" s="1">
        <v>336360</v>
      </c>
      <c r="F42" s="53">
        <f t="shared" si="0"/>
        <v>-659</v>
      </c>
      <c r="G42" s="54">
        <f t="shared" si="1"/>
        <v>-0.19592103698418362</v>
      </c>
      <c r="H42" s="14"/>
      <c r="I42" s="1" t="s">
        <v>76</v>
      </c>
      <c r="J42" s="41">
        <v>6092</v>
      </c>
      <c r="K42" s="42">
        <v>6625</v>
      </c>
      <c r="L42" s="1">
        <v>12717</v>
      </c>
      <c r="M42" s="41">
        <v>12850</v>
      </c>
      <c r="N42" s="53">
        <f t="shared" si="4"/>
        <v>-133</v>
      </c>
      <c r="O42" s="54">
        <f t="shared" si="5"/>
        <v>-1.0350194552529182</v>
      </c>
      <c r="P42" s="6"/>
    </row>
    <row r="43" spans="1:17" ht="26.25" customHeight="1">
      <c r="A43" s="1" t="s">
        <v>60</v>
      </c>
      <c r="B43" s="36">
        <v>40256</v>
      </c>
      <c r="C43" s="37">
        <v>45350</v>
      </c>
      <c r="D43" s="1">
        <v>85606</v>
      </c>
      <c r="E43" s="1">
        <v>85819</v>
      </c>
      <c r="F43" s="53">
        <f t="shared" si="0"/>
        <v>-213</v>
      </c>
      <c r="G43" s="54">
        <f t="shared" si="1"/>
        <v>-0.24819678625945304</v>
      </c>
      <c r="H43" s="14"/>
      <c r="I43" s="1" t="s">
        <v>62</v>
      </c>
      <c r="J43" s="41">
        <v>2010</v>
      </c>
      <c r="K43" s="42">
        <v>2285</v>
      </c>
      <c r="L43" s="1">
        <v>4295</v>
      </c>
      <c r="M43" s="41">
        <v>4382</v>
      </c>
      <c r="N43" s="53">
        <f t="shared" si="4"/>
        <v>-87</v>
      </c>
      <c r="O43" s="54">
        <f t="shared" si="5"/>
        <v>-1.9853947968963943</v>
      </c>
      <c r="P43" s="6"/>
    </row>
    <row r="44" spans="1:17" ht="26.25" customHeight="1">
      <c r="A44" s="1" t="s">
        <v>61</v>
      </c>
      <c r="B44" s="36">
        <v>147909</v>
      </c>
      <c r="C44" s="37">
        <v>167069</v>
      </c>
      <c r="D44" s="1">
        <v>314978</v>
      </c>
      <c r="E44" s="1">
        <v>313633</v>
      </c>
      <c r="F44" s="53">
        <f t="shared" si="0"/>
        <v>1345</v>
      </c>
      <c r="G44" s="54">
        <f t="shared" si="1"/>
        <v>0.42884517891931018</v>
      </c>
      <c r="H44" s="14"/>
      <c r="I44" s="25" t="s">
        <v>65</v>
      </c>
      <c r="J44" s="41">
        <f>SUM(J41:J43)</f>
        <v>13372</v>
      </c>
      <c r="K44" s="41">
        <f>SUM(K41:K43)</f>
        <v>14541</v>
      </c>
      <c r="L44" s="41">
        <f t="shared" ref="L44" si="15">SUM(L41:L43)</f>
        <v>27913</v>
      </c>
      <c r="M44" s="41">
        <v>28224</v>
      </c>
      <c r="N44" s="53">
        <f t="shared" si="4"/>
        <v>-311</v>
      </c>
      <c r="O44" s="54">
        <f t="shared" si="5"/>
        <v>-1.1018990929705215</v>
      </c>
      <c r="P44" s="6"/>
    </row>
    <row r="45" spans="1:17" ht="26.25" customHeight="1">
      <c r="A45" s="1" t="s">
        <v>86</v>
      </c>
      <c r="B45" s="38">
        <v>28869</v>
      </c>
      <c r="C45" s="39">
        <v>32421</v>
      </c>
      <c r="D45" s="1">
        <v>61290</v>
      </c>
      <c r="E45" s="20">
        <v>61438</v>
      </c>
      <c r="F45" s="53">
        <f t="shared" si="0"/>
        <v>-148</v>
      </c>
      <c r="G45" s="54">
        <f t="shared" si="1"/>
        <v>-0.24089325824408347</v>
      </c>
      <c r="H45" s="14"/>
      <c r="I45" s="25" t="s">
        <v>66</v>
      </c>
      <c r="J45" s="43">
        <f>SUM(J32,J35,J36,J40,J44)</f>
        <v>70166</v>
      </c>
      <c r="K45" s="43">
        <f t="shared" ref="K45:L45" si="16">SUM(K32,K35,K36,K40,K44)</f>
        <v>77760</v>
      </c>
      <c r="L45" s="43">
        <f t="shared" si="16"/>
        <v>147926</v>
      </c>
      <c r="M45" s="43">
        <v>149182</v>
      </c>
      <c r="N45" s="53">
        <f t="shared" si="4"/>
        <v>-1256</v>
      </c>
      <c r="O45" s="54">
        <f t="shared" si="5"/>
        <v>-0.84192462897668618</v>
      </c>
      <c r="P45" s="6"/>
    </row>
    <row r="46" spans="1:17" ht="26.25" customHeight="1">
      <c r="A46" s="1" t="s">
        <v>63</v>
      </c>
      <c r="B46" s="44">
        <v>137418</v>
      </c>
      <c r="C46" s="44">
        <v>154956</v>
      </c>
      <c r="D46" s="1">
        <v>292374</v>
      </c>
      <c r="E46" s="44">
        <v>293568</v>
      </c>
      <c r="F46" s="53">
        <f t="shared" si="0"/>
        <v>-1194</v>
      </c>
      <c r="G46" s="54">
        <f t="shared" si="1"/>
        <v>-0.40672007848266845</v>
      </c>
      <c r="H46" s="28"/>
      <c r="I46" s="25"/>
      <c r="J46" s="40"/>
      <c r="K46" s="40"/>
      <c r="L46" s="1"/>
      <c r="M46" s="40"/>
      <c r="N46" s="53"/>
      <c r="O46" s="54" t="str">
        <f t="shared" si="5"/>
        <v/>
      </c>
      <c r="P46" s="6"/>
    </row>
    <row r="47" spans="1:17" ht="26.25" customHeight="1">
      <c r="A47" s="1" t="s">
        <v>64</v>
      </c>
      <c r="B47" s="45">
        <v>32762</v>
      </c>
      <c r="C47" s="45">
        <v>36085</v>
      </c>
      <c r="D47" s="1">
        <v>68847</v>
      </c>
      <c r="E47" s="45">
        <v>69395</v>
      </c>
      <c r="F47" s="53">
        <f t="shared" si="0"/>
        <v>-548</v>
      </c>
      <c r="G47" s="54">
        <f t="shared" si="1"/>
        <v>-0.78968225376468049</v>
      </c>
      <c r="H47" s="28"/>
      <c r="I47" s="27" t="s">
        <v>55</v>
      </c>
      <c r="J47" s="43">
        <f>SUM(B30,B39,J30,J45)</f>
        <v>3458979</v>
      </c>
      <c r="K47" s="43">
        <f>SUM(C30,C39,K30,K45)</f>
        <v>3823229</v>
      </c>
      <c r="L47" s="43">
        <f>SUM(D30,D39,L30,L45)</f>
        <v>7282208</v>
      </c>
      <c r="M47" s="43">
        <v>7300741</v>
      </c>
      <c r="N47" s="53">
        <f>L47-M47</f>
        <v>-18533</v>
      </c>
      <c r="O47" s="54">
        <f t="shared" si="5"/>
        <v>-0.25385094471917302</v>
      </c>
      <c r="P47" s="6"/>
    </row>
    <row r="48" spans="1:17" ht="20.100000000000001" customHeight="1">
      <c r="A48" s="34" t="s">
        <v>87</v>
      </c>
      <c r="B48" s="48"/>
      <c r="C48" s="48"/>
      <c r="D48" s="48"/>
      <c r="E48" s="48"/>
      <c r="F48" s="49"/>
      <c r="G48" s="49"/>
      <c r="H48" s="50"/>
      <c r="I48" s="51"/>
      <c r="J48" s="52"/>
      <c r="K48" s="52"/>
      <c r="L48" s="46"/>
      <c r="M48" s="46"/>
      <c r="N48" s="46"/>
      <c r="O48" s="47"/>
      <c r="P48" s="6"/>
    </row>
    <row r="49" spans="1:31" ht="20.100000000000001" customHeight="1">
      <c r="A49" s="34"/>
      <c r="H49" s="28"/>
      <c r="I49" s="28"/>
      <c r="J49" s="28"/>
      <c r="K49" s="28"/>
      <c r="L49" s="28"/>
      <c r="M49" s="28"/>
      <c r="N49" s="28"/>
      <c r="O49" s="28"/>
      <c r="P49" s="33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6"/>
    </row>
    <row r="50" spans="1:31" ht="20.100000000000001" customHeight="1">
      <c r="P50" s="31" t="s">
        <v>71</v>
      </c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6"/>
    </row>
    <row r="51" spans="1:31" ht="20.100000000000001" customHeight="1">
      <c r="P51" s="6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6"/>
    </row>
    <row r="52" spans="1:31" ht="20.100000000000001" customHeight="1">
      <c r="P52" s="6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6"/>
    </row>
    <row r="53" spans="1:31" ht="20.100000000000001" customHeight="1">
      <c r="P53" s="6"/>
    </row>
    <row r="54" spans="1:31" ht="20.100000000000001" customHeight="1">
      <c r="A54" s="6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6"/>
    </row>
    <row r="55" spans="1:31" ht="20.100000000000001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31" ht="15" customHeight="1">
      <c r="A56" s="6"/>
      <c r="B56" s="28"/>
      <c r="C56" s="28"/>
      <c r="D56" s="28"/>
      <c r="E56" s="28"/>
      <c r="F56" s="28"/>
      <c r="G56" s="28"/>
      <c r="H56" s="6"/>
      <c r="I56" s="6"/>
      <c r="J56" s="6"/>
      <c r="K56" s="6"/>
      <c r="L56" s="6"/>
      <c r="M56" s="6"/>
      <c r="N56" s="6"/>
      <c r="O56" s="6"/>
      <c r="P56" s="6"/>
    </row>
    <row r="57" spans="1:31" ht="15" customHeight="1">
      <c r="A57" s="6"/>
      <c r="B57" s="28"/>
      <c r="C57" s="28"/>
      <c r="D57" s="28"/>
      <c r="E57" s="28"/>
      <c r="F57" s="28"/>
      <c r="G57" s="28"/>
      <c r="H57" s="6"/>
      <c r="I57" s="6"/>
      <c r="J57" s="6"/>
      <c r="K57" s="6"/>
      <c r="L57" s="6"/>
      <c r="M57" s="6"/>
      <c r="N57" s="6"/>
      <c r="O57" s="6"/>
      <c r="P57" s="6"/>
    </row>
    <row r="58" spans="1:31" ht="1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</row>
    <row r="59" spans="1:31" ht="1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</row>
    <row r="60" spans="1:31" ht="1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</row>
    <row r="61" spans="1:31" ht="1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</row>
    <row r="62" spans="1:31" ht="1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</row>
    <row r="63" spans="1:31" ht="1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</row>
    <row r="64" spans="1:31" ht="1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</row>
    <row r="65" spans="1:16" ht="1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</row>
    <row r="66" spans="1:16" ht="1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</row>
    <row r="67" spans="1:16" ht="1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</row>
    <row r="68" spans="1:16" ht="1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</row>
    <row r="69" spans="1:16" ht="1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</row>
    <row r="70" spans="1:16" ht="1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</row>
    <row r="71" spans="1:16" ht="1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</row>
    <row r="72" spans="1:16" ht="1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</row>
    <row r="73" spans="1:16" ht="1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</row>
    <row r="74" spans="1:16" ht="1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</row>
    <row r="75" spans="1:16" ht="1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</row>
    <row r="76" spans="1:16" ht="1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</row>
    <row r="77" spans="1:16" ht="1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</row>
    <row r="78" spans="1:16" ht="1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</row>
    <row r="79" spans="1:16" ht="1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</row>
    <row r="80" spans="1:16" ht="1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</row>
    <row r="81" spans="1:16" ht="1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</row>
    <row r="82" spans="1:16" ht="1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</row>
    <row r="83" spans="1:16" ht="1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</row>
    <row r="84" spans="1:16" ht="1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</row>
    <row r="85" spans="1:16" ht="1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</row>
    <row r="86" spans="1:16" ht="1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</row>
    <row r="87" spans="1:16" ht="1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</row>
    <row r="88" spans="1:16" ht="1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</row>
    <row r="89" spans="1:16" ht="20.100000000000001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</row>
    <row r="90" spans="1:16" ht="20.100000000000001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</row>
    <row r="91" spans="1:16" ht="20.100000000000001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</row>
    <row r="92" spans="1:16" ht="20.100000000000001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</row>
    <row r="93" spans="1:16" ht="20.100000000000001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</row>
    <row r="94" spans="1:16" ht="20.100000000000001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</row>
    <row r="95" spans="1:16" ht="20.100000000000001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</row>
    <row r="96" spans="1:16" ht="20.100000000000001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</row>
    <row r="97" spans="1:16" ht="20.100000000000001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</row>
    <row r="98" spans="1:16" ht="20.100000000000001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</row>
    <row r="99" spans="1:16" ht="20.100000000000001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</row>
    <row r="100" spans="1:16" ht="20.100000000000001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</row>
    <row r="101" spans="1:16" ht="20.100000000000001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</row>
    <row r="102" spans="1:16" ht="20.100000000000001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</row>
    <row r="103" spans="1:16" ht="20.100000000000001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</row>
    <row r="104" spans="1:16" ht="15.9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</row>
    <row r="105" spans="1:16" ht="15.9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</row>
    <row r="106" spans="1:16" ht="15.9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</row>
    <row r="107" spans="1:16" ht="15.9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</row>
    <row r="108" spans="1:16" ht="15.9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</row>
    <row r="109" spans="1:16" ht="15.9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</row>
    <row r="110" spans="1:16" ht="15.9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</row>
    <row r="111" spans="1:16" ht="15.9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</row>
    <row r="112" spans="1:16" ht="15.9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</row>
    <row r="113" spans="1:16" ht="15.9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</row>
    <row r="114" spans="1:16" ht="15.9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</row>
    <row r="115" spans="1:16" ht="15.9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</row>
    <row r="116" spans="1:16" ht="15.9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</row>
    <row r="117" spans="1:16" ht="15.9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</row>
    <row r="118" spans="1:16" ht="15.9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</row>
    <row r="119" spans="1:16" ht="15.9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</row>
    <row r="120" spans="1:16" ht="15.9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</row>
    <row r="121" spans="1:16" ht="15.9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</row>
    <row r="122" spans="1:16" ht="15.9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</row>
    <row r="123" spans="1:16" ht="15.9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</row>
    <row r="124" spans="1:16" ht="15.9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</row>
    <row r="125" spans="1:16" ht="15.9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</row>
    <row r="126" spans="1:16" ht="15.9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</row>
    <row r="127" spans="1:16" ht="15.9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</row>
    <row r="128" spans="1:16" ht="15.9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</row>
    <row r="129" spans="1:16" ht="15.9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</row>
    <row r="130" spans="1:16" ht="15.9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</row>
    <row r="131" spans="1:16" ht="15.9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</row>
    <row r="132" spans="1:16" ht="15.9" customHeight="1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</row>
    <row r="133" spans="1:16" ht="15.9" customHeight="1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</row>
    <row r="134" spans="1:16" ht="15.9" customHeight="1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</row>
    <row r="135" spans="1:16" ht="20.100000000000001" customHeight="1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</row>
    <row r="136" spans="1:16" ht="20.100000000000001" customHeight="1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</row>
    <row r="137" spans="1:16" ht="20.100000000000001" customHeight="1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</row>
  </sheetData>
  <mergeCells count="1">
    <mergeCell ref="M2:O2"/>
  </mergeCells>
  <phoneticPr fontId="1"/>
  <conditionalFormatting sqref="F6:G47">
    <cfRule type="cellIs" dxfId="1" priority="2" operator="lessThanOrEqual">
      <formula>-0.01</formula>
    </cfRule>
  </conditionalFormatting>
  <conditionalFormatting sqref="N6:O47">
    <cfRule type="cellIs" dxfId="0" priority="1" operator="lessThanOrEqual">
      <formula>-0.01</formula>
    </cfRule>
  </conditionalFormatting>
  <printOptions horizontalCentered="1"/>
  <pageMargins left="0.6692913385826772" right="0.51181102362204722" top="0.79" bottom="0" header="0.51181102362204722" footer="0.36"/>
  <pageSetup paperSize="9" scale="64" orientation="portrait" r:id="rId1"/>
  <headerFooter alignWithMargins="0"/>
  <ignoredErrors>
    <ignoredError sqref="B39:D3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選挙人名簿登録者数</vt:lpstr>
      <vt:lpstr>選挙人名簿登録者数!Print_Area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實島　彩</dc:creator>
  <cp:lastModifiedBy>橋本　佳歩</cp:lastModifiedBy>
  <cp:lastPrinted>2024-03-05T02:38:02Z</cp:lastPrinted>
  <dcterms:created xsi:type="dcterms:W3CDTF">2001-06-06T11:36:59Z</dcterms:created>
  <dcterms:modified xsi:type="dcterms:W3CDTF">2024-03-06T04:37:33Z</dcterms:modified>
</cp:coreProperties>
</file>