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g2064sv0fs002\net_data\06_【選挙】\03 経常業務全般\10-1 選挙人名簿・在外選挙人名簿\03選挙人名簿データ（H26より市町村報告は在外も含む）\R5年度\03_12月定時\02_報道提供起案関係\"/>
    </mc:Choice>
  </mc:AlternateContent>
  <xr:revisionPtr revIDLastSave="0" documentId="13_ncr:1_{DB466BE4-FE49-4FFC-80F1-E6BA8C121424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選挙人名簿登録者数" sheetId="46" r:id="rId1"/>
  </sheets>
  <definedNames>
    <definedName name="_Fill" localSheetId="0" hidden="1">#REF!</definedName>
    <definedName name="_Fill" hidden="1">#REF!</definedName>
    <definedName name="_xlnm.Print_Area" localSheetId="0">選挙人名簿登録者数!$A$1:$O$49</definedName>
    <definedName name="_xlnm.Print_Area">#REF!</definedName>
    <definedName name="表1" localSheetId="0">#REF!</definedName>
    <definedName name="表1">#REF!</definedName>
    <definedName name="表３">#REF!</definedName>
    <definedName name="様式7号" localSheetId="0">#REF!</definedName>
    <definedName name="様式7号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0" i="46" l="1"/>
  <c r="L30" i="46"/>
  <c r="J30" i="46"/>
  <c r="K35" i="46"/>
  <c r="L35" i="46"/>
  <c r="J35" i="46"/>
  <c r="D39" i="46"/>
  <c r="C39" i="46"/>
  <c r="B39" i="46"/>
  <c r="C30" i="46" l="1"/>
  <c r="D30" i="46"/>
  <c r="B30" i="46"/>
  <c r="N11" i="46" l="1"/>
  <c r="O11" i="46" s="1"/>
  <c r="N32" i="46" l="1"/>
  <c r="O32" i="46" s="1"/>
  <c r="K44" i="46" l="1"/>
  <c r="J44" i="46" l="1"/>
  <c r="J40" i="46"/>
  <c r="K40" i="46"/>
  <c r="J45" i="46" l="1"/>
  <c r="K45" i="46"/>
  <c r="O31" i="46"/>
  <c r="O46" i="46"/>
  <c r="G31" i="46"/>
  <c r="G40" i="46"/>
  <c r="L45" i="46" l="1"/>
  <c r="J47" i="46"/>
  <c r="K47" i="46"/>
  <c r="L47" i="46" l="1"/>
  <c r="N47" i="46" s="1"/>
  <c r="O47" i="46" s="1"/>
  <c r="N34" i="46"/>
  <c r="O34" i="46" s="1"/>
  <c r="N36" i="46"/>
  <c r="O36" i="46" s="1"/>
  <c r="N38" i="46"/>
  <c r="O38" i="46" s="1"/>
  <c r="N39" i="46"/>
  <c r="O39" i="46" s="1"/>
  <c r="N41" i="46"/>
  <c r="O41" i="46" s="1"/>
  <c r="N42" i="46"/>
  <c r="O42" i="46" s="1"/>
  <c r="N43" i="46"/>
  <c r="O43" i="46" s="1"/>
  <c r="L44" i="46"/>
  <c r="N44" i="46" s="1"/>
  <c r="O44" i="46" s="1"/>
  <c r="N45" i="46"/>
  <c r="O45" i="46" s="1"/>
  <c r="N29" i="46"/>
  <c r="O29" i="46" s="1"/>
  <c r="N28" i="46"/>
  <c r="O28" i="46" s="1"/>
  <c r="N27" i="46"/>
  <c r="O27" i="46" s="1"/>
  <c r="N26" i="46"/>
  <c r="O26" i="46" s="1"/>
  <c r="N25" i="46"/>
  <c r="O25" i="46" s="1"/>
  <c r="N24" i="46"/>
  <c r="O24" i="46" s="1"/>
  <c r="N23" i="46"/>
  <c r="O23" i="46" s="1"/>
  <c r="N22" i="46"/>
  <c r="O22" i="46" s="1"/>
  <c r="N21" i="46"/>
  <c r="O21" i="46" s="1"/>
  <c r="N20" i="46"/>
  <c r="O20" i="46" s="1"/>
  <c r="N19" i="46"/>
  <c r="O19" i="46" s="1"/>
  <c r="N18" i="46"/>
  <c r="O18" i="46" s="1"/>
  <c r="N17" i="46"/>
  <c r="O17" i="46" s="1"/>
  <c r="N16" i="46"/>
  <c r="O16" i="46" s="1"/>
  <c r="N15" i="46"/>
  <c r="O15" i="46" s="1"/>
  <c r="N14" i="46"/>
  <c r="O14" i="46" s="1"/>
  <c r="N13" i="46"/>
  <c r="O13" i="46" s="1"/>
  <c r="N12" i="46"/>
  <c r="O12" i="46" s="1"/>
  <c r="N10" i="46"/>
  <c r="O10" i="46" s="1"/>
  <c r="N9" i="46"/>
  <c r="O9" i="46" s="1"/>
  <c r="N8" i="46"/>
  <c r="O8" i="46" s="1"/>
  <c r="N7" i="46"/>
  <c r="O7" i="46" s="1"/>
  <c r="F41" i="46"/>
  <c r="G41" i="46" s="1"/>
  <c r="F42" i="46"/>
  <c r="G42" i="46" s="1"/>
  <c r="F43" i="46"/>
  <c r="G43" i="46" s="1"/>
  <c r="F44" i="46"/>
  <c r="G44" i="46" s="1"/>
  <c r="F45" i="46"/>
  <c r="G45" i="46" s="1"/>
  <c r="F46" i="46"/>
  <c r="G46" i="46" s="1"/>
  <c r="F47" i="46"/>
  <c r="G47" i="46" s="1"/>
  <c r="N6" i="46" l="1"/>
  <c r="O6" i="46" s="1"/>
  <c r="N30" i="46"/>
  <c r="O30" i="46" s="1"/>
  <c r="N37" i="46"/>
  <c r="O37" i="46" s="1"/>
  <c r="L40" i="46"/>
  <c r="N40" i="46" s="1"/>
  <c r="O40" i="46" s="1"/>
  <c r="N33" i="46"/>
  <c r="O33" i="46" s="1"/>
  <c r="N35" i="46"/>
  <c r="O35" i="46" s="1"/>
  <c r="F38" i="46"/>
  <c r="G38" i="46" s="1"/>
  <c r="F37" i="46"/>
  <c r="G37" i="46" s="1"/>
  <c r="F36" i="46"/>
  <c r="G36" i="46" s="1"/>
  <c r="F35" i="46"/>
  <c r="G35" i="46" s="1"/>
  <c r="F34" i="46"/>
  <c r="G34" i="46" s="1"/>
  <c r="F33" i="46"/>
  <c r="G33" i="46" s="1"/>
  <c r="F29" i="46"/>
  <c r="G29" i="46" s="1"/>
  <c r="F28" i="46"/>
  <c r="G28" i="46" s="1"/>
  <c r="F27" i="46"/>
  <c r="G27" i="46" s="1"/>
  <c r="F26" i="46"/>
  <c r="G26" i="46" s="1"/>
  <c r="F25" i="46"/>
  <c r="G25" i="46" s="1"/>
  <c r="F24" i="46"/>
  <c r="G24" i="46" s="1"/>
  <c r="F23" i="46"/>
  <c r="G23" i="46" s="1"/>
  <c r="F22" i="46"/>
  <c r="G22" i="46" s="1"/>
  <c r="F21" i="46"/>
  <c r="G21" i="46" s="1"/>
  <c r="F20" i="46"/>
  <c r="G20" i="46" s="1"/>
  <c r="F19" i="46"/>
  <c r="G19" i="46" s="1"/>
  <c r="F18" i="46"/>
  <c r="G18" i="46" s="1"/>
  <c r="F17" i="46"/>
  <c r="G17" i="46" s="1"/>
  <c r="F16" i="46"/>
  <c r="G16" i="46" s="1"/>
  <c r="F15" i="46"/>
  <c r="G15" i="46" s="1"/>
  <c r="F14" i="46"/>
  <c r="G14" i="46" s="1"/>
  <c r="F13" i="46"/>
  <c r="G13" i="46" s="1"/>
  <c r="F12" i="46"/>
  <c r="G12" i="46" s="1"/>
  <c r="F11" i="46"/>
  <c r="G11" i="46" s="1"/>
  <c r="F10" i="46"/>
  <c r="G10" i="46" s="1"/>
  <c r="F9" i="46"/>
  <c r="G9" i="46" s="1"/>
  <c r="F7" i="46" l="1"/>
  <c r="G7" i="46" s="1"/>
  <c r="F8" i="46"/>
  <c r="G8" i="46" s="1"/>
  <c r="F32" i="46"/>
  <c r="G32" i="46" s="1"/>
  <c r="F39" i="46"/>
  <c r="G39" i="46" s="1"/>
  <c r="F6" i="46"/>
  <c r="G6" i="46" s="1"/>
  <c r="F30" i="46"/>
  <c r="G30" i="46" s="1"/>
  <c r="M5" i="46"/>
</calcChain>
</file>

<file path=xl/sharedStrings.xml><?xml version="1.0" encoding="utf-8"?>
<sst xmlns="http://schemas.openxmlformats.org/spreadsheetml/2006/main" count="107" uniqueCount="96">
  <si>
    <t xml:space="preserve"> 大阪府選挙管理委員会</t>
  </si>
  <si>
    <t xml:space="preserve"> 増  減</t>
  </si>
  <si>
    <t>増 減 比</t>
  </si>
  <si>
    <t xml:space="preserve"> 市 区 町 村 名</t>
  </si>
  <si>
    <t xml:space="preserve">      選 挙 人 名 簿 登 録 者 数  （人）</t>
  </si>
  <si>
    <t>(人)</t>
  </si>
  <si>
    <t>（％）</t>
  </si>
  <si>
    <t>男</t>
  </si>
  <si>
    <t>女</t>
  </si>
  <si>
    <t>計 (a)</t>
  </si>
  <si>
    <t xml:space="preserve"> (c=a-b)</t>
  </si>
  <si>
    <t xml:space="preserve"> (d=c/b)</t>
  </si>
  <si>
    <t xml:space="preserve">     　都島区  </t>
  </si>
  <si>
    <t>河内長野市</t>
  </si>
  <si>
    <t xml:space="preserve">       福島区  </t>
  </si>
  <si>
    <t xml:space="preserve">     　此花区  </t>
  </si>
  <si>
    <t>大東市</t>
  </si>
  <si>
    <t xml:space="preserve">     　中央区  </t>
  </si>
  <si>
    <t>和泉市</t>
  </si>
  <si>
    <t xml:space="preserve">   　　西区    </t>
  </si>
  <si>
    <t>箕面市</t>
  </si>
  <si>
    <t xml:space="preserve">   　　港区    </t>
  </si>
  <si>
    <t>柏原市</t>
  </si>
  <si>
    <t xml:space="preserve">     　大正区  </t>
  </si>
  <si>
    <t>東大阪市</t>
  </si>
  <si>
    <t xml:space="preserve">     　天王寺区</t>
  </si>
  <si>
    <t>門真市</t>
  </si>
  <si>
    <t xml:space="preserve">     　浪速区  </t>
  </si>
  <si>
    <t>摂津市</t>
  </si>
  <si>
    <t>八尾市</t>
  </si>
  <si>
    <t xml:space="preserve">     　西淀川区</t>
  </si>
  <si>
    <t>高石市</t>
  </si>
  <si>
    <t xml:space="preserve">     　淀川区  </t>
  </si>
  <si>
    <t>藤井寺市</t>
  </si>
  <si>
    <t xml:space="preserve">     　東淀川区</t>
  </si>
  <si>
    <t xml:space="preserve">     　東成区  </t>
  </si>
  <si>
    <t>泉南市</t>
  </si>
  <si>
    <t xml:space="preserve">     　生野区  </t>
  </si>
  <si>
    <t>富田林市</t>
  </si>
  <si>
    <t xml:space="preserve">     　旭区    </t>
  </si>
  <si>
    <t xml:space="preserve">    　 城東区  </t>
  </si>
  <si>
    <t>大阪狭山市</t>
  </si>
  <si>
    <t xml:space="preserve">     　鶴見区  </t>
  </si>
  <si>
    <t>阪南市</t>
  </si>
  <si>
    <t xml:space="preserve">     　阿倍野区</t>
  </si>
  <si>
    <t xml:space="preserve">     　住之江区</t>
  </si>
  <si>
    <t xml:space="preserve">     　住吉区  </t>
  </si>
  <si>
    <t xml:space="preserve">       東住吉区 </t>
  </si>
  <si>
    <t xml:space="preserve">豊能郡 豊能町  </t>
  </si>
  <si>
    <t xml:space="preserve">   　　平野区  </t>
  </si>
  <si>
    <t xml:space="preserve">       能勢町  </t>
  </si>
  <si>
    <t xml:space="preserve">   　　西成区  </t>
  </si>
  <si>
    <t xml:space="preserve">豊能郡   計  </t>
  </si>
  <si>
    <t>大 阪 市 計</t>
  </si>
  <si>
    <t xml:space="preserve">泉北郡 忠岡町  </t>
  </si>
  <si>
    <t>大阪府計</t>
  </si>
  <si>
    <t xml:space="preserve">泉南郡 熊取町  </t>
  </si>
  <si>
    <t xml:space="preserve">       田尻町  </t>
  </si>
  <si>
    <t>豊中市</t>
  </si>
  <si>
    <t xml:space="preserve">泉南郡   計  </t>
  </si>
  <si>
    <t>池田市</t>
  </si>
  <si>
    <t>吹田市</t>
  </si>
  <si>
    <t xml:space="preserve">  　 千早赤阪村</t>
  </si>
  <si>
    <t>高槻市</t>
  </si>
  <si>
    <t>貝塚市</t>
  </si>
  <si>
    <t xml:space="preserve">南河内郡 計 </t>
  </si>
  <si>
    <t>町村計</t>
  </si>
  <si>
    <t>茨木市</t>
  </si>
  <si>
    <t>四條畷市</t>
    <rPh sb="0" eb="3">
      <t>シジョウナワテ</t>
    </rPh>
    <rPh sb="3" eb="4">
      <t>シ</t>
    </rPh>
    <phoneticPr fontId="1"/>
  </si>
  <si>
    <t>堺 市 計</t>
    <rPh sb="0" eb="1">
      <t>サカイ</t>
    </rPh>
    <rPh sb="2" eb="3">
      <t>シ</t>
    </rPh>
    <phoneticPr fontId="1"/>
  </si>
  <si>
    <t>市計(除大阪市及び堺市)</t>
    <rPh sb="4" eb="6">
      <t>オオサカ</t>
    </rPh>
    <rPh sb="6" eb="7">
      <t>シ</t>
    </rPh>
    <rPh sb="7" eb="8">
      <t>オヨ</t>
    </rPh>
    <rPh sb="9" eb="11">
      <t>サカイシ</t>
    </rPh>
    <phoneticPr fontId="1"/>
  </si>
  <si>
    <t xml:space="preserve"> </t>
    <phoneticPr fontId="1"/>
  </si>
  <si>
    <t>大阪市 北区</t>
    <phoneticPr fontId="1"/>
  </si>
  <si>
    <t>泉佐野市</t>
    <phoneticPr fontId="1"/>
  </si>
  <si>
    <t>松原市</t>
    <phoneticPr fontId="1"/>
  </si>
  <si>
    <t>羽曳野市</t>
    <phoneticPr fontId="1"/>
  </si>
  <si>
    <t xml:space="preserve">         河南町</t>
    <phoneticPr fontId="1"/>
  </si>
  <si>
    <t xml:space="preserve">     　岬町</t>
    <rPh sb="7" eb="8">
      <t>マチ</t>
    </rPh>
    <phoneticPr fontId="1"/>
  </si>
  <si>
    <t>堺市　堺区</t>
    <rPh sb="3" eb="4">
      <t>サカイ</t>
    </rPh>
    <rPh sb="4" eb="5">
      <t>ク</t>
    </rPh>
    <phoneticPr fontId="1"/>
  </si>
  <si>
    <t>　　　中区</t>
    <rPh sb="3" eb="5">
      <t>ナカク</t>
    </rPh>
    <phoneticPr fontId="1"/>
  </si>
  <si>
    <t>　　　東区</t>
    <rPh sb="3" eb="5">
      <t>ヒガシク</t>
    </rPh>
    <phoneticPr fontId="1"/>
  </si>
  <si>
    <t>　　　西区</t>
    <rPh sb="3" eb="5">
      <t>ニシク</t>
    </rPh>
    <phoneticPr fontId="1"/>
  </si>
  <si>
    <t>　　　南区</t>
    <rPh sb="3" eb="4">
      <t>ミナミ</t>
    </rPh>
    <rPh sb="4" eb="5">
      <t>ク</t>
    </rPh>
    <phoneticPr fontId="1"/>
  </si>
  <si>
    <t>　　　北区</t>
    <rPh sb="3" eb="5">
      <t>キタク</t>
    </rPh>
    <phoneticPr fontId="1"/>
  </si>
  <si>
    <t>　　　美原区</t>
    <rPh sb="3" eb="5">
      <t>ミハラ</t>
    </rPh>
    <rPh sb="5" eb="6">
      <t>ク</t>
    </rPh>
    <phoneticPr fontId="1"/>
  </si>
  <si>
    <t>岸和田市</t>
    <phoneticPr fontId="1"/>
  </si>
  <si>
    <t>泉大津市</t>
    <phoneticPr fontId="1"/>
  </si>
  <si>
    <t>＊本表には、在外選挙人名簿登録者数は含まれていません。</t>
    <phoneticPr fontId="1"/>
  </si>
  <si>
    <t>守口市</t>
    <phoneticPr fontId="1"/>
  </si>
  <si>
    <t>枚方市</t>
    <phoneticPr fontId="1"/>
  </si>
  <si>
    <t>寝屋川市</t>
    <phoneticPr fontId="1"/>
  </si>
  <si>
    <t>交野市</t>
    <phoneticPr fontId="1"/>
  </si>
  <si>
    <t>三島郡 島本町</t>
    <phoneticPr fontId="1"/>
  </si>
  <si>
    <t>南河内郡 太子町</t>
    <phoneticPr fontId="1"/>
  </si>
  <si>
    <t>選挙人名簿登録者数（令和５年12月１日現在）</t>
    <rPh sb="10" eb="12">
      <t>レイワ</t>
    </rPh>
    <rPh sb="13" eb="14">
      <t>ネン</t>
    </rPh>
    <phoneticPr fontId="1"/>
  </si>
  <si>
    <t>令和４年12月
1日現在(b)</t>
    <rPh sb="0" eb="2">
      <t>レイワ</t>
    </rPh>
    <rPh sb="3" eb="4">
      <t>ネン</t>
    </rPh>
    <rPh sb="6" eb="7">
      <t>ガツ</t>
    </rPh>
    <rPh sb="9" eb="10">
      <t>ニチ</t>
    </rPh>
    <rPh sb="10" eb="12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</si>
</sst>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9"/>
      <color indexed="8"/>
      <name val="FMゴシック体"/>
      <family val="3"/>
      <charset val="128"/>
    </font>
    <font>
      <b/>
      <sz val="9"/>
      <color indexed="8"/>
      <name val="FMゴシック体"/>
      <family val="3"/>
      <charset val="128"/>
    </font>
    <font>
      <sz val="9"/>
      <color indexed="25"/>
      <name val="FMゴシック体"/>
      <family val="3"/>
      <charset val="128"/>
    </font>
    <font>
      <sz val="9"/>
      <color indexed="12"/>
      <name val="FMゴシック体"/>
      <family val="3"/>
      <charset val="128"/>
    </font>
    <font>
      <b/>
      <sz val="9"/>
      <color indexed="12"/>
      <name val="FMゴシック体"/>
      <family val="3"/>
      <charset val="128"/>
    </font>
    <font>
      <sz val="9"/>
      <name val="FMゴシック体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b/>
      <sz val="12"/>
      <name val="ＭＳ Ｐゴシック"/>
      <family val="3"/>
      <charset val="128"/>
      <scheme val="major"/>
    </font>
    <font>
      <b/>
      <sz val="9"/>
      <name val="FMゴシック体"/>
      <family val="3"/>
      <charset val="128"/>
    </font>
    <font>
      <b/>
      <sz val="9"/>
      <color rgb="FFFF0000"/>
      <name val="FMゴシック体"/>
      <family val="3"/>
      <charset val="128"/>
    </font>
    <font>
      <sz val="9"/>
      <color theme="1"/>
      <name val="FMゴシック体"/>
      <family val="3"/>
      <charset val="128"/>
    </font>
    <font>
      <sz val="9"/>
      <color rgb="FFFF0000"/>
      <name val="FMゴシック体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8" fillId="0" borderId="0">
      <alignment vertical="center"/>
    </xf>
    <xf numFmtId="0" fontId="9" fillId="0" borderId="0"/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61">
    <xf numFmtId="0" fontId="0" fillId="0" borderId="0" xfId="0"/>
    <xf numFmtId="37" fontId="2" fillId="0" borderId="1" xfId="0" applyNumberFormat="1" applyFont="1" applyBorder="1" applyAlignment="1" applyProtection="1">
      <alignment vertical="center"/>
    </xf>
    <xf numFmtId="0" fontId="2" fillId="0" borderId="2" xfId="0" applyFont="1" applyBorder="1" applyProtection="1"/>
    <xf numFmtId="0" fontId="2" fillId="0" borderId="3" xfId="0" applyFont="1" applyBorder="1" applyProtection="1"/>
    <xf numFmtId="0" fontId="2" fillId="0" borderId="4" xfId="0" applyFont="1" applyBorder="1" applyProtection="1"/>
    <xf numFmtId="0" fontId="2" fillId="0" borderId="5" xfId="0" applyFont="1" applyBorder="1" applyProtection="1"/>
    <xf numFmtId="0" fontId="2" fillId="0" borderId="0" xfId="0" applyFont="1" applyProtection="1"/>
    <xf numFmtId="37" fontId="2" fillId="0" borderId="6" xfId="0" applyNumberFormat="1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top"/>
    </xf>
    <xf numFmtId="0" fontId="2" fillId="0" borderId="8" xfId="0" applyFont="1" applyBorder="1" applyAlignment="1" applyProtection="1">
      <alignment vertical="top"/>
    </xf>
    <xf numFmtId="0" fontId="3" fillId="0" borderId="8" xfId="0" applyFont="1" applyBorder="1" applyAlignment="1" applyProtection="1">
      <alignment vertical="top"/>
    </xf>
    <xf numFmtId="0" fontId="2" fillId="0" borderId="8" xfId="0" applyFont="1" applyBorder="1" applyProtection="1"/>
    <xf numFmtId="0" fontId="2" fillId="0" borderId="6" xfId="0" applyFont="1" applyBorder="1" applyAlignment="1" applyProtection="1">
      <alignment horizontal="center" vertical="center"/>
    </xf>
    <xf numFmtId="37" fontId="2" fillId="0" borderId="6" xfId="0" applyNumberFormat="1" applyFont="1" applyBorder="1" applyAlignment="1" applyProtection="1">
      <alignment horizontal="center" vertical="center"/>
    </xf>
    <xf numFmtId="37" fontId="2" fillId="0" borderId="0" xfId="0" applyNumberFormat="1" applyFont="1" applyProtection="1"/>
    <xf numFmtId="0" fontId="3" fillId="0" borderId="9" xfId="0" applyFont="1" applyBorder="1" applyAlignment="1" applyProtection="1">
      <alignment vertical="top"/>
    </xf>
    <xf numFmtId="37" fontId="2" fillId="0" borderId="10" xfId="0" applyNumberFormat="1" applyFont="1" applyBorder="1" applyProtection="1"/>
    <xf numFmtId="37" fontId="2" fillId="0" borderId="1" xfId="0" applyNumberFormat="1" applyFont="1" applyBorder="1" applyAlignment="1" applyProtection="1">
      <alignment horizontal="center" vertical="center"/>
    </xf>
    <xf numFmtId="37" fontId="2" fillId="0" borderId="11" xfId="0" applyNumberFormat="1" applyFont="1" applyBorder="1" applyAlignment="1" applyProtection="1">
      <alignment horizontal="center" vertical="center"/>
    </xf>
    <xf numFmtId="37" fontId="2" fillId="0" borderId="9" xfId="0" applyNumberFormat="1" applyFont="1" applyBorder="1" applyProtection="1"/>
    <xf numFmtId="37" fontId="2" fillId="0" borderId="10" xfId="0" applyNumberFormat="1" applyFont="1" applyBorder="1" applyAlignment="1" applyProtection="1">
      <alignment vertical="center"/>
    </xf>
    <xf numFmtId="0" fontId="3" fillId="0" borderId="0" xfId="0" applyFont="1" applyProtection="1"/>
    <xf numFmtId="37" fontId="4" fillId="0" borderId="1" xfId="0" applyNumberFormat="1" applyFont="1" applyBorder="1" applyAlignment="1" applyProtection="1">
      <alignment vertical="center"/>
      <protection locked="0"/>
    </xf>
    <xf numFmtId="37" fontId="4" fillId="0" borderId="11" xfId="0" applyNumberFormat="1" applyFont="1" applyBorder="1" applyAlignment="1" applyProtection="1">
      <alignment vertical="center"/>
      <protection locked="0"/>
    </xf>
    <xf numFmtId="37" fontId="2" fillId="0" borderId="11" xfId="0" applyNumberFormat="1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37" fontId="2" fillId="0" borderId="1" xfId="0" applyNumberFormat="1" applyFont="1" applyBorder="1" applyProtection="1"/>
    <xf numFmtId="0" fontId="2" fillId="0" borderId="10" xfId="0" applyFont="1" applyBorder="1" applyAlignment="1" applyProtection="1">
      <alignment vertical="center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/>
    <xf numFmtId="0" fontId="2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Continuous" vertical="center" shrinkToFit="1"/>
    </xf>
    <xf numFmtId="0" fontId="2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protection locked="0"/>
    </xf>
    <xf numFmtId="37" fontId="2" fillId="0" borderId="11" xfId="0" applyNumberFormat="1" applyFont="1" applyBorder="1" applyAlignment="1" applyProtection="1">
      <alignment horizontal="center" vertical="center" wrapText="1" shrinkToFit="1"/>
    </xf>
    <xf numFmtId="37" fontId="7" fillId="0" borderId="1" xfId="0" applyNumberFormat="1" applyFont="1" applyBorder="1" applyAlignment="1" applyProtection="1">
      <alignment vertical="center"/>
      <protection locked="0"/>
    </xf>
    <xf numFmtId="37" fontId="7" fillId="0" borderId="11" xfId="0" applyNumberFormat="1" applyFont="1" applyBorder="1" applyAlignment="1" applyProtection="1">
      <alignment vertical="center"/>
      <protection locked="0"/>
    </xf>
    <xf numFmtId="37" fontId="7" fillId="0" borderId="10" xfId="0" applyNumberFormat="1" applyFont="1" applyBorder="1" applyAlignment="1" applyProtection="1">
      <alignment vertical="center"/>
      <protection locked="0"/>
    </xf>
    <xf numFmtId="37" fontId="7" fillId="0" borderId="9" xfId="0" applyNumberFormat="1" applyFont="1" applyBorder="1" applyAlignment="1" applyProtection="1">
      <alignment vertical="center"/>
      <protection locked="0"/>
    </xf>
    <xf numFmtId="0" fontId="7" fillId="0" borderId="1" xfId="0" applyFont="1" applyBorder="1" applyProtection="1">
      <protection locked="0"/>
    </xf>
    <xf numFmtId="37" fontId="7" fillId="0" borderId="1" xfId="0" applyNumberFormat="1" applyFont="1" applyBorder="1" applyAlignment="1" applyProtection="1">
      <alignment vertical="center"/>
    </xf>
    <xf numFmtId="37" fontId="7" fillId="0" borderId="11" xfId="0" applyNumberFormat="1" applyFont="1" applyBorder="1" applyAlignment="1" applyProtection="1">
      <alignment vertical="center"/>
    </xf>
    <xf numFmtId="37" fontId="7" fillId="0" borderId="10" xfId="0" applyNumberFormat="1" applyFont="1" applyBorder="1" applyAlignment="1" applyProtection="1">
      <alignment vertical="center"/>
    </xf>
    <xf numFmtId="37" fontId="7" fillId="0" borderId="9" xfId="0" applyNumberFormat="1" applyFont="1" applyBorder="1" applyAlignment="1" applyProtection="1">
      <alignment vertical="center"/>
    </xf>
    <xf numFmtId="38" fontId="7" fillId="0" borderId="1" xfId="3" applyFont="1" applyBorder="1" applyAlignment="1" applyProtection="1">
      <alignment vertical="center"/>
      <protection locked="0"/>
    </xf>
    <xf numFmtId="38" fontId="7" fillId="0" borderId="1" xfId="3" applyFont="1" applyBorder="1" applyAlignment="1">
      <alignment vertical="center"/>
    </xf>
    <xf numFmtId="37" fontId="7" fillId="0" borderId="0" xfId="0" applyNumberFormat="1" applyFont="1" applyBorder="1" applyAlignment="1" applyProtection="1">
      <alignment vertical="center"/>
    </xf>
    <xf numFmtId="39" fontId="7" fillId="0" borderId="0" xfId="0" applyNumberFormat="1" applyFont="1" applyBorder="1" applyAlignment="1" applyProtection="1">
      <alignment vertical="center"/>
    </xf>
    <xf numFmtId="0" fontId="11" fillId="0" borderId="0" xfId="3" applyNumberFormat="1" applyFont="1" applyBorder="1" applyAlignment="1"/>
    <xf numFmtId="0" fontId="12" fillId="0" borderId="0" xfId="0" applyNumberFormat="1" applyFont="1" applyBorder="1" applyAlignment="1"/>
    <xf numFmtId="0" fontId="6" fillId="0" borderId="0" xfId="0" applyNumberFormat="1" applyFont="1" applyAlignment="1" applyProtection="1">
      <protection locked="0"/>
    </xf>
    <xf numFmtId="0" fontId="3" fillId="0" borderId="0" xfId="0" applyNumberFormat="1" applyFont="1" applyBorder="1" applyAlignment="1" applyProtection="1"/>
    <xf numFmtId="0" fontId="11" fillId="0" borderId="0" xfId="0" applyNumberFormat="1" applyFont="1" applyBorder="1" applyAlignment="1" applyProtection="1"/>
    <xf numFmtId="37" fontId="13" fillId="0" borderId="1" xfId="0" applyNumberFormat="1" applyFont="1" applyBorder="1" applyAlignment="1" applyProtection="1">
      <alignment vertical="center"/>
    </xf>
    <xf numFmtId="2" fontId="13" fillId="0" borderId="1" xfId="4" applyNumberFormat="1" applyFont="1" applyBorder="1" applyAlignment="1" applyProtection="1">
      <alignment vertical="center"/>
    </xf>
    <xf numFmtId="0" fontId="13" fillId="0" borderId="0" xfId="0" applyFont="1" applyProtection="1"/>
    <xf numFmtId="0" fontId="13" fillId="0" borderId="0" xfId="0" applyFont="1"/>
    <xf numFmtId="2" fontId="14" fillId="0" borderId="1" xfId="4" applyNumberFormat="1" applyFont="1" applyBorder="1" applyAlignment="1" applyProtection="1">
      <alignment vertical="center"/>
    </xf>
    <xf numFmtId="0" fontId="2" fillId="0" borderId="8" xfId="0" applyFont="1" applyBorder="1" applyAlignment="1" applyProtection="1">
      <alignment horizontal="right" vertical="center"/>
    </xf>
    <xf numFmtId="38" fontId="13" fillId="0" borderId="1" xfId="3" applyFont="1" applyBorder="1" applyAlignment="1" applyProtection="1">
      <alignment vertical="center"/>
    </xf>
  </cellXfs>
  <cellStyles count="5">
    <cellStyle name="パーセント" xfId="4" builtinId="5"/>
    <cellStyle name="桁区切り" xfId="3" builtinId="6"/>
    <cellStyle name="標準" xfId="0" builtinId="0"/>
    <cellStyle name="標準 2" xfId="1" xr:uid="{00000000-0005-0000-0000-000003000000}"/>
    <cellStyle name="標準 20" xfId="2" xr:uid="{00000000-0005-0000-0000-000004000000}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37"/>
  <sheetViews>
    <sheetView tabSelected="1" view="pageBreakPreview" zoomScaleNormal="100" zoomScaleSheetLayoutView="100" workbookViewId="0"/>
  </sheetViews>
  <sheetFormatPr defaultColWidth="10.6640625" defaultRowHeight="20.100000000000001" customHeight="1"/>
  <cols>
    <col min="1" max="1" width="11.08203125" style="30" customWidth="1"/>
    <col min="2" max="4" width="6.6640625" style="30" customWidth="1"/>
    <col min="5" max="5" width="8.33203125" style="30" customWidth="1"/>
    <col min="6" max="6" width="7" style="30" customWidth="1"/>
    <col min="7" max="7" width="5.6640625" style="30" customWidth="1"/>
    <col min="8" max="8" width="1.6640625" style="30" customWidth="1"/>
    <col min="9" max="9" width="12.08203125" style="30" customWidth="1"/>
    <col min="10" max="12" width="6.6640625" style="30" customWidth="1"/>
    <col min="13" max="13" width="8.33203125" style="30" customWidth="1"/>
    <col min="14" max="14" width="7" style="30" customWidth="1"/>
    <col min="15" max="15" width="5.6640625" style="30" customWidth="1"/>
    <col min="16" max="16" width="0.9140625" style="30" customWidth="1"/>
    <col min="17" max="16384" width="10.6640625" style="30"/>
  </cols>
  <sheetData>
    <row r="1" spans="1:16" ht="26.25" customHeight="1">
      <c r="A1" s="29" t="s">
        <v>94</v>
      </c>
      <c r="B1" s="21"/>
      <c r="C1" s="21"/>
      <c r="D1" s="21"/>
      <c r="E1" s="6"/>
      <c r="F1" s="21"/>
      <c r="G1" s="21"/>
      <c r="H1" s="21"/>
      <c r="I1" s="6"/>
      <c r="J1" s="6"/>
      <c r="K1" s="6"/>
      <c r="L1" s="6"/>
      <c r="M1" s="6"/>
      <c r="N1" s="6"/>
      <c r="O1" s="6"/>
      <c r="P1" s="6"/>
    </row>
    <row r="2" spans="1:16" ht="26.25" customHeight="1">
      <c r="A2" s="21"/>
      <c r="B2" s="21"/>
      <c r="C2" s="21"/>
      <c r="D2" s="21"/>
      <c r="E2" s="6"/>
      <c r="F2" s="21"/>
      <c r="G2" s="21"/>
      <c r="H2" s="21"/>
      <c r="I2" s="6"/>
      <c r="J2" s="6"/>
      <c r="K2" s="6"/>
      <c r="L2" s="6"/>
      <c r="M2" s="59" t="s">
        <v>0</v>
      </c>
      <c r="N2" s="59"/>
      <c r="O2" s="59"/>
      <c r="P2" s="6"/>
    </row>
    <row r="3" spans="1:16" ht="26.25" customHeight="1">
      <c r="A3" s="2"/>
      <c r="B3" s="3"/>
      <c r="C3" s="4"/>
      <c r="D3" s="4"/>
      <c r="E3" s="4"/>
      <c r="F3" s="2" t="s">
        <v>1</v>
      </c>
      <c r="G3" s="5" t="s">
        <v>2</v>
      </c>
      <c r="H3" s="6"/>
      <c r="I3" s="2"/>
      <c r="J3" s="3"/>
      <c r="K3" s="4"/>
      <c r="L3" s="4"/>
      <c r="M3" s="5"/>
      <c r="N3" s="2" t="s">
        <v>1</v>
      </c>
      <c r="O3" s="5" t="s">
        <v>2</v>
      </c>
      <c r="P3" s="6"/>
    </row>
    <row r="4" spans="1:16" ht="26.25" customHeight="1">
      <c r="A4" s="7" t="s">
        <v>3</v>
      </c>
      <c r="B4" s="8" t="s">
        <v>4</v>
      </c>
      <c r="C4" s="9"/>
      <c r="D4" s="10"/>
      <c r="E4" s="11"/>
      <c r="F4" s="12" t="s">
        <v>5</v>
      </c>
      <c r="G4" s="13" t="s">
        <v>6</v>
      </c>
      <c r="H4" s="14"/>
      <c r="I4" s="7" t="s">
        <v>3</v>
      </c>
      <c r="J4" s="8" t="s">
        <v>4</v>
      </c>
      <c r="K4" s="9"/>
      <c r="L4" s="10"/>
      <c r="M4" s="15"/>
      <c r="N4" s="12" t="s">
        <v>5</v>
      </c>
      <c r="O4" s="13" t="s">
        <v>6</v>
      </c>
      <c r="P4" s="6"/>
    </row>
    <row r="5" spans="1:16" ht="26.25" customHeight="1">
      <c r="A5" s="16"/>
      <c r="B5" s="17" t="s">
        <v>7</v>
      </c>
      <c r="C5" s="18" t="s">
        <v>8</v>
      </c>
      <c r="D5" s="18" t="s">
        <v>9</v>
      </c>
      <c r="E5" s="35" t="s">
        <v>95</v>
      </c>
      <c r="F5" s="16" t="s">
        <v>10</v>
      </c>
      <c r="G5" s="19" t="s">
        <v>11</v>
      </c>
      <c r="H5" s="14"/>
      <c r="I5" s="16"/>
      <c r="J5" s="17" t="s">
        <v>7</v>
      </c>
      <c r="K5" s="18" t="s">
        <v>8</v>
      </c>
      <c r="L5" s="18" t="s">
        <v>9</v>
      </c>
      <c r="M5" s="35" t="str">
        <f>E5</f>
        <v>令和４年12月
1日現在(b)</v>
      </c>
      <c r="N5" s="16" t="s">
        <v>10</v>
      </c>
      <c r="O5" s="19" t="s">
        <v>11</v>
      </c>
      <c r="P5" s="6"/>
    </row>
    <row r="6" spans="1:16" ht="26.25" customHeight="1">
      <c r="A6" s="1" t="s">
        <v>72</v>
      </c>
      <c r="B6" s="36">
        <v>56098</v>
      </c>
      <c r="C6" s="37">
        <v>60348</v>
      </c>
      <c r="D6" s="1">
        <v>116446</v>
      </c>
      <c r="E6" s="1">
        <v>115323</v>
      </c>
      <c r="F6" s="54">
        <f>D6-E6</f>
        <v>1123</v>
      </c>
      <c r="G6" s="55">
        <f>IF(E6=0,"",F6/E6*100)</f>
        <v>0.97378666874777786</v>
      </c>
      <c r="H6" s="14"/>
      <c r="I6" s="1" t="s">
        <v>88</v>
      </c>
      <c r="J6" s="36">
        <v>57499</v>
      </c>
      <c r="K6" s="37">
        <v>62383</v>
      </c>
      <c r="L6" s="1">
        <v>119882</v>
      </c>
      <c r="M6" s="1">
        <v>120794</v>
      </c>
      <c r="N6" s="54">
        <f>L6-M6</f>
        <v>-912</v>
      </c>
      <c r="O6" s="55">
        <f>IF(M6=0,"",N6/M6*100)</f>
        <v>-0.75500438763514743</v>
      </c>
      <c r="P6" s="6"/>
    </row>
    <row r="7" spans="1:16" ht="26.25" customHeight="1">
      <c r="A7" s="1" t="s">
        <v>12</v>
      </c>
      <c r="B7" s="36">
        <v>41793</v>
      </c>
      <c r="C7" s="37">
        <v>46769</v>
      </c>
      <c r="D7" s="1">
        <v>88562</v>
      </c>
      <c r="E7" s="1">
        <v>88023</v>
      </c>
      <c r="F7" s="54">
        <f t="shared" ref="F7:F47" si="0">D7-E7</f>
        <v>539</v>
      </c>
      <c r="G7" s="55">
        <f t="shared" ref="G7:G47" si="1">IF(E7=0,"",F7/E7*100)</f>
        <v>0.61233995660225171</v>
      </c>
      <c r="H7" s="14"/>
      <c r="I7" s="1" t="s">
        <v>89</v>
      </c>
      <c r="J7" s="36">
        <v>156885</v>
      </c>
      <c r="K7" s="37">
        <v>174922</v>
      </c>
      <c r="L7" s="1">
        <v>331807</v>
      </c>
      <c r="M7" s="1">
        <v>333391</v>
      </c>
      <c r="N7" s="54">
        <f t="shared" ref="N7:N17" si="2">L7-M7</f>
        <v>-1584</v>
      </c>
      <c r="O7" s="55">
        <f t="shared" ref="O7:O17" si="3">IF(M7=0,"",N7/M7*100)</f>
        <v>-0.4751178046198008</v>
      </c>
      <c r="P7" s="6"/>
    </row>
    <row r="8" spans="1:16" ht="26.25" customHeight="1">
      <c r="A8" s="1" t="s">
        <v>14</v>
      </c>
      <c r="B8" s="36">
        <v>31594</v>
      </c>
      <c r="C8" s="37">
        <v>35900</v>
      </c>
      <c r="D8" s="1">
        <v>67494</v>
      </c>
      <c r="E8" s="1">
        <v>66114</v>
      </c>
      <c r="F8" s="54">
        <f t="shared" si="0"/>
        <v>1380</v>
      </c>
      <c r="G8" s="55">
        <f t="shared" si="1"/>
        <v>2.0873037480715126</v>
      </c>
      <c r="H8" s="14"/>
      <c r="I8" s="1" t="s">
        <v>67</v>
      </c>
      <c r="J8" s="36">
        <v>111985</v>
      </c>
      <c r="K8" s="37">
        <v>123273</v>
      </c>
      <c r="L8" s="1">
        <v>235258</v>
      </c>
      <c r="M8" s="1">
        <v>234328</v>
      </c>
      <c r="N8" s="54">
        <f t="shared" si="2"/>
        <v>930</v>
      </c>
      <c r="O8" s="55">
        <f t="shared" si="3"/>
        <v>0.39687958758663072</v>
      </c>
      <c r="P8" s="6"/>
    </row>
    <row r="9" spans="1:16" ht="26.25" customHeight="1">
      <c r="A9" s="1" t="s">
        <v>15</v>
      </c>
      <c r="B9" s="36">
        <v>26169</v>
      </c>
      <c r="C9" s="37">
        <v>27678</v>
      </c>
      <c r="D9" s="1">
        <v>53847</v>
      </c>
      <c r="E9" s="1">
        <v>54606</v>
      </c>
      <c r="F9" s="54">
        <f t="shared" si="0"/>
        <v>-759</v>
      </c>
      <c r="G9" s="55">
        <f t="shared" si="1"/>
        <v>-1.3899571475662014</v>
      </c>
      <c r="H9" s="14"/>
      <c r="I9" s="1" t="s">
        <v>29</v>
      </c>
      <c r="J9" s="36">
        <v>101460</v>
      </c>
      <c r="K9" s="37">
        <v>114400</v>
      </c>
      <c r="L9" s="1">
        <v>215860</v>
      </c>
      <c r="M9" s="1">
        <v>217143</v>
      </c>
      <c r="N9" s="54">
        <f t="shared" si="2"/>
        <v>-1283</v>
      </c>
      <c r="O9" s="55">
        <f t="shared" si="3"/>
        <v>-0.59085487443758267</v>
      </c>
      <c r="P9" s="6"/>
    </row>
    <row r="10" spans="1:16" ht="26.25" customHeight="1">
      <c r="A10" s="1" t="s">
        <v>17</v>
      </c>
      <c r="B10" s="36">
        <v>43088</v>
      </c>
      <c r="C10" s="37">
        <v>49599</v>
      </c>
      <c r="D10" s="1">
        <v>92687</v>
      </c>
      <c r="E10" s="1">
        <v>90625</v>
      </c>
      <c r="F10" s="54">
        <f t="shared" si="0"/>
        <v>2062</v>
      </c>
      <c r="G10" s="55">
        <f t="shared" si="1"/>
        <v>2.2753103448275862</v>
      </c>
      <c r="H10" s="14"/>
      <c r="I10" s="1" t="s">
        <v>73</v>
      </c>
      <c r="J10" s="36">
        <v>39327</v>
      </c>
      <c r="K10" s="37">
        <v>43616</v>
      </c>
      <c r="L10" s="1">
        <v>82943</v>
      </c>
      <c r="M10" s="1">
        <v>82836</v>
      </c>
      <c r="N10" s="54">
        <f t="shared" si="2"/>
        <v>107</v>
      </c>
      <c r="O10" s="55">
        <f t="shared" si="3"/>
        <v>0.12917089188275629</v>
      </c>
      <c r="P10" s="6"/>
    </row>
    <row r="11" spans="1:16" ht="26.25" customHeight="1">
      <c r="A11" s="1" t="s">
        <v>19</v>
      </c>
      <c r="B11" s="37">
        <v>40827</v>
      </c>
      <c r="C11" s="37">
        <v>47570</v>
      </c>
      <c r="D11" s="1">
        <v>88397</v>
      </c>
      <c r="E11" s="1">
        <v>87138</v>
      </c>
      <c r="F11" s="54">
        <f t="shared" si="0"/>
        <v>1259</v>
      </c>
      <c r="G11" s="55">
        <f t="shared" si="1"/>
        <v>1.4448346301269253</v>
      </c>
      <c r="H11" s="14"/>
      <c r="I11" s="20" t="s">
        <v>38</v>
      </c>
      <c r="J11" s="36">
        <v>42116</v>
      </c>
      <c r="K11" s="37">
        <v>48766</v>
      </c>
      <c r="L11" s="1">
        <v>90882</v>
      </c>
      <c r="M11" s="1">
        <v>92048</v>
      </c>
      <c r="N11" s="54">
        <f t="shared" si="2"/>
        <v>-1166</v>
      </c>
      <c r="O11" s="55">
        <f t="shared" si="3"/>
        <v>-1.2667304015296368</v>
      </c>
      <c r="P11" s="6"/>
    </row>
    <row r="12" spans="1:16" ht="26.25" customHeight="1">
      <c r="A12" s="1" t="s">
        <v>21</v>
      </c>
      <c r="B12" s="36">
        <v>32152</v>
      </c>
      <c r="C12" s="37">
        <v>34183</v>
      </c>
      <c r="D12" s="1">
        <v>66335</v>
      </c>
      <c r="E12" s="1">
        <v>66373</v>
      </c>
      <c r="F12" s="54">
        <f t="shared" si="0"/>
        <v>-38</v>
      </c>
      <c r="G12" s="55">
        <f t="shared" si="1"/>
        <v>-5.7252195923040997E-2</v>
      </c>
      <c r="H12" s="14"/>
      <c r="I12" s="1" t="s">
        <v>90</v>
      </c>
      <c r="J12" s="36">
        <v>91590</v>
      </c>
      <c r="K12" s="37">
        <v>100758</v>
      </c>
      <c r="L12" s="1">
        <v>192348</v>
      </c>
      <c r="M12" s="1">
        <v>193790</v>
      </c>
      <c r="N12" s="54">
        <f t="shared" si="2"/>
        <v>-1442</v>
      </c>
      <c r="O12" s="55">
        <f t="shared" si="3"/>
        <v>-0.74410444295371281</v>
      </c>
      <c r="P12" s="6"/>
    </row>
    <row r="13" spans="1:16" ht="26.25" customHeight="1">
      <c r="A13" s="1" t="s">
        <v>23</v>
      </c>
      <c r="B13" s="36">
        <v>25565</v>
      </c>
      <c r="C13" s="37">
        <v>26878</v>
      </c>
      <c r="D13" s="1">
        <v>52443</v>
      </c>
      <c r="E13" s="1">
        <v>53248</v>
      </c>
      <c r="F13" s="54">
        <f t="shared" si="0"/>
        <v>-805</v>
      </c>
      <c r="G13" s="55">
        <f t="shared" si="1"/>
        <v>-1.5117938701923077</v>
      </c>
      <c r="H13" s="14"/>
      <c r="I13" s="1" t="s">
        <v>13</v>
      </c>
      <c r="J13" s="36">
        <v>40109</v>
      </c>
      <c r="K13" s="37">
        <v>46438</v>
      </c>
      <c r="L13" s="1">
        <v>86547</v>
      </c>
      <c r="M13" s="1">
        <v>87696</v>
      </c>
      <c r="N13" s="54">
        <f t="shared" si="2"/>
        <v>-1149</v>
      </c>
      <c r="O13" s="55">
        <f t="shared" si="3"/>
        <v>-1.310207991242474</v>
      </c>
      <c r="P13" s="6"/>
    </row>
    <row r="14" spans="1:16" ht="26.25" customHeight="1">
      <c r="A14" s="1" t="s">
        <v>25</v>
      </c>
      <c r="B14" s="36">
        <v>28746</v>
      </c>
      <c r="C14" s="37">
        <v>35316</v>
      </c>
      <c r="D14" s="1">
        <v>64062</v>
      </c>
      <c r="E14" s="1">
        <v>63612</v>
      </c>
      <c r="F14" s="54">
        <f t="shared" si="0"/>
        <v>450</v>
      </c>
      <c r="G14" s="55">
        <f t="shared" si="1"/>
        <v>0.70741369552914546</v>
      </c>
      <c r="H14" s="14"/>
      <c r="I14" s="1" t="s">
        <v>74</v>
      </c>
      <c r="J14" s="36">
        <v>47116</v>
      </c>
      <c r="K14" s="37">
        <v>52258</v>
      </c>
      <c r="L14" s="1">
        <v>99374</v>
      </c>
      <c r="M14" s="1">
        <v>99783</v>
      </c>
      <c r="N14" s="54">
        <f t="shared" si="2"/>
        <v>-409</v>
      </c>
      <c r="O14" s="55">
        <f t="shared" si="3"/>
        <v>-0.40988946012847882</v>
      </c>
      <c r="P14" s="6"/>
    </row>
    <row r="15" spans="1:16" ht="26.25" customHeight="1">
      <c r="A15" s="1" t="s">
        <v>27</v>
      </c>
      <c r="B15" s="36">
        <v>30684</v>
      </c>
      <c r="C15" s="37">
        <v>29215</v>
      </c>
      <c r="D15" s="1">
        <v>59899</v>
      </c>
      <c r="E15" s="1">
        <v>58289</v>
      </c>
      <c r="F15" s="54">
        <f t="shared" si="0"/>
        <v>1610</v>
      </c>
      <c r="G15" s="55">
        <f t="shared" si="1"/>
        <v>2.7620991953884952</v>
      </c>
      <c r="H15" s="14"/>
      <c r="I15" s="1" t="s">
        <v>16</v>
      </c>
      <c r="J15" s="36">
        <v>47016</v>
      </c>
      <c r="K15" s="37">
        <v>50772</v>
      </c>
      <c r="L15" s="1">
        <v>97788</v>
      </c>
      <c r="M15" s="1">
        <v>98503</v>
      </c>
      <c r="N15" s="54">
        <f t="shared" si="2"/>
        <v>-715</v>
      </c>
      <c r="O15" s="55">
        <f t="shared" si="3"/>
        <v>-0.72586621727257039</v>
      </c>
      <c r="P15" s="6"/>
    </row>
    <row r="16" spans="1:16" ht="26.25" customHeight="1">
      <c r="A16" s="1" t="s">
        <v>30</v>
      </c>
      <c r="B16" s="36">
        <v>39126</v>
      </c>
      <c r="C16" s="37">
        <v>41186</v>
      </c>
      <c r="D16" s="1">
        <v>80312</v>
      </c>
      <c r="E16" s="1">
        <v>79977</v>
      </c>
      <c r="F16" s="54">
        <f t="shared" si="0"/>
        <v>335</v>
      </c>
      <c r="G16" s="55">
        <f t="shared" si="1"/>
        <v>0.41887042524725859</v>
      </c>
      <c r="H16" s="14"/>
      <c r="I16" s="1" t="s">
        <v>18</v>
      </c>
      <c r="J16" s="36">
        <v>71917</v>
      </c>
      <c r="K16" s="37">
        <v>78962</v>
      </c>
      <c r="L16" s="1">
        <v>150879</v>
      </c>
      <c r="M16" s="1">
        <v>151727</v>
      </c>
      <c r="N16" s="54">
        <f t="shared" si="2"/>
        <v>-848</v>
      </c>
      <c r="O16" s="55">
        <f t="shared" si="3"/>
        <v>-0.5588985480501163</v>
      </c>
      <c r="P16" s="6"/>
    </row>
    <row r="17" spans="1:16" ht="26.25" customHeight="1">
      <c r="A17" s="1" t="s">
        <v>32</v>
      </c>
      <c r="B17" s="36">
        <v>75914</v>
      </c>
      <c r="C17" s="37">
        <v>77430</v>
      </c>
      <c r="D17" s="1">
        <v>153344</v>
      </c>
      <c r="E17" s="1">
        <v>152859</v>
      </c>
      <c r="F17" s="54">
        <f t="shared" si="0"/>
        <v>485</v>
      </c>
      <c r="G17" s="55">
        <f t="shared" si="1"/>
        <v>0.31728586475117593</v>
      </c>
      <c r="H17" s="14"/>
      <c r="I17" s="1" t="s">
        <v>20</v>
      </c>
      <c r="J17" s="36">
        <v>52489</v>
      </c>
      <c r="K17" s="37">
        <v>59117</v>
      </c>
      <c r="L17" s="1">
        <v>111606</v>
      </c>
      <c r="M17" s="1">
        <v>111783</v>
      </c>
      <c r="N17" s="54">
        <f t="shared" si="2"/>
        <v>-177</v>
      </c>
      <c r="O17" s="55">
        <f t="shared" si="3"/>
        <v>-0.15834250288505408</v>
      </c>
      <c r="P17" s="6"/>
    </row>
    <row r="18" spans="1:16" ht="26.25" customHeight="1">
      <c r="A18" s="20" t="s">
        <v>34</v>
      </c>
      <c r="B18" s="38">
        <v>71141</v>
      </c>
      <c r="C18" s="39">
        <v>73623</v>
      </c>
      <c r="D18" s="1">
        <v>144764</v>
      </c>
      <c r="E18" s="1">
        <v>145022</v>
      </c>
      <c r="F18" s="54">
        <f t="shared" si="0"/>
        <v>-258</v>
      </c>
      <c r="G18" s="55">
        <f t="shared" si="1"/>
        <v>-0.17790404214532968</v>
      </c>
      <c r="H18" s="14"/>
      <c r="I18" s="1" t="s">
        <v>22</v>
      </c>
      <c r="J18" s="38">
        <v>26660</v>
      </c>
      <c r="K18" s="39">
        <v>29703</v>
      </c>
      <c r="L18" s="1">
        <v>56363</v>
      </c>
      <c r="M18" s="1">
        <v>56882</v>
      </c>
      <c r="N18" s="54">
        <f t="shared" ref="N18:N45" si="4">L18-M18</f>
        <v>-519</v>
      </c>
      <c r="O18" s="55">
        <f t="shared" ref="O18:O47" si="5">IF(M18=0,"",N18/M18*100)</f>
        <v>-0.91241517527513094</v>
      </c>
      <c r="P18" s="6"/>
    </row>
    <row r="19" spans="1:16" ht="26.25" customHeight="1">
      <c r="A19" s="1" t="s">
        <v>35</v>
      </c>
      <c r="B19" s="36">
        <v>31603</v>
      </c>
      <c r="C19" s="37">
        <v>36435</v>
      </c>
      <c r="D19" s="1">
        <v>68038</v>
      </c>
      <c r="E19" s="1">
        <v>67782</v>
      </c>
      <c r="F19" s="54">
        <f t="shared" si="0"/>
        <v>256</v>
      </c>
      <c r="G19" s="55">
        <f t="shared" si="1"/>
        <v>0.37768139033961823</v>
      </c>
      <c r="H19" s="14"/>
      <c r="I19" s="1" t="s">
        <v>75</v>
      </c>
      <c r="J19" s="37">
        <v>43269</v>
      </c>
      <c r="K19" s="37">
        <v>48999</v>
      </c>
      <c r="L19" s="1">
        <v>92268</v>
      </c>
      <c r="M19" s="1">
        <v>92818</v>
      </c>
      <c r="N19" s="54">
        <f t="shared" si="4"/>
        <v>-550</v>
      </c>
      <c r="O19" s="55">
        <f t="shared" si="5"/>
        <v>-0.59255747807537329</v>
      </c>
      <c r="P19" s="6"/>
    </row>
    <row r="20" spans="1:16" ht="26.25" customHeight="1">
      <c r="A20" s="1" t="s">
        <v>37</v>
      </c>
      <c r="B20" s="36">
        <v>41332</v>
      </c>
      <c r="C20" s="37">
        <v>44786</v>
      </c>
      <c r="D20" s="1">
        <v>86118</v>
      </c>
      <c r="E20" s="1">
        <v>86468</v>
      </c>
      <c r="F20" s="54">
        <f t="shared" si="0"/>
        <v>-350</v>
      </c>
      <c r="G20" s="55">
        <f t="shared" si="1"/>
        <v>-0.4047740204468705</v>
      </c>
      <c r="H20" s="14"/>
      <c r="I20" s="1" t="s">
        <v>26</v>
      </c>
      <c r="J20" s="36">
        <v>48952</v>
      </c>
      <c r="K20" s="37">
        <v>51461</v>
      </c>
      <c r="L20" s="1">
        <v>100413</v>
      </c>
      <c r="M20" s="1">
        <v>101215</v>
      </c>
      <c r="N20" s="54">
        <f t="shared" si="4"/>
        <v>-802</v>
      </c>
      <c r="O20" s="55">
        <f t="shared" si="5"/>
        <v>-0.79237267203477757</v>
      </c>
      <c r="P20" s="6"/>
    </row>
    <row r="21" spans="1:16" ht="26.25" customHeight="1">
      <c r="A21" s="1" t="s">
        <v>39</v>
      </c>
      <c r="B21" s="36">
        <v>36042</v>
      </c>
      <c r="C21" s="37">
        <v>40101</v>
      </c>
      <c r="D21" s="1">
        <v>76143</v>
      </c>
      <c r="E21" s="1">
        <v>75989</v>
      </c>
      <c r="F21" s="54">
        <f t="shared" si="0"/>
        <v>154</v>
      </c>
      <c r="G21" s="55">
        <f t="shared" si="1"/>
        <v>0.20266091144770954</v>
      </c>
      <c r="H21" s="14"/>
      <c r="I21" s="1" t="s">
        <v>28</v>
      </c>
      <c r="J21" s="36">
        <v>35321</v>
      </c>
      <c r="K21" s="37">
        <v>36703</v>
      </c>
      <c r="L21" s="1">
        <v>72024</v>
      </c>
      <c r="M21" s="1">
        <v>72025</v>
      </c>
      <c r="N21" s="54">
        <f t="shared" si="4"/>
        <v>-1</v>
      </c>
      <c r="O21" s="55">
        <f t="shared" si="5"/>
        <v>-1.3884068031933356E-3</v>
      </c>
      <c r="P21" s="6"/>
    </row>
    <row r="22" spans="1:16" ht="26.25" customHeight="1">
      <c r="A22" s="1" t="s">
        <v>40</v>
      </c>
      <c r="B22" s="36">
        <v>65989</v>
      </c>
      <c r="C22" s="37">
        <v>74607</v>
      </c>
      <c r="D22" s="1">
        <v>140596</v>
      </c>
      <c r="E22" s="1">
        <v>141135</v>
      </c>
      <c r="F22" s="54">
        <f t="shared" si="0"/>
        <v>-539</v>
      </c>
      <c r="G22" s="55">
        <f t="shared" si="1"/>
        <v>-0.38190385092287527</v>
      </c>
      <c r="H22" s="14"/>
      <c r="I22" s="1" t="s">
        <v>31</v>
      </c>
      <c r="J22" s="36">
        <v>22397</v>
      </c>
      <c r="K22" s="37">
        <v>25113</v>
      </c>
      <c r="L22" s="1">
        <v>47510</v>
      </c>
      <c r="M22" s="1">
        <v>47900</v>
      </c>
      <c r="N22" s="54">
        <f t="shared" si="4"/>
        <v>-390</v>
      </c>
      <c r="O22" s="55">
        <f t="shared" si="5"/>
        <v>-0.81419624217119002</v>
      </c>
      <c r="P22" s="6"/>
    </row>
    <row r="23" spans="1:16" ht="26.25" customHeight="1">
      <c r="A23" s="1" t="s">
        <v>42</v>
      </c>
      <c r="B23" s="36">
        <v>42689</v>
      </c>
      <c r="C23" s="37">
        <v>48527</v>
      </c>
      <c r="D23" s="1">
        <v>91216</v>
      </c>
      <c r="E23" s="1">
        <v>91159</v>
      </c>
      <c r="F23" s="54">
        <f t="shared" si="0"/>
        <v>57</v>
      </c>
      <c r="G23" s="58">
        <f t="shared" si="1"/>
        <v>6.2528110224991496E-2</v>
      </c>
      <c r="H23" s="14"/>
      <c r="I23" s="1" t="s">
        <v>33</v>
      </c>
      <c r="J23" s="36">
        <v>24836</v>
      </c>
      <c r="K23" s="37">
        <v>28252</v>
      </c>
      <c r="L23" s="1">
        <v>53088</v>
      </c>
      <c r="M23" s="1">
        <v>53477</v>
      </c>
      <c r="N23" s="54">
        <f t="shared" si="4"/>
        <v>-389</v>
      </c>
      <c r="O23" s="55">
        <f t="shared" si="5"/>
        <v>-0.72741552443106383</v>
      </c>
      <c r="P23" s="6"/>
    </row>
    <row r="24" spans="1:16" ht="26.25" customHeight="1">
      <c r="A24" s="1" t="s">
        <v>44</v>
      </c>
      <c r="B24" s="36">
        <v>41012</v>
      </c>
      <c r="C24" s="37">
        <v>49709</v>
      </c>
      <c r="D24" s="1">
        <v>90721</v>
      </c>
      <c r="E24" s="1">
        <v>91106</v>
      </c>
      <c r="F24" s="54">
        <f t="shared" si="0"/>
        <v>-385</v>
      </c>
      <c r="G24" s="55">
        <f t="shared" si="1"/>
        <v>-0.42258468157969842</v>
      </c>
      <c r="H24" s="14"/>
      <c r="I24" s="20" t="s">
        <v>24</v>
      </c>
      <c r="J24" s="41">
        <v>191581</v>
      </c>
      <c r="K24" s="42">
        <v>206446</v>
      </c>
      <c r="L24" s="1">
        <v>398027</v>
      </c>
      <c r="M24" s="24">
        <v>399745</v>
      </c>
      <c r="N24" s="54">
        <f t="shared" si="4"/>
        <v>-1718</v>
      </c>
      <c r="O24" s="55">
        <f t="shared" si="5"/>
        <v>-0.42977398091283192</v>
      </c>
      <c r="P24" s="6"/>
    </row>
    <row r="25" spans="1:16" ht="26.25" customHeight="1">
      <c r="A25" s="1" t="s">
        <v>45</v>
      </c>
      <c r="B25" s="36">
        <v>47054</v>
      </c>
      <c r="C25" s="37">
        <v>51353</v>
      </c>
      <c r="D25" s="1">
        <v>98407</v>
      </c>
      <c r="E25" s="1">
        <v>99156</v>
      </c>
      <c r="F25" s="54">
        <f t="shared" si="0"/>
        <v>-749</v>
      </c>
      <c r="G25" s="55">
        <f t="shared" si="1"/>
        <v>-0.7553753681068216</v>
      </c>
      <c r="H25" s="14"/>
      <c r="I25" s="1" t="s">
        <v>36</v>
      </c>
      <c r="J25" s="41">
        <v>23562</v>
      </c>
      <c r="K25" s="42">
        <v>25900</v>
      </c>
      <c r="L25" s="1">
        <v>49462</v>
      </c>
      <c r="M25" s="1">
        <v>50042</v>
      </c>
      <c r="N25" s="54">
        <f t="shared" si="4"/>
        <v>-580</v>
      </c>
      <c r="O25" s="55">
        <f t="shared" si="5"/>
        <v>-1.1590264178090404</v>
      </c>
      <c r="P25" s="6"/>
    </row>
    <row r="26" spans="1:16" ht="26.25" customHeight="1">
      <c r="A26" s="1" t="s">
        <v>46</v>
      </c>
      <c r="B26" s="36">
        <v>58490</v>
      </c>
      <c r="C26" s="37">
        <v>68312</v>
      </c>
      <c r="D26" s="1">
        <v>126802</v>
      </c>
      <c r="E26" s="1">
        <v>127130</v>
      </c>
      <c r="F26" s="54">
        <f t="shared" si="0"/>
        <v>-328</v>
      </c>
      <c r="G26" s="55">
        <f t="shared" si="1"/>
        <v>-0.258003618343428</v>
      </c>
      <c r="H26" s="14"/>
      <c r="I26" s="1" t="s">
        <v>68</v>
      </c>
      <c r="J26" s="36">
        <v>22085</v>
      </c>
      <c r="K26" s="37">
        <v>23745</v>
      </c>
      <c r="L26" s="1">
        <v>45830</v>
      </c>
      <c r="M26" s="1">
        <v>46006</v>
      </c>
      <c r="N26" s="54">
        <f t="shared" si="4"/>
        <v>-176</v>
      </c>
      <c r="O26" s="55">
        <f t="shared" si="5"/>
        <v>-0.38255879667869408</v>
      </c>
      <c r="P26" s="14"/>
    </row>
    <row r="27" spans="1:16" ht="26.25" customHeight="1">
      <c r="A27" s="1" t="s">
        <v>47</v>
      </c>
      <c r="B27" s="36">
        <v>51668</v>
      </c>
      <c r="C27" s="37">
        <v>58352</v>
      </c>
      <c r="D27" s="1">
        <v>110020</v>
      </c>
      <c r="E27" s="1">
        <v>109987</v>
      </c>
      <c r="F27" s="54">
        <f t="shared" si="0"/>
        <v>33</v>
      </c>
      <c r="G27" s="55">
        <f t="shared" si="1"/>
        <v>3.0003545873603245E-2</v>
      </c>
      <c r="H27" s="14"/>
      <c r="I27" s="1" t="s">
        <v>91</v>
      </c>
      <c r="J27" s="36">
        <v>30794</v>
      </c>
      <c r="K27" s="37">
        <v>34036</v>
      </c>
      <c r="L27" s="1">
        <v>64830</v>
      </c>
      <c r="M27" s="1">
        <v>64912</v>
      </c>
      <c r="N27" s="54">
        <f t="shared" ref="N27:N28" si="6">L27-M27</f>
        <v>-82</v>
      </c>
      <c r="O27" s="55">
        <f t="shared" ref="O27:O28" si="7">IF(M27=0,"",N27/M27*100)</f>
        <v>-0.12632487059403499</v>
      </c>
      <c r="P27" s="6"/>
    </row>
    <row r="28" spans="1:16" ht="26.25" customHeight="1">
      <c r="A28" s="1" t="s">
        <v>49</v>
      </c>
      <c r="B28" s="36">
        <v>72977</v>
      </c>
      <c r="C28" s="37">
        <v>83334</v>
      </c>
      <c r="D28" s="1">
        <v>156311</v>
      </c>
      <c r="E28" s="1">
        <v>157643</v>
      </c>
      <c r="F28" s="54">
        <f t="shared" si="0"/>
        <v>-1332</v>
      </c>
      <c r="G28" s="55">
        <f t="shared" si="1"/>
        <v>-0.84494712737007027</v>
      </c>
      <c r="H28" s="14"/>
      <c r="I28" s="1" t="s">
        <v>41</v>
      </c>
      <c r="J28" s="36">
        <v>22197</v>
      </c>
      <c r="K28" s="37">
        <v>25796</v>
      </c>
      <c r="L28" s="1">
        <v>47993</v>
      </c>
      <c r="M28" s="1">
        <v>48229</v>
      </c>
      <c r="N28" s="54">
        <f t="shared" si="6"/>
        <v>-236</v>
      </c>
      <c r="O28" s="55">
        <f t="shared" si="7"/>
        <v>-0.48933214456032675</v>
      </c>
      <c r="P28" s="6"/>
    </row>
    <row r="29" spans="1:16" ht="26.25" customHeight="1">
      <c r="A29" s="1" t="s">
        <v>51</v>
      </c>
      <c r="B29" s="36">
        <v>49756</v>
      </c>
      <c r="C29" s="37">
        <v>34454</v>
      </c>
      <c r="D29" s="1">
        <v>84210</v>
      </c>
      <c r="E29" s="1">
        <v>85417</v>
      </c>
      <c r="F29" s="54">
        <f t="shared" si="0"/>
        <v>-1207</v>
      </c>
      <c r="G29" s="55">
        <f t="shared" si="1"/>
        <v>-1.4130676563213411</v>
      </c>
      <c r="H29" s="14"/>
      <c r="I29" s="1" t="s">
        <v>43</v>
      </c>
      <c r="J29" s="41">
        <v>20661</v>
      </c>
      <c r="K29" s="42">
        <v>23380</v>
      </c>
      <c r="L29" s="1">
        <v>44041</v>
      </c>
      <c r="M29" s="24">
        <v>44595</v>
      </c>
      <c r="N29" s="54">
        <f t="shared" si="4"/>
        <v>-554</v>
      </c>
      <c r="O29" s="55">
        <f t="shared" si="5"/>
        <v>-1.2422917367417872</v>
      </c>
      <c r="P29" s="14"/>
    </row>
    <row r="30" spans="1:16" ht="26.25" customHeight="1">
      <c r="A30" s="1" t="s">
        <v>53</v>
      </c>
      <c r="B30" s="24">
        <f>SUM(B6:B29)</f>
        <v>1081509</v>
      </c>
      <c r="C30" s="24">
        <f t="shared" ref="C30:D30" si="8">SUM(C6:C29)</f>
        <v>1175665</v>
      </c>
      <c r="D30" s="24">
        <f t="shared" si="8"/>
        <v>2257174</v>
      </c>
      <c r="E30" s="24">
        <v>2254181</v>
      </c>
      <c r="F30" s="54">
        <f t="shared" si="0"/>
        <v>2993</v>
      </c>
      <c r="G30" s="55">
        <f t="shared" si="1"/>
        <v>0.13277549584527595</v>
      </c>
      <c r="H30" s="14"/>
      <c r="I30" s="32" t="s">
        <v>70</v>
      </c>
      <c r="J30" s="41">
        <f>SUM(B41:B47)+SUM(J6:J29)</f>
        <v>1990457</v>
      </c>
      <c r="K30" s="41">
        <f t="shared" ref="K30:L30" si="9">SUM(C41:C47)+SUM(K6:K29)</f>
        <v>2214066</v>
      </c>
      <c r="L30" s="41">
        <f t="shared" si="9"/>
        <v>4204523</v>
      </c>
      <c r="M30" s="36">
        <v>4221565</v>
      </c>
      <c r="N30" s="54">
        <f>L30-M30</f>
        <v>-17042</v>
      </c>
      <c r="O30" s="55">
        <f>IF(M30=0,"",N30/M30*100)</f>
        <v>-0.40368915319318788</v>
      </c>
      <c r="P30" s="14"/>
    </row>
    <row r="31" spans="1:16" ht="26.25" customHeight="1">
      <c r="A31" s="26"/>
      <c r="B31" s="25"/>
      <c r="C31" s="1"/>
      <c r="D31" s="1"/>
      <c r="E31" s="1"/>
      <c r="F31" s="54"/>
      <c r="G31" s="55" t="str">
        <f t="shared" si="1"/>
        <v/>
      </c>
      <c r="H31" s="14"/>
      <c r="I31" s="25"/>
      <c r="J31" s="22"/>
      <c r="K31" s="23"/>
      <c r="L31" s="1"/>
      <c r="M31" s="1"/>
      <c r="N31" s="54"/>
      <c r="O31" s="55" t="str">
        <f t="shared" si="5"/>
        <v/>
      </c>
      <c r="P31" s="6"/>
    </row>
    <row r="32" spans="1:16" ht="26.25" customHeight="1">
      <c r="A32" s="1" t="s">
        <v>78</v>
      </c>
      <c r="B32" s="36">
        <v>59822</v>
      </c>
      <c r="C32" s="37">
        <v>62956</v>
      </c>
      <c r="D32" s="1">
        <v>122778</v>
      </c>
      <c r="E32" s="1">
        <v>122800</v>
      </c>
      <c r="F32" s="54">
        <f t="shared" si="0"/>
        <v>-22</v>
      </c>
      <c r="G32" s="55">
        <f t="shared" si="1"/>
        <v>-1.7915309446254073E-2</v>
      </c>
      <c r="H32" s="14"/>
      <c r="I32" s="25" t="s">
        <v>92</v>
      </c>
      <c r="J32" s="36">
        <v>12095</v>
      </c>
      <c r="K32" s="37">
        <v>13884</v>
      </c>
      <c r="L32" s="1">
        <v>25979</v>
      </c>
      <c r="M32" s="41">
        <v>26126</v>
      </c>
      <c r="N32" s="54">
        <f t="shared" ref="N32" si="10">L32-M32</f>
        <v>-147</v>
      </c>
      <c r="O32" s="55">
        <f t="shared" ref="O32" si="11">IF(M32=0,"",N32/M32*100)</f>
        <v>-0.56265788869325584</v>
      </c>
      <c r="P32" s="6"/>
    </row>
    <row r="33" spans="1:17" ht="26.25" customHeight="1">
      <c r="A33" s="1" t="s">
        <v>79</v>
      </c>
      <c r="B33" s="36">
        <v>47366</v>
      </c>
      <c r="C33" s="37">
        <v>51818</v>
      </c>
      <c r="D33" s="1">
        <v>99184</v>
      </c>
      <c r="E33" s="1">
        <v>99872</v>
      </c>
      <c r="F33" s="54">
        <f t="shared" si="0"/>
        <v>-688</v>
      </c>
      <c r="G33" s="55">
        <f t="shared" si="1"/>
        <v>-0.68888176866388984</v>
      </c>
      <c r="H33" s="14"/>
      <c r="I33" s="25" t="s">
        <v>48</v>
      </c>
      <c r="J33" s="36">
        <v>7864</v>
      </c>
      <c r="K33" s="37">
        <v>8773</v>
      </c>
      <c r="L33" s="1">
        <v>16637</v>
      </c>
      <c r="M33" s="41">
        <v>16944</v>
      </c>
      <c r="N33" s="54">
        <f t="shared" si="4"/>
        <v>-307</v>
      </c>
      <c r="O33" s="55">
        <f t="shared" si="5"/>
        <v>-1.8118508026440037</v>
      </c>
      <c r="P33" s="6"/>
    </row>
    <row r="34" spans="1:17" ht="26.25" customHeight="1">
      <c r="A34" s="1" t="s">
        <v>80</v>
      </c>
      <c r="B34" s="36">
        <v>33702</v>
      </c>
      <c r="C34" s="37">
        <v>38078</v>
      </c>
      <c r="D34" s="1">
        <v>71780</v>
      </c>
      <c r="E34" s="1">
        <v>72041</v>
      </c>
      <c r="F34" s="54">
        <f t="shared" si="0"/>
        <v>-261</v>
      </c>
      <c r="G34" s="55">
        <f t="shared" si="1"/>
        <v>-0.36229369386876914</v>
      </c>
      <c r="H34" s="14"/>
      <c r="I34" s="25" t="s">
        <v>50</v>
      </c>
      <c r="J34" s="41">
        <v>3991</v>
      </c>
      <c r="K34" s="42">
        <v>4294</v>
      </c>
      <c r="L34" s="1">
        <v>8285</v>
      </c>
      <c r="M34" s="42">
        <v>8433</v>
      </c>
      <c r="N34" s="54">
        <f t="shared" si="4"/>
        <v>-148</v>
      </c>
      <c r="O34" s="55">
        <f t="shared" si="5"/>
        <v>-1.7550100794497807</v>
      </c>
      <c r="P34" s="14"/>
    </row>
    <row r="35" spans="1:17" ht="26.25" customHeight="1">
      <c r="A35" s="1" t="s">
        <v>81</v>
      </c>
      <c r="B35" s="36">
        <v>53613</v>
      </c>
      <c r="C35" s="37">
        <v>59110</v>
      </c>
      <c r="D35" s="1">
        <v>112723</v>
      </c>
      <c r="E35" s="1">
        <v>112888</v>
      </c>
      <c r="F35" s="54">
        <f t="shared" si="0"/>
        <v>-165</v>
      </c>
      <c r="G35" s="55">
        <f t="shared" si="1"/>
        <v>-0.14616256820919848</v>
      </c>
      <c r="H35" s="14"/>
      <c r="I35" s="25" t="s">
        <v>52</v>
      </c>
      <c r="J35" s="41">
        <f>SUM(J33:J34)</f>
        <v>11855</v>
      </c>
      <c r="K35" s="41">
        <f t="shared" ref="K35:L35" si="12">SUM(K33:K34)</f>
        <v>13067</v>
      </c>
      <c r="L35" s="41">
        <f t="shared" si="12"/>
        <v>24922</v>
      </c>
      <c r="M35" s="36">
        <v>25377</v>
      </c>
      <c r="N35" s="54">
        <f>L35-M35</f>
        <v>-455</v>
      </c>
      <c r="O35" s="55">
        <f t="shared" si="5"/>
        <v>-1.7929621310635615</v>
      </c>
      <c r="P35" s="6"/>
    </row>
    <row r="36" spans="1:17" ht="26.25" customHeight="1">
      <c r="A36" s="1" t="s">
        <v>82</v>
      </c>
      <c r="B36" s="36">
        <v>51876</v>
      </c>
      <c r="C36" s="37">
        <v>62280</v>
      </c>
      <c r="D36" s="1">
        <v>114156</v>
      </c>
      <c r="E36" s="1">
        <v>115592</v>
      </c>
      <c r="F36" s="54">
        <f t="shared" si="0"/>
        <v>-1436</v>
      </c>
      <c r="G36" s="55">
        <f t="shared" si="1"/>
        <v>-1.2423005052252751</v>
      </c>
      <c r="H36" s="14"/>
      <c r="I36" s="25" t="s">
        <v>54</v>
      </c>
      <c r="J36" s="36">
        <v>6536</v>
      </c>
      <c r="K36" s="37">
        <v>7188</v>
      </c>
      <c r="L36" s="1">
        <v>13724</v>
      </c>
      <c r="M36" s="41">
        <v>13793</v>
      </c>
      <c r="N36" s="54">
        <f t="shared" si="4"/>
        <v>-69</v>
      </c>
      <c r="O36" s="55">
        <f t="shared" si="5"/>
        <v>-0.50025375190313925</v>
      </c>
      <c r="P36" s="6"/>
    </row>
    <row r="37" spans="1:17" ht="26.25" customHeight="1">
      <c r="A37" s="1" t="s">
        <v>83</v>
      </c>
      <c r="B37" s="36">
        <v>61111</v>
      </c>
      <c r="C37" s="37">
        <v>70058</v>
      </c>
      <c r="D37" s="1">
        <v>131169</v>
      </c>
      <c r="E37" s="1">
        <v>131627</v>
      </c>
      <c r="F37" s="54">
        <f t="shared" si="0"/>
        <v>-458</v>
      </c>
      <c r="G37" s="55">
        <f t="shared" si="1"/>
        <v>-0.34795292759084384</v>
      </c>
      <c r="H37" s="14"/>
      <c r="I37" s="1" t="s">
        <v>56</v>
      </c>
      <c r="J37" s="36">
        <v>16954</v>
      </c>
      <c r="K37" s="37">
        <v>18759</v>
      </c>
      <c r="L37" s="1">
        <v>35713</v>
      </c>
      <c r="M37" s="41">
        <v>35833</v>
      </c>
      <c r="N37" s="54">
        <f t="shared" si="4"/>
        <v>-120</v>
      </c>
      <c r="O37" s="55">
        <f t="shared" si="5"/>
        <v>-0.33488683615661541</v>
      </c>
      <c r="P37" s="6"/>
    </row>
    <row r="38" spans="1:17" ht="26.25" customHeight="1">
      <c r="A38" s="1" t="s">
        <v>84</v>
      </c>
      <c r="B38" s="36">
        <v>14786</v>
      </c>
      <c r="C38" s="37">
        <v>16268</v>
      </c>
      <c r="D38" s="1">
        <v>31054</v>
      </c>
      <c r="E38" s="1">
        <v>31127</v>
      </c>
      <c r="F38" s="54">
        <f t="shared" si="0"/>
        <v>-73</v>
      </c>
      <c r="G38" s="55">
        <f t="shared" si="1"/>
        <v>-0.23452308285411377</v>
      </c>
      <c r="H38" s="14"/>
      <c r="I38" s="1" t="s">
        <v>57</v>
      </c>
      <c r="J38" s="36">
        <v>3514</v>
      </c>
      <c r="K38" s="37">
        <v>3534</v>
      </c>
      <c r="L38" s="1">
        <v>7048</v>
      </c>
      <c r="M38" s="41">
        <v>7058</v>
      </c>
      <c r="N38" s="54">
        <f t="shared" ref="N38" si="13">L38-M38</f>
        <v>-10</v>
      </c>
      <c r="O38" s="55">
        <f t="shared" ref="O38" si="14">IF(M38=0,"",N38/M38*100)</f>
        <v>-0.14168319637291016</v>
      </c>
      <c r="P38" s="56"/>
      <c r="Q38" s="57"/>
    </row>
    <row r="39" spans="1:17" ht="26.25" customHeight="1">
      <c r="A39" s="1" t="s">
        <v>69</v>
      </c>
      <c r="B39" s="41">
        <f>SUM(B32:B38)</f>
        <v>322276</v>
      </c>
      <c r="C39" s="41">
        <f>SUM(C32:C38)</f>
        <v>360568</v>
      </c>
      <c r="D39" s="41">
        <f>SUM(D32:D38)</f>
        <v>682844</v>
      </c>
      <c r="E39" s="36">
        <v>685947</v>
      </c>
      <c r="F39" s="54">
        <f t="shared" si="0"/>
        <v>-3103</v>
      </c>
      <c r="G39" s="55">
        <f t="shared" si="1"/>
        <v>-0.4523673111771026</v>
      </c>
      <c r="H39" s="14"/>
      <c r="I39" s="1" t="s">
        <v>77</v>
      </c>
      <c r="J39" s="41">
        <v>5984</v>
      </c>
      <c r="K39" s="42">
        <v>6922</v>
      </c>
      <c r="L39" s="1">
        <v>12906</v>
      </c>
      <c r="M39" s="42">
        <v>13117</v>
      </c>
      <c r="N39" s="54">
        <f t="shared" si="4"/>
        <v>-211</v>
      </c>
      <c r="O39" s="55">
        <f t="shared" si="5"/>
        <v>-1.6085995273309446</v>
      </c>
      <c r="P39" s="14"/>
    </row>
    <row r="40" spans="1:17" ht="26.25" customHeight="1">
      <c r="A40" s="1"/>
      <c r="B40" s="36"/>
      <c r="C40" s="37"/>
      <c r="D40" s="1"/>
      <c r="E40" s="1"/>
      <c r="F40" s="54"/>
      <c r="G40" s="55" t="str">
        <f t="shared" si="1"/>
        <v/>
      </c>
      <c r="H40" s="14"/>
      <c r="I40" s="25" t="s">
        <v>59</v>
      </c>
      <c r="J40" s="41">
        <f>SUM(J37:J39)</f>
        <v>26452</v>
      </c>
      <c r="K40" s="41">
        <f t="shared" ref="K40" si="15">SUM(K37:K39)</f>
        <v>29215</v>
      </c>
      <c r="L40" s="41">
        <f>SUM(L37:L39)</f>
        <v>55667</v>
      </c>
      <c r="M40" s="41">
        <v>56008</v>
      </c>
      <c r="N40" s="54">
        <f>L40-M40</f>
        <v>-341</v>
      </c>
      <c r="O40" s="55">
        <f t="shared" si="5"/>
        <v>-0.60884159405799176</v>
      </c>
      <c r="P40" s="14"/>
    </row>
    <row r="41" spans="1:17" ht="26.25" customHeight="1">
      <c r="A41" s="1" t="s">
        <v>85</v>
      </c>
      <c r="B41" s="36">
        <v>74139</v>
      </c>
      <c r="C41" s="37">
        <v>83110</v>
      </c>
      <c r="D41" s="1">
        <v>157249</v>
      </c>
      <c r="E41" s="1">
        <v>158370</v>
      </c>
      <c r="F41" s="54">
        <f t="shared" si="0"/>
        <v>-1121</v>
      </c>
      <c r="G41" s="55">
        <f t="shared" si="1"/>
        <v>-0.707836080065669</v>
      </c>
      <c r="H41" s="14"/>
      <c r="I41" s="25" t="s">
        <v>93</v>
      </c>
      <c r="J41" s="41">
        <v>5289</v>
      </c>
      <c r="K41" s="42">
        <v>5650</v>
      </c>
      <c r="L41" s="1">
        <v>10939</v>
      </c>
      <c r="M41" s="41">
        <v>11017</v>
      </c>
      <c r="N41" s="54">
        <f t="shared" si="4"/>
        <v>-78</v>
      </c>
      <c r="O41" s="55">
        <f t="shared" si="5"/>
        <v>-0.70799673232277394</v>
      </c>
      <c r="P41" s="6"/>
    </row>
    <row r="42" spans="1:17" ht="26.25" customHeight="1">
      <c r="A42" s="1" t="s">
        <v>58</v>
      </c>
      <c r="B42" s="36">
        <v>156710</v>
      </c>
      <c r="C42" s="37">
        <v>179335</v>
      </c>
      <c r="D42" s="1">
        <v>336045</v>
      </c>
      <c r="E42" s="1">
        <v>336830</v>
      </c>
      <c r="F42" s="54">
        <f t="shared" si="0"/>
        <v>-785</v>
      </c>
      <c r="G42" s="55">
        <f t="shared" si="1"/>
        <v>-0.23305525042306208</v>
      </c>
      <c r="H42" s="14"/>
      <c r="I42" s="1" t="s">
        <v>76</v>
      </c>
      <c r="J42" s="41">
        <v>6107</v>
      </c>
      <c r="K42" s="42">
        <v>6614</v>
      </c>
      <c r="L42" s="1">
        <v>12721</v>
      </c>
      <c r="M42" s="41">
        <v>12902</v>
      </c>
      <c r="N42" s="54">
        <f t="shared" si="4"/>
        <v>-181</v>
      </c>
      <c r="O42" s="55">
        <f t="shared" si="5"/>
        <v>-1.4028832739110215</v>
      </c>
      <c r="P42" s="6"/>
    </row>
    <row r="43" spans="1:17" ht="26.25" customHeight="1">
      <c r="A43" s="1" t="s">
        <v>60</v>
      </c>
      <c r="B43" s="36">
        <v>40290</v>
      </c>
      <c r="C43" s="37">
        <v>45452</v>
      </c>
      <c r="D43" s="1">
        <v>85742</v>
      </c>
      <c r="E43" s="1">
        <v>86067</v>
      </c>
      <c r="F43" s="54">
        <f t="shared" si="0"/>
        <v>-325</v>
      </c>
      <c r="G43" s="55">
        <f t="shared" si="1"/>
        <v>-0.37761279003566989</v>
      </c>
      <c r="H43" s="14"/>
      <c r="I43" s="1" t="s">
        <v>62</v>
      </c>
      <c r="J43" s="41">
        <v>2029</v>
      </c>
      <c r="K43" s="42">
        <v>2291</v>
      </c>
      <c r="L43" s="1">
        <v>4320</v>
      </c>
      <c r="M43" s="41">
        <v>4407</v>
      </c>
      <c r="N43" s="54">
        <f t="shared" si="4"/>
        <v>-87</v>
      </c>
      <c r="O43" s="55">
        <f t="shared" si="5"/>
        <v>-1.9741320626276377</v>
      </c>
      <c r="P43" s="6"/>
    </row>
    <row r="44" spans="1:17" ht="26.25" customHeight="1">
      <c r="A44" s="1" t="s">
        <v>61</v>
      </c>
      <c r="B44" s="36">
        <v>147948</v>
      </c>
      <c r="C44" s="37">
        <v>167132</v>
      </c>
      <c r="D44" s="1">
        <v>315080</v>
      </c>
      <c r="E44" s="1">
        <v>313680</v>
      </c>
      <c r="F44" s="54">
        <f t="shared" si="0"/>
        <v>1400</v>
      </c>
      <c r="G44" s="55">
        <f t="shared" si="1"/>
        <v>0.4463147156337669</v>
      </c>
      <c r="H44" s="14"/>
      <c r="I44" s="25" t="s">
        <v>65</v>
      </c>
      <c r="J44" s="41">
        <f>SUM(J41:J43)</f>
        <v>13425</v>
      </c>
      <c r="K44" s="41">
        <f>SUM(K41:K43)</f>
        <v>14555</v>
      </c>
      <c r="L44" s="1">
        <f t="shared" ref="L44" si="16">SUM(J44:K44)</f>
        <v>27980</v>
      </c>
      <c r="M44" s="41">
        <v>28326</v>
      </c>
      <c r="N44" s="54">
        <f t="shared" si="4"/>
        <v>-346</v>
      </c>
      <c r="O44" s="55">
        <f t="shared" si="5"/>
        <v>-1.2214926216197135</v>
      </c>
      <c r="P44" s="6"/>
    </row>
    <row r="45" spans="1:17" ht="26.25" customHeight="1">
      <c r="A45" s="1" t="s">
        <v>86</v>
      </c>
      <c r="B45" s="38">
        <v>28949</v>
      </c>
      <c r="C45" s="39">
        <v>32490</v>
      </c>
      <c r="D45" s="1">
        <v>61439</v>
      </c>
      <c r="E45" s="20">
        <v>61512</v>
      </c>
      <c r="F45" s="54">
        <f t="shared" si="0"/>
        <v>-73</v>
      </c>
      <c r="G45" s="55">
        <f t="shared" si="1"/>
        <v>-0.11867603069319807</v>
      </c>
      <c r="H45" s="14"/>
      <c r="I45" s="25" t="s">
        <v>66</v>
      </c>
      <c r="J45" s="43">
        <f>SUM(J32,J35,J36,J40,J44)</f>
        <v>70363</v>
      </c>
      <c r="K45" s="43">
        <f t="shared" ref="K45" si="17">SUM(K32,K35,K36,K40,K44)</f>
        <v>77909</v>
      </c>
      <c r="L45" s="43">
        <f>SUM(J45:K45)</f>
        <v>148272</v>
      </c>
      <c r="M45" s="44">
        <v>149630</v>
      </c>
      <c r="N45" s="54">
        <f t="shared" si="4"/>
        <v>-1358</v>
      </c>
      <c r="O45" s="55">
        <f t="shared" si="5"/>
        <v>-0.90757201096036899</v>
      </c>
      <c r="P45" s="6"/>
    </row>
    <row r="46" spans="1:17" ht="26.25" customHeight="1">
      <c r="A46" s="1" t="s">
        <v>63</v>
      </c>
      <c r="B46" s="45">
        <v>137766</v>
      </c>
      <c r="C46" s="45">
        <v>155191</v>
      </c>
      <c r="D46" s="1">
        <v>292957</v>
      </c>
      <c r="E46" s="45">
        <v>293897</v>
      </c>
      <c r="F46" s="54">
        <f t="shared" si="0"/>
        <v>-940</v>
      </c>
      <c r="G46" s="55">
        <f t="shared" si="1"/>
        <v>-0.31983994392593323</v>
      </c>
      <c r="H46" s="28"/>
      <c r="I46" s="25"/>
      <c r="J46" s="40"/>
      <c r="K46" s="40"/>
      <c r="L46" s="1"/>
      <c r="M46" s="40"/>
      <c r="N46" s="54"/>
      <c r="O46" s="55" t="str">
        <f t="shared" si="5"/>
        <v/>
      </c>
      <c r="P46" s="6"/>
    </row>
    <row r="47" spans="1:17" ht="26.25" customHeight="1">
      <c r="A47" s="1" t="s">
        <v>64</v>
      </c>
      <c r="B47" s="46">
        <v>32831</v>
      </c>
      <c r="C47" s="46">
        <v>36157</v>
      </c>
      <c r="D47" s="1">
        <v>68988</v>
      </c>
      <c r="E47" s="46">
        <v>69541</v>
      </c>
      <c r="F47" s="54">
        <f t="shared" si="0"/>
        <v>-553</v>
      </c>
      <c r="G47" s="55">
        <f t="shared" si="1"/>
        <v>-0.79521433399002039</v>
      </c>
      <c r="H47" s="28"/>
      <c r="I47" s="27" t="s">
        <v>55</v>
      </c>
      <c r="J47" s="43">
        <f>SUM(B30,B39,J30,J45)</f>
        <v>3464605</v>
      </c>
      <c r="K47" s="43">
        <f>SUM(C30,C39,K30,K45)</f>
        <v>3828208</v>
      </c>
      <c r="L47" s="1">
        <f>SUM(J47:K47)</f>
        <v>7292813</v>
      </c>
      <c r="M47" s="44">
        <v>7311323</v>
      </c>
      <c r="N47" s="60">
        <f>L47-M47</f>
        <v>-18510</v>
      </c>
      <c r="O47" s="55">
        <f t="shared" si="5"/>
        <v>-0.25316895451069527</v>
      </c>
      <c r="P47" s="6"/>
    </row>
    <row r="48" spans="1:17" ht="20.100000000000001" customHeight="1">
      <c r="A48" s="34" t="s">
        <v>87</v>
      </c>
      <c r="B48" s="49"/>
      <c r="C48" s="49"/>
      <c r="D48" s="49"/>
      <c r="E48" s="49"/>
      <c r="F48" s="50"/>
      <c r="G48" s="50"/>
      <c r="H48" s="51"/>
      <c r="I48" s="52"/>
      <c r="J48" s="53"/>
      <c r="K48" s="53"/>
      <c r="L48" s="47"/>
      <c r="M48" s="47"/>
      <c r="N48" s="47"/>
      <c r="O48" s="48"/>
      <c r="P48" s="6"/>
    </row>
    <row r="49" spans="1:31" ht="20.100000000000001" customHeight="1">
      <c r="A49" s="34"/>
      <c r="H49" s="28"/>
      <c r="I49" s="28"/>
      <c r="J49" s="28"/>
      <c r="K49" s="28"/>
      <c r="L49" s="28"/>
      <c r="M49" s="28"/>
      <c r="N49" s="28"/>
      <c r="O49" s="28"/>
      <c r="P49" s="33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6"/>
    </row>
    <row r="50" spans="1:31" ht="20.100000000000001" customHeight="1">
      <c r="P50" s="31" t="s">
        <v>71</v>
      </c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6"/>
    </row>
    <row r="51" spans="1:31" ht="20.100000000000001" customHeight="1">
      <c r="P51" s="6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6"/>
    </row>
    <row r="52" spans="1:31" ht="20.100000000000001" customHeight="1">
      <c r="P52" s="6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6"/>
    </row>
    <row r="53" spans="1:31" ht="20.100000000000001" customHeight="1">
      <c r="P53" s="6"/>
    </row>
    <row r="54" spans="1:31" ht="20.100000000000001" customHeight="1">
      <c r="A54" s="6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6"/>
    </row>
    <row r="55" spans="1:31" ht="20.100000000000001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31" ht="15" customHeight="1">
      <c r="A56" s="6"/>
      <c r="B56" s="28"/>
      <c r="C56" s="28"/>
      <c r="D56" s="28"/>
      <c r="E56" s="28"/>
      <c r="F56" s="28"/>
      <c r="G56" s="28"/>
      <c r="H56" s="6"/>
      <c r="I56" s="6"/>
      <c r="J56" s="6"/>
      <c r="K56" s="6"/>
      <c r="L56" s="6"/>
      <c r="M56" s="6"/>
      <c r="N56" s="6"/>
      <c r="O56" s="6"/>
      <c r="P56" s="6"/>
    </row>
    <row r="57" spans="1:31" ht="15" customHeight="1">
      <c r="A57" s="6"/>
      <c r="B57" s="28"/>
      <c r="C57" s="28"/>
      <c r="D57" s="28"/>
      <c r="E57" s="28"/>
      <c r="F57" s="28"/>
      <c r="G57" s="28"/>
      <c r="H57" s="6"/>
      <c r="I57" s="6"/>
      <c r="J57" s="6"/>
      <c r="K57" s="6"/>
      <c r="L57" s="6"/>
      <c r="M57" s="6"/>
      <c r="N57" s="6"/>
      <c r="O57" s="6"/>
      <c r="P57" s="6"/>
    </row>
    <row r="58" spans="1:31" ht="1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31" ht="1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31" ht="1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31" ht="1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31" ht="1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31" ht="1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31" ht="1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ht="1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 ht="1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1:16" ht="1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 ht="1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16" ht="1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16" ht="1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ht="1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 ht="1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ht="1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1:16" ht="1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1:16" ht="1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1:16" ht="1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1:16" ht="1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16" ht="1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16" ht="1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16" ht="1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16" ht="1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1:16" ht="1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1:16" ht="1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1:16" ht="1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1:16" ht="1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1:16" ht="1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6" ht="1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6" ht="1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16" ht="20.100000000000001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16" ht="20.100000000000001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6" ht="20.100000000000001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ht="20.100000000000001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16" ht="20.100000000000001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6" ht="20.100000000000001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6" ht="20.100000000000001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6" ht="20.100000000000001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 ht="20.100000000000001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 ht="20.100000000000001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6" ht="20.100000000000001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1:16" ht="20.100000000000001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1:16" ht="20.100000000000001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16" ht="20.100000000000001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1:16" ht="20.100000000000001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 ht="15.9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1:16" ht="15.9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1:16" ht="15.9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6" ht="15.9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1:16" ht="15.9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1:16" ht="15.9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16" ht="15.9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1:16" ht="15.9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1:16" ht="15.9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 ht="15.9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 ht="15.9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ht="15.9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 ht="15.9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 ht="15.9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 ht="15.9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 ht="15.9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1:16" ht="15.9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 ht="15.9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6" ht="15.9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1:16" ht="15.9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1:16" ht="15.9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1:16" ht="15.9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1:16" ht="15.9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1:16" ht="15.9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1:16" ht="15.9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1:16" ht="15.9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1:16" ht="15.9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1:16" ht="15.9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1:16" ht="15.9" customHeight="1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1:16" ht="15.9" customHeight="1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1:16" ht="15.9" customHeight="1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</row>
    <row r="135" spans="1:16" ht="20.100000000000001" customHeight="1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spans="1:16" ht="20.100000000000001" customHeight="1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spans="1:16" ht="20.100000000000001" customHeight="1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</row>
  </sheetData>
  <mergeCells count="1">
    <mergeCell ref="M2:O2"/>
  </mergeCells>
  <phoneticPr fontId="1"/>
  <conditionalFormatting sqref="F6:G47">
    <cfRule type="cellIs" dxfId="1" priority="2" operator="lessThanOrEqual">
      <formula>-0.01</formula>
    </cfRule>
  </conditionalFormatting>
  <conditionalFormatting sqref="N6:O47">
    <cfRule type="cellIs" dxfId="0" priority="1" operator="lessThanOrEqual">
      <formula>-0.01</formula>
    </cfRule>
  </conditionalFormatting>
  <printOptions horizontalCentered="1"/>
  <pageMargins left="0.6692913385826772" right="0.51181102362204722" top="0.79" bottom="0" header="0.51181102362204722" footer="0.36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選挙人名簿登録者数</vt:lpstr>
      <vt:lpstr>選挙人名簿登録者数!Print_Area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實島　彩</dc:creator>
  <cp:lastModifiedBy>橋本　佳歩</cp:lastModifiedBy>
  <cp:lastPrinted>2023-11-21T06:11:00Z</cp:lastPrinted>
  <dcterms:created xsi:type="dcterms:W3CDTF">2001-06-06T11:36:59Z</dcterms:created>
  <dcterms:modified xsi:type="dcterms:W3CDTF">2023-12-05T00:35:17Z</dcterms:modified>
</cp:coreProperties>
</file>