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2064sv0fs002\NET_DATA\06_【選挙】\03 経常業務全般\10-1 選挙人名簿・在外選挙人名簿\03選挙人名簿データ（H26より市町村報告は在外も含む）\R5年度\01_6月定時\02_報道提供起案関係\"/>
    </mc:Choice>
  </mc:AlternateContent>
  <bookViews>
    <workbookView xWindow="105" yWindow="-90" windowWidth="15330" windowHeight="9135"/>
  </bookViews>
  <sheets>
    <sheet name="選挙人名簿登録者数" sheetId="46" r:id="rId1"/>
  </sheets>
  <definedNames>
    <definedName name="_Fill" localSheetId="0" hidden="1">#REF!</definedName>
    <definedName name="_Fill" hidden="1">#REF!</definedName>
    <definedName name="_xlnm.Print_Area" localSheetId="0">選挙人名簿登録者数!$A$1:$O$49</definedName>
    <definedName name="_xlnm.Print_Area">#REF!</definedName>
    <definedName name="表1" localSheetId="0">#REF!</definedName>
    <definedName name="表1">#REF!</definedName>
    <definedName name="表３">#REF!</definedName>
    <definedName name="様式7号" localSheetId="0">#REF!</definedName>
    <definedName name="様式7号">#REF!</definedName>
  </definedNames>
  <calcPr calcId="162913"/>
</workbook>
</file>

<file path=xl/calcChain.xml><?xml version="1.0" encoding="utf-8"?>
<calcChain xmlns="http://schemas.openxmlformats.org/spreadsheetml/2006/main">
  <c r="D6" i="46" l="1"/>
  <c r="D7" i="46"/>
  <c r="D8" i="46"/>
  <c r="D9" i="46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2" i="46"/>
  <c r="D33" i="46"/>
  <c r="D34" i="46"/>
  <c r="D35" i="46"/>
  <c r="D36" i="46"/>
  <c r="D37" i="46"/>
  <c r="D38" i="46"/>
  <c r="D41" i="46"/>
  <c r="D42" i="46"/>
  <c r="D43" i="46"/>
  <c r="D44" i="46"/>
  <c r="D45" i="46"/>
  <c r="D46" i="46"/>
  <c r="D47" i="46"/>
  <c r="L32" i="46"/>
  <c r="L33" i="46"/>
  <c r="L34" i="46"/>
  <c r="L36" i="46"/>
  <c r="L37" i="46"/>
  <c r="L38" i="46"/>
  <c r="L39" i="46"/>
  <c r="L41" i="46"/>
  <c r="L42" i="46"/>
  <c r="L43" i="46"/>
  <c r="K44" i="46" l="1"/>
  <c r="J44" i="46"/>
  <c r="L44" i="46" s="1"/>
  <c r="J40" i="46"/>
  <c r="K30" i="46" l="1"/>
  <c r="J30" i="46"/>
  <c r="L11" i="46" l="1"/>
  <c r="N11" i="46" s="1"/>
  <c r="O11" i="46" s="1"/>
  <c r="N32" i="46" l="1"/>
  <c r="O32" i="46" s="1"/>
  <c r="B30" i="46"/>
  <c r="C30" i="46"/>
  <c r="D30" i="46" l="1"/>
  <c r="J35" i="46"/>
  <c r="K40" i="46"/>
  <c r="L40" i="46" s="1"/>
  <c r="K35" i="46"/>
  <c r="J45" i="46" l="1"/>
  <c r="L35" i="46"/>
  <c r="K45" i="46"/>
  <c r="O31" i="46"/>
  <c r="O46" i="46"/>
  <c r="C39" i="46"/>
  <c r="B39" i="46"/>
  <c r="D39" i="46" s="1"/>
  <c r="G31" i="46"/>
  <c r="G40" i="46"/>
  <c r="L45" i="46" l="1"/>
  <c r="J47" i="46"/>
  <c r="K47" i="46"/>
  <c r="L47" i="46" l="1"/>
  <c r="N47" i="46" s="1"/>
  <c r="O47" i="46" s="1"/>
  <c r="N34" i="46"/>
  <c r="O34" i="46" s="1"/>
  <c r="N36" i="46"/>
  <c r="O36" i="46" s="1"/>
  <c r="N38" i="46"/>
  <c r="O38" i="46" s="1"/>
  <c r="N39" i="46"/>
  <c r="O39" i="46" s="1"/>
  <c r="N41" i="46"/>
  <c r="O41" i="46" s="1"/>
  <c r="N42" i="46"/>
  <c r="O42" i="46" s="1"/>
  <c r="N43" i="46"/>
  <c r="O43" i="46" s="1"/>
  <c r="N44" i="46"/>
  <c r="O44" i="46" s="1"/>
  <c r="N45" i="46"/>
  <c r="O45" i="46" s="1"/>
  <c r="L29" i="46"/>
  <c r="N29" i="46" s="1"/>
  <c r="O29" i="46" s="1"/>
  <c r="L28" i="46"/>
  <c r="N28" i="46" s="1"/>
  <c r="O28" i="46" s="1"/>
  <c r="L27" i="46"/>
  <c r="N27" i="46" s="1"/>
  <c r="O27" i="46" s="1"/>
  <c r="L26" i="46"/>
  <c r="N26" i="46" s="1"/>
  <c r="O26" i="46" s="1"/>
  <c r="L25" i="46"/>
  <c r="N25" i="46" s="1"/>
  <c r="O25" i="46" s="1"/>
  <c r="N24" i="46"/>
  <c r="O24" i="46" s="1"/>
  <c r="L23" i="46"/>
  <c r="N23" i="46" s="1"/>
  <c r="O23" i="46" s="1"/>
  <c r="L22" i="46"/>
  <c r="N22" i="46" s="1"/>
  <c r="O22" i="46" s="1"/>
  <c r="L21" i="46"/>
  <c r="N21" i="46" s="1"/>
  <c r="O21" i="46" s="1"/>
  <c r="L20" i="46"/>
  <c r="N20" i="46" s="1"/>
  <c r="O20" i="46" s="1"/>
  <c r="L19" i="46"/>
  <c r="N19" i="46" s="1"/>
  <c r="O19" i="46" s="1"/>
  <c r="L18" i="46"/>
  <c r="N18" i="46" s="1"/>
  <c r="O18" i="46" s="1"/>
  <c r="L17" i="46"/>
  <c r="N17" i="46" s="1"/>
  <c r="O17" i="46" s="1"/>
  <c r="L16" i="46"/>
  <c r="N16" i="46" s="1"/>
  <c r="O16" i="46" s="1"/>
  <c r="L15" i="46"/>
  <c r="N15" i="46" s="1"/>
  <c r="O15" i="46" s="1"/>
  <c r="L14" i="46"/>
  <c r="N14" i="46" s="1"/>
  <c r="O14" i="46" s="1"/>
  <c r="L13" i="46"/>
  <c r="N13" i="46" s="1"/>
  <c r="O13" i="46" s="1"/>
  <c r="L12" i="46"/>
  <c r="N12" i="46" s="1"/>
  <c r="O12" i="46" s="1"/>
  <c r="L10" i="46"/>
  <c r="N10" i="46" s="1"/>
  <c r="O10" i="46" s="1"/>
  <c r="L9" i="46"/>
  <c r="N9" i="46" s="1"/>
  <c r="O9" i="46" s="1"/>
  <c r="L8" i="46"/>
  <c r="N8" i="46" s="1"/>
  <c r="O8" i="46" s="1"/>
  <c r="L7" i="46"/>
  <c r="N7" i="46" s="1"/>
  <c r="O7" i="46" s="1"/>
  <c r="L6" i="46"/>
  <c r="F41" i="46"/>
  <c r="G41" i="46" s="1"/>
  <c r="F42" i="46"/>
  <c r="G42" i="46" s="1"/>
  <c r="F43" i="46"/>
  <c r="G43" i="46" s="1"/>
  <c r="F44" i="46"/>
  <c r="G44" i="46" s="1"/>
  <c r="F45" i="46"/>
  <c r="G45" i="46" s="1"/>
  <c r="F46" i="46"/>
  <c r="G46" i="46" s="1"/>
  <c r="F47" i="46"/>
  <c r="G47" i="46" s="1"/>
  <c r="N6" i="46" l="1"/>
  <c r="O6" i="46" s="1"/>
  <c r="L30" i="46"/>
  <c r="N30" i="46" s="1"/>
  <c r="O30" i="46" s="1"/>
  <c r="N37" i="46"/>
  <c r="O37" i="46" s="1"/>
  <c r="N40" i="46"/>
  <c r="O40" i="46" s="1"/>
  <c r="N33" i="46"/>
  <c r="O33" i="46" s="1"/>
  <c r="N35" i="46"/>
  <c r="O35" i="46" s="1"/>
  <c r="F38" i="46"/>
  <c r="G38" i="46" s="1"/>
  <c r="F37" i="46"/>
  <c r="G37" i="46" s="1"/>
  <c r="F36" i="46"/>
  <c r="G36" i="46" s="1"/>
  <c r="F35" i="46"/>
  <c r="G35" i="46" s="1"/>
  <c r="F34" i="46"/>
  <c r="G34" i="46" s="1"/>
  <c r="F33" i="46"/>
  <c r="G33" i="46" s="1"/>
  <c r="F29" i="46"/>
  <c r="G29" i="46" s="1"/>
  <c r="F28" i="46"/>
  <c r="G28" i="46" s="1"/>
  <c r="F27" i="46"/>
  <c r="G27" i="46" s="1"/>
  <c r="F26" i="46"/>
  <c r="G26" i="46" s="1"/>
  <c r="F25" i="46"/>
  <c r="G25" i="46" s="1"/>
  <c r="F24" i="46"/>
  <c r="G24" i="46" s="1"/>
  <c r="F23" i="46"/>
  <c r="G23" i="46" s="1"/>
  <c r="F22" i="46"/>
  <c r="G22" i="46" s="1"/>
  <c r="F21" i="46"/>
  <c r="G21" i="46" s="1"/>
  <c r="F20" i="46"/>
  <c r="G20" i="46" s="1"/>
  <c r="F19" i="46"/>
  <c r="G19" i="46" s="1"/>
  <c r="F18" i="46"/>
  <c r="G18" i="46" s="1"/>
  <c r="F17" i="46"/>
  <c r="G17" i="46" s="1"/>
  <c r="F16" i="46"/>
  <c r="G16" i="46" s="1"/>
  <c r="F15" i="46"/>
  <c r="G15" i="46" s="1"/>
  <c r="F14" i="46"/>
  <c r="G14" i="46" s="1"/>
  <c r="F13" i="46"/>
  <c r="G13" i="46" s="1"/>
  <c r="F12" i="46"/>
  <c r="G12" i="46" s="1"/>
  <c r="F11" i="46"/>
  <c r="G11" i="46" s="1"/>
  <c r="F10" i="46"/>
  <c r="G10" i="46" s="1"/>
  <c r="F9" i="46"/>
  <c r="G9" i="46" s="1"/>
  <c r="F8" i="46"/>
  <c r="G8" i="46" s="1"/>
  <c r="F7" i="46"/>
  <c r="G7" i="46" s="1"/>
  <c r="F32" i="46" l="1"/>
  <c r="G32" i="46" s="1"/>
  <c r="F39" i="46"/>
  <c r="G39" i="46" s="1"/>
  <c r="F6" i="46"/>
  <c r="G6" i="46" s="1"/>
  <c r="F30" i="46"/>
  <c r="G30" i="46" s="1"/>
  <c r="M5" i="46"/>
</calcChain>
</file>

<file path=xl/sharedStrings.xml><?xml version="1.0" encoding="utf-8"?>
<sst xmlns="http://schemas.openxmlformats.org/spreadsheetml/2006/main" count="107" uniqueCount="96">
  <si>
    <t xml:space="preserve"> 大阪府選挙管理委員会</t>
  </si>
  <si>
    <t xml:space="preserve"> 増  減</t>
  </si>
  <si>
    <t>増 減 比</t>
  </si>
  <si>
    <t xml:space="preserve"> 市 区 町 村 名</t>
  </si>
  <si>
    <t xml:space="preserve">      選 挙 人 名 簿 登 録 者 数  （人）</t>
  </si>
  <si>
    <t>(人)</t>
  </si>
  <si>
    <t>（％）</t>
  </si>
  <si>
    <t>男</t>
  </si>
  <si>
    <t>女</t>
  </si>
  <si>
    <t>計 (a)</t>
  </si>
  <si>
    <t xml:space="preserve"> (c=a-b)</t>
  </si>
  <si>
    <t xml:space="preserve"> (d=c/b)</t>
  </si>
  <si>
    <t xml:space="preserve">     　都島区  </t>
  </si>
  <si>
    <t>河内長野市</t>
  </si>
  <si>
    <t xml:space="preserve">       福島区  </t>
  </si>
  <si>
    <t xml:space="preserve">     　此花区  </t>
  </si>
  <si>
    <t>大東市</t>
  </si>
  <si>
    <t xml:space="preserve">     　中央区  </t>
  </si>
  <si>
    <t>和泉市</t>
  </si>
  <si>
    <t xml:space="preserve">   　　西区    </t>
  </si>
  <si>
    <t>箕面市</t>
  </si>
  <si>
    <t xml:space="preserve">   　　港区    </t>
  </si>
  <si>
    <t>柏原市</t>
  </si>
  <si>
    <t xml:space="preserve">     　大正区  </t>
  </si>
  <si>
    <t>東大阪市</t>
  </si>
  <si>
    <t xml:space="preserve">     　天王寺区</t>
  </si>
  <si>
    <t>門真市</t>
  </si>
  <si>
    <t xml:space="preserve">     　浪速区  </t>
  </si>
  <si>
    <t>摂津市</t>
  </si>
  <si>
    <t>八尾市</t>
  </si>
  <si>
    <t xml:space="preserve">     　西淀川区</t>
  </si>
  <si>
    <t>高石市</t>
  </si>
  <si>
    <t xml:space="preserve">     　淀川区  </t>
  </si>
  <si>
    <t>藤井寺市</t>
  </si>
  <si>
    <t xml:space="preserve">     　東淀川区</t>
  </si>
  <si>
    <t xml:space="preserve">     　東成区  </t>
  </si>
  <si>
    <t>泉南市</t>
  </si>
  <si>
    <t xml:space="preserve">     　生野区  </t>
  </si>
  <si>
    <t>富田林市</t>
  </si>
  <si>
    <t xml:space="preserve">     　旭区    </t>
  </si>
  <si>
    <t xml:space="preserve">    　 城東区  </t>
  </si>
  <si>
    <t>大阪狭山市</t>
  </si>
  <si>
    <t xml:space="preserve">     　鶴見区  </t>
  </si>
  <si>
    <t>阪南市</t>
  </si>
  <si>
    <t xml:space="preserve">     　阿倍野区</t>
  </si>
  <si>
    <t xml:space="preserve">     　住之江区</t>
  </si>
  <si>
    <t xml:space="preserve">     　住吉区  </t>
  </si>
  <si>
    <t xml:space="preserve">       東住吉区 </t>
  </si>
  <si>
    <t xml:space="preserve">豊能郡 豊能町  </t>
  </si>
  <si>
    <t xml:space="preserve">   　　平野区  </t>
  </si>
  <si>
    <t xml:space="preserve">       能勢町  </t>
  </si>
  <si>
    <t xml:space="preserve">   　　西成区  </t>
  </si>
  <si>
    <t xml:space="preserve">豊能郡   計  </t>
  </si>
  <si>
    <t>大 阪 市 計</t>
  </si>
  <si>
    <t xml:space="preserve">泉北郡 忠岡町  </t>
  </si>
  <si>
    <t>大阪府計</t>
  </si>
  <si>
    <t xml:space="preserve">泉南郡 熊取町  </t>
  </si>
  <si>
    <t xml:space="preserve">       田尻町  </t>
  </si>
  <si>
    <t>豊中市</t>
  </si>
  <si>
    <t xml:space="preserve">泉南郡   計  </t>
  </si>
  <si>
    <t>池田市</t>
  </si>
  <si>
    <t>吹田市</t>
  </si>
  <si>
    <t xml:space="preserve">  　 千早赤阪村</t>
  </si>
  <si>
    <t>高槻市</t>
  </si>
  <si>
    <t>貝塚市</t>
  </si>
  <si>
    <t xml:space="preserve">南河内郡 計 </t>
  </si>
  <si>
    <t>町村計</t>
  </si>
  <si>
    <t>茨木市</t>
  </si>
  <si>
    <t>四條畷市</t>
    <rPh sb="0" eb="3">
      <t>シジョウナワテ</t>
    </rPh>
    <rPh sb="3" eb="4">
      <t>シ</t>
    </rPh>
    <phoneticPr fontId="1"/>
  </si>
  <si>
    <t>堺 市 計</t>
    <rPh sb="0" eb="1">
      <t>サカイ</t>
    </rPh>
    <rPh sb="2" eb="3">
      <t>シ</t>
    </rPh>
    <phoneticPr fontId="1"/>
  </si>
  <si>
    <t>市計(除大阪市及び堺市)</t>
    <rPh sb="4" eb="6">
      <t>オオサカ</t>
    </rPh>
    <rPh sb="6" eb="7">
      <t>シ</t>
    </rPh>
    <rPh sb="7" eb="8">
      <t>オヨ</t>
    </rPh>
    <rPh sb="9" eb="11">
      <t>サカイシ</t>
    </rPh>
    <phoneticPr fontId="1"/>
  </si>
  <si>
    <t xml:space="preserve"> </t>
    <phoneticPr fontId="1"/>
  </si>
  <si>
    <t>大阪市 北区</t>
    <phoneticPr fontId="1"/>
  </si>
  <si>
    <t>泉佐野市</t>
    <phoneticPr fontId="1"/>
  </si>
  <si>
    <t>松原市</t>
    <phoneticPr fontId="1"/>
  </si>
  <si>
    <t>羽曳野市</t>
    <phoneticPr fontId="1"/>
  </si>
  <si>
    <t xml:space="preserve">         河南町</t>
    <phoneticPr fontId="1"/>
  </si>
  <si>
    <t xml:space="preserve">     　岬町</t>
    <rPh sb="7" eb="8">
      <t>マチ</t>
    </rPh>
    <phoneticPr fontId="1"/>
  </si>
  <si>
    <t>堺市　堺区</t>
    <rPh sb="3" eb="4">
      <t>サカイ</t>
    </rPh>
    <rPh sb="4" eb="5">
      <t>ク</t>
    </rPh>
    <phoneticPr fontId="1"/>
  </si>
  <si>
    <t>　　　中区</t>
    <rPh sb="3" eb="5">
      <t>ナカク</t>
    </rPh>
    <phoneticPr fontId="1"/>
  </si>
  <si>
    <t>　　　東区</t>
    <rPh sb="3" eb="5">
      <t>ヒガシク</t>
    </rPh>
    <phoneticPr fontId="1"/>
  </si>
  <si>
    <t>　　　西区</t>
    <rPh sb="3" eb="5">
      <t>ニシク</t>
    </rPh>
    <phoneticPr fontId="1"/>
  </si>
  <si>
    <t>　　　南区</t>
    <rPh sb="3" eb="4">
      <t>ミナミ</t>
    </rPh>
    <rPh sb="4" eb="5">
      <t>ク</t>
    </rPh>
    <phoneticPr fontId="1"/>
  </si>
  <si>
    <t>　　　北区</t>
    <rPh sb="3" eb="5">
      <t>キタク</t>
    </rPh>
    <phoneticPr fontId="1"/>
  </si>
  <si>
    <t>　　　美原区</t>
    <rPh sb="3" eb="5">
      <t>ミハラ</t>
    </rPh>
    <rPh sb="5" eb="6">
      <t>ク</t>
    </rPh>
    <phoneticPr fontId="1"/>
  </si>
  <si>
    <t>岸和田市</t>
    <phoneticPr fontId="1"/>
  </si>
  <si>
    <t>泉大津市</t>
    <phoneticPr fontId="1"/>
  </si>
  <si>
    <t>＊本表には、在外選挙人名簿登録者数は含まれていません。</t>
    <phoneticPr fontId="1"/>
  </si>
  <si>
    <t>守口市</t>
    <phoneticPr fontId="1"/>
  </si>
  <si>
    <t>枚方市</t>
    <phoneticPr fontId="1"/>
  </si>
  <si>
    <t>寝屋川市</t>
    <phoneticPr fontId="1"/>
  </si>
  <si>
    <t>交野市</t>
    <phoneticPr fontId="1"/>
  </si>
  <si>
    <t>三島郡 島本町</t>
    <phoneticPr fontId="1"/>
  </si>
  <si>
    <t>南河内郡 太子町</t>
    <phoneticPr fontId="1"/>
  </si>
  <si>
    <t>選挙人名簿登録者数（令和５年６月１日現在）</t>
    <rPh sb="10" eb="12">
      <t>レイワ</t>
    </rPh>
    <rPh sb="13" eb="14">
      <t>ネン</t>
    </rPh>
    <phoneticPr fontId="1"/>
  </si>
  <si>
    <t>令和４年６月
１日現在(b)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</si>
</sst>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9"/>
      <color indexed="8"/>
      <name val="FMゴシック体"/>
      <family val="3"/>
      <charset val="128"/>
    </font>
    <font>
      <b/>
      <sz val="9"/>
      <color indexed="8"/>
      <name val="FMゴシック体"/>
      <family val="3"/>
      <charset val="128"/>
    </font>
    <font>
      <sz val="9"/>
      <color indexed="25"/>
      <name val="FMゴシック体"/>
      <family val="3"/>
      <charset val="128"/>
    </font>
    <font>
      <sz val="9"/>
      <color indexed="12"/>
      <name val="FMゴシック体"/>
      <family val="3"/>
      <charset val="128"/>
    </font>
    <font>
      <b/>
      <sz val="9"/>
      <color indexed="12"/>
      <name val="FMゴシック体"/>
      <family val="3"/>
      <charset val="128"/>
    </font>
    <font>
      <sz val="9"/>
      <name val="FMゴシック体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name val="ＭＳ Ｐゴシック"/>
      <family val="3"/>
      <charset val="128"/>
      <scheme val="major"/>
    </font>
    <font>
      <b/>
      <sz val="9"/>
      <name val="FMゴシック体"/>
      <family val="3"/>
      <charset val="128"/>
    </font>
    <font>
      <b/>
      <sz val="9"/>
      <color rgb="FFFF0000"/>
      <name val="FMゴシック体"/>
      <family val="3"/>
      <charset val="128"/>
    </font>
    <font>
      <sz val="9"/>
      <color theme="1"/>
      <name val="FMゴシック体"/>
      <family val="3"/>
      <charset val="128"/>
    </font>
    <font>
      <sz val="9"/>
      <color rgb="FFFF0000"/>
      <name val="FMゴシック体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8" fillId="0" borderId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37" fontId="2" fillId="0" borderId="1" xfId="0" applyNumberFormat="1" applyFont="1" applyBorder="1" applyAlignment="1" applyProtection="1">
      <alignment vertical="center"/>
    </xf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0" xfId="0" applyFont="1" applyProtection="1"/>
    <xf numFmtId="37" fontId="2" fillId="0" borderId="6" xfId="0" applyNumberFormat="1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3" fillId="0" borderId="8" xfId="0" applyFont="1" applyBorder="1" applyAlignment="1" applyProtection="1">
      <alignment vertical="top"/>
    </xf>
    <xf numFmtId="0" fontId="2" fillId="0" borderId="8" xfId="0" applyFont="1" applyBorder="1" applyProtection="1"/>
    <xf numFmtId="0" fontId="2" fillId="0" borderId="6" xfId="0" applyFont="1" applyBorder="1" applyAlignment="1" applyProtection="1">
      <alignment horizontal="center" vertical="center"/>
    </xf>
    <xf numFmtId="37" fontId="2" fillId="0" borderId="6" xfId="0" applyNumberFormat="1" applyFont="1" applyBorder="1" applyAlignment="1" applyProtection="1">
      <alignment horizontal="center" vertical="center"/>
    </xf>
    <xf numFmtId="37" fontId="2" fillId="0" borderId="0" xfId="0" applyNumberFormat="1" applyFont="1" applyProtection="1"/>
    <xf numFmtId="0" fontId="3" fillId="0" borderId="9" xfId="0" applyFont="1" applyBorder="1" applyAlignment="1" applyProtection="1">
      <alignment vertical="top"/>
    </xf>
    <xf numFmtId="37" fontId="2" fillId="0" borderId="10" xfId="0" applyNumberFormat="1" applyFont="1" applyBorder="1" applyProtection="1"/>
    <xf numFmtId="37" fontId="2" fillId="0" borderId="1" xfId="0" applyNumberFormat="1" applyFont="1" applyBorder="1" applyAlignment="1" applyProtection="1">
      <alignment horizontal="center" vertical="center"/>
    </xf>
    <xf numFmtId="37" fontId="2" fillId="0" borderId="11" xfId="0" applyNumberFormat="1" applyFont="1" applyBorder="1" applyAlignment="1" applyProtection="1">
      <alignment horizontal="center" vertical="center"/>
    </xf>
    <xf numFmtId="37" fontId="2" fillId="0" borderId="9" xfId="0" applyNumberFormat="1" applyFont="1" applyBorder="1" applyProtection="1"/>
    <xf numFmtId="37" fontId="2" fillId="0" borderId="10" xfId="0" applyNumberFormat="1" applyFont="1" applyBorder="1" applyAlignment="1" applyProtection="1">
      <alignment vertical="center"/>
    </xf>
    <xf numFmtId="0" fontId="3" fillId="0" borderId="0" xfId="0" applyFont="1" applyProtection="1"/>
    <xf numFmtId="37" fontId="4" fillId="0" borderId="1" xfId="0" applyNumberFormat="1" applyFont="1" applyBorder="1" applyAlignment="1" applyProtection="1">
      <alignment vertical="center"/>
      <protection locked="0"/>
    </xf>
    <xf numFmtId="37" fontId="4" fillId="0" borderId="11" xfId="0" applyNumberFormat="1" applyFont="1" applyBorder="1" applyAlignment="1" applyProtection="1">
      <alignment vertical="center"/>
      <protection locked="0"/>
    </xf>
    <xf numFmtId="37" fontId="2" fillId="0" borderId="11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37" fontId="2" fillId="0" borderId="1" xfId="0" applyNumberFormat="1" applyFont="1" applyBorder="1" applyProtection="1"/>
    <xf numFmtId="0" fontId="2" fillId="0" borderId="10" xfId="0" applyFont="1" applyBorder="1" applyAlignment="1" applyProtection="1">
      <alignment vertical="center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/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Continuous" vertical="center" shrinkToFit="1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protection locked="0"/>
    </xf>
    <xf numFmtId="37" fontId="2" fillId="0" borderId="11" xfId="0" applyNumberFormat="1" applyFont="1" applyBorder="1" applyAlignment="1" applyProtection="1">
      <alignment horizontal="center" vertical="center" wrapText="1" shrinkToFit="1"/>
    </xf>
    <xf numFmtId="37" fontId="7" fillId="0" borderId="1" xfId="0" applyNumberFormat="1" applyFont="1" applyBorder="1" applyAlignment="1" applyProtection="1">
      <alignment vertical="center"/>
      <protection locked="0"/>
    </xf>
    <xf numFmtId="37" fontId="7" fillId="0" borderId="11" xfId="0" applyNumberFormat="1" applyFont="1" applyBorder="1" applyAlignment="1" applyProtection="1">
      <alignment vertical="center"/>
      <protection locked="0"/>
    </xf>
    <xf numFmtId="37" fontId="7" fillId="0" borderId="10" xfId="0" applyNumberFormat="1" applyFont="1" applyBorder="1" applyAlignment="1" applyProtection="1">
      <alignment vertical="center"/>
      <protection locked="0"/>
    </xf>
    <xf numFmtId="37" fontId="7" fillId="0" borderId="9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Protection="1">
      <protection locked="0"/>
    </xf>
    <xf numFmtId="37" fontId="7" fillId="0" borderId="1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37" fontId="7" fillId="0" borderId="9" xfId="0" applyNumberFormat="1" applyFont="1" applyBorder="1" applyAlignment="1" applyProtection="1">
      <alignment vertical="center"/>
    </xf>
    <xf numFmtId="38" fontId="7" fillId="0" borderId="1" xfId="3" applyFont="1" applyBorder="1" applyAlignment="1" applyProtection="1">
      <alignment vertical="center"/>
      <protection locked="0"/>
    </xf>
    <xf numFmtId="38" fontId="7" fillId="0" borderId="1" xfId="3" applyFont="1" applyBorder="1" applyAlignment="1">
      <alignment vertical="center"/>
    </xf>
    <xf numFmtId="37" fontId="7" fillId="0" borderId="0" xfId="0" applyNumberFormat="1" applyFont="1" applyBorder="1" applyAlignment="1" applyProtection="1">
      <alignment vertical="center"/>
    </xf>
    <xf numFmtId="39" fontId="7" fillId="0" borderId="0" xfId="0" applyNumberFormat="1" applyFont="1" applyBorder="1" applyAlignment="1" applyProtection="1">
      <alignment vertical="center"/>
    </xf>
    <xf numFmtId="0" fontId="11" fillId="0" borderId="0" xfId="3" applyNumberFormat="1" applyFont="1" applyBorder="1" applyAlignment="1"/>
    <xf numFmtId="0" fontId="12" fillId="0" borderId="0" xfId="0" applyNumberFormat="1" applyFont="1" applyBorder="1" applyAlignment="1"/>
    <xf numFmtId="0" fontId="6" fillId="0" borderId="0" xfId="0" applyNumberFormat="1" applyFont="1" applyAlignment="1" applyProtection="1">
      <protection locked="0"/>
    </xf>
    <xf numFmtId="0" fontId="3" fillId="0" borderId="0" xfId="0" applyNumberFormat="1" applyFont="1" applyBorder="1" applyAlignment="1" applyProtection="1"/>
    <xf numFmtId="0" fontId="11" fillId="0" borderId="0" xfId="0" applyNumberFormat="1" applyFont="1" applyBorder="1" applyAlignment="1" applyProtection="1"/>
    <xf numFmtId="2" fontId="2" fillId="0" borderId="1" xfId="4" applyNumberFormat="1" applyFont="1" applyBorder="1" applyAlignment="1" applyProtection="1">
      <alignment vertical="center"/>
    </xf>
    <xf numFmtId="37" fontId="13" fillId="0" borderId="1" xfId="0" applyNumberFormat="1" applyFont="1" applyBorder="1" applyAlignment="1" applyProtection="1">
      <alignment vertical="center"/>
    </xf>
    <xf numFmtId="2" fontId="13" fillId="0" borderId="1" xfId="4" applyNumberFormat="1" applyFont="1" applyBorder="1" applyAlignment="1" applyProtection="1">
      <alignment vertical="center"/>
    </xf>
    <xf numFmtId="0" fontId="13" fillId="0" borderId="0" xfId="0" applyFont="1" applyProtection="1"/>
    <xf numFmtId="0" fontId="13" fillId="0" borderId="0" xfId="0" applyFont="1"/>
    <xf numFmtId="37" fontId="14" fillId="0" borderId="1" xfId="0" applyNumberFormat="1" applyFont="1" applyBorder="1" applyAlignment="1" applyProtection="1">
      <alignment vertical="center"/>
    </xf>
    <xf numFmtId="2" fontId="14" fillId="0" borderId="1" xfId="4" applyNumberFormat="1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right" vertical="center"/>
    </xf>
  </cellXfs>
  <cellStyles count="5">
    <cellStyle name="パーセント" xfId="4" builtinId="5"/>
    <cellStyle name="桁区切り" xfId="3" builtinId="6"/>
    <cellStyle name="標準" xfId="0" builtinId="0"/>
    <cellStyle name="標準 2" xfId="1"/>
    <cellStyle name="標準 2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37"/>
  <sheetViews>
    <sheetView tabSelected="1" view="pageBreakPreview" zoomScaleNormal="100" zoomScaleSheetLayoutView="100" workbookViewId="0"/>
  </sheetViews>
  <sheetFormatPr defaultColWidth="10.69921875" defaultRowHeight="20.100000000000001" customHeight="1"/>
  <cols>
    <col min="1" max="1" width="11.09765625" style="30" customWidth="1"/>
    <col min="2" max="4" width="6.69921875" style="30" customWidth="1"/>
    <col min="5" max="5" width="8.296875" style="30" customWidth="1"/>
    <col min="6" max="6" width="7" style="30" customWidth="1"/>
    <col min="7" max="7" width="5.69921875" style="30" customWidth="1"/>
    <col min="8" max="8" width="1.69921875" style="30" customWidth="1"/>
    <col min="9" max="9" width="12.09765625" style="30" customWidth="1"/>
    <col min="10" max="12" width="6.69921875" style="30" customWidth="1"/>
    <col min="13" max="13" width="8.296875" style="30" customWidth="1"/>
    <col min="14" max="14" width="7" style="30" customWidth="1"/>
    <col min="15" max="15" width="5.69921875" style="30" customWidth="1"/>
    <col min="16" max="16" width="0.8984375" style="30" customWidth="1"/>
    <col min="17" max="16384" width="10.69921875" style="30"/>
  </cols>
  <sheetData>
    <row r="1" spans="1:16" ht="26.25" customHeight="1">
      <c r="A1" s="29" t="s">
        <v>94</v>
      </c>
      <c r="B1" s="21"/>
      <c r="C1" s="21"/>
      <c r="D1" s="21"/>
      <c r="E1" s="6"/>
      <c r="F1" s="21"/>
      <c r="G1" s="21"/>
      <c r="H1" s="21"/>
      <c r="I1" s="6"/>
      <c r="J1" s="6"/>
      <c r="K1" s="6"/>
      <c r="L1" s="6"/>
      <c r="M1" s="6"/>
      <c r="N1" s="6"/>
      <c r="O1" s="6"/>
      <c r="P1" s="6"/>
    </row>
    <row r="2" spans="1:16" ht="26.25" customHeight="1">
      <c r="A2" s="21"/>
      <c r="B2" s="21"/>
      <c r="C2" s="21"/>
      <c r="D2" s="21"/>
      <c r="E2" s="6"/>
      <c r="F2" s="21"/>
      <c r="G2" s="21"/>
      <c r="H2" s="21"/>
      <c r="I2" s="6"/>
      <c r="J2" s="6"/>
      <c r="K2" s="6"/>
      <c r="L2" s="6"/>
      <c r="M2" s="61" t="s">
        <v>0</v>
      </c>
      <c r="N2" s="61"/>
      <c r="O2" s="61"/>
      <c r="P2" s="6"/>
    </row>
    <row r="3" spans="1:16" ht="26.25" customHeight="1">
      <c r="A3" s="2"/>
      <c r="B3" s="3"/>
      <c r="C3" s="4"/>
      <c r="D3" s="4"/>
      <c r="E3" s="4"/>
      <c r="F3" s="2" t="s">
        <v>1</v>
      </c>
      <c r="G3" s="5" t="s">
        <v>2</v>
      </c>
      <c r="H3" s="6"/>
      <c r="I3" s="2"/>
      <c r="J3" s="3"/>
      <c r="K3" s="4"/>
      <c r="L3" s="4"/>
      <c r="M3" s="5"/>
      <c r="N3" s="2" t="s">
        <v>1</v>
      </c>
      <c r="O3" s="5" t="s">
        <v>2</v>
      </c>
      <c r="P3" s="6"/>
    </row>
    <row r="4" spans="1:16" ht="26.25" customHeight="1">
      <c r="A4" s="7" t="s">
        <v>3</v>
      </c>
      <c r="B4" s="8" t="s">
        <v>4</v>
      </c>
      <c r="C4" s="9"/>
      <c r="D4" s="10"/>
      <c r="E4" s="11"/>
      <c r="F4" s="12" t="s">
        <v>5</v>
      </c>
      <c r="G4" s="13" t="s">
        <v>6</v>
      </c>
      <c r="H4" s="14"/>
      <c r="I4" s="7" t="s">
        <v>3</v>
      </c>
      <c r="J4" s="8" t="s">
        <v>4</v>
      </c>
      <c r="K4" s="9"/>
      <c r="L4" s="10"/>
      <c r="M4" s="15"/>
      <c r="N4" s="12" t="s">
        <v>5</v>
      </c>
      <c r="O4" s="13" t="s">
        <v>6</v>
      </c>
      <c r="P4" s="6"/>
    </row>
    <row r="5" spans="1:16" ht="26.25" customHeight="1">
      <c r="A5" s="16"/>
      <c r="B5" s="17" t="s">
        <v>7</v>
      </c>
      <c r="C5" s="18" t="s">
        <v>8</v>
      </c>
      <c r="D5" s="18" t="s">
        <v>9</v>
      </c>
      <c r="E5" s="35" t="s">
        <v>95</v>
      </c>
      <c r="F5" s="16" t="s">
        <v>10</v>
      </c>
      <c r="G5" s="19" t="s">
        <v>11</v>
      </c>
      <c r="H5" s="14"/>
      <c r="I5" s="16"/>
      <c r="J5" s="17" t="s">
        <v>7</v>
      </c>
      <c r="K5" s="18" t="s">
        <v>8</v>
      </c>
      <c r="L5" s="18" t="s">
        <v>9</v>
      </c>
      <c r="M5" s="35" t="str">
        <f>E5</f>
        <v>令和４年６月
１日現在(b)</v>
      </c>
      <c r="N5" s="16" t="s">
        <v>10</v>
      </c>
      <c r="O5" s="19" t="s">
        <v>11</v>
      </c>
      <c r="P5" s="6"/>
    </row>
    <row r="6" spans="1:16" ht="26.25" customHeight="1">
      <c r="A6" s="1" t="s">
        <v>72</v>
      </c>
      <c r="B6" s="36">
        <v>55579</v>
      </c>
      <c r="C6" s="37">
        <v>59742</v>
      </c>
      <c r="D6" s="1">
        <f t="shared" ref="D6:D47" si="0">SUM(B6:C6)</f>
        <v>115321</v>
      </c>
      <c r="E6" s="1">
        <v>114298</v>
      </c>
      <c r="F6" s="55">
        <f>D6-E6</f>
        <v>1023</v>
      </c>
      <c r="G6" s="56">
        <f>IF(E6=0,"",F6/E6*100)</f>
        <v>0.89502878440567635</v>
      </c>
      <c r="H6" s="14"/>
      <c r="I6" s="1" t="s">
        <v>88</v>
      </c>
      <c r="J6" s="36">
        <v>57787</v>
      </c>
      <c r="K6" s="37">
        <v>62570</v>
      </c>
      <c r="L6" s="1">
        <f>SUM(J6:K6)</f>
        <v>120357</v>
      </c>
      <c r="M6" s="1">
        <v>121108</v>
      </c>
      <c r="N6" s="59">
        <f>L6-M6</f>
        <v>-751</v>
      </c>
      <c r="O6" s="60">
        <f>IF(M6=0,"",N6/M6*100)</f>
        <v>-0.62010767249066956</v>
      </c>
      <c r="P6" s="6"/>
    </row>
    <row r="7" spans="1:16" ht="26.25" customHeight="1">
      <c r="A7" s="1" t="s">
        <v>12</v>
      </c>
      <c r="B7" s="36">
        <v>41612</v>
      </c>
      <c r="C7" s="37">
        <v>46493</v>
      </c>
      <c r="D7" s="1">
        <f t="shared" si="0"/>
        <v>88105</v>
      </c>
      <c r="E7" s="1">
        <v>87997</v>
      </c>
      <c r="F7" s="55">
        <f t="shared" ref="F7:F47" si="1">D7-E7</f>
        <v>108</v>
      </c>
      <c r="G7" s="56">
        <f t="shared" ref="G7:G47" si="2">IF(E7=0,"",F7/E7*100)</f>
        <v>0.12273145675420753</v>
      </c>
      <c r="H7" s="14"/>
      <c r="I7" s="1" t="s">
        <v>89</v>
      </c>
      <c r="J7" s="36">
        <v>157445</v>
      </c>
      <c r="K7" s="37">
        <v>175237</v>
      </c>
      <c r="L7" s="1">
        <f t="shared" ref="L7:L47" si="3">SUM(J7:K7)</f>
        <v>332682</v>
      </c>
      <c r="M7" s="1">
        <v>334044</v>
      </c>
      <c r="N7" s="59">
        <f t="shared" ref="N7:N17" si="4">L7-M7</f>
        <v>-1362</v>
      </c>
      <c r="O7" s="60">
        <f t="shared" ref="O7:O17" si="5">IF(M7=0,"",N7/M7*100)</f>
        <v>-0.40773071810899164</v>
      </c>
      <c r="P7" s="6"/>
    </row>
    <row r="8" spans="1:16" ht="26.25" customHeight="1">
      <c r="A8" s="1" t="s">
        <v>14</v>
      </c>
      <c r="B8" s="36">
        <v>31079</v>
      </c>
      <c r="C8" s="37">
        <v>35288</v>
      </c>
      <c r="D8" s="1">
        <f t="shared" si="0"/>
        <v>66367</v>
      </c>
      <c r="E8" s="1">
        <v>65625</v>
      </c>
      <c r="F8" s="55">
        <f t="shared" si="1"/>
        <v>742</v>
      </c>
      <c r="G8" s="56">
        <f t="shared" si="2"/>
        <v>1.1306666666666667</v>
      </c>
      <c r="H8" s="14"/>
      <c r="I8" s="1" t="s">
        <v>67</v>
      </c>
      <c r="J8" s="36">
        <v>111802</v>
      </c>
      <c r="K8" s="37">
        <v>122867</v>
      </c>
      <c r="L8" s="1">
        <f t="shared" si="3"/>
        <v>234669</v>
      </c>
      <c r="M8" s="1">
        <v>233501</v>
      </c>
      <c r="N8" s="55">
        <f t="shared" si="4"/>
        <v>1168</v>
      </c>
      <c r="O8" s="56">
        <f t="shared" si="5"/>
        <v>0.5002119905268072</v>
      </c>
      <c r="P8" s="6"/>
    </row>
    <row r="9" spans="1:16" ht="26.25" customHeight="1">
      <c r="A9" s="1" t="s">
        <v>15</v>
      </c>
      <c r="B9" s="36">
        <v>26350</v>
      </c>
      <c r="C9" s="37">
        <v>27837</v>
      </c>
      <c r="D9" s="1">
        <f t="shared" si="0"/>
        <v>54187</v>
      </c>
      <c r="E9" s="1">
        <v>54698</v>
      </c>
      <c r="F9" s="59">
        <f t="shared" si="1"/>
        <v>-511</v>
      </c>
      <c r="G9" s="60">
        <f t="shared" si="2"/>
        <v>-0.93422062963910923</v>
      </c>
      <c r="H9" s="14"/>
      <c r="I9" s="1" t="s">
        <v>29</v>
      </c>
      <c r="J9" s="36">
        <v>101773</v>
      </c>
      <c r="K9" s="37">
        <v>114667</v>
      </c>
      <c r="L9" s="1">
        <f t="shared" si="3"/>
        <v>216440</v>
      </c>
      <c r="M9" s="1">
        <v>217763</v>
      </c>
      <c r="N9" s="59">
        <f t="shared" si="4"/>
        <v>-1323</v>
      </c>
      <c r="O9" s="60">
        <f t="shared" si="5"/>
        <v>-0.60754122601176508</v>
      </c>
      <c r="P9" s="6"/>
    </row>
    <row r="10" spans="1:16" ht="26.25" customHeight="1">
      <c r="A10" s="1" t="s">
        <v>17</v>
      </c>
      <c r="B10" s="36">
        <v>42618</v>
      </c>
      <c r="C10" s="37">
        <v>48995</v>
      </c>
      <c r="D10" s="1">
        <f t="shared" si="0"/>
        <v>91613</v>
      </c>
      <c r="E10" s="1">
        <v>89079</v>
      </c>
      <c r="F10" s="55">
        <f t="shared" si="1"/>
        <v>2534</v>
      </c>
      <c r="G10" s="56">
        <f t="shared" si="2"/>
        <v>2.8446659706552611</v>
      </c>
      <c r="H10" s="14"/>
      <c r="I10" s="1" t="s">
        <v>73</v>
      </c>
      <c r="J10" s="36">
        <v>39277</v>
      </c>
      <c r="K10" s="37">
        <v>43522</v>
      </c>
      <c r="L10" s="1">
        <f t="shared" si="3"/>
        <v>82799</v>
      </c>
      <c r="M10" s="1">
        <v>83089</v>
      </c>
      <c r="N10" s="59">
        <f t="shared" si="4"/>
        <v>-290</v>
      </c>
      <c r="O10" s="60">
        <f t="shared" si="5"/>
        <v>-0.34902333642239047</v>
      </c>
      <c r="P10" s="6"/>
    </row>
    <row r="11" spans="1:16" ht="26.25" customHeight="1">
      <c r="A11" s="1" t="s">
        <v>19</v>
      </c>
      <c r="B11" s="37">
        <v>40287</v>
      </c>
      <c r="C11" s="37">
        <v>47060</v>
      </c>
      <c r="D11" s="1">
        <f t="shared" si="0"/>
        <v>87347</v>
      </c>
      <c r="E11" s="1">
        <v>85977</v>
      </c>
      <c r="F11" s="55">
        <f t="shared" si="1"/>
        <v>1370</v>
      </c>
      <c r="G11" s="56">
        <f t="shared" si="2"/>
        <v>1.5934494108889585</v>
      </c>
      <c r="H11" s="14"/>
      <c r="I11" s="20" t="s">
        <v>38</v>
      </c>
      <c r="J11" s="36">
        <v>42392</v>
      </c>
      <c r="K11" s="37">
        <v>49090</v>
      </c>
      <c r="L11" s="1">
        <f t="shared" si="3"/>
        <v>91482</v>
      </c>
      <c r="M11" s="1">
        <v>92455</v>
      </c>
      <c r="N11" s="59">
        <f t="shared" si="4"/>
        <v>-973</v>
      </c>
      <c r="O11" s="60">
        <f t="shared" si="5"/>
        <v>-1.052403872154021</v>
      </c>
      <c r="P11" s="6"/>
    </row>
    <row r="12" spans="1:16" ht="26.25" customHeight="1">
      <c r="A12" s="1" t="s">
        <v>21</v>
      </c>
      <c r="B12" s="36">
        <v>32131</v>
      </c>
      <c r="C12" s="37">
        <v>34134</v>
      </c>
      <c r="D12" s="1">
        <f t="shared" si="0"/>
        <v>66265</v>
      </c>
      <c r="E12" s="1">
        <v>66502</v>
      </c>
      <c r="F12" s="59">
        <f t="shared" si="1"/>
        <v>-237</v>
      </c>
      <c r="G12" s="60">
        <f t="shared" si="2"/>
        <v>-0.35638025924032357</v>
      </c>
      <c r="H12" s="14"/>
      <c r="I12" s="1" t="s">
        <v>90</v>
      </c>
      <c r="J12" s="36">
        <v>92083</v>
      </c>
      <c r="K12" s="37">
        <v>101090</v>
      </c>
      <c r="L12" s="1">
        <f t="shared" si="3"/>
        <v>193173</v>
      </c>
      <c r="M12" s="1">
        <v>194448</v>
      </c>
      <c r="N12" s="59">
        <f t="shared" si="4"/>
        <v>-1275</v>
      </c>
      <c r="O12" s="60">
        <f t="shared" si="5"/>
        <v>-0.65570229572944949</v>
      </c>
      <c r="P12" s="6"/>
    </row>
    <row r="13" spans="1:16" ht="26.25" customHeight="1">
      <c r="A13" s="1" t="s">
        <v>23</v>
      </c>
      <c r="B13" s="36">
        <v>25806</v>
      </c>
      <c r="C13" s="37">
        <v>26999</v>
      </c>
      <c r="D13" s="1">
        <f t="shared" si="0"/>
        <v>52805</v>
      </c>
      <c r="E13" s="1">
        <v>53619</v>
      </c>
      <c r="F13" s="59">
        <f t="shared" si="1"/>
        <v>-814</v>
      </c>
      <c r="G13" s="60">
        <f t="shared" si="2"/>
        <v>-1.5181185773699621</v>
      </c>
      <c r="H13" s="14"/>
      <c r="I13" s="1" t="s">
        <v>13</v>
      </c>
      <c r="J13" s="36">
        <v>40480</v>
      </c>
      <c r="K13" s="37">
        <v>46699</v>
      </c>
      <c r="L13" s="1">
        <f t="shared" si="3"/>
        <v>87179</v>
      </c>
      <c r="M13" s="1">
        <v>88353</v>
      </c>
      <c r="N13" s="59">
        <f t="shared" si="4"/>
        <v>-1174</v>
      </c>
      <c r="O13" s="60">
        <f t="shared" si="5"/>
        <v>-1.3287607664708612</v>
      </c>
      <c r="P13" s="6"/>
    </row>
    <row r="14" spans="1:16" ht="26.25" customHeight="1">
      <c r="A14" s="1" t="s">
        <v>25</v>
      </c>
      <c r="B14" s="36">
        <v>28593</v>
      </c>
      <c r="C14" s="37">
        <v>35007</v>
      </c>
      <c r="D14" s="1">
        <f t="shared" si="0"/>
        <v>63600</v>
      </c>
      <c r="E14" s="1">
        <v>63303</v>
      </c>
      <c r="F14" s="55">
        <f t="shared" si="1"/>
        <v>297</v>
      </c>
      <c r="G14" s="56">
        <f t="shared" si="2"/>
        <v>0.46917207715274156</v>
      </c>
      <c r="H14" s="14"/>
      <c r="I14" s="1" t="s">
        <v>74</v>
      </c>
      <c r="J14" s="36">
        <v>47213</v>
      </c>
      <c r="K14" s="37">
        <v>52354</v>
      </c>
      <c r="L14" s="1">
        <f t="shared" si="3"/>
        <v>99567</v>
      </c>
      <c r="M14" s="1">
        <v>100164</v>
      </c>
      <c r="N14" s="59">
        <f t="shared" si="4"/>
        <v>-597</v>
      </c>
      <c r="O14" s="60">
        <f t="shared" si="5"/>
        <v>-0.59602252306217796</v>
      </c>
      <c r="P14" s="6"/>
    </row>
    <row r="15" spans="1:16" ht="26.25" customHeight="1">
      <c r="A15" s="1" t="s">
        <v>27</v>
      </c>
      <c r="B15" s="36">
        <v>30158</v>
      </c>
      <c r="C15" s="37">
        <v>28714</v>
      </c>
      <c r="D15" s="1">
        <f t="shared" si="0"/>
        <v>58872</v>
      </c>
      <c r="E15" s="1">
        <v>57506</v>
      </c>
      <c r="F15" s="55">
        <f t="shared" si="1"/>
        <v>1366</v>
      </c>
      <c r="G15" s="56">
        <f t="shared" si="2"/>
        <v>2.3754043056376726</v>
      </c>
      <c r="H15" s="14"/>
      <c r="I15" s="1" t="s">
        <v>16</v>
      </c>
      <c r="J15" s="36">
        <v>47270</v>
      </c>
      <c r="K15" s="37">
        <v>50828</v>
      </c>
      <c r="L15" s="1">
        <f t="shared" si="3"/>
        <v>98098</v>
      </c>
      <c r="M15" s="1">
        <v>98893</v>
      </c>
      <c r="N15" s="59">
        <f t="shared" si="4"/>
        <v>-795</v>
      </c>
      <c r="O15" s="60">
        <f t="shared" si="5"/>
        <v>-0.80389916374263082</v>
      </c>
      <c r="P15" s="6"/>
    </row>
    <row r="16" spans="1:16" ht="26.25" customHeight="1">
      <c r="A16" s="1" t="s">
        <v>30</v>
      </c>
      <c r="B16" s="36">
        <v>38973</v>
      </c>
      <c r="C16" s="37">
        <v>40967</v>
      </c>
      <c r="D16" s="1">
        <f t="shared" si="0"/>
        <v>79940</v>
      </c>
      <c r="E16" s="1">
        <v>79958</v>
      </c>
      <c r="F16" s="55">
        <f t="shared" si="1"/>
        <v>-18</v>
      </c>
      <c r="G16" s="56">
        <f t="shared" si="2"/>
        <v>-2.2511818704820032E-2</v>
      </c>
      <c r="H16" s="14"/>
      <c r="I16" s="1" t="s">
        <v>18</v>
      </c>
      <c r="J16" s="36">
        <v>72168</v>
      </c>
      <c r="K16" s="37">
        <v>79149</v>
      </c>
      <c r="L16" s="1">
        <f t="shared" si="3"/>
        <v>151317</v>
      </c>
      <c r="M16" s="1">
        <v>152044</v>
      </c>
      <c r="N16" s="55">
        <f t="shared" si="4"/>
        <v>-727</v>
      </c>
      <c r="O16" s="56">
        <f t="shared" si="5"/>
        <v>-0.47815106153481884</v>
      </c>
      <c r="P16" s="6"/>
    </row>
    <row r="17" spans="1:16" ht="26.25" customHeight="1">
      <c r="A17" s="1" t="s">
        <v>32</v>
      </c>
      <c r="B17" s="36">
        <v>75383</v>
      </c>
      <c r="C17" s="37">
        <v>77102</v>
      </c>
      <c r="D17" s="1">
        <f t="shared" si="0"/>
        <v>152485</v>
      </c>
      <c r="E17" s="1">
        <v>152108</v>
      </c>
      <c r="F17" s="55">
        <f t="shared" si="1"/>
        <v>377</v>
      </c>
      <c r="G17" s="56">
        <f t="shared" si="2"/>
        <v>0.24785021169169275</v>
      </c>
      <c r="H17" s="14"/>
      <c r="I17" s="1" t="s">
        <v>20</v>
      </c>
      <c r="J17" s="36">
        <v>52602</v>
      </c>
      <c r="K17" s="37">
        <v>59086</v>
      </c>
      <c r="L17" s="1">
        <f t="shared" si="3"/>
        <v>111688</v>
      </c>
      <c r="M17" s="1">
        <v>111838</v>
      </c>
      <c r="N17" s="55">
        <f t="shared" si="4"/>
        <v>-150</v>
      </c>
      <c r="O17" s="56">
        <f t="shared" si="5"/>
        <v>-0.13412257014610421</v>
      </c>
      <c r="P17" s="6"/>
    </row>
    <row r="18" spans="1:16" ht="26.25" customHeight="1">
      <c r="A18" s="20" t="s">
        <v>34</v>
      </c>
      <c r="B18" s="38">
        <v>70995</v>
      </c>
      <c r="C18" s="39">
        <v>73488</v>
      </c>
      <c r="D18" s="1">
        <f t="shared" si="0"/>
        <v>144483</v>
      </c>
      <c r="E18" s="1">
        <v>144551</v>
      </c>
      <c r="F18" s="55">
        <f t="shared" si="1"/>
        <v>-68</v>
      </c>
      <c r="G18" s="56">
        <f t="shared" si="2"/>
        <v>-4.7042220392802543E-2</v>
      </c>
      <c r="H18" s="14"/>
      <c r="I18" s="1" t="s">
        <v>22</v>
      </c>
      <c r="J18" s="38">
        <v>26801</v>
      </c>
      <c r="K18" s="39">
        <v>29862</v>
      </c>
      <c r="L18" s="1">
        <f t="shared" si="3"/>
        <v>56663</v>
      </c>
      <c r="M18" s="1">
        <v>57127</v>
      </c>
      <c r="N18" s="59">
        <f t="shared" ref="N18:N45" si="6">L18-M18</f>
        <v>-464</v>
      </c>
      <c r="O18" s="60">
        <f t="shared" ref="O18:O47" si="7">IF(M18=0,"",N18/M18*100)</f>
        <v>-0.81222539254643156</v>
      </c>
      <c r="P18" s="6"/>
    </row>
    <row r="19" spans="1:16" ht="26.25" customHeight="1">
      <c r="A19" s="1" t="s">
        <v>35</v>
      </c>
      <c r="B19" s="36">
        <v>31568</v>
      </c>
      <c r="C19" s="37">
        <v>36231</v>
      </c>
      <c r="D19" s="1">
        <f t="shared" si="0"/>
        <v>67799</v>
      </c>
      <c r="E19" s="1">
        <v>67583</v>
      </c>
      <c r="F19" s="55">
        <f t="shared" si="1"/>
        <v>216</v>
      </c>
      <c r="G19" s="56">
        <f t="shared" si="2"/>
        <v>0.31960700176079787</v>
      </c>
      <c r="H19" s="14"/>
      <c r="I19" s="1" t="s">
        <v>75</v>
      </c>
      <c r="J19" s="37">
        <v>43443</v>
      </c>
      <c r="K19" s="37">
        <v>49136</v>
      </c>
      <c r="L19" s="1">
        <f t="shared" si="3"/>
        <v>92579</v>
      </c>
      <c r="M19" s="1">
        <v>93086</v>
      </c>
      <c r="N19" s="59">
        <f t="shared" si="6"/>
        <v>-507</v>
      </c>
      <c r="O19" s="60">
        <f t="shared" si="7"/>
        <v>-0.54465762842962417</v>
      </c>
      <c r="P19" s="6"/>
    </row>
    <row r="20" spans="1:16" ht="26.25" customHeight="1">
      <c r="A20" s="1" t="s">
        <v>37</v>
      </c>
      <c r="B20" s="36">
        <v>41375</v>
      </c>
      <c r="C20" s="37">
        <v>44809</v>
      </c>
      <c r="D20" s="1">
        <f t="shared" si="0"/>
        <v>86184</v>
      </c>
      <c r="E20" s="1">
        <v>86591</v>
      </c>
      <c r="F20" s="55">
        <f t="shared" si="1"/>
        <v>-407</v>
      </c>
      <c r="G20" s="56">
        <f t="shared" si="2"/>
        <v>-0.47002575325380236</v>
      </c>
      <c r="H20" s="14"/>
      <c r="I20" s="1" t="s">
        <v>26</v>
      </c>
      <c r="J20" s="36">
        <v>49191</v>
      </c>
      <c r="K20" s="37">
        <v>51581</v>
      </c>
      <c r="L20" s="1">
        <f t="shared" si="3"/>
        <v>100772</v>
      </c>
      <c r="M20" s="1">
        <v>101718</v>
      </c>
      <c r="N20" s="59">
        <f t="shared" si="6"/>
        <v>-946</v>
      </c>
      <c r="O20" s="60">
        <f t="shared" si="7"/>
        <v>-0.93002221828978149</v>
      </c>
      <c r="P20" s="6"/>
    </row>
    <row r="21" spans="1:16" ht="26.25" customHeight="1">
      <c r="A21" s="1" t="s">
        <v>39</v>
      </c>
      <c r="B21" s="36">
        <v>35885</v>
      </c>
      <c r="C21" s="37">
        <v>40023</v>
      </c>
      <c r="D21" s="1">
        <f t="shared" si="0"/>
        <v>75908</v>
      </c>
      <c r="E21" s="1">
        <v>76193</v>
      </c>
      <c r="F21" s="55">
        <f t="shared" si="1"/>
        <v>-285</v>
      </c>
      <c r="G21" s="56">
        <f t="shared" si="2"/>
        <v>-0.37405010959011981</v>
      </c>
      <c r="H21" s="14"/>
      <c r="I21" s="1" t="s">
        <v>28</v>
      </c>
      <c r="J21" s="36">
        <v>35351</v>
      </c>
      <c r="K21" s="37">
        <v>36715</v>
      </c>
      <c r="L21" s="1">
        <f t="shared" si="3"/>
        <v>72066</v>
      </c>
      <c r="M21" s="1">
        <v>72081</v>
      </c>
      <c r="N21" s="55">
        <f t="shared" si="6"/>
        <v>-15</v>
      </c>
      <c r="O21" s="56">
        <f t="shared" si="7"/>
        <v>-2.0809922170891081E-2</v>
      </c>
      <c r="P21" s="6"/>
    </row>
    <row r="22" spans="1:16" ht="26.25" customHeight="1">
      <c r="A22" s="1" t="s">
        <v>40</v>
      </c>
      <c r="B22" s="36">
        <v>66121</v>
      </c>
      <c r="C22" s="37">
        <v>74527</v>
      </c>
      <c r="D22" s="1">
        <f t="shared" si="0"/>
        <v>140648</v>
      </c>
      <c r="E22" s="1">
        <v>141121</v>
      </c>
      <c r="F22" s="55">
        <f t="shared" si="1"/>
        <v>-473</v>
      </c>
      <c r="G22" s="56">
        <f t="shared" si="2"/>
        <v>-0.33517336186676683</v>
      </c>
      <c r="H22" s="14"/>
      <c r="I22" s="1" t="s">
        <v>31</v>
      </c>
      <c r="J22" s="36">
        <v>22508</v>
      </c>
      <c r="K22" s="37">
        <v>25213</v>
      </c>
      <c r="L22" s="1">
        <f t="shared" si="3"/>
        <v>47721</v>
      </c>
      <c r="M22" s="1">
        <v>47937</v>
      </c>
      <c r="N22" s="59">
        <f t="shared" si="6"/>
        <v>-216</v>
      </c>
      <c r="O22" s="60">
        <f t="shared" si="7"/>
        <v>-0.45059140121409347</v>
      </c>
      <c r="P22" s="6"/>
    </row>
    <row r="23" spans="1:16" ht="26.25" customHeight="1">
      <c r="A23" s="1" t="s">
        <v>42</v>
      </c>
      <c r="B23" s="36">
        <v>42712</v>
      </c>
      <c r="C23" s="37">
        <v>48512</v>
      </c>
      <c r="D23" s="1">
        <f t="shared" si="0"/>
        <v>91224</v>
      </c>
      <c r="E23" s="1">
        <v>91444</v>
      </c>
      <c r="F23" s="55">
        <f t="shared" si="1"/>
        <v>-220</v>
      </c>
      <c r="G23" s="56">
        <f t="shared" si="2"/>
        <v>-0.24058440138226672</v>
      </c>
      <c r="H23" s="14"/>
      <c r="I23" s="1" t="s">
        <v>33</v>
      </c>
      <c r="J23" s="36">
        <v>24972</v>
      </c>
      <c r="K23" s="37">
        <v>28398</v>
      </c>
      <c r="L23" s="1">
        <f t="shared" si="3"/>
        <v>53370</v>
      </c>
      <c r="M23" s="1">
        <v>53536</v>
      </c>
      <c r="N23" s="59">
        <f t="shared" si="6"/>
        <v>-166</v>
      </c>
      <c r="O23" s="60">
        <f t="shared" si="7"/>
        <v>-0.31007172743574413</v>
      </c>
      <c r="P23" s="6"/>
    </row>
    <row r="24" spans="1:16" ht="26.25" customHeight="1">
      <c r="A24" s="1" t="s">
        <v>44</v>
      </c>
      <c r="B24" s="36">
        <v>41060</v>
      </c>
      <c r="C24" s="37">
        <v>49720</v>
      </c>
      <c r="D24" s="1">
        <f t="shared" si="0"/>
        <v>90780</v>
      </c>
      <c r="E24" s="1">
        <v>91118</v>
      </c>
      <c r="F24" s="55">
        <f t="shared" si="1"/>
        <v>-338</v>
      </c>
      <c r="G24" s="56">
        <f t="shared" si="2"/>
        <v>-0.37094756250137184</v>
      </c>
      <c r="H24" s="14"/>
      <c r="I24" s="20" t="s">
        <v>24</v>
      </c>
      <c r="J24" s="41">
        <v>191880</v>
      </c>
      <c r="K24" s="42">
        <v>206599</v>
      </c>
      <c r="L24" s="1">
        <v>398479</v>
      </c>
      <c r="M24" s="24">
        <v>400324</v>
      </c>
      <c r="N24" s="59">
        <f t="shared" si="6"/>
        <v>-1845</v>
      </c>
      <c r="O24" s="60">
        <f t="shared" si="7"/>
        <v>-0.46087668988119623</v>
      </c>
      <c r="P24" s="6"/>
    </row>
    <row r="25" spans="1:16" ht="26.25" customHeight="1">
      <c r="A25" s="1" t="s">
        <v>45</v>
      </c>
      <c r="B25" s="36">
        <v>47239</v>
      </c>
      <c r="C25" s="37">
        <v>51467</v>
      </c>
      <c r="D25" s="1">
        <f t="shared" si="0"/>
        <v>98706</v>
      </c>
      <c r="E25" s="1">
        <v>99686</v>
      </c>
      <c r="F25" s="59">
        <f t="shared" si="1"/>
        <v>-980</v>
      </c>
      <c r="G25" s="60">
        <f t="shared" si="2"/>
        <v>-0.98308689284352868</v>
      </c>
      <c r="H25" s="14"/>
      <c r="I25" s="1" t="s">
        <v>36</v>
      </c>
      <c r="J25" s="41">
        <v>23720</v>
      </c>
      <c r="K25" s="42">
        <v>26070</v>
      </c>
      <c r="L25" s="1">
        <f t="shared" si="3"/>
        <v>49790</v>
      </c>
      <c r="M25" s="1">
        <v>50358</v>
      </c>
      <c r="N25" s="59">
        <f t="shared" si="6"/>
        <v>-568</v>
      </c>
      <c r="O25" s="60">
        <f t="shared" si="7"/>
        <v>-1.1279240637038801</v>
      </c>
      <c r="P25" s="6"/>
    </row>
    <row r="26" spans="1:16" ht="26.25" customHeight="1">
      <c r="A26" s="1" t="s">
        <v>46</v>
      </c>
      <c r="B26" s="36">
        <v>58555</v>
      </c>
      <c r="C26" s="37">
        <v>68283</v>
      </c>
      <c r="D26" s="1">
        <f t="shared" si="0"/>
        <v>126838</v>
      </c>
      <c r="E26" s="1">
        <v>127371</v>
      </c>
      <c r="F26" s="59">
        <f t="shared" si="1"/>
        <v>-533</v>
      </c>
      <c r="G26" s="60">
        <f t="shared" si="2"/>
        <v>-0.41846260137707958</v>
      </c>
      <c r="H26" s="14"/>
      <c r="I26" s="1" t="s">
        <v>68</v>
      </c>
      <c r="J26" s="36">
        <v>22208</v>
      </c>
      <c r="K26" s="37">
        <v>23813</v>
      </c>
      <c r="L26" s="1">
        <f t="shared" si="3"/>
        <v>46021</v>
      </c>
      <c r="M26" s="1">
        <v>46034</v>
      </c>
      <c r="N26" s="59">
        <f t="shared" si="6"/>
        <v>-13</v>
      </c>
      <c r="O26" s="60">
        <f t="shared" si="7"/>
        <v>-2.8239996524308118E-2</v>
      </c>
      <c r="P26" s="14"/>
    </row>
    <row r="27" spans="1:16" ht="26.25" customHeight="1">
      <c r="A27" s="1" t="s">
        <v>47</v>
      </c>
      <c r="B27" s="36">
        <v>51660</v>
      </c>
      <c r="C27" s="37">
        <v>58289</v>
      </c>
      <c r="D27" s="1">
        <f t="shared" si="0"/>
        <v>109949</v>
      </c>
      <c r="E27" s="1">
        <v>110068</v>
      </c>
      <c r="F27" s="55">
        <f t="shared" si="1"/>
        <v>-119</v>
      </c>
      <c r="G27" s="56">
        <f t="shared" si="2"/>
        <v>-0.10811498346476724</v>
      </c>
      <c r="H27" s="14"/>
      <c r="I27" s="1" t="s">
        <v>91</v>
      </c>
      <c r="J27" s="36">
        <v>30788</v>
      </c>
      <c r="K27" s="37">
        <v>34015</v>
      </c>
      <c r="L27" s="1">
        <f t="shared" si="3"/>
        <v>64803</v>
      </c>
      <c r="M27" s="1">
        <v>64814</v>
      </c>
      <c r="N27" s="55">
        <f t="shared" ref="N27:N28" si="8">L27-M27</f>
        <v>-11</v>
      </c>
      <c r="O27" s="56">
        <f t="shared" ref="O27:O28" si="9">IF(M27=0,"",N27/M27*100)</f>
        <v>-1.6971641929212824E-2</v>
      </c>
      <c r="P27" s="6"/>
    </row>
    <row r="28" spans="1:16" ht="26.25" customHeight="1">
      <c r="A28" s="1" t="s">
        <v>49</v>
      </c>
      <c r="B28" s="36">
        <v>73374</v>
      </c>
      <c r="C28" s="37">
        <v>83623</v>
      </c>
      <c r="D28" s="1">
        <f t="shared" si="0"/>
        <v>156997</v>
      </c>
      <c r="E28" s="1">
        <v>158365</v>
      </c>
      <c r="F28" s="59">
        <f t="shared" si="1"/>
        <v>-1368</v>
      </c>
      <c r="G28" s="60">
        <f t="shared" si="2"/>
        <v>-0.86382723455308941</v>
      </c>
      <c r="H28" s="14"/>
      <c r="I28" s="1" t="s">
        <v>41</v>
      </c>
      <c r="J28" s="36">
        <v>22276</v>
      </c>
      <c r="K28" s="37">
        <v>25880</v>
      </c>
      <c r="L28" s="1">
        <f t="shared" si="3"/>
        <v>48156</v>
      </c>
      <c r="M28" s="1">
        <v>48336</v>
      </c>
      <c r="N28" s="59">
        <f t="shared" si="8"/>
        <v>-180</v>
      </c>
      <c r="O28" s="60">
        <f t="shared" si="9"/>
        <v>-0.37239324726911621</v>
      </c>
      <c r="P28" s="6"/>
    </row>
    <row r="29" spans="1:16" ht="26.25" customHeight="1">
      <c r="A29" s="1" t="s">
        <v>51</v>
      </c>
      <c r="B29" s="36">
        <v>49972</v>
      </c>
      <c r="C29" s="37">
        <v>34623</v>
      </c>
      <c r="D29" s="1">
        <f t="shared" si="0"/>
        <v>84595</v>
      </c>
      <c r="E29" s="1">
        <v>85773</v>
      </c>
      <c r="F29" s="59">
        <f t="shared" si="1"/>
        <v>-1178</v>
      </c>
      <c r="G29" s="60">
        <f t="shared" si="2"/>
        <v>-1.3733925594301237</v>
      </c>
      <c r="H29" s="14"/>
      <c r="I29" s="1" t="s">
        <v>43</v>
      </c>
      <c r="J29" s="41">
        <v>20835</v>
      </c>
      <c r="K29" s="42">
        <v>23502</v>
      </c>
      <c r="L29" s="1">
        <f t="shared" si="3"/>
        <v>44337</v>
      </c>
      <c r="M29" s="24">
        <v>44913</v>
      </c>
      <c r="N29" s="59">
        <f t="shared" si="6"/>
        <v>-576</v>
      </c>
      <c r="O29" s="60">
        <f t="shared" si="7"/>
        <v>-1.2824794602898937</v>
      </c>
      <c r="P29" s="14"/>
    </row>
    <row r="30" spans="1:16" ht="26.25" customHeight="1">
      <c r="A30" s="1" t="s">
        <v>53</v>
      </c>
      <c r="B30" s="24">
        <f>SUM(B6:B29)</f>
        <v>1079085</v>
      </c>
      <c r="C30" s="24">
        <f t="shared" ref="C30" si="10">SUM(C6:C29)</f>
        <v>1171933</v>
      </c>
      <c r="D30" s="1">
        <f t="shared" si="0"/>
        <v>2251018</v>
      </c>
      <c r="E30" s="24">
        <v>2250534</v>
      </c>
      <c r="F30" s="55">
        <f t="shared" si="1"/>
        <v>484</v>
      </c>
      <c r="G30" s="56">
        <f t="shared" si="2"/>
        <v>2.1506007018778653E-2</v>
      </c>
      <c r="H30" s="14"/>
      <c r="I30" s="32" t="s">
        <v>70</v>
      </c>
      <c r="J30" s="36">
        <f>SUM(B41:B47)+SUM(J6:J29)</f>
        <v>1995718</v>
      </c>
      <c r="K30" s="36">
        <f>SUM(C41:C47)+SUM(K6:K29)</f>
        <v>2216415</v>
      </c>
      <c r="L30" s="36">
        <f>SUM(D41:D47)+SUM(L6:L29)</f>
        <v>4212133</v>
      </c>
      <c r="M30" s="36">
        <v>4228218</v>
      </c>
      <c r="N30" s="59">
        <f>L30-M30</f>
        <v>-16085</v>
      </c>
      <c r="O30" s="60">
        <f>IF(M30=0,"",N30/M30*100)</f>
        <v>-0.38042030945424288</v>
      </c>
      <c r="P30" s="14"/>
    </row>
    <row r="31" spans="1:16" ht="26.25" customHeight="1">
      <c r="A31" s="26"/>
      <c r="B31" s="25"/>
      <c r="C31" s="1"/>
      <c r="D31" s="1"/>
      <c r="E31" s="1"/>
      <c r="F31" s="1"/>
      <c r="G31" s="54" t="str">
        <f t="shared" si="2"/>
        <v/>
      </c>
      <c r="H31" s="14"/>
      <c r="I31" s="25"/>
      <c r="J31" s="22"/>
      <c r="K31" s="23"/>
      <c r="L31" s="1"/>
      <c r="M31" s="1"/>
      <c r="N31" s="55"/>
      <c r="O31" s="56" t="str">
        <f t="shared" si="7"/>
        <v/>
      </c>
      <c r="P31" s="6"/>
    </row>
    <row r="32" spans="1:16" ht="26.25" customHeight="1">
      <c r="A32" s="1" t="s">
        <v>78</v>
      </c>
      <c r="B32" s="36">
        <v>59557</v>
      </c>
      <c r="C32" s="37">
        <v>62857</v>
      </c>
      <c r="D32" s="1">
        <f t="shared" si="0"/>
        <v>122414</v>
      </c>
      <c r="E32" s="1">
        <v>122668</v>
      </c>
      <c r="F32" s="55">
        <f t="shared" si="1"/>
        <v>-254</v>
      </c>
      <c r="G32" s="56">
        <f t="shared" si="2"/>
        <v>-0.20706296670688365</v>
      </c>
      <c r="H32" s="14"/>
      <c r="I32" s="25" t="s">
        <v>92</v>
      </c>
      <c r="J32" s="36">
        <v>12120</v>
      </c>
      <c r="K32" s="37">
        <v>13843</v>
      </c>
      <c r="L32" s="1">
        <f t="shared" si="3"/>
        <v>25963</v>
      </c>
      <c r="M32" s="41">
        <v>26226</v>
      </c>
      <c r="N32" s="55">
        <f t="shared" ref="N32" si="11">L32-M32</f>
        <v>-263</v>
      </c>
      <c r="O32" s="56">
        <f t="shared" ref="O32" si="12">IF(M32=0,"",N32/M32*100)</f>
        <v>-1.0028216273926638</v>
      </c>
      <c r="P32" s="6"/>
    </row>
    <row r="33" spans="1:17" ht="26.25" customHeight="1">
      <c r="A33" s="1" t="s">
        <v>79</v>
      </c>
      <c r="B33" s="36">
        <v>47604</v>
      </c>
      <c r="C33" s="37">
        <v>51928</v>
      </c>
      <c r="D33" s="1">
        <f t="shared" si="0"/>
        <v>99532</v>
      </c>
      <c r="E33" s="1">
        <v>100174</v>
      </c>
      <c r="F33" s="59">
        <f t="shared" si="1"/>
        <v>-642</v>
      </c>
      <c r="G33" s="60">
        <f t="shared" si="2"/>
        <v>-0.64088486034300318</v>
      </c>
      <c r="H33" s="14"/>
      <c r="I33" s="25" t="s">
        <v>48</v>
      </c>
      <c r="J33" s="36">
        <v>7966</v>
      </c>
      <c r="K33" s="37">
        <v>8841</v>
      </c>
      <c r="L33" s="1">
        <f t="shared" si="3"/>
        <v>16807</v>
      </c>
      <c r="M33" s="41">
        <v>17102</v>
      </c>
      <c r="N33" s="59">
        <f t="shared" si="6"/>
        <v>-295</v>
      </c>
      <c r="O33" s="60">
        <f t="shared" si="7"/>
        <v>-1.7249444509414105</v>
      </c>
      <c r="P33" s="6"/>
    </row>
    <row r="34" spans="1:17" ht="26.25" customHeight="1">
      <c r="A34" s="1" t="s">
        <v>80</v>
      </c>
      <c r="B34" s="36">
        <v>33834</v>
      </c>
      <c r="C34" s="37">
        <v>38120</v>
      </c>
      <c r="D34" s="1">
        <f t="shared" si="0"/>
        <v>71954</v>
      </c>
      <c r="E34" s="1">
        <v>72162</v>
      </c>
      <c r="F34" s="55">
        <f t="shared" si="1"/>
        <v>-208</v>
      </c>
      <c r="G34" s="56">
        <f t="shared" si="2"/>
        <v>-0.28824034810565119</v>
      </c>
      <c r="H34" s="14"/>
      <c r="I34" s="25" t="s">
        <v>50</v>
      </c>
      <c r="J34" s="41">
        <v>4032</v>
      </c>
      <c r="K34" s="42">
        <v>4322</v>
      </c>
      <c r="L34" s="1">
        <f t="shared" si="3"/>
        <v>8354</v>
      </c>
      <c r="M34" s="42">
        <v>8528</v>
      </c>
      <c r="N34" s="59">
        <f t="shared" si="6"/>
        <v>-174</v>
      </c>
      <c r="O34" s="60">
        <f t="shared" si="7"/>
        <v>-2.0403377110694185</v>
      </c>
      <c r="P34" s="14"/>
    </row>
    <row r="35" spans="1:17" ht="26.25" customHeight="1">
      <c r="A35" s="1" t="s">
        <v>81</v>
      </c>
      <c r="B35" s="36">
        <v>53567</v>
      </c>
      <c r="C35" s="37">
        <v>59026</v>
      </c>
      <c r="D35" s="1">
        <f t="shared" si="0"/>
        <v>112593</v>
      </c>
      <c r="E35" s="1">
        <v>113049</v>
      </c>
      <c r="F35" s="59">
        <f t="shared" si="1"/>
        <v>-456</v>
      </c>
      <c r="G35" s="60">
        <f t="shared" si="2"/>
        <v>-0.40336491256004037</v>
      </c>
      <c r="H35" s="14"/>
      <c r="I35" s="25" t="s">
        <v>52</v>
      </c>
      <c r="J35" s="36">
        <f>SUM(J33:J34)</f>
        <v>11998</v>
      </c>
      <c r="K35" s="36">
        <f>SUM(K33:K34)</f>
        <v>13163</v>
      </c>
      <c r="L35" s="1">
        <f t="shared" si="3"/>
        <v>25161</v>
      </c>
      <c r="M35" s="36">
        <v>25630</v>
      </c>
      <c r="N35" s="59">
        <f>L35-M35</f>
        <v>-469</v>
      </c>
      <c r="O35" s="60">
        <f t="shared" si="7"/>
        <v>-1.8298868513460786</v>
      </c>
      <c r="P35" s="6"/>
    </row>
    <row r="36" spans="1:17" ht="26.25" customHeight="1">
      <c r="A36" s="1" t="s">
        <v>82</v>
      </c>
      <c r="B36" s="36">
        <v>52232</v>
      </c>
      <c r="C36" s="37">
        <v>62555</v>
      </c>
      <c r="D36" s="1">
        <f t="shared" si="0"/>
        <v>114787</v>
      </c>
      <c r="E36" s="1">
        <v>116445</v>
      </c>
      <c r="F36" s="59">
        <f t="shared" si="1"/>
        <v>-1658</v>
      </c>
      <c r="G36" s="60">
        <f t="shared" si="2"/>
        <v>-1.4238481686633175</v>
      </c>
      <c r="H36" s="14"/>
      <c r="I36" s="25" t="s">
        <v>54</v>
      </c>
      <c r="J36" s="36">
        <v>6549</v>
      </c>
      <c r="K36" s="37">
        <v>7197</v>
      </c>
      <c r="L36" s="1">
        <f t="shared" si="3"/>
        <v>13746</v>
      </c>
      <c r="M36" s="41">
        <v>13826</v>
      </c>
      <c r="N36" s="59">
        <f t="shared" si="6"/>
        <v>-80</v>
      </c>
      <c r="O36" s="60">
        <f t="shared" si="7"/>
        <v>-0.57861999132070008</v>
      </c>
      <c r="P36" s="6"/>
    </row>
    <row r="37" spans="1:17" ht="26.25" customHeight="1">
      <c r="A37" s="1" t="s">
        <v>83</v>
      </c>
      <c r="B37" s="36">
        <v>61213</v>
      </c>
      <c r="C37" s="37">
        <v>70113</v>
      </c>
      <c r="D37" s="1">
        <f t="shared" si="0"/>
        <v>131326</v>
      </c>
      <c r="E37" s="1">
        <v>131651</v>
      </c>
      <c r="F37" s="55">
        <f t="shared" si="1"/>
        <v>-325</v>
      </c>
      <c r="G37" s="56">
        <f t="shared" si="2"/>
        <v>-0.24686481682630593</v>
      </c>
      <c r="H37" s="14"/>
      <c r="I37" s="1" t="s">
        <v>56</v>
      </c>
      <c r="J37" s="36">
        <v>17024</v>
      </c>
      <c r="K37" s="37">
        <v>18772</v>
      </c>
      <c r="L37" s="1">
        <f t="shared" si="3"/>
        <v>35796</v>
      </c>
      <c r="M37" s="41">
        <v>35849</v>
      </c>
      <c r="N37" s="59">
        <f t="shared" si="6"/>
        <v>-53</v>
      </c>
      <c r="O37" s="60">
        <f t="shared" si="7"/>
        <v>-0.14784233869842953</v>
      </c>
      <c r="P37" s="6"/>
    </row>
    <row r="38" spans="1:17" ht="26.25" customHeight="1">
      <c r="A38" s="1" t="s">
        <v>84</v>
      </c>
      <c r="B38" s="36">
        <v>14817</v>
      </c>
      <c r="C38" s="37">
        <v>16235</v>
      </c>
      <c r="D38" s="1">
        <f t="shared" si="0"/>
        <v>31052</v>
      </c>
      <c r="E38" s="1">
        <v>31322</v>
      </c>
      <c r="F38" s="59">
        <f t="shared" si="1"/>
        <v>-270</v>
      </c>
      <c r="G38" s="60">
        <f t="shared" si="2"/>
        <v>-0.86201391992848475</v>
      </c>
      <c r="H38" s="14"/>
      <c r="I38" s="1" t="s">
        <v>57</v>
      </c>
      <c r="J38" s="36">
        <v>3277</v>
      </c>
      <c r="K38" s="37">
        <v>3480</v>
      </c>
      <c r="L38" s="1">
        <f t="shared" si="3"/>
        <v>6757</v>
      </c>
      <c r="M38" s="41">
        <v>6809</v>
      </c>
      <c r="N38" s="59">
        <f t="shared" ref="N38" si="13">L38-M38</f>
        <v>-52</v>
      </c>
      <c r="O38" s="60">
        <f t="shared" ref="O38" si="14">IF(M38=0,"",N38/M38*100)</f>
        <v>-0.76369510941401086</v>
      </c>
      <c r="P38" s="57"/>
      <c r="Q38" s="58"/>
    </row>
    <row r="39" spans="1:17" ht="26.25" customHeight="1">
      <c r="A39" s="1" t="s">
        <v>69</v>
      </c>
      <c r="B39" s="36">
        <f>SUM(B32:B38)</f>
        <v>322824</v>
      </c>
      <c r="C39" s="36">
        <f t="shared" ref="C39" si="15">SUM(C32:C38)</f>
        <v>360834</v>
      </c>
      <c r="D39" s="1">
        <f t="shared" si="0"/>
        <v>683658</v>
      </c>
      <c r="E39" s="36">
        <v>687471</v>
      </c>
      <c r="F39" s="59">
        <f t="shared" si="1"/>
        <v>-3813</v>
      </c>
      <c r="G39" s="60">
        <f t="shared" si="2"/>
        <v>-0.55464157760836463</v>
      </c>
      <c r="H39" s="14"/>
      <c r="I39" s="1" t="s">
        <v>77</v>
      </c>
      <c r="J39" s="41">
        <v>6055</v>
      </c>
      <c r="K39" s="42">
        <v>6966</v>
      </c>
      <c r="L39" s="1">
        <f t="shared" si="3"/>
        <v>13021</v>
      </c>
      <c r="M39" s="42">
        <v>13244</v>
      </c>
      <c r="N39" s="59">
        <f t="shared" si="6"/>
        <v>-223</v>
      </c>
      <c r="O39" s="60">
        <f t="shared" si="7"/>
        <v>-1.6837813349441257</v>
      </c>
      <c r="P39" s="14"/>
    </row>
    <row r="40" spans="1:17" ht="26.25" customHeight="1">
      <c r="A40" s="1"/>
      <c r="B40" s="36"/>
      <c r="C40" s="37"/>
      <c r="D40" s="1"/>
      <c r="E40" s="1"/>
      <c r="F40" s="55"/>
      <c r="G40" s="56" t="str">
        <f t="shared" si="2"/>
        <v/>
      </c>
      <c r="H40" s="14"/>
      <c r="I40" s="25" t="s">
        <v>59</v>
      </c>
      <c r="J40" s="41">
        <f>SUM(J37:J39)</f>
        <v>26356</v>
      </c>
      <c r="K40" s="41">
        <f t="shared" ref="K40" si="16">SUM(K37:K39)</f>
        <v>29218</v>
      </c>
      <c r="L40" s="1">
        <f t="shared" si="3"/>
        <v>55574</v>
      </c>
      <c r="M40" s="41">
        <v>55902</v>
      </c>
      <c r="N40" s="59">
        <f>L40-M40</f>
        <v>-328</v>
      </c>
      <c r="O40" s="60">
        <f t="shared" si="7"/>
        <v>-0.58674108260885116</v>
      </c>
      <c r="P40" s="14"/>
    </row>
    <row r="41" spans="1:17" ht="26.25" customHeight="1">
      <c r="A41" s="1" t="s">
        <v>85</v>
      </c>
      <c r="B41" s="36">
        <v>74451</v>
      </c>
      <c r="C41" s="37">
        <v>83279</v>
      </c>
      <c r="D41" s="1">
        <f t="shared" si="0"/>
        <v>157730</v>
      </c>
      <c r="E41" s="1">
        <v>158905</v>
      </c>
      <c r="F41" s="59">
        <f t="shared" si="1"/>
        <v>-1175</v>
      </c>
      <c r="G41" s="60">
        <f t="shared" si="2"/>
        <v>-0.73943551178377009</v>
      </c>
      <c r="H41" s="14"/>
      <c r="I41" s="25" t="s">
        <v>93</v>
      </c>
      <c r="J41" s="41">
        <v>5302</v>
      </c>
      <c r="K41" s="42">
        <v>5689</v>
      </c>
      <c r="L41" s="1">
        <f t="shared" si="3"/>
        <v>10991</v>
      </c>
      <c r="M41" s="41">
        <v>11058</v>
      </c>
      <c r="N41" s="59">
        <f t="shared" si="6"/>
        <v>-67</v>
      </c>
      <c r="O41" s="60">
        <f t="shared" si="7"/>
        <v>-0.60589618375836496</v>
      </c>
      <c r="P41" s="6"/>
    </row>
    <row r="42" spans="1:17" ht="26.25" customHeight="1">
      <c r="A42" s="1" t="s">
        <v>58</v>
      </c>
      <c r="B42" s="36">
        <v>156922</v>
      </c>
      <c r="C42" s="37">
        <v>179339</v>
      </c>
      <c r="D42" s="1">
        <f t="shared" si="0"/>
        <v>336261</v>
      </c>
      <c r="E42" s="1">
        <v>337492</v>
      </c>
      <c r="F42" s="55">
        <f t="shared" si="1"/>
        <v>-1231</v>
      </c>
      <c r="G42" s="56">
        <f t="shared" si="2"/>
        <v>-0.36474938665212803</v>
      </c>
      <c r="H42" s="14"/>
      <c r="I42" s="1" t="s">
        <v>76</v>
      </c>
      <c r="J42" s="41">
        <v>6166</v>
      </c>
      <c r="K42" s="42">
        <v>6654</v>
      </c>
      <c r="L42" s="1">
        <f t="shared" si="3"/>
        <v>12820</v>
      </c>
      <c r="M42" s="41">
        <v>12939</v>
      </c>
      <c r="N42" s="59">
        <f t="shared" si="6"/>
        <v>-119</v>
      </c>
      <c r="O42" s="60">
        <f t="shared" si="7"/>
        <v>-0.91970013138573303</v>
      </c>
      <c r="P42" s="6"/>
    </row>
    <row r="43" spans="1:17" ht="26.25" customHeight="1">
      <c r="A43" s="1" t="s">
        <v>60</v>
      </c>
      <c r="B43" s="36">
        <v>40324</v>
      </c>
      <c r="C43" s="37">
        <v>45393</v>
      </c>
      <c r="D43" s="1">
        <f t="shared" si="0"/>
        <v>85717</v>
      </c>
      <c r="E43" s="1">
        <v>86137</v>
      </c>
      <c r="F43" s="55">
        <f t="shared" si="1"/>
        <v>-420</v>
      </c>
      <c r="G43" s="56">
        <f t="shared" si="2"/>
        <v>-0.48759534230353974</v>
      </c>
      <c r="H43" s="14"/>
      <c r="I43" s="1" t="s">
        <v>62</v>
      </c>
      <c r="J43" s="41">
        <v>2048</v>
      </c>
      <c r="K43" s="42">
        <v>2309</v>
      </c>
      <c r="L43" s="1">
        <f t="shared" si="3"/>
        <v>4357</v>
      </c>
      <c r="M43" s="41">
        <v>4442</v>
      </c>
      <c r="N43" s="59">
        <f t="shared" si="6"/>
        <v>-85</v>
      </c>
      <c r="O43" s="60">
        <f t="shared" si="7"/>
        <v>-1.9135524538496171</v>
      </c>
      <c r="P43" s="6"/>
    </row>
    <row r="44" spans="1:17" ht="26.25" customHeight="1">
      <c r="A44" s="1" t="s">
        <v>61</v>
      </c>
      <c r="B44" s="36">
        <v>147646</v>
      </c>
      <c r="C44" s="37">
        <v>166318</v>
      </c>
      <c r="D44" s="1">
        <f t="shared" si="0"/>
        <v>313964</v>
      </c>
      <c r="E44" s="1">
        <v>311813</v>
      </c>
      <c r="F44" s="55">
        <f t="shared" si="1"/>
        <v>2151</v>
      </c>
      <c r="G44" s="56">
        <f t="shared" si="2"/>
        <v>0.68983653664215405</v>
      </c>
      <c r="H44" s="14"/>
      <c r="I44" s="25" t="s">
        <v>65</v>
      </c>
      <c r="J44" s="41">
        <f>SUM(J41,J42,J43)</f>
        <v>13516</v>
      </c>
      <c r="K44" s="41">
        <f>SUM(K41,K42,K43)</f>
        <v>14652</v>
      </c>
      <c r="L44" s="1">
        <f t="shared" si="3"/>
        <v>28168</v>
      </c>
      <c r="M44" s="41">
        <v>28439</v>
      </c>
      <c r="N44" s="59">
        <f t="shared" si="6"/>
        <v>-271</v>
      </c>
      <c r="O44" s="60">
        <f t="shared" si="7"/>
        <v>-0.95291676922535951</v>
      </c>
      <c r="P44" s="6"/>
    </row>
    <row r="45" spans="1:17" ht="26.25" customHeight="1">
      <c r="A45" s="1" t="s">
        <v>86</v>
      </c>
      <c r="B45" s="38">
        <v>28983</v>
      </c>
      <c r="C45" s="39">
        <v>32437</v>
      </c>
      <c r="D45" s="1">
        <f t="shared" si="0"/>
        <v>61420</v>
      </c>
      <c r="E45" s="20">
        <v>61646</v>
      </c>
      <c r="F45" s="55">
        <f t="shared" si="1"/>
        <v>-226</v>
      </c>
      <c r="G45" s="56">
        <f t="shared" si="2"/>
        <v>-0.36660935016059437</v>
      </c>
      <c r="H45" s="14"/>
      <c r="I45" s="25" t="s">
        <v>66</v>
      </c>
      <c r="J45" s="43">
        <f>SUM(J32,J35,J36,J40,J44)</f>
        <v>70539</v>
      </c>
      <c r="K45" s="43">
        <f t="shared" ref="K45" si="17">SUM(K32,K35,K36,K40,K44)</f>
        <v>78073</v>
      </c>
      <c r="L45" s="1">
        <f t="shared" si="3"/>
        <v>148612</v>
      </c>
      <c r="M45" s="44">
        <v>150023</v>
      </c>
      <c r="N45" s="59">
        <f t="shared" si="6"/>
        <v>-1411</v>
      </c>
      <c r="O45" s="60">
        <f t="shared" si="7"/>
        <v>-0.94052245322383909</v>
      </c>
      <c r="P45" s="6"/>
    </row>
    <row r="46" spans="1:17" ht="26.25" customHeight="1">
      <c r="A46" s="1" t="s">
        <v>63</v>
      </c>
      <c r="B46" s="45">
        <v>138156</v>
      </c>
      <c r="C46" s="45">
        <v>155389</v>
      </c>
      <c r="D46" s="1">
        <f t="shared" si="0"/>
        <v>293545</v>
      </c>
      <c r="E46" s="45">
        <v>294493</v>
      </c>
      <c r="F46" s="55">
        <f t="shared" si="1"/>
        <v>-948</v>
      </c>
      <c r="G46" s="56">
        <f t="shared" si="2"/>
        <v>-0.32190917950511561</v>
      </c>
      <c r="H46" s="28"/>
      <c r="I46" s="25"/>
      <c r="J46" s="40"/>
      <c r="K46" s="40"/>
      <c r="L46" s="1"/>
      <c r="M46" s="40"/>
      <c r="N46" s="1"/>
      <c r="O46" s="54" t="str">
        <f t="shared" si="7"/>
        <v/>
      </c>
      <c r="P46" s="6"/>
    </row>
    <row r="47" spans="1:17" ht="26.25" customHeight="1">
      <c r="A47" s="1" t="s">
        <v>64</v>
      </c>
      <c r="B47" s="46">
        <v>32971</v>
      </c>
      <c r="C47" s="46">
        <v>36317</v>
      </c>
      <c r="D47" s="1">
        <f t="shared" si="0"/>
        <v>69288</v>
      </c>
      <c r="E47" s="46">
        <v>69768</v>
      </c>
      <c r="F47" s="59">
        <f t="shared" si="1"/>
        <v>-480</v>
      </c>
      <c r="G47" s="60">
        <f t="shared" si="2"/>
        <v>-0.68799449604403162</v>
      </c>
      <c r="H47" s="28"/>
      <c r="I47" s="27" t="s">
        <v>55</v>
      </c>
      <c r="J47" s="43">
        <f>SUM(B30,B39,J30,J45)</f>
        <v>3468166</v>
      </c>
      <c r="K47" s="43">
        <f>SUM(C30,C39,K30,K45)</f>
        <v>3827255</v>
      </c>
      <c r="L47" s="1">
        <f t="shared" si="3"/>
        <v>7295421</v>
      </c>
      <c r="M47" s="44">
        <v>7316246</v>
      </c>
      <c r="N47" s="1">
        <f>L47-M47</f>
        <v>-20825</v>
      </c>
      <c r="O47" s="54">
        <f t="shared" si="7"/>
        <v>-0.28464051099429954</v>
      </c>
      <c r="P47" s="6"/>
    </row>
    <row r="48" spans="1:17" ht="20.100000000000001" customHeight="1">
      <c r="A48" s="34" t="s">
        <v>87</v>
      </c>
      <c r="B48" s="49"/>
      <c r="C48" s="49"/>
      <c r="D48" s="49"/>
      <c r="E48" s="49"/>
      <c r="F48" s="50"/>
      <c r="G48" s="50"/>
      <c r="H48" s="51"/>
      <c r="I48" s="52"/>
      <c r="J48" s="53"/>
      <c r="K48" s="53"/>
      <c r="L48" s="47"/>
      <c r="M48" s="47"/>
      <c r="N48" s="47"/>
      <c r="O48" s="48"/>
      <c r="P48" s="6"/>
    </row>
    <row r="49" spans="1:31" ht="20.100000000000001" customHeight="1">
      <c r="A49" s="34"/>
      <c r="H49" s="28"/>
      <c r="I49" s="28"/>
      <c r="J49" s="28"/>
      <c r="K49" s="28"/>
      <c r="L49" s="28"/>
      <c r="M49" s="28"/>
      <c r="N49" s="28"/>
      <c r="O49" s="28"/>
      <c r="P49" s="33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6"/>
    </row>
    <row r="50" spans="1:31" ht="20.100000000000001" customHeight="1">
      <c r="P50" s="31" t="s">
        <v>71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6"/>
    </row>
    <row r="51" spans="1:31" ht="20.100000000000001" customHeight="1">
      <c r="P51" s="6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6"/>
    </row>
    <row r="52" spans="1:31" ht="20.100000000000001" customHeight="1">
      <c r="P52" s="6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6"/>
    </row>
    <row r="53" spans="1:31" ht="20.100000000000001" customHeight="1">
      <c r="P53" s="6"/>
    </row>
    <row r="54" spans="1:31" ht="20.100000000000001" customHeight="1">
      <c r="A54" s="6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6"/>
    </row>
    <row r="55" spans="1:31" ht="20.100000000000001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31" ht="15" customHeight="1">
      <c r="A56" s="6"/>
      <c r="B56" s="28"/>
      <c r="C56" s="28"/>
      <c r="D56" s="28"/>
      <c r="E56" s="28"/>
      <c r="F56" s="28"/>
      <c r="G56" s="28"/>
      <c r="H56" s="6"/>
      <c r="I56" s="6"/>
      <c r="J56" s="6"/>
      <c r="K56" s="6"/>
      <c r="L56" s="6"/>
      <c r="M56" s="6"/>
      <c r="N56" s="6"/>
      <c r="O56" s="6"/>
      <c r="P56" s="6"/>
    </row>
    <row r="57" spans="1:31" ht="15" customHeight="1">
      <c r="A57" s="6"/>
      <c r="B57" s="28"/>
      <c r="C57" s="28"/>
      <c r="D57" s="28"/>
      <c r="E57" s="28"/>
      <c r="F57" s="28"/>
      <c r="G57" s="28"/>
      <c r="H57" s="6"/>
      <c r="I57" s="6"/>
      <c r="J57" s="6"/>
      <c r="K57" s="6"/>
      <c r="L57" s="6"/>
      <c r="M57" s="6"/>
      <c r="N57" s="6"/>
      <c r="O57" s="6"/>
      <c r="P57" s="6"/>
    </row>
    <row r="58" spans="1:31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31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31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31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31" ht="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31" ht="1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31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20.100000000000001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20.100000000000001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20.100000000000001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20.100000000000001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20.100000000000001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20.100000000000001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20.100000000000001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20.100000000000001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20.100000000000001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20.100000000000001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20.100000000000001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20.100000000000001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20.100000000000001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20.100000000000001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20.100000000000001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5.9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5.9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5.9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5.9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5.9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5.9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5.9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5.9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5.9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5.9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5.9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5.9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5.9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5.9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5.9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5.9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5.9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5.9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5.9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5.9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5.9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5.9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5.9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5.9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5.9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5.9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5.9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5.9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5.95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5.95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5.95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20.100000000000001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20.100000000000001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20.100000000000001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</sheetData>
  <mergeCells count="1">
    <mergeCell ref="M2:O2"/>
  </mergeCells>
  <phoneticPr fontId="1"/>
  <printOptions horizontalCentered="1"/>
  <pageMargins left="0.6692913385826772" right="0.51181102362204722" top="0.79" bottom="0" header="0.51181102362204722" footer="0.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選挙人名簿登録者数</vt:lpstr>
      <vt:lpstr>選挙人名簿登録者数!Print_Area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實島　彩</dc:creator>
  <cp:lastModifiedBy>大阪府</cp:lastModifiedBy>
  <cp:lastPrinted>2021-06-03T04:35:56Z</cp:lastPrinted>
  <dcterms:created xsi:type="dcterms:W3CDTF">2001-06-06T11:36:59Z</dcterms:created>
  <dcterms:modified xsi:type="dcterms:W3CDTF">2023-06-06T04:05:04Z</dcterms:modified>
</cp:coreProperties>
</file>