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86" yWindow="65461" windowWidth="14940" windowHeight="8550" activeTab="0"/>
  </bookViews>
  <sheets>
    <sheet name="集計" sheetId="1" r:id="rId1"/>
  </sheets>
  <definedNames>
    <definedName name="_xlnm.Print_Area" localSheetId="0">'集計'!$A$1:$O$240</definedName>
  </definedNames>
  <calcPr fullCalcOnLoad="1"/>
</workbook>
</file>

<file path=xl/sharedStrings.xml><?xml version="1.0" encoding="utf-8"?>
<sst xmlns="http://schemas.openxmlformats.org/spreadsheetml/2006/main" count="506" uniqueCount="204">
  <si>
    <t>計画</t>
  </si>
  <si>
    <t>第10次鳥獣保護事業計画（案）</t>
  </si>
  <si>
    <t>大阪府地域防災計画（案）</t>
  </si>
  <si>
    <t>大阪府アライグマ防除実施計画（案）</t>
  </si>
  <si>
    <t>大阪府における流入車対策のあり方について（中間報告）</t>
  </si>
  <si>
    <t>市街化調整区域における地区計画のガイドライン（改正案）について</t>
  </si>
  <si>
    <t>大規模集客施設の適正立地に関する運用指針（案）について</t>
  </si>
  <si>
    <t>泉佐野丘陵部緑地基本計画（案）について</t>
  </si>
  <si>
    <t>大阪府都市農業の推進及び農空間の保全と活用に関する条例（仮称）（案）について</t>
  </si>
  <si>
    <t>市街化調整区域における開発行為の基準に関する取り扱いの変更（案）について</t>
  </si>
  <si>
    <t>大阪府広域緑地計画の改定</t>
  </si>
  <si>
    <t>千里ニュータウン再生指針（案）</t>
  </si>
  <si>
    <t>大阪府遊泳場条例に安全及び衛生に関する基準を追加すること</t>
  </si>
  <si>
    <t>大阪府動物愛護管理推進計画（仮称）（案）</t>
  </si>
  <si>
    <t>大阪府生活環境の保全等に関する条例施行規則の一部改正（流入車対策）素案</t>
  </si>
  <si>
    <t>泉大津フェニックス大規模緑地土地利用計画（案）</t>
  </si>
  <si>
    <t>大阪府漁業調整規則の一部改正（案）</t>
  </si>
  <si>
    <t>大阪府独自の農政の推進方策について（中間報告）</t>
  </si>
  <si>
    <t>放置森林に関する新たな森林管理システム（中間報告）</t>
  </si>
  <si>
    <t>大阪府放置自動車の適正な処理に関する条例の一部改正（案）</t>
  </si>
  <si>
    <t>その他</t>
  </si>
  <si>
    <t>改廃</t>
  </si>
  <si>
    <t>第1期大阪府障害福祉計画（案）</t>
  </si>
  <si>
    <t>科学的酸素要求量等に係る第7次総量削減計画（案）及び総量規制基準（案）【含　告示の改正】</t>
  </si>
  <si>
    <t>大阪府生活環境の保全等に関する条例の改正（流入車対策）素案について</t>
  </si>
  <si>
    <t>大阪府営住宅における暴力団員の排除について（案）【府営住宅条例の改正】</t>
  </si>
  <si>
    <t>亜鉛含有量に係る排水基準の見直し案及びほう酸3項目の排水基準に係る経過措置の見直し案」【上乗せ条例・生活環境保全条例の改正】</t>
  </si>
  <si>
    <t>制定</t>
  </si>
  <si>
    <t>策定</t>
  </si>
  <si>
    <t>エチレンオキシドに係る規制内容等について（案）【生活環境保全条例の改正】</t>
  </si>
  <si>
    <t>案件名</t>
  </si>
  <si>
    <t>結果公表</t>
  </si>
  <si>
    <t>募集開始</t>
  </si>
  <si>
    <t>合　　計</t>
  </si>
  <si>
    <t>【結果公表日順】</t>
  </si>
  <si>
    <t>意見数</t>
  </si>
  <si>
    <t>新・みどりの大阪２１推進プラン（案）</t>
  </si>
  <si>
    <t>大阪府の景観施策における景観法制度の活用（大阪府景観条例及び大阪府景観形成基本指針の改正）</t>
  </si>
  <si>
    <t>第８次大阪地域公害防止計画（素案）</t>
  </si>
  <si>
    <t>大阪府食の安全安心推進計画（案）</t>
  </si>
  <si>
    <t>大阪府消防広域化推進計画（案）</t>
  </si>
  <si>
    <t>漁場権免許の更新に伴う漁場計画（素案）</t>
  </si>
  <si>
    <t>大阪府保健医療計画（案）</t>
  </si>
  <si>
    <t>大阪府パブリックコメント手続実施要綱改定案</t>
  </si>
  <si>
    <t>№</t>
  </si>
  <si>
    <t>臭気指数規制の導入(松原市の区域を規制地域に指定）(悪臭防止法に基づく告示）</t>
  </si>
  <si>
    <t>大阪府統計条例全部改正</t>
  </si>
  <si>
    <t>大阪府医療費適正化計画(案）</t>
  </si>
  <si>
    <t>大阪府がん対策推進計画(案）</t>
  </si>
  <si>
    <t>大阪府健康増進計画(案）</t>
  </si>
  <si>
    <t>基準等</t>
  </si>
  <si>
    <t>条例・規則</t>
  </si>
  <si>
    <t>経営革新計画の承認審査基準(改正案）</t>
  </si>
  <si>
    <t>大阪府景観計画の策定並びに大阪府景観条例施行規則の改正</t>
  </si>
  <si>
    <t>条例・規則(告示）</t>
  </si>
  <si>
    <t>大阪府公立病院改革に関する指針(案）</t>
  </si>
  <si>
    <t>大阪府防災都市計画づくり広域計画(案）</t>
  </si>
  <si>
    <t>公益法人の認定等に関する審査基準(案）</t>
  </si>
  <si>
    <t>青少年健全育成条例の改正（案）</t>
  </si>
  <si>
    <t>将来ビジョン・大阪(素案）</t>
  </si>
  <si>
    <t>第6回市街化区域及び市街化調整区域の区域区分変更についての基本方針（案）</t>
  </si>
  <si>
    <t>合　　　　　計</t>
  </si>
  <si>
    <t>計画等（その他1件含む）</t>
  </si>
  <si>
    <t>基準等</t>
  </si>
  <si>
    <t>「容積率緩和の許可基準（案）」</t>
  </si>
  <si>
    <t>「電子メールの取扱いに関する規則（仮称）の骨子」</t>
  </si>
  <si>
    <t>「大阪府配偶者からの暴力の防止及び被害者の保護に関する基本計画（改定版）(案）」</t>
  </si>
  <si>
    <t>「都市緑地法に規定する緑地管理機構の指定に関する審査基準(案）」</t>
  </si>
  <si>
    <t>「大阪府自然環境保全条例施行規則改正(案）」</t>
  </si>
  <si>
    <t>「関西文化学術研究都市（大阪府域）の建設に関する計画」の変更</t>
  </si>
  <si>
    <t>「大阪府地域防災計画修正案」</t>
  </si>
  <si>
    <t>「大阪府国民保護計画変更（案）」</t>
  </si>
  <si>
    <t>「薬局開設許可等の審査基準（案）」</t>
  </si>
  <si>
    <t>「安威川ダム周辺整備基本方針（案）」</t>
  </si>
  <si>
    <t>「今後の大阪府の屋外広告物規制の基本方針（案）」並びに「大阪府屋外広告物条例及び同施行規則の改正（案）」の概要</t>
  </si>
  <si>
    <t>＜１＞</t>
  </si>
  <si>
    <t>「（仮称）大阪府障がい者の雇用・就労促進条例（案）」の骨子</t>
  </si>
  <si>
    <t>「みどりの大阪推進計画（仮称）」素案</t>
  </si>
  <si>
    <t>「大阪府生活環境の保全等に関する条例施行規則の改正（案）」</t>
  </si>
  <si>
    <t>「大阪府汚染土壌処理業の許可の申請に関する指導指針（案）の概要」</t>
  </si>
  <si>
    <t>「貸金業者に対する処分基準案」</t>
  </si>
  <si>
    <t>「第二次大阪府母子家庭等自立促進計画（素案）」</t>
  </si>
  <si>
    <t>「河川水質環境基準に係る類型指定(素案）」</t>
  </si>
  <si>
    <t>「大阪府における土壌汚染対策制度の見直しについて（中間報告）」</t>
  </si>
  <si>
    <t>H21年度結果公表</t>
  </si>
  <si>
    <t>H20年度結果公表</t>
  </si>
  <si>
    <t>「大阪府新型インフルエンザ対策行動計画（改定第一版）」</t>
  </si>
  <si>
    <t>「大阪府都市魅力創造戦略（案）」</t>
  </si>
  <si>
    <t>「大阪府生活環境の保全等に関する条例施行規則の一部改正（案）」</t>
  </si>
  <si>
    <t>「船舶荷後蒐集業取締条例の廃止」</t>
  </si>
  <si>
    <t>＜１＞</t>
  </si>
  <si>
    <t>「第６次大阪府栽培漁業基本計画（案）」</t>
  </si>
  <si>
    <t>「臭気指数規制の導入(案)」</t>
  </si>
  <si>
    <t>「幼児教育推進指針（案）」</t>
  </si>
  <si>
    <t>「廃棄物埋立地に係る指定区域の指定の解除に係る事務処理要領（案）」</t>
  </si>
  <si>
    <t>「大阪府高齢者・障がい者住宅計画の一部追加・修正」</t>
  </si>
  <si>
    <t>「大阪府国土利用計画（第四次）（素案）」</t>
  </si>
  <si>
    <t>「大阪発“地方分権改革”ビジョン(素案）」</t>
  </si>
  <si>
    <t>「フロン回収・破壊法施行規則第７条の規定による知事の認定基準(案）」</t>
  </si>
  <si>
    <t>「大阪府福祉のまちづくり条例及び大阪府建築基準法施行条例（福祉関係規定）の改正」</t>
  </si>
  <si>
    <t>「大阪府地震防災アクションプラン(案）」</t>
  </si>
  <si>
    <t>「社会福祉法人の設立認可及び社会福祉施設等の整備に係る審査基準(案）」</t>
  </si>
  <si>
    <t>「ふれあいおおさか高齢者計画２００９(素案）」</t>
  </si>
  <si>
    <t>「第3次大阪府障がい者計画（後期計画）(案）及び第2期大阪府障がい福祉計画（案）」</t>
  </si>
  <si>
    <t>「第2期大阪府地域福祉支援計画(案）」</t>
  </si>
  <si>
    <t>「大阪府ホームレスの自立の支援等に関する実施計画(素案）」</t>
  </si>
  <si>
    <t>「教育職員免許法に基づく免許更新講習の受講に関する規則(仮称）（案）」</t>
  </si>
  <si>
    <t>「貨物車交通プラン(案）」</t>
  </si>
  <si>
    <t>「大阪府家畜排せつ物利用促進計画の改定」</t>
  </si>
  <si>
    <t>大阪の教育力向上プラン(素案）</t>
  </si>
  <si>
    <t>「こども･未来プラン（大阪府次世代育成支援行動計画）後期計画（案）」</t>
  </si>
  <si>
    <t>「土地収用法に基づく事業の認定等の審査基準（案）」</t>
  </si>
  <si>
    <t>「大阪府社会的養護体制整備計画（案）」</t>
  </si>
  <si>
    <t>№</t>
  </si>
  <si>
    <t>H22年度結果公表</t>
  </si>
  <si>
    <t>「大阪府営水道施設整備マスタープラン（案）」及び「大阪府営工業用水道施設整備マスタープラン（案）」</t>
  </si>
  <si>
    <t>募集終了</t>
  </si>
  <si>
    <t>H19年度結果公表</t>
  </si>
  <si>
    <t>計画等</t>
  </si>
  <si>
    <t>大阪府地域ケア体制整備構想」（案）</t>
  </si>
  <si>
    <t>自主的な市町村の合併の推進に関する構想（案）」</t>
  </si>
  <si>
    <t>「港湾区域内及び港湾隣接地域内の工事等の許可に係る審査基準等（案）」「海岸保全区域の占用許可に係る審査基準等（案）」「一般海域の占用許可に係る審査基準等（案）」「港湾施設の使用許可に係る審査基準等（案）」「港湾施設の使用料の減免に係る審査基準等（案）」「港湾施設における工作物等の設置等の許可に係る審査基準等（案）」</t>
  </si>
  <si>
    <t>「大阪府景観計画の変更（案）」</t>
  </si>
  <si>
    <t>個室ビデオ店等に関する防火安全対策の強化のための大阪府建築基準法施行条例の一部改正</t>
  </si>
  <si>
    <t>「（仮称）債権の回収及び整理に関する条例（案）【概要】」</t>
  </si>
  <si>
    <t>「（仮称）税外収入延滞金徴収条例（案）【概要】」</t>
  </si>
  <si>
    <t>（仮称）大阪府暴力団排除条例（案）</t>
  </si>
  <si>
    <t>大阪府道路占用料徴収条例の改正（案）【概要】</t>
  </si>
  <si>
    <t>大阪府財政構造改革プラン（素案）</t>
  </si>
  <si>
    <t>「（仮称）大阪府被保護者等に対する住居・生活サービス等提供事業に関する条例（案）」</t>
  </si>
  <si>
    <t>「大阪府の新公会計制度（案）」</t>
  </si>
  <si>
    <t>市街化調整区域における社会福祉施設等の「用途変更に関する基準の変更」及び「増築、建替え等に関する取り扱い」（案）の概要</t>
  </si>
  <si>
    <t>宅地建物取引業法に基づく指導監督基準（案）</t>
  </si>
  <si>
    <t>募集方法</t>
  </si>
  <si>
    <t>郵送、ファクシミリ、電子メール</t>
  </si>
  <si>
    <t>○
持参</t>
  </si>
  <si>
    <t>郵送
電子メール</t>
  </si>
  <si>
    <t>郵送
電子メール
持参</t>
  </si>
  <si>
    <t>○</t>
  </si>
  <si>
    <t>「大阪維新」プログラム（案）</t>
  </si>
  <si>
    <t>「ふれあいおおさか高齢者計画２００６」（素案）</t>
  </si>
  <si>
    <t>堺泉北港港湾計画改定（素案）、阪南港港湾計画改定（素案）</t>
  </si>
  <si>
    <t>「おおさか男女共同参画プラン」改訂素案</t>
  </si>
  <si>
    <t>e-やんか大阪Ⅱ～ユビキタス大阪戦略の実現をめざして～（案）</t>
  </si>
  <si>
    <t>臭気指数規制の導入【悪臭防止法に基づく告示】</t>
  </si>
  <si>
    <t>第８次大阪府交通安全計画（案）</t>
  </si>
  <si>
    <t>大阪地区近郊整備区域建設計画（素案）</t>
  </si>
  <si>
    <t>第８次大阪府職業能力開発計画</t>
  </si>
  <si>
    <t>大阪府営住宅における「期限付き入居」制度導入（案）、「地位承継範囲」の見直し（案）【府営住宅条例の改正】</t>
  </si>
  <si>
    <t>認定こども園の認定基準（案）骨子</t>
  </si>
  <si>
    <t>大阪府行財政改革（素案）</t>
  </si>
  <si>
    <t>泉佐野丘陵部用地（コスモポリス跡地）土地利用計画（案）</t>
  </si>
  <si>
    <t>揮発性有機化合物及び化学物質対策のあり方について（第一次報告）</t>
  </si>
  <si>
    <t>大阪府住宅・建築物耐震10ヵ年戦略プラン（素案）</t>
  </si>
  <si>
    <t>｢大阪府犯罪被害者等支援のための取組指針｣素案</t>
  </si>
  <si>
    <t>土地改良施設耐震対策計画（案）</t>
  </si>
  <si>
    <t>大阪府営住宅ストック総合活用計画（案）</t>
  </si>
  <si>
    <t>大阪府食の安全・安心推進条例（仮称）案の骨子</t>
  </si>
  <si>
    <t>大阪府子ども条例（仮称）骨子案</t>
  </si>
  <si>
    <t>大阪府生活環境の保全等に関する条例の改正（揮発性有機化合物・科学物質対策及び地盤沈下対策）素案</t>
  </si>
  <si>
    <t>大阪府企業立地促進条例（仮称）（案）概要</t>
  </si>
  <si>
    <t>大阪府漁業調整規則の一部改正（案）</t>
  </si>
  <si>
    <t>大阪府廃棄物処理計画（案）</t>
  </si>
  <si>
    <t>大阪産業・成長新戦略（案）</t>
  </si>
  <si>
    <t>大阪府住宅まちづくりマスタープラン〔大阪府住生活基本計画〕（素案）</t>
  </si>
  <si>
    <t>大阪府食育推進計画案</t>
  </si>
  <si>
    <t>条例</t>
  </si>
  <si>
    <t>条例</t>
  </si>
  <si>
    <t>計画</t>
  </si>
  <si>
    <t>H18年度結果公表</t>
  </si>
  <si>
    <t>大阪府結核予防計画２００５（案）</t>
  </si>
  <si>
    <t>大阪府観光戦略プログラム（素案）</t>
  </si>
  <si>
    <t>「大阪府営水道　長期施設整備基本計画（案）」</t>
  </si>
  <si>
    <t>「大阪府営工業用水道　長期施設整備基本計画（案）」</t>
  </si>
  <si>
    <t>地球温暖化・ヒートアイランド対策の制度化について（中間まとめ）</t>
  </si>
  <si>
    <t>大阪府豊かな海づくりプラン（案）</t>
  </si>
  <si>
    <t>大阪府営港湾長期構想（あすぽーと21）(案)</t>
  </si>
  <si>
    <t>大阪府市場テストガイドライン（素案）</t>
  </si>
  <si>
    <t>男里川鳥獣保護区保護に関する指針(案)</t>
  </si>
  <si>
    <t>新たな府立高校授業料減免制度について（素案）【教育長訓令の改正】</t>
  </si>
  <si>
    <t>大阪府循環型社会形成推進条例改正案</t>
  </si>
  <si>
    <t>大阪府特定都市河川流域における流出抑制対策に関する条例案の要綱</t>
  </si>
  <si>
    <t>淀川水系寝屋川流域水害対策計画(案)－中間報告ー</t>
  </si>
  <si>
    <t>大阪府地球温暖化対策地域推進計画（案）【京都議定書発効に伴う改正】</t>
  </si>
  <si>
    <t>大阪府立高等学校全日制の課程普通科の通学区域の改正案【教育委員会規則の改正】</t>
  </si>
  <si>
    <t>大阪府青少年健全育成条例の改正</t>
  </si>
  <si>
    <t>大阪府特定設備に係る安全確保条例（仮称）骨子案</t>
  </si>
  <si>
    <t>大阪府自然環境保全条例の一部改正素案</t>
  </si>
  <si>
    <t>大阪府温暖化防止等に関する条例（仮称）素案</t>
  </si>
  <si>
    <t>大阪府生活環境の保全等に関する条例の改正（石綿飛散防止対策の制度化）素案</t>
  </si>
  <si>
    <t>大阪府配偶者からの暴力の防止及び被害者の保護に関する基本計画（素案）</t>
  </si>
  <si>
    <t>大阪府識字対策推進指針（改訂版）（案）</t>
  </si>
  <si>
    <t>大阪府酪農・肉用牛生産近代化計画（案）</t>
  </si>
  <si>
    <t>大阪府国民保護計画（概案）</t>
  </si>
  <si>
    <t>大阪府動物の愛護及び管理に関する条例改正骨子（案）</t>
  </si>
  <si>
    <t>大阪府屋外広告物条例改正骨子案</t>
  </si>
  <si>
    <t>大阪都市圏における科学技術推進戦略（案）</t>
  </si>
  <si>
    <t>アジアの中枢都市・大阪ビジョン（仮称）（案）</t>
  </si>
  <si>
    <t>第８次大阪府卸売市場整備計画（案）</t>
  </si>
  <si>
    <t>大阪府文化振興計画（案）</t>
  </si>
  <si>
    <t>大阪府バイオマス利活用推進マスタープラン（案）</t>
  </si>
  <si>
    <t>大阪府中央卸売市場中期経営計画（案）</t>
  </si>
  <si>
    <t>H17年度結果公表</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</si>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</sst>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quot;件&quot;"/>
    <numFmt numFmtId="178" formatCode="yyyy/m/d;@"/>
    <numFmt numFmtId="179" formatCode="0_);[Red]\(0\)"/>
    <numFmt numFmtId="180" formatCode="#,##0_);[Red]\(#,##0\)"/>
    <numFmt numFmtId="181" formatCode="0_ "/>
    <numFmt numFmtId="182" formatCode="#,##0_ "/>
    <numFmt numFmtId="183" formatCode="mmm\-yyyy"/>
    <numFmt numFmtId="184" formatCode="0_);\(0\)"/>
    <numFmt numFmtId="185" formatCode="&quot;Yes&quot;;&quot;Yes&quot;;&quot;No&quot;"/>
    <numFmt numFmtId="186" formatCode="&quot;True&quot;;&quot;True&quot;;&quot;False&quot;"/>
    <numFmt numFmtId="187" formatCode="&quot;On&quot;;&quot;On&quot;;&quot;Off&quot;"/>
    <numFmt numFmtId="188" formatCode="[$€-2]\ #,##0.00_);[Red]\([$€-2]\ #,##0.00\)"/>
  </numFmts>
  <fonts count="43">
    <font>
      <sz val="11"/>
      <name val="ＭＳ Ｐゴシック"/>
      <family val="3"/>
    </font>
    <font>
      <sz val="9"/>
      <name val="ＭＳ Ｐゴシック"/>
      <family val="3"/>
    </font>
    <font>
      <sz val="6"/>
      <name val="ＭＳ Ｐゴシック"/>
      <family val="3"/>
    </font>
    <font>
      <sz val="8"/>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color indexed="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hair"/>
      <top style="thin"/>
      <bottom style="thin"/>
    </border>
    <border>
      <left style="hair"/>
      <right style="medium"/>
      <top style="thin"/>
      <bottom style="thin"/>
    </border>
    <border>
      <left style="medium"/>
      <right style="hair"/>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style="thin"/>
      <top style="thin"/>
      <bottom style="thin"/>
    </border>
    <border>
      <left style="medium"/>
      <right style="medium"/>
      <top style="medium"/>
      <bottom style="thin"/>
    </border>
    <border>
      <left style="medium"/>
      <right style="medium"/>
      <top style="thin"/>
      <bottom style="thin"/>
    </border>
    <border>
      <left style="thin"/>
      <right style="medium"/>
      <top style="thin"/>
      <bottom style="thin"/>
    </border>
    <border>
      <left>
        <color indexed="63"/>
      </left>
      <right style="hair"/>
      <top style="thin"/>
      <bottom style="thin"/>
    </border>
    <border>
      <left>
        <color indexed="63"/>
      </left>
      <right>
        <color indexed="63"/>
      </right>
      <top>
        <color indexed="63"/>
      </top>
      <bottom style="thin"/>
    </border>
    <border>
      <left>
        <color indexed="63"/>
      </left>
      <right style="medium"/>
      <top style="thin"/>
      <bottom>
        <color indexed="63"/>
      </bottom>
    </border>
    <border>
      <left style="medium"/>
      <right style="hair"/>
      <top style="thin"/>
      <bottom>
        <color indexed="63"/>
      </bottom>
    </border>
    <border>
      <left>
        <color indexed="63"/>
      </left>
      <right style="hair"/>
      <top style="thin"/>
      <bottom>
        <color indexed="63"/>
      </bottom>
    </border>
    <border>
      <left>
        <color indexed="63"/>
      </left>
      <right style="medium"/>
      <top style="thin"/>
      <bottom style="thin"/>
    </border>
    <border>
      <left>
        <color indexed="63"/>
      </left>
      <right>
        <color indexed="63"/>
      </right>
      <top style="thin"/>
      <bottom style="thin"/>
    </border>
    <border>
      <left>
        <color indexed="63"/>
      </left>
      <right style="hair"/>
      <top>
        <color indexed="63"/>
      </top>
      <bottom style="thin"/>
    </border>
    <border>
      <left>
        <color indexed="63"/>
      </left>
      <right style="medium"/>
      <top>
        <color indexed="63"/>
      </top>
      <bottom style="thin"/>
    </border>
    <border>
      <left style="medium"/>
      <right style="hair"/>
      <top>
        <color indexed="63"/>
      </top>
      <bottom style="thin"/>
    </border>
    <border>
      <left style="hair"/>
      <right style="medium"/>
      <top style="thin"/>
      <bottom>
        <color indexed="63"/>
      </bottom>
    </border>
    <border>
      <left style="hair"/>
      <right style="medium"/>
      <top>
        <color indexed="63"/>
      </top>
      <bottom style="thin"/>
    </border>
    <border>
      <left style="medium"/>
      <right style="medium"/>
      <top>
        <color indexed="63"/>
      </top>
      <bottom>
        <color indexed="63"/>
      </bottom>
    </border>
    <border>
      <left>
        <color indexed="63"/>
      </left>
      <right>
        <color indexed="63"/>
      </right>
      <top>
        <color indexed="63"/>
      </top>
      <bottom style="medium"/>
    </border>
    <border>
      <left style="hair"/>
      <right>
        <color indexed="63"/>
      </right>
      <top style="thin"/>
      <bottom style="thin"/>
    </border>
    <border>
      <left style="medium"/>
      <right style="medium"/>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color indexed="63"/>
      </top>
      <bottom>
        <color indexed="63"/>
      </bottom>
    </border>
    <border>
      <left style="thin"/>
      <right style="medium"/>
      <top style="thin"/>
      <bottom>
        <color indexed="63"/>
      </bottom>
    </border>
    <border>
      <left style="medium"/>
      <right style="thin"/>
      <top style="thin"/>
      <bottom>
        <color indexed="63"/>
      </bottom>
    </border>
    <border>
      <left style="hair"/>
      <right>
        <color indexed="63"/>
      </right>
      <top style="medium"/>
      <bottom style="thin"/>
    </border>
    <border>
      <left>
        <color indexed="63"/>
      </left>
      <right>
        <color indexed="63"/>
      </right>
      <top style="thin"/>
      <bottom>
        <color indexed="63"/>
      </bottom>
    </border>
    <border>
      <left style="medium"/>
      <right style="thin"/>
      <top>
        <color indexed="63"/>
      </top>
      <bottom style="medium"/>
    </border>
    <border>
      <left style="thin"/>
      <right style="medium"/>
      <top>
        <color indexed="63"/>
      </top>
      <bottom style="medium"/>
    </border>
    <border>
      <left style="medium"/>
      <right style="hair"/>
      <top>
        <color indexed="63"/>
      </top>
      <bottom style="medium"/>
    </border>
    <border>
      <left style="medium"/>
      <right style="medium"/>
      <top>
        <color indexed="63"/>
      </top>
      <bottom style="medium"/>
    </border>
    <border>
      <left style="medium"/>
      <right style="hair"/>
      <top>
        <color indexed="63"/>
      </top>
      <bottom>
        <color indexed="63"/>
      </bottom>
    </border>
    <border>
      <left>
        <color indexed="63"/>
      </left>
      <right style="hair"/>
      <top>
        <color indexed="63"/>
      </top>
      <bottom>
        <color indexed="63"/>
      </bottom>
    </border>
    <border>
      <left style="hair"/>
      <right style="medium"/>
      <top>
        <color indexed="63"/>
      </top>
      <bottom>
        <color indexed="63"/>
      </bottom>
    </border>
    <border>
      <left style="medium"/>
      <right style="medium"/>
      <top>
        <color indexed="63"/>
      </top>
      <bottom style="thin"/>
    </border>
    <border>
      <left>
        <color indexed="63"/>
      </left>
      <right style="medium"/>
      <top>
        <color indexed="63"/>
      </top>
      <bottom style="medium"/>
    </border>
    <border>
      <left style="hair"/>
      <right style="medium"/>
      <top style="thin"/>
      <bottom style="medium"/>
    </border>
    <border>
      <left style="medium"/>
      <right style="hair"/>
      <top style="thin"/>
      <bottom style="medium"/>
    </border>
    <border>
      <left style="medium"/>
      <right>
        <color indexed="63"/>
      </right>
      <top>
        <color indexed="63"/>
      </top>
      <bottom style="medium"/>
    </border>
    <border>
      <left>
        <color indexed="63"/>
      </left>
      <right style="hair"/>
      <top>
        <color indexed="63"/>
      </top>
      <bottom style="medium"/>
    </border>
    <border>
      <left style="thin"/>
      <right style="medium"/>
      <top>
        <color indexed="63"/>
      </top>
      <bottom style="thin"/>
    </border>
    <border>
      <left style="thin"/>
      <right style="medium"/>
      <top>
        <color indexed="63"/>
      </top>
      <bottom>
        <color indexed="63"/>
      </bottom>
    </border>
    <border>
      <left style="hair"/>
      <right style="medium"/>
      <top>
        <color indexed="63"/>
      </top>
      <bottom style="medium"/>
    </border>
    <border>
      <left>
        <color indexed="63"/>
      </left>
      <right>
        <color indexed="63"/>
      </right>
      <top style="medium"/>
      <bottom style="thin"/>
    </border>
    <border>
      <left style="hair"/>
      <right style="hair"/>
      <top>
        <color indexed="63"/>
      </top>
      <bottom style="medium"/>
    </border>
    <border>
      <left>
        <color indexed="63"/>
      </left>
      <right style="medium"/>
      <top style="thin"/>
      <bottom style="medium"/>
    </border>
    <border>
      <left>
        <color indexed="63"/>
      </left>
      <right style="medium"/>
      <top style="medium"/>
      <bottom style="thin"/>
    </border>
    <border>
      <left style="thin"/>
      <right style="medium"/>
      <top style="medium"/>
      <bottom style="thin"/>
    </border>
    <border>
      <left style="medium"/>
      <right style="thin"/>
      <top style="medium"/>
      <bottom style="thin"/>
    </border>
    <border>
      <left style="medium"/>
      <right style="medium"/>
      <top style="thin"/>
      <bottom style="medium"/>
    </border>
    <border>
      <left style="medium"/>
      <right style="thin"/>
      <top style="thin"/>
      <bottom style="medium"/>
    </border>
    <border>
      <left style="thin"/>
      <right style="medium"/>
      <top style="thin"/>
      <bottom style="medium"/>
    </border>
    <border>
      <left style="hair"/>
      <right style="hair"/>
      <top style="thin"/>
      <bottom style="thin"/>
    </border>
    <border>
      <left style="hair"/>
      <right style="hair"/>
      <top style="thin"/>
      <bottom>
        <color indexed="63"/>
      </bottom>
    </border>
    <border>
      <left style="hair"/>
      <right style="medium"/>
      <top style="medium"/>
      <bottom style="thin"/>
    </border>
    <border>
      <left style="thin"/>
      <right>
        <color indexed="63"/>
      </right>
      <top style="thin"/>
      <bottom style="medium"/>
    </border>
    <border>
      <left>
        <color indexed="63"/>
      </left>
      <right style="hair"/>
      <top style="medium"/>
      <bottom style="thin"/>
    </border>
    <border>
      <left>
        <color indexed="63"/>
      </left>
      <right style="thin"/>
      <top style="thin"/>
      <bottom style="medium"/>
    </border>
    <border>
      <left style="medium"/>
      <right>
        <color indexed="63"/>
      </right>
      <top style="medium"/>
      <bottom style="thin"/>
    </border>
    <border>
      <left style="thin"/>
      <right style="thin"/>
      <top style="thin"/>
      <bottom style="thin"/>
    </border>
    <border>
      <left style="thin"/>
      <right style="thin"/>
      <top style="medium"/>
      <bottom style="thin"/>
    </border>
    <border>
      <left style="thin"/>
      <right style="thin"/>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6" fillId="0" borderId="0" applyNumberFormat="0" applyFill="0" applyBorder="0" applyAlignment="0" applyProtection="0"/>
    <xf numFmtId="0" fontId="42" fillId="32" borderId="0" applyNumberFormat="0" applyBorder="0" applyAlignment="0" applyProtection="0"/>
  </cellStyleXfs>
  <cellXfs count="327">
    <xf numFmtId="0" fontId="0" fillId="0" borderId="0" xfId="0" applyAlignment="1">
      <alignment vertical="center"/>
    </xf>
    <xf numFmtId="0" fontId="1" fillId="0" borderId="0" xfId="0" applyFont="1" applyAlignment="1">
      <alignment vertical="center"/>
    </xf>
    <xf numFmtId="176" fontId="1" fillId="0" borderId="10" xfId="0" applyNumberFormat="1" applyFont="1" applyFill="1" applyBorder="1" applyAlignment="1">
      <alignment vertical="center"/>
    </xf>
    <xf numFmtId="179" fontId="1" fillId="0" borderId="10" xfId="0" applyNumberFormat="1" applyFont="1" applyFill="1" applyBorder="1" applyAlignment="1">
      <alignment vertical="center"/>
    </xf>
    <xf numFmtId="179" fontId="1" fillId="0" borderId="11" xfId="0" applyNumberFormat="1" applyFont="1" applyFill="1" applyBorder="1" applyAlignment="1">
      <alignment vertical="center"/>
    </xf>
    <xf numFmtId="176" fontId="1" fillId="0" borderId="10" xfId="0" applyNumberFormat="1" applyFont="1" applyFill="1" applyBorder="1" applyAlignment="1">
      <alignment horizontal="center" vertical="center"/>
    </xf>
    <xf numFmtId="176" fontId="1" fillId="0" borderId="11" xfId="0" applyNumberFormat="1"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horizontal="center" vertical="center"/>
    </xf>
    <xf numFmtId="0" fontId="3" fillId="0" borderId="15" xfId="0" applyFont="1" applyFill="1" applyBorder="1" applyAlignment="1">
      <alignment vertical="center" wrapText="1"/>
    </xf>
    <xf numFmtId="0" fontId="0" fillId="0" borderId="16" xfId="0" applyBorder="1" applyAlignment="1">
      <alignment vertical="center"/>
    </xf>
    <xf numFmtId="176" fontId="1" fillId="0" borderId="17" xfId="0" applyNumberFormat="1" applyFont="1" applyFill="1" applyBorder="1" applyAlignment="1">
      <alignment horizontal="center" vertical="center"/>
    </xf>
    <xf numFmtId="182" fontId="1" fillId="33" borderId="17" xfId="0" applyNumberFormat="1" applyFont="1" applyFill="1" applyBorder="1" applyAlignment="1">
      <alignment vertical="center"/>
    </xf>
    <xf numFmtId="57" fontId="1" fillId="33" borderId="10" xfId="0" applyNumberFormat="1" applyFont="1" applyFill="1" applyBorder="1" applyAlignment="1">
      <alignment vertical="center"/>
    </xf>
    <xf numFmtId="0" fontId="1" fillId="33" borderId="18" xfId="0" applyFont="1" applyFill="1" applyBorder="1" applyAlignment="1">
      <alignment vertical="center"/>
    </xf>
    <xf numFmtId="57" fontId="0" fillId="0" borderId="0" xfId="0" applyNumberFormat="1" applyBorder="1" applyAlignment="1">
      <alignment vertical="center"/>
    </xf>
    <xf numFmtId="0" fontId="3" fillId="33" borderId="15" xfId="0" applyFont="1" applyFill="1" applyBorder="1" applyAlignment="1">
      <alignment vertical="center"/>
    </xf>
    <xf numFmtId="0" fontId="3" fillId="33" borderId="15" xfId="0" applyFont="1" applyFill="1" applyBorder="1" applyAlignment="1">
      <alignment vertical="center" wrapText="1"/>
    </xf>
    <xf numFmtId="179" fontId="1" fillId="33" borderId="10" xfId="0" applyNumberFormat="1" applyFont="1" applyFill="1" applyBorder="1" applyAlignment="1">
      <alignment vertical="center"/>
    </xf>
    <xf numFmtId="179" fontId="1" fillId="33" borderId="11" xfId="0" applyNumberFormat="1" applyFont="1" applyFill="1" applyBorder="1" applyAlignment="1">
      <alignment vertical="center"/>
    </xf>
    <xf numFmtId="176" fontId="1" fillId="33" borderId="10" xfId="0" applyNumberFormat="1" applyFont="1" applyFill="1" applyBorder="1" applyAlignment="1">
      <alignment vertical="center"/>
    </xf>
    <xf numFmtId="179" fontId="1" fillId="33" borderId="19" xfId="0" applyNumberFormat="1" applyFont="1" applyFill="1" applyBorder="1" applyAlignment="1">
      <alignment vertical="center"/>
    </xf>
    <xf numFmtId="0" fontId="0" fillId="33" borderId="19" xfId="0" applyFill="1" applyBorder="1" applyAlignment="1">
      <alignment vertical="center"/>
    </xf>
    <xf numFmtId="0" fontId="0" fillId="33" borderId="11" xfId="0" applyFill="1" applyBorder="1" applyAlignment="1">
      <alignment vertical="center"/>
    </xf>
    <xf numFmtId="0" fontId="0" fillId="0" borderId="20" xfId="0" applyBorder="1" applyAlignment="1">
      <alignment vertical="center"/>
    </xf>
    <xf numFmtId="0" fontId="0" fillId="0" borderId="21" xfId="0" applyBorder="1" applyAlignment="1">
      <alignment vertical="center"/>
    </xf>
    <xf numFmtId="57" fontId="1" fillId="33" borderId="22" xfId="0" applyNumberFormat="1" applyFont="1" applyFill="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0" xfId="0" applyBorder="1" applyAlignment="1">
      <alignment vertical="center"/>
    </xf>
    <xf numFmtId="0" fontId="0" fillId="0" borderId="24" xfId="0" applyBorder="1" applyAlignment="1">
      <alignment vertical="center"/>
    </xf>
    <xf numFmtId="0" fontId="0" fillId="0" borderId="19"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11" xfId="0" applyBorder="1" applyAlignment="1">
      <alignment vertical="center"/>
    </xf>
    <xf numFmtId="179" fontId="1" fillId="33" borderId="23" xfId="0" applyNumberFormat="1" applyFont="1" applyFill="1" applyBorder="1" applyAlignment="1">
      <alignment vertical="center"/>
    </xf>
    <xf numFmtId="0" fontId="0" fillId="0" borderId="29" xfId="0" applyBorder="1" applyAlignment="1">
      <alignment vertical="center"/>
    </xf>
    <xf numFmtId="179" fontId="1" fillId="33" borderId="24" xfId="0" applyNumberFormat="1" applyFont="1" applyFill="1" applyBorder="1" applyAlignment="1">
      <alignment vertical="center"/>
    </xf>
    <xf numFmtId="179" fontId="0" fillId="0" borderId="19" xfId="0" applyNumberFormat="1" applyBorder="1" applyAlignment="1">
      <alignment vertical="center"/>
    </xf>
    <xf numFmtId="179" fontId="0" fillId="33" borderId="19" xfId="0" applyNumberFormat="1" applyFill="1" applyBorder="1" applyAlignment="1">
      <alignment vertical="center"/>
    </xf>
    <xf numFmtId="0" fontId="0" fillId="0" borderId="30" xfId="0" applyBorder="1" applyAlignment="1">
      <alignment vertical="center"/>
    </xf>
    <xf numFmtId="0" fontId="1" fillId="0" borderId="31" xfId="0" applyFont="1" applyBorder="1" applyAlignment="1">
      <alignment vertical="center"/>
    </xf>
    <xf numFmtId="0" fontId="1" fillId="0" borderId="17" xfId="0" applyFont="1" applyBorder="1" applyAlignment="1">
      <alignment vertical="center"/>
    </xf>
    <xf numFmtId="0" fontId="0" fillId="0" borderId="10" xfId="0" applyFill="1" applyBorder="1" applyAlignment="1">
      <alignment vertical="center"/>
    </xf>
    <xf numFmtId="0" fontId="0" fillId="0" borderId="22" xfId="0" applyFill="1" applyBorder="1" applyAlignment="1">
      <alignment vertical="center"/>
    </xf>
    <xf numFmtId="176" fontId="1" fillId="33" borderId="22" xfId="0" applyNumberFormat="1" applyFont="1" applyFill="1" applyBorder="1" applyAlignment="1">
      <alignment vertical="center"/>
    </xf>
    <xf numFmtId="57" fontId="1" fillId="0" borderId="24" xfId="0" applyNumberFormat="1" applyFont="1" applyBorder="1" applyAlignment="1">
      <alignment vertical="center"/>
    </xf>
    <xf numFmtId="0" fontId="0" fillId="0" borderId="32" xfId="0" applyBorder="1" applyAlignment="1">
      <alignment vertical="center"/>
    </xf>
    <xf numFmtId="176" fontId="1" fillId="0" borderId="33" xfId="0" applyNumberFormat="1" applyFont="1" applyFill="1" applyBorder="1" applyAlignment="1">
      <alignment horizontal="center" vertical="center"/>
    </xf>
    <xf numFmtId="0" fontId="1" fillId="0" borderId="34" xfId="0" applyFont="1" applyBorder="1" applyAlignment="1">
      <alignment vertical="center"/>
    </xf>
    <xf numFmtId="57" fontId="1" fillId="0" borderId="25" xfId="0" applyNumberFormat="1" applyFont="1" applyBorder="1" applyAlignment="1">
      <alignment vertical="center"/>
    </xf>
    <xf numFmtId="184" fontId="0" fillId="0" borderId="24" xfId="0" applyNumberFormat="1" applyBorder="1" applyAlignment="1">
      <alignment vertical="center"/>
    </xf>
    <xf numFmtId="0" fontId="0" fillId="33" borderId="10" xfId="0" applyFill="1" applyBorder="1" applyAlignment="1">
      <alignment vertical="center"/>
    </xf>
    <xf numFmtId="0" fontId="0" fillId="33" borderId="24" xfId="0" applyFill="1" applyBorder="1" applyAlignment="1">
      <alignment vertical="center"/>
    </xf>
    <xf numFmtId="0" fontId="0" fillId="0" borderId="35" xfId="0" applyBorder="1" applyAlignment="1">
      <alignment horizontal="center" vertical="center"/>
    </xf>
    <xf numFmtId="0" fontId="0" fillId="0" borderId="36" xfId="0" applyBorder="1" applyAlignment="1">
      <alignment horizontal="center" vertical="center"/>
    </xf>
    <xf numFmtId="0" fontId="3" fillId="33" borderId="37" xfId="0" applyFont="1" applyFill="1" applyBorder="1" applyAlignment="1">
      <alignment vertical="center"/>
    </xf>
    <xf numFmtId="0" fontId="3" fillId="33" borderId="38" xfId="0" applyFont="1" applyFill="1" applyBorder="1" applyAlignment="1">
      <alignment vertical="center"/>
    </xf>
    <xf numFmtId="0" fontId="1" fillId="33" borderId="39" xfId="0" applyFont="1" applyFill="1" applyBorder="1" applyAlignment="1">
      <alignment vertical="center"/>
    </xf>
    <xf numFmtId="0" fontId="3" fillId="33" borderId="40" xfId="0" applyFont="1" applyFill="1" applyBorder="1" applyAlignment="1">
      <alignment vertical="center"/>
    </xf>
    <xf numFmtId="57" fontId="1" fillId="33" borderId="28" xfId="0" applyNumberFormat="1" applyFont="1" applyFill="1" applyBorder="1" applyAlignment="1">
      <alignment vertical="center"/>
    </xf>
    <xf numFmtId="0" fontId="0" fillId="0" borderId="41" xfId="0" applyBorder="1" applyAlignment="1">
      <alignment horizontal="center" vertical="center"/>
    </xf>
    <xf numFmtId="176" fontId="1" fillId="33" borderId="20" xfId="0" applyNumberFormat="1" applyFont="1" applyFill="1" applyBorder="1" applyAlignment="1">
      <alignment vertical="center"/>
    </xf>
    <xf numFmtId="176" fontId="1" fillId="33" borderId="25" xfId="0" applyNumberFormat="1" applyFont="1" applyFill="1" applyBorder="1" applyAlignment="1">
      <alignment vertical="center"/>
    </xf>
    <xf numFmtId="176" fontId="1" fillId="33" borderId="42" xfId="0" applyNumberFormat="1" applyFont="1" applyFill="1" applyBorder="1" applyAlignment="1">
      <alignment vertical="center"/>
    </xf>
    <xf numFmtId="57" fontId="1" fillId="0" borderId="0" xfId="0" applyNumberFormat="1" applyFont="1" applyBorder="1" applyAlignment="1">
      <alignment vertical="center"/>
    </xf>
    <xf numFmtId="179" fontId="1" fillId="33" borderId="21" xfId="0" applyNumberFormat="1" applyFont="1" applyFill="1" applyBorder="1" applyAlignment="1">
      <alignment vertical="center"/>
    </xf>
    <xf numFmtId="57" fontId="1" fillId="0" borderId="42" xfId="0" applyNumberFormat="1" applyFont="1" applyBorder="1" applyAlignment="1">
      <alignment vertical="center"/>
    </xf>
    <xf numFmtId="179" fontId="0" fillId="0" borderId="0" xfId="0" applyNumberFormat="1" applyAlignment="1">
      <alignment vertical="center"/>
    </xf>
    <xf numFmtId="0" fontId="3" fillId="34" borderId="43" xfId="0" applyFont="1" applyFill="1" applyBorder="1" applyAlignment="1">
      <alignment vertical="center"/>
    </xf>
    <xf numFmtId="0" fontId="4" fillId="34" borderId="44" xfId="0" applyFont="1" applyFill="1" applyBorder="1" applyAlignment="1">
      <alignment horizontal="center" vertical="center"/>
    </xf>
    <xf numFmtId="176" fontId="1" fillId="34" borderId="45" xfId="0" applyNumberFormat="1" applyFont="1" applyFill="1" applyBorder="1" applyAlignment="1">
      <alignment vertical="center"/>
    </xf>
    <xf numFmtId="57" fontId="1" fillId="34" borderId="32" xfId="0" applyNumberFormat="1" applyFont="1" applyFill="1" applyBorder="1" applyAlignment="1">
      <alignment vertical="center"/>
    </xf>
    <xf numFmtId="182" fontId="0" fillId="34" borderId="46" xfId="0" applyNumberFormat="1" applyFill="1" applyBorder="1" applyAlignment="1">
      <alignment vertical="center"/>
    </xf>
    <xf numFmtId="57" fontId="1" fillId="0" borderId="11" xfId="0" applyNumberFormat="1" applyFont="1" applyBorder="1" applyAlignment="1">
      <alignment vertical="center"/>
    </xf>
    <xf numFmtId="0" fontId="1" fillId="0" borderId="24" xfId="0" applyFont="1" applyBorder="1" applyAlignment="1">
      <alignment vertical="center"/>
    </xf>
    <xf numFmtId="0" fontId="0" fillId="0" borderId="47" xfId="0" applyFill="1" applyBorder="1" applyAlignment="1">
      <alignment vertical="center"/>
    </xf>
    <xf numFmtId="0" fontId="0" fillId="0" borderId="3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176" fontId="1" fillId="33" borderId="28" xfId="0" applyNumberFormat="1" applyFont="1" applyFill="1" applyBorder="1" applyAlignment="1">
      <alignment vertical="center"/>
    </xf>
    <xf numFmtId="57" fontId="1" fillId="0" borderId="20" xfId="0" applyNumberFormat="1" applyFont="1" applyBorder="1" applyAlignment="1">
      <alignment vertical="center"/>
    </xf>
    <xf numFmtId="0" fontId="1" fillId="0" borderId="50" xfId="0" applyFont="1" applyBorder="1" applyAlignment="1">
      <alignment vertical="center"/>
    </xf>
    <xf numFmtId="0" fontId="1" fillId="33" borderId="18" xfId="0" applyFont="1" applyFill="1" applyBorder="1" applyAlignment="1">
      <alignment vertical="center" wrapText="1"/>
    </xf>
    <xf numFmtId="179" fontId="0" fillId="34" borderId="51" xfId="0" applyNumberFormat="1" applyFill="1" applyBorder="1" applyAlignment="1">
      <alignment vertical="center"/>
    </xf>
    <xf numFmtId="179" fontId="0" fillId="34" borderId="32" xfId="0" applyNumberFormat="1" applyFill="1" applyBorder="1" applyAlignment="1">
      <alignment vertical="center"/>
    </xf>
    <xf numFmtId="179" fontId="0" fillId="34" borderId="52" xfId="0" applyNumberFormat="1" applyFill="1" applyBorder="1" applyAlignment="1">
      <alignment vertical="center"/>
    </xf>
    <xf numFmtId="179" fontId="0" fillId="34" borderId="53" xfId="0" applyNumberFormat="1" applyFill="1" applyBorder="1" applyAlignment="1">
      <alignment vertical="center"/>
    </xf>
    <xf numFmtId="0" fontId="4" fillId="0" borderId="0" xfId="0" applyFont="1" applyAlignment="1">
      <alignment vertical="center"/>
    </xf>
    <xf numFmtId="0" fontId="0" fillId="0" borderId="37" xfId="0" applyFill="1" applyBorder="1" applyAlignment="1">
      <alignment vertical="center"/>
    </xf>
    <xf numFmtId="179" fontId="0" fillId="34" borderId="54" xfId="0" applyNumberFormat="1" applyFill="1" applyBorder="1" applyAlignment="1">
      <alignment vertical="center"/>
    </xf>
    <xf numFmtId="179" fontId="0" fillId="34" borderId="55" xfId="0" applyNumberFormat="1" applyFill="1" applyBorder="1" applyAlignment="1">
      <alignment vertical="center"/>
    </xf>
    <xf numFmtId="0" fontId="0" fillId="0" borderId="28" xfId="0" applyFill="1" applyBorder="1" applyAlignment="1">
      <alignment vertical="center"/>
    </xf>
    <xf numFmtId="0" fontId="0" fillId="0" borderId="0" xfId="0" applyAlignment="1">
      <alignment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 fillId="33" borderId="56" xfId="0" applyFont="1" applyFill="1" applyBorder="1" applyAlignment="1">
      <alignment vertical="center" wrapText="1"/>
    </xf>
    <xf numFmtId="0" fontId="1" fillId="0" borderId="18" xfId="0" applyFont="1" applyBorder="1" applyAlignment="1">
      <alignment vertical="center" wrapText="1"/>
    </xf>
    <xf numFmtId="0" fontId="1" fillId="33" borderId="57" xfId="0" applyFont="1" applyFill="1" applyBorder="1" applyAlignment="1">
      <alignment vertical="center" wrapText="1"/>
    </xf>
    <xf numFmtId="0" fontId="1" fillId="33" borderId="39" xfId="0" applyFont="1" applyFill="1" applyBorder="1" applyAlignment="1">
      <alignment vertical="center" wrapText="1"/>
    </xf>
    <xf numFmtId="0" fontId="4" fillId="34" borderId="44" xfId="0" applyFont="1" applyFill="1" applyBorder="1" applyAlignment="1">
      <alignment horizontal="center" vertical="center" wrapText="1"/>
    </xf>
    <xf numFmtId="179" fontId="0" fillId="34" borderId="58" xfId="0" applyNumberFormat="1" applyFill="1" applyBorder="1" applyAlignment="1">
      <alignment vertical="center"/>
    </xf>
    <xf numFmtId="179" fontId="0" fillId="34" borderId="45" xfId="0" applyNumberFormat="1" applyFill="1" applyBorder="1" applyAlignment="1">
      <alignment vertical="center"/>
    </xf>
    <xf numFmtId="0" fontId="0" fillId="0" borderId="25" xfId="0"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179" fontId="0" fillId="0" borderId="0" xfId="0" applyNumberFormat="1" applyFill="1" applyBorder="1" applyAlignment="1">
      <alignment vertical="center"/>
    </xf>
    <xf numFmtId="176" fontId="1" fillId="0" borderId="0" xfId="0" applyNumberFormat="1" applyFont="1" applyFill="1" applyBorder="1" applyAlignment="1">
      <alignment vertical="center"/>
    </xf>
    <xf numFmtId="57" fontId="1" fillId="0" borderId="0" xfId="0" applyNumberFormat="1" applyFont="1" applyFill="1" applyBorder="1" applyAlignment="1">
      <alignment vertical="center"/>
    </xf>
    <xf numFmtId="182" fontId="0" fillId="0" borderId="0" xfId="0" applyNumberFormat="1" applyFill="1" applyBorder="1" applyAlignment="1">
      <alignment vertical="center"/>
    </xf>
    <xf numFmtId="0" fontId="0" fillId="0" borderId="0" xfId="0" applyFill="1" applyAlignment="1">
      <alignment vertical="center"/>
    </xf>
    <xf numFmtId="177" fontId="0" fillId="0" borderId="0" xfId="0" applyNumberFormat="1" applyAlignment="1">
      <alignment vertical="center"/>
    </xf>
    <xf numFmtId="177" fontId="0" fillId="0" borderId="20" xfId="0" applyNumberFormat="1" applyBorder="1" applyAlignment="1">
      <alignment vertical="center"/>
    </xf>
    <xf numFmtId="0" fontId="1" fillId="0" borderId="18" xfId="0" applyFont="1" applyFill="1" applyBorder="1" applyAlignment="1">
      <alignment vertical="center"/>
    </xf>
    <xf numFmtId="179" fontId="1" fillId="0" borderId="19" xfId="0" applyNumberFormat="1" applyFont="1" applyFill="1" applyBorder="1" applyAlignment="1">
      <alignment vertical="center"/>
    </xf>
    <xf numFmtId="179" fontId="1" fillId="0" borderId="24" xfId="0" applyNumberFormat="1" applyFont="1" applyFill="1" applyBorder="1" applyAlignment="1">
      <alignment vertical="center"/>
    </xf>
    <xf numFmtId="176" fontId="1" fillId="0" borderId="20" xfId="0" applyNumberFormat="1" applyFont="1" applyFill="1" applyBorder="1" applyAlignment="1">
      <alignment vertical="center"/>
    </xf>
    <xf numFmtId="182" fontId="1" fillId="0" borderId="17" xfId="0" applyNumberFormat="1" applyFont="1" applyFill="1" applyBorder="1" applyAlignment="1">
      <alignment vertical="center"/>
    </xf>
    <xf numFmtId="0" fontId="0" fillId="0" borderId="11" xfId="0" applyFill="1" applyBorder="1" applyAlignment="1">
      <alignment vertical="center"/>
    </xf>
    <xf numFmtId="0" fontId="0" fillId="0" borderId="19" xfId="0" applyFill="1" applyBorder="1" applyAlignment="1">
      <alignment vertical="center"/>
    </xf>
    <xf numFmtId="179" fontId="0" fillId="0" borderId="19" xfId="0" applyNumberFormat="1" applyFill="1" applyBorder="1" applyAlignment="1">
      <alignment vertical="center"/>
    </xf>
    <xf numFmtId="0" fontId="0" fillId="0" borderId="24" xfId="0" applyFill="1" applyBorder="1" applyAlignment="1">
      <alignment vertical="center"/>
    </xf>
    <xf numFmtId="57" fontId="1" fillId="0" borderId="10" xfId="0" applyNumberFormat="1" applyFont="1" applyFill="1" applyBorder="1" applyAlignment="1">
      <alignment vertical="center"/>
    </xf>
    <xf numFmtId="176" fontId="1" fillId="0" borderId="25" xfId="0" applyNumberFormat="1" applyFont="1" applyFill="1" applyBorder="1" applyAlignment="1">
      <alignment vertical="center"/>
    </xf>
    <xf numFmtId="0" fontId="1" fillId="0" borderId="18" xfId="0" applyFont="1" applyFill="1" applyBorder="1" applyAlignment="1">
      <alignment vertical="center" wrapText="1"/>
    </xf>
    <xf numFmtId="179" fontId="1" fillId="0" borderId="11" xfId="0" applyNumberFormat="1" applyFont="1" applyFill="1" applyBorder="1" applyAlignment="1">
      <alignment horizontal="right" vertical="center"/>
    </xf>
    <xf numFmtId="179" fontId="1" fillId="0" borderId="23" xfId="0" applyNumberFormat="1" applyFont="1" applyFill="1" applyBorder="1" applyAlignment="1">
      <alignment vertical="center"/>
    </xf>
    <xf numFmtId="179" fontId="1" fillId="0" borderId="21" xfId="0" applyNumberFormat="1" applyFont="1" applyFill="1" applyBorder="1" applyAlignment="1">
      <alignment vertical="center"/>
    </xf>
    <xf numFmtId="57" fontId="1" fillId="0" borderId="22" xfId="0" applyNumberFormat="1" applyFont="1" applyFill="1" applyBorder="1" applyAlignment="1">
      <alignment vertical="center"/>
    </xf>
    <xf numFmtId="0" fontId="1" fillId="0" borderId="24" xfId="0" applyFont="1" applyFill="1" applyBorder="1" applyAlignment="1">
      <alignment horizontal="right" vertical="center"/>
    </xf>
    <xf numFmtId="176" fontId="1" fillId="0" borderId="42" xfId="0" applyNumberFormat="1" applyFont="1" applyFill="1" applyBorder="1" applyAlignment="1">
      <alignment vertical="center"/>
    </xf>
    <xf numFmtId="0" fontId="1" fillId="0" borderId="31" xfId="0" applyFont="1" applyFill="1" applyBorder="1" applyAlignment="1">
      <alignment vertical="center"/>
    </xf>
    <xf numFmtId="0" fontId="1" fillId="0" borderId="56" xfId="0" applyFont="1" applyFill="1" applyBorder="1" applyAlignment="1">
      <alignment vertical="center"/>
    </xf>
    <xf numFmtId="0" fontId="1" fillId="0" borderId="17" xfId="0" applyFont="1" applyFill="1" applyBorder="1" applyAlignment="1">
      <alignment vertical="center"/>
    </xf>
    <xf numFmtId="57" fontId="1" fillId="0" borderId="28" xfId="0" applyNumberFormat="1" applyFont="1" applyFill="1" applyBorder="1" applyAlignment="1">
      <alignment vertical="center"/>
    </xf>
    <xf numFmtId="0" fontId="0" fillId="0" borderId="21" xfId="0" applyFill="1" applyBorder="1" applyAlignment="1">
      <alignment vertical="center"/>
    </xf>
    <xf numFmtId="0" fontId="0" fillId="0" borderId="23" xfId="0" applyFill="1" applyBorder="1" applyAlignment="1">
      <alignment vertical="center"/>
    </xf>
    <xf numFmtId="0" fontId="0" fillId="0" borderId="29" xfId="0" applyFill="1" applyBorder="1" applyAlignment="1">
      <alignment vertical="center"/>
    </xf>
    <xf numFmtId="176" fontId="1" fillId="0" borderId="22" xfId="0" applyNumberFormat="1" applyFont="1" applyFill="1" applyBorder="1" applyAlignment="1">
      <alignment vertical="center"/>
    </xf>
    <xf numFmtId="0" fontId="1" fillId="0" borderId="34" xfId="0" applyFont="1" applyFill="1" applyBorder="1" applyAlignment="1">
      <alignment vertical="center"/>
    </xf>
    <xf numFmtId="184" fontId="0" fillId="0" borderId="24" xfId="0" applyNumberFormat="1" applyFill="1" applyBorder="1" applyAlignment="1">
      <alignment vertical="center"/>
    </xf>
    <xf numFmtId="57" fontId="1" fillId="0" borderId="25" xfId="0" applyNumberFormat="1" applyFont="1" applyFill="1" applyBorder="1" applyAlignment="1">
      <alignment vertical="center"/>
    </xf>
    <xf numFmtId="0" fontId="1" fillId="0" borderId="57" xfId="0" applyFont="1" applyFill="1" applyBorder="1" applyAlignment="1">
      <alignment vertical="center"/>
    </xf>
    <xf numFmtId="0" fontId="1" fillId="0" borderId="39" xfId="0" applyFont="1"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0" fillId="0" borderId="30" xfId="0" applyFill="1" applyBorder="1" applyAlignment="1">
      <alignment vertical="center"/>
    </xf>
    <xf numFmtId="57" fontId="1" fillId="0" borderId="24" xfId="0" applyNumberFormat="1" applyFont="1" applyFill="1" applyBorder="1" applyAlignment="1">
      <alignment vertical="center"/>
    </xf>
    <xf numFmtId="57" fontId="1" fillId="0" borderId="42" xfId="0" applyNumberFormat="1" applyFont="1" applyFill="1" applyBorder="1" applyAlignment="1">
      <alignment vertical="center"/>
    </xf>
    <xf numFmtId="0" fontId="0" fillId="0" borderId="59" xfId="0" applyBorder="1" applyAlignment="1">
      <alignment horizontal="center" vertical="center"/>
    </xf>
    <xf numFmtId="176" fontId="1" fillId="0" borderId="25" xfId="0" applyNumberFormat="1" applyFont="1" applyFill="1" applyBorder="1" applyAlignment="1">
      <alignment horizontal="center" vertical="center"/>
    </xf>
    <xf numFmtId="176" fontId="1" fillId="34" borderId="60" xfId="0" applyNumberFormat="1" applyFont="1" applyFill="1" applyBorder="1" applyAlignment="1">
      <alignment vertical="center"/>
    </xf>
    <xf numFmtId="0" fontId="4" fillId="34" borderId="61" xfId="0" applyFont="1" applyFill="1" applyBorder="1" applyAlignment="1">
      <alignment horizontal="center" vertical="center" wrapText="1"/>
    </xf>
    <xf numFmtId="0" fontId="4" fillId="0" borderId="0" xfId="0" applyFont="1" applyAlignment="1">
      <alignment vertical="center" wrapText="1"/>
    </xf>
    <xf numFmtId="57" fontId="4" fillId="0" borderId="0" xfId="0" applyNumberFormat="1" applyFont="1" applyBorder="1" applyAlignment="1">
      <alignment vertical="center"/>
    </xf>
    <xf numFmtId="0" fontId="4" fillId="0" borderId="16" xfId="0" applyFont="1" applyBorder="1" applyAlignment="1">
      <alignment vertical="center"/>
    </xf>
    <xf numFmtId="176" fontId="4" fillId="0" borderId="17" xfId="0" applyNumberFormat="1" applyFont="1" applyFill="1" applyBorder="1" applyAlignment="1">
      <alignment horizontal="center" vertical="center"/>
    </xf>
    <xf numFmtId="179" fontId="4" fillId="33" borderId="15" xfId="0" applyNumberFormat="1" applyFont="1" applyFill="1" applyBorder="1" applyAlignment="1">
      <alignment vertical="center"/>
    </xf>
    <xf numFmtId="0" fontId="4" fillId="33" borderId="15" xfId="0" applyFont="1" applyFill="1" applyBorder="1" applyAlignment="1">
      <alignment vertical="center"/>
    </xf>
    <xf numFmtId="0" fontId="4" fillId="33" borderId="18" xfId="0" applyFont="1" applyFill="1" applyBorder="1" applyAlignment="1">
      <alignment vertical="center"/>
    </xf>
    <xf numFmtId="176" fontId="4" fillId="33" borderId="15" xfId="0" applyNumberFormat="1" applyFont="1" applyFill="1" applyBorder="1" applyAlignment="1">
      <alignment vertical="center"/>
    </xf>
    <xf numFmtId="176" fontId="4" fillId="33" borderId="18" xfId="0" applyNumberFormat="1" applyFont="1" applyFill="1" applyBorder="1" applyAlignment="1">
      <alignment vertical="center"/>
    </xf>
    <xf numFmtId="57" fontId="4" fillId="33" borderId="15" xfId="0" applyNumberFormat="1" applyFont="1" applyFill="1" applyBorder="1" applyAlignment="1">
      <alignment vertical="center"/>
    </xf>
    <xf numFmtId="0" fontId="4" fillId="33" borderId="15" xfId="0" applyFont="1" applyFill="1" applyBorder="1" applyAlignment="1">
      <alignment horizontal="center" vertical="center"/>
    </xf>
    <xf numFmtId="177" fontId="4" fillId="0" borderId="0" xfId="0" applyNumberFormat="1" applyFont="1" applyAlignment="1">
      <alignment vertical="center"/>
    </xf>
    <xf numFmtId="177" fontId="4" fillId="0" borderId="20" xfId="0" applyNumberFormat="1" applyFont="1" applyBorder="1" applyAlignment="1">
      <alignment vertical="center"/>
    </xf>
    <xf numFmtId="0" fontId="4" fillId="0" borderId="0" xfId="0" applyFont="1" applyBorder="1" applyAlignment="1">
      <alignment vertical="center"/>
    </xf>
    <xf numFmtId="0" fontId="4" fillId="0" borderId="16" xfId="0" applyFont="1" applyBorder="1" applyAlignment="1">
      <alignment vertical="center"/>
    </xf>
    <xf numFmtId="0" fontId="4" fillId="0" borderId="62" xfId="0" applyFont="1" applyBorder="1" applyAlignment="1">
      <alignment horizontal="center" vertical="center" wrapText="1"/>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17" xfId="0" applyFont="1" applyBorder="1" applyAlignment="1">
      <alignment horizontal="center" vertical="center"/>
    </xf>
    <xf numFmtId="0" fontId="4" fillId="0" borderId="24" xfId="0" applyFont="1" applyBorder="1" applyAlignment="1">
      <alignment horizontal="center" vertical="center" wrapText="1"/>
    </xf>
    <xf numFmtId="176" fontId="4" fillId="0" borderId="15" xfId="0" applyNumberFormat="1" applyFont="1" applyFill="1" applyBorder="1" applyAlignment="1">
      <alignment horizontal="center" vertical="center"/>
    </xf>
    <xf numFmtId="176" fontId="4" fillId="0" borderId="18" xfId="0" applyNumberFormat="1" applyFont="1" applyFill="1" applyBorder="1" applyAlignment="1">
      <alignment horizontal="center" vertical="center"/>
    </xf>
    <xf numFmtId="0" fontId="4" fillId="33" borderId="17" xfId="0" applyFont="1" applyFill="1" applyBorder="1" applyAlignment="1">
      <alignment vertical="center" wrapText="1"/>
    </xf>
    <xf numFmtId="0" fontId="4" fillId="33" borderId="24" xfId="0" applyFont="1" applyFill="1" applyBorder="1" applyAlignment="1">
      <alignment vertical="center" wrapText="1"/>
    </xf>
    <xf numFmtId="179" fontId="4" fillId="33" borderId="18" xfId="0" applyNumberFormat="1" applyFont="1" applyFill="1" applyBorder="1" applyAlignment="1">
      <alignment vertical="center"/>
    </xf>
    <xf numFmtId="182" fontId="4" fillId="33" borderId="17" xfId="0" applyNumberFormat="1" applyFont="1" applyFill="1" applyBorder="1" applyAlignment="1">
      <alignment vertical="center"/>
    </xf>
    <xf numFmtId="182" fontId="7" fillId="33" borderId="17" xfId="0" applyNumberFormat="1" applyFont="1" applyFill="1" applyBorder="1" applyAlignment="1">
      <alignment vertical="center"/>
    </xf>
    <xf numFmtId="0" fontId="4" fillId="33" borderId="17" xfId="0" applyFont="1" applyFill="1" applyBorder="1" applyAlignment="1">
      <alignment vertical="center"/>
    </xf>
    <xf numFmtId="0" fontId="4" fillId="33" borderId="18" xfId="0" applyFont="1" applyFill="1" applyBorder="1" applyAlignment="1">
      <alignment horizontal="right" vertical="center"/>
    </xf>
    <xf numFmtId="0" fontId="4" fillId="34" borderId="65" xfId="0" applyFont="1" applyFill="1" applyBorder="1" applyAlignment="1">
      <alignment vertical="center"/>
    </xf>
    <xf numFmtId="179" fontId="4" fillId="34" borderId="66" xfId="0" applyNumberFormat="1" applyFont="1" applyFill="1" applyBorder="1" applyAlignment="1">
      <alignment vertical="center"/>
    </xf>
    <xf numFmtId="179" fontId="4" fillId="34" borderId="67" xfId="0" applyNumberFormat="1" applyFont="1" applyFill="1" applyBorder="1" applyAlignment="1">
      <alignment vertical="center"/>
    </xf>
    <xf numFmtId="176" fontId="4" fillId="34" borderId="66" xfId="0" applyNumberFormat="1" applyFont="1" applyFill="1" applyBorder="1" applyAlignment="1">
      <alignment vertical="center"/>
    </xf>
    <xf numFmtId="57" fontId="4" fillId="34" borderId="67" xfId="0" applyNumberFormat="1" applyFont="1" applyFill="1" applyBorder="1" applyAlignment="1">
      <alignment vertical="center"/>
    </xf>
    <xf numFmtId="182" fontId="4" fillId="34" borderId="65" xfId="0" applyNumberFormat="1" applyFont="1" applyFill="1" applyBorder="1" applyAlignment="1">
      <alignment vertical="center"/>
    </xf>
    <xf numFmtId="179" fontId="4" fillId="0" borderId="0" xfId="0" applyNumberFormat="1" applyFont="1" applyAlignment="1">
      <alignment vertical="center"/>
    </xf>
    <xf numFmtId="0" fontId="4" fillId="0" borderId="20" xfId="0" applyFont="1" applyBorder="1" applyAlignment="1">
      <alignment vertical="center" wrapText="1"/>
    </xf>
    <xf numFmtId="0" fontId="1" fillId="0" borderId="18" xfId="0" applyFont="1" applyFill="1" applyBorder="1" applyAlignment="1">
      <alignment horizontal="left" vertical="center"/>
    </xf>
    <xf numFmtId="0" fontId="1" fillId="33" borderId="18" xfId="0" applyFont="1" applyFill="1" applyBorder="1" applyAlignment="1">
      <alignment horizontal="left" vertical="center" wrapText="1"/>
    </xf>
    <xf numFmtId="0" fontId="0" fillId="0" borderId="10" xfId="0" applyFill="1" applyBorder="1" applyAlignment="1">
      <alignment horizontal="center" vertical="center"/>
    </xf>
    <xf numFmtId="0" fontId="0" fillId="0" borderId="24" xfId="0" applyFill="1" applyBorder="1" applyAlignment="1">
      <alignment horizontal="center" vertical="center"/>
    </xf>
    <xf numFmtId="0" fontId="0" fillId="0" borderId="19" xfId="0" applyFill="1" applyBorder="1" applyAlignment="1">
      <alignment horizontal="center" vertical="center"/>
    </xf>
    <xf numFmtId="57" fontId="1" fillId="0" borderId="68" xfId="0" applyNumberFormat="1" applyFont="1" applyFill="1" applyBorder="1" applyAlignment="1">
      <alignment horizontal="center" vertical="center"/>
    </xf>
    <xf numFmtId="57" fontId="1" fillId="0" borderId="24" xfId="0" applyNumberFormat="1" applyFont="1" applyFill="1" applyBorder="1" applyAlignment="1">
      <alignment horizontal="center" vertical="center"/>
    </xf>
    <xf numFmtId="182" fontId="1" fillId="33" borderId="17" xfId="0" applyNumberFormat="1" applyFont="1" applyFill="1" applyBorder="1" applyAlignment="1">
      <alignment horizontal="center" vertical="center"/>
    </xf>
    <xf numFmtId="0" fontId="0" fillId="0" borderId="10" xfId="0" applyBorder="1" applyAlignment="1">
      <alignment horizontal="center" vertical="center"/>
    </xf>
    <xf numFmtId="0" fontId="1" fillId="0" borderId="24" xfId="0" applyFont="1"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0" fillId="0" borderId="11" xfId="0" applyBorder="1" applyAlignment="1">
      <alignment horizontal="center" vertical="center"/>
    </xf>
    <xf numFmtId="179" fontId="0" fillId="0" borderId="19" xfId="0" applyNumberFormat="1" applyBorder="1" applyAlignment="1">
      <alignment horizontal="center" vertical="center"/>
    </xf>
    <xf numFmtId="57" fontId="1" fillId="33" borderId="10" xfId="0" applyNumberFormat="1" applyFont="1" applyFill="1" applyBorder="1" applyAlignment="1">
      <alignment horizontal="center" vertical="center"/>
    </xf>
    <xf numFmtId="57" fontId="1" fillId="33" borderId="68" xfId="0" applyNumberFormat="1" applyFont="1" applyFill="1" applyBorder="1" applyAlignment="1">
      <alignment horizontal="center" vertical="center"/>
    </xf>
    <xf numFmtId="176" fontId="1" fillId="33" borderId="25" xfId="0" applyNumberFormat="1" applyFont="1" applyFill="1" applyBorder="1" applyAlignment="1">
      <alignment horizontal="center" vertical="center"/>
    </xf>
    <xf numFmtId="57" fontId="1" fillId="33" borderId="28" xfId="0" applyNumberFormat="1" applyFont="1" applyFill="1" applyBorder="1" applyAlignment="1">
      <alignment horizontal="center" vertical="center"/>
    </xf>
    <xf numFmtId="176" fontId="1" fillId="33" borderId="24" xfId="0" applyNumberFormat="1" applyFont="1" applyFill="1" applyBorder="1" applyAlignment="1">
      <alignment horizontal="center" vertical="center"/>
    </xf>
    <xf numFmtId="0" fontId="1" fillId="0" borderId="31" xfId="0" applyFont="1" applyBorder="1" applyAlignment="1">
      <alignment horizontal="center" vertical="center"/>
    </xf>
    <xf numFmtId="57" fontId="1" fillId="0" borderId="25" xfId="0" applyNumberFormat="1" applyFont="1" applyFill="1" applyBorder="1" applyAlignment="1">
      <alignment horizontal="center" vertical="center"/>
    </xf>
    <xf numFmtId="57" fontId="1" fillId="0" borderId="11" xfId="0" applyNumberFormat="1" applyFont="1" applyFill="1" applyBorder="1" applyAlignment="1">
      <alignment horizontal="center" vertical="center"/>
    </xf>
    <xf numFmtId="179" fontId="1" fillId="33" borderId="10" xfId="0" applyNumberFormat="1" applyFont="1" applyFill="1" applyBorder="1" applyAlignment="1">
      <alignment horizontal="center" vertical="center"/>
    </xf>
    <xf numFmtId="179" fontId="1" fillId="33" borderId="11" xfId="0" applyNumberFormat="1" applyFont="1" applyFill="1" applyBorder="1" applyAlignment="1">
      <alignment horizontal="center" vertical="center"/>
    </xf>
    <xf numFmtId="179" fontId="1" fillId="33" borderId="19" xfId="0" applyNumberFormat="1" applyFont="1" applyFill="1" applyBorder="1" applyAlignment="1">
      <alignment horizontal="center" vertical="center"/>
    </xf>
    <xf numFmtId="179" fontId="1" fillId="33" borderId="23" xfId="0" applyNumberFormat="1" applyFont="1" applyFill="1" applyBorder="1" applyAlignment="1">
      <alignment horizontal="center" vertical="center"/>
    </xf>
    <xf numFmtId="179" fontId="1" fillId="33" borderId="21" xfId="0" applyNumberFormat="1" applyFont="1" applyFill="1" applyBorder="1" applyAlignment="1">
      <alignment horizontal="center" vertical="center"/>
    </xf>
    <xf numFmtId="57" fontId="1" fillId="33" borderId="22" xfId="0" applyNumberFormat="1" applyFont="1" applyFill="1" applyBorder="1" applyAlignment="1">
      <alignment horizontal="center" vertical="center"/>
    </xf>
    <xf numFmtId="57" fontId="1" fillId="33" borderId="69" xfId="0" applyNumberFormat="1" applyFont="1" applyFill="1" applyBorder="1" applyAlignment="1">
      <alignment horizontal="center" vertical="center"/>
    </xf>
    <xf numFmtId="0" fontId="0" fillId="0" borderId="22" xfId="0" applyFill="1" applyBorder="1" applyAlignment="1">
      <alignment horizontal="center" vertical="center"/>
    </xf>
    <xf numFmtId="0" fontId="0" fillId="0" borderId="21" xfId="0" applyFill="1" applyBorder="1" applyAlignment="1">
      <alignment horizontal="center" vertical="center"/>
    </xf>
    <xf numFmtId="0" fontId="0" fillId="0" borderId="23" xfId="0" applyFill="1" applyBorder="1" applyAlignment="1">
      <alignment horizontal="center" vertical="center"/>
    </xf>
    <xf numFmtId="176" fontId="1" fillId="0" borderId="22" xfId="0" applyNumberFormat="1" applyFont="1" applyFill="1" applyBorder="1" applyAlignment="1">
      <alignment horizontal="center" vertical="center"/>
    </xf>
    <xf numFmtId="57" fontId="1" fillId="0" borderId="33" xfId="0" applyNumberFormat="1" applyFont="1" applyFill="1" applyBorder="1" applyAlignment="1">
      <alignment horizontal="center" vertical="center"/>
    </xf>
    <xf numFmtId="176" fontId="1" fillId="33" borderId="42" xfId="0" applyNumberFormat="1" applyFont="1" applyFill="1" applyBorder="1" applyAlignment="1">
      <alignment horizontal="center" vertical="center"/>
    </xf>
    <xf numFmtId="0" fontId="1" fillId="0" borderId="17" xfId="0" applyFont="1" applyBorder="1" applyAlignment="1">
      <alignment horizontal="center" vertical="center"/>
    </xf>
    <xf numFmtId="0" fontId="1" fillId="0" borderId="34" xfId="0" applyFont="1"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9" xfId="0" applyBorder="1" applyAlignment="1">
      <alignment horizontal="center" vertical="center"/>
    </xf>
    <xf numFmtId="176" fontId="1" fillId="33" borderId="22" xfId="0" applyNumberFormat="1" applyFont="1" applyFill="1" applyBorder="1" applyAlignment="1">
      <alignment horizontal="center" vertical="center"/>
    </xf>
    <xf numFmtId="176" fontId="1" fillId="33" borderId="69" xfId="0" applyNumberFormat="1" applyFont="1" applyFill="1" applyBorder="1" applyAlignment="1">
      <alignment horizontal="center" vertical="center"/>
    </xf>
    <xf numFmtId="184" fontId="0" fillId="0" borderId="24" xfId="0" applyNumberFormat="1" applyBorder="1" applyAlignment="1">
      <alignment horizontal="center" vertical="center"/>
    </xf>
    <xf numFmtId="0" fontId="0" fillId="0" borderId="25" xfId="0" applyBorder="1" applyAlignment="1">
      <alignment horizontal="center" vertical="center"/>
    </xf>
    <xf numFmtId="176" fontId="1" fillId="33" borderId="10" xfId="0" applyNumberFormat="1" applyFont="1" applyFill="1" applyBorder="1" applyAlignment="1">
      <alignment horizontal="center" vertical="center"/>
    </xf>
    <xf numFmtId="176" fontId="1" fillId="33" borderId="68" xfId="0" applyNumberFormat="1" applyFont="1" applyFill="1" applyBorder="1" applyAlignment="1">
      <alignment horizontal="center" vertical="center"/>
    </xf>
    <xf numFmtId="57" fontId="1" fillId="0" borderId="25" xfId="0" applyNumberFormat="1"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57" fontId="1" fillId="0" borderId="24" xfId="0" applyNumberFormat="1" applyFont="1" applyBorder="1" applyAlignment="1">
      <alignment horizontal="center" vertical="center"/>
    </xf>
    <xf numFmtId="57" fontId="1" fillId="0" borderId="42" xfId="0" applyNumberFormat="1" applyFont="1" applyBorder="1" applyAlignment="1">
      <alignment horizontal="center" vertical="center"/>
    </xf>
    <xf numFmtId="0" fontId="0" fillId="0" borderId="25" xfId="0" applyFill="1" applyBorder="1" applyAlignment="1">
      <alignment horizontal="center" vertical="center"/>
    </xf>
    <xf numFmtId="0" fontId="3" fillId="0" borderId="15" xfId="0" applyFont="1" applyFill="1" applyBorder="1" applyAlignment="1">
      <alignment horizontal="right" vertical="center" wrapText="1"/>
    </xf>
    <xf numFmtId="0" fontId="3" fillId="33" borderId="15" xfId="0" applyFont="1" applyFill="1" applyBorder="1" applyAlignment="1">
      <alignment horizontal="right" vertical="center" wrapText="1"/>
    </xf>
    <xf numFmtId="179" fontId="1" fillId="33" borderId="42" xfId="0" applyNumberFormat="1" applyFont="1" applyFill="1" applyBorder="1" applyAlignment="1">
      <alignment horizontal="center" vertical="center"/>
    </xf>
    <xf numFmtId="0" fontId="1" fillId="0" borderId="59" xfId="0" applyFont="1" applyBorder="1" applyAlignment="1">
      <alignment horizontal="center" vertical="center" shrinkToFit="1"/>
    </xf>
    <xf numFmtId="0" fontId="1" fillId="0" borderId="25" xfId="0" applyFont="1" applyBorder="1" applyAlignment="1">
      <alignment horizontal="center" vertical="center"/>
    </xf>
    <xf numFmtId="0" fontId="1" fillId="0" borderId="20" xfId="0" applyFont="1" applyBorder="1" applyAlignment="1">
      <alignment horizontal="center" vertical="center"/>
    </xf>
    <xf numFmtId="0" fontId="1" fillId="0" borderId="42" xfId="0" applyFont="1" applyBorder="1" applyAlignment="1">
      <alignment horizontal="center" vertical="center"/>
    </xf>
    <xf numFmtId="0" fontId="1" fillId="0" borderId="0" xfId="0" applyFont="1" applyBorder="1" applyAlignment="1">
      <alignment horizontal="center" vertical="center"/>
    </xf>
    <xf numFmtId="179" fontId="1" fillId="34" borderId="32" xfId="0" applyNumberFormat="1" applyFont="1" applyFill="1" applyBorder="1" applyAlignment="1">
      <alignment vertical="center"/>
    </xf>
    <xf numFmtId="179" fontId="1" fillId="0" borderId="0" xfId="0" applyNumberFormat="1" applyFont="1" applyFill="1" applyBorder="1" applyAlignment="1">
      <alignment vertical="center"/>
    </xf>
    <xf numFmtId="0" fontId="1" fillId="0" borderId="0" xfId="0" applyFont="1" applyBorder="1" applyAlignment="1">
      <alignment vertical="center"/>
    </xf>
    <xf numFmtId="0" fontId="1" fillId="0" borderId="25" xfId="0" applyFont="1" applyFill="1" applyBorder="1" applyAlignment="1">
      <alignment horizontal="center" vertical="center"/>
    </xf>
    <xf numFmtId="0" fontId="1" fillId="0" borderId="42" xfId="0" applyFont="1" applyFill="1" applyBorder="1" applyAlignment="1">
      <alignment horizontal="center" vertical="center"/>
    </xf>
    <xf numFmtId="179" fontId="1" fillId="0" borderId="0" xfId="0" applyNumberFormat="1" applyFont="1" applyAlignment="1">
      <alignment vertical="center"/>
    </xf>
    <xf numFmtId="176" fontId="1" fillId="0" borderId="25" xfId="0" applyNumberFormat="1" applyFont="1" applyFill="1" applyBorder="1" applyAlignment="1">
      <alignment horizontal="center" vertical="center" shrinkToFit="1"/>
    </xf>
    <xf numFmtId="0" fontId="1" fillId="0" borderId="24" xfId="0" applyFont="1" applyFill="1" applyBorder="1" applyAlignment="1">
      <alignment horizontal="center" vertical="center"/>
    </xf>
    <xf numFmtId="179" fontId="1" fillId="0" borderId="42" xfId="0" applyNumberFormat="1" applyFont="1" applyFill="1" applyBorder="1" applyAlignment="1">
      <alignment horizontal="center" vertical="center"/>
    </xf>
    <xf numFmtId="179" fontId="1" fillId="0" borderId="25" xfId="0" applyNumberFormat="1" applyFont="1" applyFill="1" applyBorder="1" applyAlignment="1">
      <alignment horizontal="center" vertical="center"/>
    </xf>
    <xf numFmtId="0" fontId="1" fillId="0" borderId="0" xfId="0" applyFont="1" applyAlignment="1">
      <alignment horizontal="center" vertical="center"/>
    </xf>
    <xf numFmtId="179" fontId="1" fillId="34" borderId="32" xfId="0" applyNumberFormat="1" applyFont="1" applyFill="1" applyBorder="1" applyAlignment="1">
      <alignment horizontal="center" vertical="center"/>
    </xf>
    <xf numFmtId="179" fontId="1" fillId="33" borderId="0" xfId="0" applyNumberFormat="1"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4" fillId="33" borderId="24" xfId="0" applyFont="1" applyFill="1" applyBorder="1" applyAlignment="1">
      <alignment vertical="center" shrinkToFit="1"/>
    </xf>
    <xf numFmtId="176" fontId="1" fillId="33" borderId="11" xfId="0" applyNumberFormat="1" applyFont="1" applyFill="1" applyBorder="1" applyAlignment="1">
      <alignment vertical="center"/>
    </xf>
    <xf numFmtId="176" fontId="1" fillId="0" borderId="11" xfId="0" applyNumberFormat="1" applyFont="1" applyBorder="1" applyAlignment="1">
      <alignment vertical="center"/>
    </xf>
    <xf numFmtId="182" fontId="1" fillId="0" borderId="17" xfId="0" applyNumberFormat="1" applyFont="1" applyBorder="1" applyAlignment="1">
      <alignment vertical="center"/>
    </xf>
    <xf numFmtId="0" fontId="0" fillId="0" borderId="70" xfId="0" applyBorder="1" applyAlignment="1">
      <alignment horizontal="center" vertical="center"/>
    </xf>
    <xf numFmtId="179" fontId="1" fillId="33" borderId="33" xfId="0" applyNumberFormat="1" applyFont="1" applyFill="1" applyBorder="1" applyAlignment="1">
      <alignment vertical="center"/>
    </xf>
    <xf numFmtId="179" fontId="1" fillId="0" borderId="33" xfId="0" applyNumberFormat="1" applyFont="1" applyFill="1" applyBorder="1" applyAlignment="1">
      <alignment vertical="center"/>
    </xf>
    <xf numFmtId="179" fontId="4" fillId="34" borderId="71" xfId="0" applyNumberFormat="1" applyFont="1" applyFill="1" applyBorder="1" applyAlignment="1">
      <alignment vertical="center"/>
    </xf>
    <xf numFmtId="0" fontId="0" fillId="0" borderId="72" xfId="0" applyBorder="1" applyAlignment="1">
      <alignment horizontal="center" vertical="center"/>
    </xf>
    <xf numFmtId="176" fontId="1" fillId="0" borderId="19" xfId="0" applyNumberFormat="1" applyFont="1" applyFill="1" applyBorder="1" applyAlignment="1">
      <alignment horizontal="center" vertical="center"/>
    </xf>
    <xf numFmtId="176" fontId="1" fillId="33" borderId="19" xfId="0" applyNumberFormat="1" applyFont="1" applyFill="1" applyBorder="1" applyAlignment="1">
      <alignment vertical="center"/>
    </xf>
    <xf numFmtId="176" fontId="1" fillId="0" borderId="19" xfId="0" applyNumberFormat="1" applyFont="1" applyFill="1" applyBorder="1" applyAlignment="1">
      <alignment vertical="center"/>
    </xf>
    <xf numFmtId="176" fontId="4" fillId="34" borderId="73" xfId="0" applyNumberFormat="1" applyFont="1" applyFill="1" applyBorder="1" applyAlignment="1">
      <alignment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3" fillId="0" borderId="17" xfId="0" applyFont="1" applyFill="1" applyBorder="1" applyAlignment="1">
      <alignment vertical="center" wrapText="1"/>
    </xf>
    <xf numFmtId="176" fontId="1" fillId="0" borderId="11" xfId="0" applyNumberFormat="1" applyFont="1" applyFill="1" applyBorder="1" applyAlignment="1">
      <alignment vertical="center"/>
    </xf>
    <xf numFmtId="0" fontId="3" fillId="0" borderId="65" xfId="0" applyFont="1" applyFill="1" applyBorder="1" applyAlignment="1">
      <alignment vertical="center" wrapText="1"/>
    </xf>
    <xf numFmtId="179" fontId="1" fillId="0" borderId="53" xfId="0" applyNumberFormat="1" applyFont="1" applyFill="1" applyBorder="1" applyAlignment="1">
      <alignment vertical="center"/>
    </xf>
    <xf numFmtId="179" fontId="1" fillId="0" borderId="52" xfId="0" applyNumberFormat="1" applyFont="1" applyFill="1" applyBorder="1" applyAlignment="1">
      <alignment vertical="center"/>
    </xf>
    <xf numFmtId="176" fontId="1" fillId="0" borderId="53" xfId="0" applyNumberFormat="1" applyFont="1" applyFill="1" applyBorder="1" applyAlignment="1">
      <alignment vertical="center"/>
    </xf>
    <xf numFmtId="176" fontId="1" fillId="0" borderId="52" xfId="0" applyNumberFormat="1" applyFont="1" applyFill="1" applyBorder="1" applyAlignment="1">
      <alignment vertical="center"/>
    </xf>
    <xf numFmtId="0" fontId="4" fillId="34" borderId="65" xfId="0" applyFont="1" applyFill="1" applyBorder="1" applyAlignment="1">
      <alignment horizontal="center" vertical="center" wrapText="1"/>
    </xf>
    <xf numFmtId="0" fontId="3" fillId="33" borderId="17" xfId="0" applyFont="1" applyFill="1" applyBorder="1" applyAlignment="1">
      <alignment vertical="center" wrapText="1"/>
    </xf>
    <xf numFmtId="0" fontId="1" fillId="33" borderId="17" xfId="0" applyFont="1" applyFill="1" applyBorder="1" applyAlignment="1">
      <alignment vertical="center" wrapText="1"/>
    </xf>
    <xf numFmtId="0" fontId="1" fillId="0" borderId="17" xfId="0" applyFont="1" applyFill="1" applyBorder="1" applyAlignment="1">
      <alignment vertical="center" wrapText="1"/>
    </xf>
    <xf numFmtId="0" fontId="1" fillId="0" borderId="65" xfId="0" applyFont="1" applyFill="1" applyBorder="1" applyAlignment="1">
      <alignment vertical="center" wrapText="1"/>
    </xf>
    <xf numFmtId="0" fontId="1" fillId="0" borderId="17" xfId="0" applyFont="1" applyFill="1" applyBorder="1" applyAlignment="1">
      <alignment horizontal="center" vertical="center"/>
    </xf>
    <xf numFmtId="179" fontId="1" fillId="0" borderId="0" xfId="0" applyNumberFormat="1" applyFont="1" applyAlignment="1">
      <alignment horizontal="center" vertical="center"/>
    </xf>
    <xf numFmtId="182" fontId="1" fillId="0" borderId="65" xfId="0" applyNumberFormat="1" applyFont="1" applyFill="1" applyBorder="1" applyAlignment="1">
      <alignment vertical="center"/>
    </xf>
    <xf numFmtId="176" fontId="1" fillId="0" borderId="74" xfId="0" applyNumberFormat="1" applyFont="1" applyFill="1" applyBorder="1" applyAlignment="1">
      <alignment horizontal="center" vertical="center"/>
    </xf>
    <xf numFmtId="0" fontId="0" fillId="0" borderId="62" xfId="0" applyBorder="1" applyAlignment="1">
      <alignment horizontal="center" vertical="center"/>
    </xf>
    <xf numFmtId="176" fontId="4" fillId="0" borderId="64" xfId="0" applyNumberFormat="1" applyFont="1" applyFill="1" applyBorder="1" applyAlignment="1">
      <alignment horizontal="center" vertical="center"/>
    </xf>
    <xf numFmtId="0" fontId="4" fillId="0" borderId="63" xfId="0" applyFont="1" applyBorder="1" applyAlignment="1">
      <alignment horizontal="center" vertical="center"/>
    </xf>
    <xf numFmtId="0" fontId="0" fillId="0" borderId="59" xfId="0" applyBorder="1" applyAlignment="1">
      <alignment horizontal="center" vertical="center"/>
    </xf>
    <xf numFmtId="176" fontId="1" fillId="0" borderId="15" xfId="0" applyNumberFormat="1" applyFont="1" applyFill="1" applyBorder="1" applyAlignment="1">
      <alignment horizontal="center" vertical="center" shrinkToFit="1"/>
    </xf>
    <xf numFmtId="0" fontId="1" fillId="0" borderId="75" xfId="0" applyFont="1" applyBorder="1" applyAlignment="1">
      <alignment vertical="center"/>
    </xf>
    <xf numFmtId="0" fontId="1" fillId="0" borderId="18" xfId="0" applyFont="1" applyBorder="1" applyAlignment="1">
      <alignment vertical="center"/>
    </xf>
    <xf numFmtId="0" fontId="1" fillId="0" borderId="64" xfId="0" applyFont="1" applyBorder="1" applyAlignment="1">
      <alignment horizontal="center" vertical="center" shrinkToFit="1"/>
    </xf>
    <xf numFmtId="0" fontId="1" fillId="0" borderId="76" xfId="0" applyFont="1" applyBorder="1" applyAlignment="1">
      <alignment vertical="center"/>
    </xf>
    <xf numFmtId="0" fontId="1" fillId="0" borderId="63" xfId="0" applyFont="1" applyBorder="1" applyAlignment="1">
      <alignment vertical="center"/>
    </xf>
    <xf numFmtId="0" fontId="1" fillId="0" borderId="15" xfId="0" applyFont="1" applyBorder="1" applyAlignment="1">
      <alignment horizontal="center" vertical="center"/>
    </xf>
    <xf numFmtId="0" fontId="1" fillId="0" borderId="15" xfId="0" applyFont="1" applyBorder="1" applyAlignment="1">
      <alignment horizontal="center" vertical="center" wrapText="1"/>
    </xf>
    <xf numFmtId="179" fontId="1" fillId="34" borderId="66" xfId="0" applyNumberFormat="1" applyFont="1" applyFill="1" applyBorder="1" applyAlignment="1">
      <alignment horizontal="center" vertical="center"/>
    </xf>
    <xf numFmtId="0" fontId="1" fillId="0" borderId="77" xfId="0" applyFont="1" applyBorder="1" applyAlignment="1">
      <alignment vertical="center"/>
    </xf>
    <xf numFmtId="0" fontId="1" fillId="0" borderId="67" xfId="0" applyFont="1" applyBorder="1" applyAlignment="1">
      <alignment vertical="center"/>
    </xf>
    <xf numFmtId="0" fontId="1" fillId="0" borderId="66" xfId="0" applyFont="1" applyFill="1" applyBorder="1" applyAlignment="1">
      <alignment horizontal="center" vertical="center"/>
    </xf>
    <xf numFmtId="0" fontId="1" fillId="0" borderId="77"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75"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5"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0</xdr:row>
      <xdr:rowOff>47625</xdr:rowOff>
    </xdr:from>
    <xdr:to>
      <xdr:col>14</xdr:col>
      <xdr:colOff>342900</xdr:colOff>
      <xdr:row>1</xdr:row>
      <xdr:rowOff>123825</xdr:rowOff>
    </xdr:to>
    <xdr:sp>
      <xdr:nvSpPr>
        <xdr:cNvPr id="1" name="Rectangle 1"/>
        <xdr:cNvSpPr>
          <a:spLocks/>
        </xdr:cNvSpPr>
      </xdr:nvSpPr>
      <xdr:spPr>
        <a:xfrm>
          <a:off x="10353675" y="47625"/>
          <a:ext cx="914400" cy="24765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資料１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40"/>
  <sheetViews>
    <sheetView tabSelected="1" view="pageBreakPreview" zoomScale="75" zoomScaleNormal="85" zoomScaleSheetLayoutView="75" zoomScalePageLayoutView="0" workbookViewId="0" topLeftCell="A140">
      <selection activeCell="O185" sqref="O185"/>
    </sheetView>
  </sheetViews>
  <sheetFormatPr defaultColWidth="9.00390625" defaultRowHeight="13.5"/>
  <cols>
    <col min="1" max="1" width="4.75390625" style="0" customWidth="1"/>
    <col min="2" max="2" width="45.625" style="0" customWidth="1"/>
    <col min="3" max="5" width="6.625" style="0" customWidth="1"/>
    <col min="6" max="8" width="6.75390625" style="0" customWidth="1"/>
    <col min="9" max="10" width="6.625" style="0" customWidth="1"/>
    <col min="11" max="11" width="12.75390625" style="1" customWidth="1"/>
    <col min="14" max="14" width="8.875" style="0" customWidth="1"/>
    <col min="15" max="15" width="7.75390625" style="0" customWidth="1"/>
  </cols>
  <sheetData>
    <row r="1" spans="1:15" s="114" customFormat="1" ht="13.5">
      <c r="A1" s="108"/>
      <c r="B1" s="109"/>
      <c r="C1" s="110"/>
      <c r="D1" s="110"/>
      <c r="E1" s="110"/>
      <c r="F1" s="110"/>
      <c r="G1" s="110"/>
      <c r="H1" s="110"/>
      <c r="I1" s="110"/>
      <c r="J1" s="110"/>
      <c r="K1" s="258"/>
      <c r="L1" s="111"/>
      <c r="M1" s="111"/>
      <c r="N1" s="112"/>
      <c r="O1" s="113"/>
    </row>
    <row r="2" spans="1:15" ht="14.25" thickBot="1">
      <c r="A2" t="s">
        <v>114</v>
      </c>
      <c r="J2" s="50"/>
      <c r="K2" s="259"/>
      <c r="N2" s="16"/>
      <c r="O2" s="50"/>
    </row>
    <row r="3" spans="1:15" ht="13.5">
      <c r="A3" s="8" t="s">
        <v>34</v>
      </c>
      <c r="B3" s="57"/>
      <c r="C3" s="304" t="s">
        <v>0</v>
      </c>
      <c r="D3" s="305"/>
      <c r="E3" s="304" t="s">
        <v>54</v>
      </c>
      <c r="F3" s="305"/>
      <c r="G3" s="304" t="s">
        <v>50</v>
      </c>
      <c r="H3" s="305"/>
      <c r="I3" s="304" t="s">
        <v>20</v>
      </c>
      <c r="J3" s="305"/>
      <c r="K3" s="252" t="s">
        <v>133</v>
      </c>
      <c r="L3" s="7"/>
      <c r="M3" s="153"/>
      <c r="N3" s="64"/>
      <c r="O3" s="11"/>
    </row>
    <row r="4" spans="1:15" ht="13.5">
      <c r="A4" s="9" t="s">
        <v>113</v>
      </c>
      <c r="B4" s="58" t="s">
        <v>30</v>
      </c>
      <c r="C4" s="5" t="s">
        <v>28</v>
      </c>
      <c r="D4" s="6" t="s">
        <v>21</v>
      </c>
      <c r="E4" s="5" t="s">
        <v>27</v>
      </c>
      <c r="F4" s="6" t="s">
        <v>21</v>
      </c>
      <c r="G4" s="5" t="s">
        <v>28</v>
      </c>
      <c r="H4" s="6" t="s">
        <v>21</v>
      </c>
      <c r="I4" s="5" t="s">
        <v>28</v>
      </c>
      <c r="J4" s="6" t="s">
        <v>21</v>
      </c>
      <c r="K4" s="263" t="s">
        <v>134</v>
      </c>
      <c r="L4" s="5" t="s">
        <v>32</v>
      </c>
      <c r="M4" s="154" t="s">
        <v>116</v>
      </c>
      <c r="N4" s="51" t="s">
        <v>31</v>
      </c>
      <c r="O4" s="12" t="s">
        <v>35</v>
      </c>
    </row>
    <row r="5" spans="1:15" ht="13.5">
      <c r="A5" s="249">
        <v>252</v>
      </c>
      <c r="B5" s="194" t="s">
        <v>96</v>
      </c>
      <c r="C5" s="196">
        <v>1</v>
      </c>
      <c r="D5" s="197"/>
      <c r="E5" s="196"/>
      <c r="F5" s="197"/>
      <c r="G5" s="198"/>
      <c r="H5" s="197"/>
      <c r="I5" s="198"/>
      <c r="J5" s="197"/>
      <c r="K5" s="260" t="s">
        <v>138</v>
      </c>
      <c r="L5" s="5">
        <v>40219</v>
      </c>
      <c r="M5" s="199">
        <v>40248</v>
      </c>
      <c r="N5" s="200">
        <v>40295</v>
      </c>
      <c r="O5" s="201">
        <v>17</v>
      </c>
    </row>
    <row r="6" spans="1:15" ht="56.25">
      <c r="A6" s="250">
        <v>256</v>
      </c>
      <c r="B6" s="195" t="s">
        <v>121</v>
      </c>
      <c r="C6" s="202"/>
      <c r="D6" s="203"/>
      <c r="E6" s="204"/>
      <c r="F6" s="205"/>
      <c r="G6" s="202">
        <v>1</v>
      </c>
      <c r="H6" s="206"/>
      <c r="I6" s="207"/>
      <c r="J6" s="206"/>
      <c r="K6" s="253" t="s">
        <v>138</v>
      </c>
      <c r="L6" s="208">
        <v>40284</v>
      </c>
      <c r="M6" s="209">
        <v>40313</v>
      </c>
      <c r="N6" s="210">
        <v>40325</v>
      </c>
      <c r="O6" s="201">
        <v>0</v>
      </c>
    </row>
    <row r="7" spans="1:15" ht="13.5">
      <c r="A7" s="250">
        <v>257</v>
      </c>
      <c r="B7" s="195" t="s">
        <v>122</v>
      </c>
      <c r="C7" s="202"/>
      <c r="D7" s="205">
        <v>1</v>
      </c>
      <c r="E7" s="202"/>
      <c r="F7" s="205"/>
      <c r="G7" s="202"/>
      <c r="H7" s="206"/>
      <c r="I7" s="207"/>
      <c r="J7" s="206"/>
      <c r="K7" s="254" t="s">
        <v>138</v>
      </c>
      <c r="L7" s="211">
        <v>40288</v>
      </c>
      <c r="M7" s="209">
        <v>40317</v>
      </c>
      <c r="N7" s="212">
        <v>40338</v>
      </c>
      <c r="O7" s="213">
        <v>0</v>
      </c>
    </row>
    <row r="8" spans="1:15" ht="13.5">
      <c r="A8" s="249">
        <v>254</v>
      </c>
      <c r="B8" s="194" t="s">
        <v>111</v>
      </c>
      <c r="C8" s="196"/>
      <c r="D8" s="197"/>
      <c r="E8" s="196"/>
      <c r="F8" s="197"/>
      <c r="G8" s="198">
        <v>1</v>
      </c>
      <c r="H8" s="197"/>
      <c r="I8" s="198"/>
      <c r="J8" s="197"/>
      <c r="K8" s="260" t="s">
        <v>138</v>
      </c>
      <c r="L8" s="5">
        <v>40263</v>
      </c>
      <c r="M8" s="214">
        <v>40317</v>
      </c>
      <c r="N8" s="215">
        <v>40343</v>
      </c>
      <c r="O8" s="201">
        <v>0</v>
      </c>
    </row>
    <row r="9" spans="1:15" ht="22.5">
      <c r="A9" s="250">
        <v>255</v>
      </c>
      <c r="B9" s="195" t="s">
        <v>115</v>
      </c>
      <c r="C9" s="216">
        <v>1</v>
      </c>
      <c r="D9" s="217"/>
      <c r="E9" s="218"/>
      <c r="F9" s="217"/>
      <c r="G9" s="218"/>
      <c r="H9" s="217"/>
      <c r="I9" s="219"/>
      <c r="J9" s="220"/>
      <c r="K9" s="251" t="s">
        <v>138</v>
      </c>
      <c r="L9" s="221">
        <v>40281</v>
      </c>
      <c r="M9" s="222">
        <v>40310</v>
      </c>
      <c r="N9" s="210">
        <v>40350</v>
      </c>
      <c r="O9" s="201">
        <v>0</v>
      </c>
    </row>
    <row r="10" spans="1:15" ht="13.5">
      <c r="A10" s="249">
        <v>248</v>
      </c>
      <c r="B10" s="194" t="s">
        <v>94</v>
      </c>
      <c r="C10" s="225">
        <v>1</v>
      </c>
      <c r="D10" s="224"/>
      <c r="E10" s="223"/>
      <c r="F10" s="224"/>
      <c r="G10" s="225"/>
      <c r="H10" s="224"/>
      <c r="I10" s="225"/>
      <c r="J10" s="224"/>
      <c r="K10" s="261" t="s">
        <v>138</v>
      </c>
      <c r="L10" s="226">
        <v>40212</v>
      </c>
      <c r="M10" s="227">
        <v>40241</v>
      </c>
      <c r="N10" s="215">
        <v>40380</v>
      </c>
      <c r="O10" s="201">
        <v>30</v>
      </c>
    </row>
    <row r="11" spans="1:15" ht="22.5">
      <c r="A11" s="18">
        <v>258</v>
      </c>
      <c r="B11" s="87" t="s">
        <v>123</v>
      </c>
      <c r="C11" s="204"/>
      <c r="D11" s="205"/>
      <c r="E11" s="202"/>
      <c r="F11" s="205">
        <v>1</v>
      </c>
      <c r="G11" s="202"/>
      <c r="H11" s="206"/>
      <c r="I11" s="207"/>
      <c r="J11" s="206"/>
      <c r="K11" s="253" t="s">
        <v>138</v>
      </c>
      <c r="L11" s="208">
        <v>40380</v>
      </c>
      <c r="M11" s="222">
        <v>40410</v>
      </c>
      <c r="N11" s="228">
        <v>40428</v>
      </c>
      <c r="O11" s="229">
        <v>1</v>
      </c>
    </row>
    <row r="12" spans="1:15" ht="13.5">
      <c r="A12" s="18">
        <v>259</v>
      </c>
      <c r="B12" s="87" t="s">
        <v>124</v>
      </c>
      <c r="C12" s="202"/>
      <c r="D12" s="205"/>
      <c r="E12" s="202">
        <v>1</v>
      </c>
      <c r="F12" s="205"/>
      <c r="G12" s="202"/>
      <c r="H12" s="206"/>
      <c r="I12" s="207"/>
      <c r="J12" s="206"/>
      <c r="K12" s="261" t="s">
        <v>138</v>
      </c>
      <c r="L12" s="208">
        <v>40385</v>
      </c>
      <c r="M12" s="222">
        <v>40415</v>
      </c>
      <c r="N12" s="228">
        <v>40428</v>
      </c>
      <c r="O12" s="229">
        <v>3</v>
      </c>
    </row>
    <row r="13" spans="1:15" ht="13.5">
      <c r="A13" s="18">
        <v>260</v>
      </c>
      <c r="B13" s="101" t="s">
        <v>125</v>
      </c>
      <c r="C13" s="231"/>
      <c r="D13" s="232"/>
      <c r="E13" s="233">
        <v>1</v>
      </c>
      <c r="F13" s="232"/>
      <c r="G13" s="231"/>
      <c r="H13" s="234"/>
      <c r="I13" s="233"/>
      <c r="J13" s="234"/>
      <c r="K13" s="253" t="s">
        <v>138</v>
      </c>
      <c r="L13" s="208">
        <v>40385</v>
      </c>
      <c r="M13" s="222">
        <v>40415</v>
      </c>
      <c r="N13" s="228">
        <v>40428</v>
      </c>
      <c r="O13" s="230">
        <v>4</v>
      </c>
    </row>
    <row r="14" spans="1:15" ht="13.5">
      <c r="A14" s="18">
        <v>262</v>
      </c>
      <c r="B14" s="102" t="s">
        <v>127</v>
      </c>
      <c r="C14" s="223"/>
      <c r="D14" s="232"/>
      <c r="E14" s="233"/>
      <c r="F14" s="232">
        <v>1</v>
      </c>
      <c r="G14" s="233"/>
      <c r="H14" s="232"/>
      <c r="I14" s="233"/>
      <c r="J14" s="232"/>
      <c r="K14" s="261" t="s">
        <v>138</v>
      </c>
      <c r="L14" s="235">
        <v>40392</v>
      </c>
      <c r="M14" s="236">
        <v>40421</v>
      </c>
      <c r="N14" s="210">
        <v>40434</v>
      </c>
      <c r="O14" s="230">
        <v>0</v>
      </c>
    </row>
    <row r="15" spans="1:15" ht="13.5">
      <c r="A15" s="18">
        <v>261</v>
      </c>
      <c r="B15" s="87" t="s">
        <v>126</v>
      </c>
      <c r="C15" s="196"/>
      <c r="D15" s="206"/>
      <c r="E15" s="204">
        <v>1</v>
      </c>
      <c r="F15" s="237"/>
      <c r="G15" s="202"/>
      <c r="H15" s="206"/>
      <c r="I15" s="238"/>
      <c r="J15" s="206"/>
      <c r="K15" s="253" t="s">
        <v>138</v>
      </c>
      <c r="L15" s="239">
        <v>40388</v>
      </c>
      <c r="M15" s="240">
        <v>40420</v>
      </c>
      <c r="N15" s="210">
        <v>40435</v>
      </c>
      <c r="O15" s="229">
        <v>11</v>
      </c>
    </row>
    <row r="16" spans="1:15" ht="13.5">
      <c r="A16" s="18">
        <v>263</v>
      </c>
      <c r="B16" s="87" t="s">
        <v>128</v>
      </c>
      <c r="C16" s="202">
        <v>1</v>
      </c>
      <c r="D16" s="205"/>
      <c r="E16" s="202"/>
      <c r="F16" s="205"/>
      <c r="G16" s="202"/>
      <c r="H16" s="205"/>
      <c r="I16" s="204"/>
      <c r="J16" s="205"/>
      <c r="K16" s="261" t="s">
        <v>138</v>
      </c>
      <c r="L16" s="239">
        <v>40395</v>
      </c>
      <c r="M16" s="240">
        <v>40424</v>
      </c>
      <c r="N16" s="210">
        <v>40435</v>
      </c>
      <c r="O16" s="229">
        <v>3363</v>
      </c>
    </row>
    <row r="17" spans="1:15" ht="13.5">
      <c r="A17" s="18">
        <v>266</v>
      </c>
      <c r="B17" s="100" t="s">
        <v>130</v>
      </c>
      <c r="C17" s="242"/>
      <c r="D17" s="243">
        <v>1</v>
      </c>
      <c r="E17" s="244"/>
      <c r="F17" s="243"/>
      <c r="G17" s="244"/>
      <c r="H17" s="245"/>
      <c r="I17" s="242"/>
      <c r="J17" s="245"/>
      <c r="K17" s="253" t="s">
        <v>138</v>
      </c>
      <c r="L17" s="221">
        <v>40406</v>
      </c>
      <c r="M17" s="222">
        <v>40435</v>
      </c>
      <c r="N17" s="246">
        <v>40443</v>
      </c>
      <c r="O17" s="229">
        <v>6</v>
      </c>
    </row>
    <row r="18" spans="1:15" ht="22.5">
      <c r="A18" s="18">
        <v>265</v>
      </c>
      <c r="B18" s="87" t="s">
        <v>129</v>
      </c>
      <c r="C18" s="196"/>
      <c r="D18" s="205"/>
      <c r="E18" s="202">
        <v>1</v>
      </c>
      <c r="F18" s="205"/>
      <c r="G18" s="202"/>
      <c r="H18" s="205"/>
      <c r="I18" s="204"/>
      <c r="J18" s="205"/>
      <c r="K18" s="261" t="s">
        <v>138</v>
      </c>
      <c r="L18" s="239">
        <v>40403</v>
      </c>
      <c r="M18" s="240">
        <v>40434</v>
      </c>
      <c r="N18" s="241">
        <v>40456</v>
      </c>
      <c r="O18" s="229">
        <v>25</v>
      </c>
    </row>
    <row r="19" spans="1:15" ht="22.5">
      <c r="A19" s="18">
        <v>268</v>
      </c>
      <c r="B19" s="103" t="s">
        <v>131</v>
      </c>
      <c r="C19" s="223"/>
      <c r="D19" s="232"/>
      <c r="E19" s="231"/>
      <c r="F19" s="232"/>
      <c r="G19" s="231"/>
      <c r="H19" s="232">
        <v>1</v>
      </c>
      <c r="I19" s="233"/>
      <c r="J19" s="232"/>
      <c r="K19" s="253" t="s">
        <v>138</v>
      </c>
      <c r="L19" s="235">
        <v>40420</v>
      </c>
      <c r="M19" s="240">
        <v>40450</v>
      </c>
      <c r="N19" s="241">
        <v>40466</v>
      </c>
      <c r="O19" s="229">
        <v>0</v>
      </c>
    </row>
    <row r="20" spans="1:15" ht="13.5">
      <c r="A20" s="18">
        <v>269</v>
      </c>
      <c r="B20" s="103" t="s">
        <v>132</v>
      </c>
      <c r="C20" s="196"/>
      <c r="D20" s="205"/>
      <c r="E20" s="202"/>
      <c r="F20" s="205"/>
      <c r="G20" s="204"/>
      <c r="H20" s="205">
        <v>1</v>
      </c>
      <c r="I20" s="204"/>
      <c r="J20" s="205"/>
      <c r="K20" s="264" t="s">
        <v>138</v>
      </c>
      <c r="L20" s="235">
        <v>40422</v>
      </c>
      <c r="M20" s="236">
        <v>40451</v>
      </c>
      <c r="N20" s="247">
        <v>40471</v>
      </c>
      <c r="O20" s="230">
        <v>1</v>
      </c>
    </row>
    <row r="21" spans="1:15" ht="13.5">
      <c r="A21" s="18"/>
      <c r="B21" s="15"/>
      <c r="C21" s="242"/>
      <c r="D21" s="243"/>
      <c r="E21" s="244"/>
      <c r="F21" s="243"/>
      <c r="G21" s="244"/>
      <c r="H21" s="245"/>
      <c r="I21" s="242"/>
      <c r="J21" s="245"/>
      <c r="K21" s="256"/>
      <c r="L21" s="221"/>
      <c r="M21" s="222"/>
      <c r="N21" s="246"/>
      <c r="O21" s="229"/>
    </row>
    <row r="22" spans="1:15" ht="13.5">
      <c r="A22" s="18"/>
      <c r="B22" s="61"/>
      <c r="C22" s="223"/>
      <c r="D22" s="232"/>
      <c r="E22" s="231"/>
      <c r="F22" s="232"/>
      <c r="G22" s="231"/>
      <c r="H22" s="232"/>
      <c r="I22" s="233"/>
      <c r="J22" s="232"/>
      <c r="K22" s="255"/>
      <c r="L22" s="239"/>
      <c r="M22" s="240"/>
      <c r="N22" s="241"/>
      <c r="O22" s="229"/>
    </row>
    <row r="23" spans="1:15" ht="13.5">
      <c r="A23" s="18"/>
      <c r="B23" s="61"/>
      <c r="C23" s="223"/>
      <c r="D23" s="232"/>
      <c r="E23" s="231"/>
      <c r="F23" s="232"/>
      <c r="G23" s="231"/>
      <c r="H23" s="232"/>
      <c r="I23" s="233"/>
      <c r="J23" s="232"/>
      <c r="K23" s="255"/>
      <c r="L23" s="235"/>
      <c r="M23" s="236"/>
      <c r="N23" s="247"/>
      <c r="O23" s="230"/>
    </row>
    <row r="24" spans="1:15" ht="13.5">
      <c r="A24" s="18"/>
      <c r="B24" s="61"/>
      <c r="C24" s="223"/>
      <c r="D24" s="232"/>
      <c r="E24" s="231"/>
      <c r="F24" s="232"/>
      <c r="G24" s="233"/>
      <c r="H24" s="232"/>
      <c r="I24" s="233"/>
      <c r="J24" s="232"/>
      <c r="K24" s="255"/>
      <c r="L24" s="235"/>
      <c r="M24" s="236"/>
      <c r="N24" s="247"/>
      <c r="O24" s="230"/>
    </row>
    <row r="25" spans="1:15" ht="13.5">
      <c r="A25" s="18"/>
      <c r="B25" s="61"/>
      <c r="C25" s="223"/>
      <c r="D25" s="232"/>
      <c r="E25" s="231"/>
      <c r="F25" s="232"/>
      <c r="G25" s="233"/>
      <c r="H25" s="232"/>
      <c r="I25" s="233"/>
      <c r="J25" s="232"/>
      <c r="K25" s="255"/>
      <c r="L25" s="235"/>
      <c r="M25" s="236"/>
      <c r="N25" s="247"/>
      <c r="O25" s="230"/>
    </row>
    <row r="26" spans="1:15" ht="13.5">
      <c r="A26" s="18"/>
      <c r="B26" s="61"/>
      <c r="C26" s="223"/>
      <c r="D26" s="232"/>
      <c r="E26" s="231"/>
      <c r="F26" s="232"/>
      <c r="G26" s="233"/>
      <c r="H26" s="232"/>
      <c r="I26" s="233"/>
      <c r="J26" s="232"/>
      <c r="K26" s="255"/>
      <c r="L26" s="235"/>
      <c r="M26" s="236"/>
      <c r="N26" s="247"/>
      <c r="O26" s="230"/>
    </row>
    <row r="27" spans="1:15" ht="13.5">
      <c r="A27" s="18"/>
      <c r="B27" s="61"/>
      <c r="C27" s="223"/>
      <c r="D27" s="232"/>
      <c r="E27" s="231"/>
      <c r="F27" s="232"/>
      <c r="G27" s="233"/>
      <c r="H27" s="232"/>
      <c r="I27" s="233"/>
      <c r="J27" s="232"/>
      <c r="K27" s="255"/>
      <c r="L27" s="235"/>
      <c r="M27" s="236"/>
      <c r="N27" s="247"/>
      <c r="O27" s="230"/>
    </row>
    <row r="28" spans="1:15" ht="13.5">
      <c r="A28" s="18"/>
      <c r="B28" s="61"/>
      <c r="C28" s="223"/>
      <c r="D28" s="232"/>
      <c r="E28" s="231"/>
      <c r="F28" s="232"/>
      <c r="G28" s="233"/>
      <c r="H28" s="232"/>
      <c r="I28" s="233"/>
      <c r="J28" s="232"/>
      <c r="K28" s="255"/>
      <c r="L28" s="235"/>
      <c r="M28" s="236"/>
      <c r="N28" s="247"/>
      <c r="O28" s="230"/>
    </row>
    <row r="29" spans="1:15" ht="13.5">
      <c r="A29" s="18"/>
      <c r="B29" s="15"/>
      <c r="C29" s="196"/>
      <c r="D29" s="205"/>
      <c r="E29" s="202"/>
      <c r="F29" s="205"/>
      <c r="G29" s="204"/>
      <c r="H29" s="205"/>
      <c r="I29" s="204"/>
      <c r="J29" s="205"/>
      <c r="K29" s="253"/>
      <c r="L29" s="239"/>
      <c r="M29" s="240"/>
      <c r="N29" s="241"/>
      <c r="O29" s="229"/>
    </row>
    <row r="30" spans="1:15" ht="13.5">
      <c r="A30" s="18"/>
      <c r="B30" s="61"/>
      <c r="C30" s="223"/>
      <c r="D30" s="232"/>
      <c r="E30" s="231"/>
      <c r="F30" s="232"/>
      <c r="G30" s="233"/>
      <c r="H30" s="232"/>
      <c r="I30" s="233"/>
      <c r="J30" s="232"/>
      <c r="K30" s="255"/>
      <c r="L30" s="235"/>
      <c r="M30" s="236"/>
      <c r="N30" s="247"/>
      <c r="O30" s="230"/>
    </row>
    <row r="31" spans="1:15" ht="13.5">
      <c r="A31" s="18"/>
      <c r="B31" s="15"/>
      <c r="C31" s="196"/>
      <c r="D31" s="205"/>
      <c r="E31" s="202"/>
      <c r="F31" s="205"/>
      <c r="G31" s="204"/>
      <c r="H31" s="205"/>
      <c r="I31" s="204"/>
      <c r="J31" s="205"/>
      <c r="K31" s="253"/>
      <c r="L31" s="239"/>
      <c r="M31" s="240"/>
      <c r="N31" s="241"/>
      <c r="O31" s="229"/>
    </row>
    <row r="32" spans="1:15" ht="13.5">
      <c r="A32" s="18"/>
      <c r="B32" s="15"/>
      <c r="C32" s="248"/>
      <c r="D32" s="205"/>
      <c r="E32" s="238"/>
      <c r="F32" s="205"/>
      <c r="G32" s="204"/>
      <c r="H32" s="205"/>
      <c r="I32" s="204"/>
      <c r="J32" s="205"/>
      <c r="K32" s="253"/>
      <c r="L32" s="239"/>
      <c r="M32" s="240"/>
      <c r="N32" s="241"/>
      <c r="O32" s="229"/>
    </row>
    <row r="33" spans="1:15" ht="14.25" thickBot="1">
      <c r="A33" s="72"/>
      <c r="B33" s="73" t="s">
        <v>61</v>
      </c>
      <c r="C33" s="89">
        <f aca="true" t="shared" si="0" ref="C33:J33">SUM(C5:C32)</f>
        <v>4</v>
      </c>
      <c r="D33" s="105">
        <f t="shared" si="0"/>
        <v>2</v>
      </c>
      <c r="E33" s="89">
        <f t="shared" si="0"/>
        <v>4</v>
      </c>
      <c r="F33" s="105">
        <f t="shared" si="0"/>
        <v>2</v>
      </c>
      <c r="G33" s="106">
        <f t="shared" si="0"/>
        <v>2</v>
      </c>
      <c r="H33" s="88">
        <f t="shared" si="0"/>
        <v>2</v>
      </c>
      <c r="I33" s="106">
        <f t="shared" si="0"/>
        <v>0</v>
      </c>
      <c r="J33" s="88">
        <f t="shared" si="0"/>
        <v>0</v>
      </c>
      <c r="K33" s="257"/>
      <c r="L33" s="74"/>
      <c r="M33" s="155"/>
      <c r="N33" s="75"/>
      <c r="O33" s="76">
        <f>SUM(O5:O32)</f>
        <v>3461</v>
      </c>
    </row>
    <row r="34" spans="3:11" ht="13.5">
      <c r="C34" s="71"/>
      <c r="D34" s="71"/>
      <c r="G34" s="71"/>
      <c r="H34" s="71"/>
      <c r="J34" s="71"/>
      <c r="K34" s="262"/>
    </row>
    <row r="35" spans="2:6" ht="13.5">
      <c r="B35" t="s">
        <v>118</v>
      </c>
      <c r="C35" s="115">
        <f>SUM(C33,D33,I33,J33)</f>
        <v>6</v>
      </c>
      <c r="E35" t="s">
        <v>35</v>
      </c>
      <c r="F35" s="115">
        <f>SUM(O5,O7,O9,O10,O16,O17)</f>
        <v>3416</v>
      </c>
    </row>
    <row r="36" spans="2:6" ht="13.5">
      <c r="B36" t="s">
        <v>51</v>
      </c>
      <c r="C36" s="115">
        <f>SUM(E33:F33)</f>
        <v>6</v>
      </c>
      <c r="E36" t="s">
        <v>35</v>
      </c>
      <c r="F36" s="115">
        <f>SUM(O11,O12,O13,O14,O15,O18)</f>
        <v>44</v>
      </c>
    </row>
    <row r="37" spans="2:6" ht="13.5">
      <c r="B37" s="25" t="s">
        <v>63</v>
      </c>
      <c r="C37" s="116">
        <f>SUM(G33:H33)</f>
        <v>4</v>
      </c>
      <c r="D37" s="25"/>
      <c r="E37" s="25" t="s">
        <v>35</v>
      </c>
      <c r="F37" s="116">
        <f>SUM(O6,O8,O19:O20)</f>
        <v>1</v>
      </c>
    </row>
    <row r="38" spans="2:6" ht="13.5">
      <c r="B38" t="s">
        <v>33</v>
      </c>
      <c r="C38" s="115">
        <f>SUM(C35:C37)</f>
        <v>16</v>
      </c>
      <c r="E38" t="s">
        <v>35</v>
      </c>
      <c r="F38" s="115">
        <f>SUM(F35:F37)</f>
        <v>3461</v>
      </c>
    </row>
    <row r="41" spans="1:14" ht="14.25" thickBot="1">
      <c r="A41" t="s">
        <v>84</v>
      </c>
      <c r="J41" s="50"/>
      <c r="K41" s="256"/>
      <c r="M41" s="16"/>
      <c r="N41" s="50"/>
    </row>
    <row r="42" spans="1:14" ht="13.5">
      <c r="A42" s="8" t="s">
        <v>34</v>
      </c>
      <c r="B42" s="57"/>
      <c r="C42" s="304" t="s">
        <v>0</v>
      </c>
      <c r="D42" s="305"/>
      <c r="E42" s="304" t="s">
        <v>54</v>
      </c>
      <c r="F42" s="305"/>
      <c r="G42" s="304" t="s">
        <v>50</v>
      </c>
      <c r="H42" s="305"/>
      <c r="I42" s="304" t="s">
        <v>20</v>
      </c>
      <c r="J42" s="305"/>
      <c r="K42" s="252" t="s">
        <v>133</v>
      </c>
      <c r="L42" s="7"/>
      <c r="M42" s="64"/>
      <c r="N42" s="11"/>
    </row>
    <row r="43" spans="1:14" ht="13.5">
      <c r="A43" s="9" t="s">
        <v>44</v>
      </c>
      <c r="B43" s="58" t="s">
        <v>30</v>
      </c>
      <c r="C43" s="5" t="s">
        <v>28</v>
      </c>
      <c r="D43" s="6" t="s">
        <v>21</v>
      </c>
      <c r="E43" s="5" t="s">
        <v>27</v>
      </c>
      <c r="F43" s="6" t="s">
        <v>21</v>
      </c>
      <c r="G43" s="5" t="s">
        <v>28</v>
      </c>
      <c r="H43" s="6" t="s">
        <v>21</v>
      </c>
      <c r="I43" s="5" t="s">
        <v>28</v>
      </c>
      <c r="J43" s="6" t="s">
        <v>21</v>
      </c>
      <c r="K43" s="263" t="s">
        <v>134</v>
      </c>
      <c r="L43" s="5" t="s">
        <v>32</v>
      </c>
      <c r="M43" s="51" t="s">
        <v>31</v>
      </c>
      <c r="N43" s="12" t="s">
        <v>35</v>
      </c>
    </row>
    <row r="44" spans="1:14" s="114" customFormat="1" ht="13.5">
      <c r="A44" s="10">
        <v>1</v>
      </c>
      <c r="B44" s="117" t="s">
        <v>64</v>
      </c>
      <c r="C44" s="3"/>
      <c r="D44" s="4"/>
      <c r="E44" s="118"/>
      <c r="F44" s="4"/>
      <c r="G44" s="118">
        <v>1</v>
      </c>
      <c r="H44" s="4"/>
      <c r="I44" s="118"/>
      <c r="J44" s="119"/>
      <c r="K44" s="266" t="s">
        <v>138</v>
      </c>
      <c r="L44" s="2">
        <v>39630</v>
      </c>
      <c r="M44" s="120">
        <v>39904</v>
      </c>
      <c r="N44" s="121">
        <v>5</v>
      </c>
    </row>
    <row r="45" spans="1:14" s="114" customFormat="1" ht="13.5">
      <c r="A45" s="10">
        <v>2</v>
      </c>
      <c r="B45" s="117" t="s">
        <v>65</v>
      </c>
      <c r="C45" s="46"/>
      <c r="D45" s="122"/>
      <c r="E45" s="123">
        <v>1</v>
      </c>
      <c r="F45" s="122"/>
      <c r="G45" s="123"/>
      <c r="H45" s="122"/>
      <c r="I45" s="124"/>
      <c r="J45" s="125"/>
      <c r="K45" s="260" t="s">
        <v>138</v>
      </c>
      <c r="L45" s="126">
        <v>39870</v>
      </c>
      <c r="M45" s="127">
        <v>39916</v>
      </c>
      <c r="N45" s="121">
        <v>0</v>
      </c>
    </row>
    <row r="46" spans="1:14" s="114" customFormat="1" ht="13.5">
      <c r="A46" s="10">
        <v>3</v>
      </c>
      <c r="B46" s="117" t="s">
        <v>67</v>
      </c>
      <c r="C46" s="46"/>
      <c r="D46" s="122"/>
      <c r="E46" s="123"/>
      <c r="F46" s="122"/>
      <c r="G46" s="123">
        <v>1</v>
      </c>
      <c r="H46" s="122"/>
      <c r="I46" s="124"/>
      <c r="J46" s="125"/>
      <c r="K46" s="260" t="s">
        <v>138</v>
      </c>
      <c r="L46" s="126">
        <v>39888</v>
      </c>
      <c r="M46" s="120">
        <v>39953</v>
      </c>
      <c r="N46" s="121">
        <v>1</v>
      </c>
    </row>
    <row r="47" spans="1:14" s="114" customFormat="1" ht="13.5">
      <c r="A47" s="10">
        <v>4</v>
      </c>
      <c r="B47" s="117" t="s">
        <v>68</v>
      </c>
      <c r="C47" s="46"/>
      <c r="D47" s="122"/>
      <c r="E47" s="123"/>
      <c r="F47" s="122">
        <v>1</v>
      </c>
      <c r="G47" s="123"/>
      <c r="H47" s="122"/>
      <c r="I47" s="124"/>
      <c r="J47" s="125"/>
      <c r="K47" s="260" t="s">
        <v>138</v>
      </c>
      <c r="L47" s="126">
        <v>39903</v>
      </c>
      <c r="M47" s="120">
        <v>39953</v>
      </c>
      <c r="N47" s="121">
        <v>1</v>
      </c>
    </row>
    <row r="48" spans="1:14" s="114" customFormat="1" ht="22.5">
      <c r="A48" s="10">
        <v>5</v>
      </c>
      <c r="B48" s="128" t="s">
        <v>66</v>
      </c>
      <c r="C48" s="46"/>
      <c r="D48" s="129">
        <v>1</v>
      </c>
      <c r="E48" s="118"/>
      <c r="F48" s="4"/>
      <c r="G48" s="118"/>
      <c r="H48" s="4"/>
      <c r="I48" s="118"/>
      <c r="J48" s="119"/>
      <c r="K48" s="266" t="s">
        <v>138</v>
      </c>
      <c r="L48" s="126">
        <v>39870</v>
      </c>
      <c r="M48" s="120">
        <v>39962</v>
      </c>
      <c r="N48" s="121">
        <v>22</v>
      </c>
    </row>
    <row r="49" spans="1:14" s="114" customFormat="1" ht="13.5">
      <c r="A49" s="10">
        <v>6</v>
      </c>
      <c r="B49" s="117" t="s">
        <v>69</v>
      </c>
      <c r="C49" s="3"/>
      <c r="D49" s="129">
        <v>1</v>
      </c>
      <c r="E49" s="118"/>
      <c r="F49" s="4"/>
      <c r="G49" s="118"/>
      <c r="H49" s="4"/>
      <c r="I49" s="118"/>
      <c r="J49" s="119"/>
      <c r="K49" s="266" t="s">
        <v>138</v>
      </c>
      <c r="L49" s="126">
        <v>39903</v>
      </c>
      <c r="M49" s="127">
        <v>39965</v>
      </c>
      <c r="N49" s="121">
        <v>1</v>
      </c>
    </row>
    <row r="50" spans="1:14" s="114" customFormat="1" ht="13.5">
      <c r="A50" s="10">
        <v>7</v>
      </c>
      <c r="B50" s="117" t="s">
        <v>70</v>
      </c>
      <c r="C50" s="3"/>
      <c r="D50" s="129">
        <v>1</v>
      </c>
      <c r="E50" s="118"/>
      <c r="F50" s="4"/>
      <c r="G50" s="118"/>
      <c r="H50" s="4"/>
      <c r="I50" s="130"/>
      <c r="J50" s="131"/>
      <c r="K50" s="265" t="s">
        <v>138</v>
      </c>
      <c r="L50" s="132">
        <v>39959</v>
      </c>
      <c r="M50" s="127">
        <v>39994</v>
      </c>
      <c r="N50" s="121">
        <v>0</v>
      </c>
    </row>
    <row r="51" spans="1:14" s="114" customFormat="1" ht="13.5">
      <c r="A51" s="10">
        <v>8</v>
      </c>
      <c r="B51" s="117" t="s">
        <v>71</v>
      </c>
      <c r="C51" s="46"/>
      <c r="D51" s="133">
        <v>1</v>
      </c>
      <c r="E51" s="123"/>
      <c r="F51" s="125"/>
      <c r="G51" s="46"/>
      <c r="H51" s="122"/>
      <c r="I51" s="124"/>
      <c r="J51" s="122"/>
      <c r="K51" s="261" t="s">
        <v>138</v>
      </c>
      <c r="L51" s="132">
        <v>39959</v>
      </c>
      <c r="M51" s="134">
        <v>39994</v>
      </c>
      <c r="N51" s="135">
        <v>0</v>
      </c>
    </row>
    <row r="52" spans="1:14" s="114" customFormat="1" ht="13.5">
      <c r="A52" s="10">
        <v>9</v>
      </c>
      <c r="B52" s="136" t="s">
        <v>72</v>
      </c>
      <c r="C52" s="46"/>
      <c r="D52" s="125"/>
      <c r="E52" s="46"/>
      <c r="F52" s="125"/>
      <c r="G52" s="46"/>
      <c r="H52" s="122">
        <v>1</v>
      </c>
      <c r="I52" s="124"/>
      <c r="J52" s="122"/>
      <c r="K52" s="260" t="s">
        <v>138</v>
      </c>
      <c r="L52" s="126">
        <v>39974</v>
      </c>
      <c r="M52" s="134">
        <v>40030</v>
      </c>
      <c r="N52" s="137">
        <v>6</v>
      </c>
    </row>
    <row r="53" spans="1:14" s="114" customFormat="1" ht="22.5">
      <c r="A53" s="10">
        <v>10</v>
      </c>
      <c r="B53" s="117" t="s">
        <v>73</v>
      </c>
      <c r="C53" s="46">
        <v>1</v>
      </c>
      <c r="D53" s="125"/>
      <c r="E53" s="46"/>
      <c r="F53" s="125"/>
      <c r="G53" s="46"/>
      <c r="H53" s="122"/>
      <c r="I53" s="124"/>
      <c r="J53" s="122"/>
      <c r="K53" s="270" t="s">
        <v>135</v>
      </c>
      <c r="L53" s="138">
        <v>39962</v>
      </c>
      <c r="M53" s="134">
        <v>40039</v>
      </c>
      <c r="N53" s="135">
        <v>4</v>
      </c>
    </row>
    <row r="54" spans="1:14" s="114" customFormat="1" ht="22.5">
      <c r="A54" s="10">
        <v>11</v>
      </c>
      <c r="B54" s="128" t="s">
        <v>74</v>
      </c>
      <c r="C54" s="46" t="s">
        <v>75</v>
      </c>
      <c r="D54" s="125"/>
      <c r="E54" s="46"/>
      <c r="F54" s="125">
        <v>1</v>
      </c>
      <c r="G54" s="46"/>
      <c r="H54" s="122"/>
      <c r="I54" s="124"/>
      <c r="J54" s="122"/>
      <c r="K54" s="260" t="s">
        <v>203</v>
      </c>
      <c r="L54" s="126">
        <v>39993</v>
      </c>
      <c r="M54" s="134">
        <v>40053</v>
      </c>
      <c r="N54" s="137">
        <v>17</v>
      </c>
    </row>
    <row r="55" spans="1:14" s="114" customFormat="1" ht="13.5">
      <c r="A55" s="10">
        <v>12</v>
      </c>
      <c r="B55" s="117" t="s">
        <v>76</v>
      </c>
      <c r="C55" s="47"/>
      <c r="D55" s="139"/>
      <c r="E55" s="140">
        <v>1</v>
      </c>
      <c r="F55" s="139"/>
      <c r="G55" s="47"/>
      <c r="H55" s="141"/>
      <c r="I55" s="140"/>
      <c r="J55" s="141"/>
      <c r="K55" s="261" t="s">
        <v>203</v>
      </c>
      <c r="L55" s="142">
        <v>40015</v>
      </c>
      <c r="M55" s="127">
        <v>40081</v>
      </c>
      <c r="N55" s="143">
        <v>17</v>
      </c>
    </row>
    <row r="56" spans="1:14" s="114" customFormat="1" ht="13.5">
      <c r="A56" s="10">
        <v>13</v>
      </c>
      <c r="B56" s="117" t="s">
        <v>77</v>
      </c>
      <c r="C56" s="46">
        <v>1</v>
      </c>
      <c r="D56" s="122"/>
      <c r="E56" s="123"/>
      <c r="F56" s="144"/>
      <c r="G56" s="46"/>
      <c r="H56" s="122"/>
      <c r="I56" s="107"/>
      <c r="J56" s="122"/>
      <c r="K56" s="260" t="s">
        <v>203</v>
      </c>
      <c r="L56" s="2">
        <v>40018</v>
      </c>
      <c r="M56" s="127">
        <v>40081</v>
      </c>
      <c r="N56" s="137">
        <v>12</v>
      </c>
    </row>
    <row r="57" spans="1:14" s="114" customFormat="1" ht="13.5">
      <c r="A57" s="10">
        <v>14</v>
      </c>
      <c r="B57" s="117" t="s">
        <v>82</v>
      </c>
      <c r="C57" s="46"/>
      <c r="D57" s="125"/>
      <c r="E57" s="46"/>
      <c r="F57" s="125"/>
      <c r="G57" s="46">
        <v>1</v>
      </c>
      <c r="H57" s="125"/>
      <c r="I57" s="123"/>
      <c r="J57" s="125"/>
      <c r="K57" s="260" t="s">
        <v>203</v>
      </c>
      <c r="L57" s="2">
        <v>39856</v>
      </c>
      <c r="M57" s="145">
        <v>40086</v>
      </c>
      <c r="N57" s="137">
        <v>0</v>
      </c>
    </row>
    <row r="58" spans="1:14" s="114" customFormat="1" ht="13.5">
      <c r="A58" s="10">
        <v>15</v>
      </c>
      <c r="B58" s="146" t="s">
        <v>78</v>
      </c>
      <c r="C58" s="47"/>
      <c r="D58" s="139"/>
      <c r="E58" s="140"/>
      <c r="F58" s="139">
        <v>1</v>
      </c>
      <c r="G58" s="140"/>
      <c r="H58" s="139"/>
      <c r="I58" s="140"/>
      <c r="J58" s="139"/>
      <c r="K58" s="261" t="s">
        <v>203</v>
      </c>
      <c r="L58" s="142">
        <v>40042</v>
      </c>
      <c r="M58" s="127">
        <v>40087</v>
      </c>
      <c r="N58" s="143">
        <v>2</v>
      </c>
    </row>
    <row r="59" spans="1:14" s="114" customFormat="1" ht="13.5">
      <c r="A59" s="10">
        <v>16</v>
      </c>
      <c r="B59" s="117" t="s">
        <v>79</v>
      </c>
      <c r="C59" s="46"/>
      <c r="D59" s="125"/>
      <c r="E59" s="46"/>
      <c r="F59" s="125"/>
      <c r="G59" s="46">
        <v>1</v>
      </c>
      <c r="H59" s="125"/>
      <c r="I59" s="123"/>
      <c r="J59" s="125"/>
      <c r="K59" s="260" t="s">
        <v>203</v>
      </c>
      <c r="L59" s="2">
        <v>40072</v>
      </c>
      <c r="M59" s="127">
        <v>40109</v>
      </c>
      <c r="N59" s="137">
        <v>5</v>
      </c>
    </row>
    <row r="60" spans="1:14" s="114" customFormat="1" ht="13.5">
      <c r="A60" s="10">
        <v>17</v>
      </c>
      <c r="B60" s="147" t="s">
        <v>80</v>
      </c>
      <c r="C60" s="46"/>
      <c r="D60" s="125"/>
      <c r="E60" s="46"/>
      <c r="F60" s="125"/>
      <c r="G60" s="46"/>
      <c r="H60" s="125">
        <v>1</v>
      </c>
      <c r="I60" s="46"/>
      <c r="J60" s="125"/>
      <c r="K60" s="261" t="s">
        <v>203</v>
      </c>
      <c r="L60" s="142">
        <v>40073</v>
      </c>
      <c r="M60" s="112">
        <v>40113</v>
      </c>
      <c r="N60" s="135">
        <v>0</v>
      </c>
    </row>
    <row r="61" spans="1:14" s="114" customFormat="1" ht="13.5">
      <c r="A61" s="10">
        <v>18</v>
      </c>
      <c r="B61" s="117" t="s">
        <v>81</v>
      </c>
      <c r="C61" s="148">
        <v>1</v>
      </c>
      <c r="D61" s="149"/>
      <c r="E61" s="96"/>
      <c r="F61" s="149"/>
      <c r="G61" s="96"/>
      <c r="H61" s="150"/>
      <c r="I61" s="148"/>
      <c r="J61" s="150"/>
      <c r="K61" s="301" t="s">
        <v>203</v>
      </c>
      <c r="L61" s="132">
        <v>40086</v>
      </c>
      <c r="M61" s="151">
        <v>40130</v>
      </c>
      <c r="N61" s="137">
        <v>1</v>
      </c>
    </row>
    <row r="62" spans="1:14" s="114" customFormat="1" ht="13.5">
      <c r="A62" s="10">
        <v>19</v>
      </c>
      <c r="B62" s="147" t="s">
        <v>83</v>
      </c>
      <c r="C62" s="47"/>
      <c r="D62" s="139">
        <v>1</v>
      </c>
      <c r="E62" s="47"/>
      <c r="F62" s="139"/>
      <c r="G62" s="47"/>
      <c r="H62" s="139"/>
      <c r="I62" s="140"/>
      <c r="J62" s="139"/>
      <c r="K62" s="261" t="s">
        <v>203</v>
      </c>
      <c r="L62" s="2">
        <v>40081</v>
      </c>
      <c r="M62" s="145">
        <v>40144</v>
      </c>
      <c r="N62" s="137">
        <v>59</v>
      </c>
    </row>
    <row r="63" spans="1:14" s="114" customFormat="1" ht="22.5">
      <c r="A63" s="10">
        <v>20</v>
      </c>
      <c r="B63" s="147" t="s">
        <v>86</v>
      </c>
      <c r="C63" s="47"/>
      <c r="D63" s="139">
        <v>1</v>
      </c>
      <c r="E63" s="47"/>
      <c r="F63" s="139"/>
      <c r="G63" s="47"/>
      <c r="H63" s="139"/>
      <c r="I63" s="140"/>
      <c r="J63" s="139"/>
      <c r="K63" s="271" t="s">
        <v>136</v>
      </c>
      <c r="L63" s="142">
        <v>40088</v>
      </c>
      <c r="M63" s="152">
        <v>40154</v>
      </c>
      <c r="N63" s="143">
        <v>9</v>
      </c>
    </row>
    <row r="64" spans="1:14" s="114" customFormat="1" ht="13.5">
      <c r="A64" s="10">
        <v>21</v>
      </c>
      <c r="B64" s="147" t="s">
        <v>87</v>
      </c>
      <c r="C64" s="47">
        <v>1</v>
      </c>
      <c r="D64" s="139"/>
      <c r="E64" s="47"/>
      <c r="F64" s="139"/>
      <c r="G64" s="140"/>
      <c r="H64" s="139"/>
      <c r="I64" s="140"/>
      <c r="J64" s="139"/>
      <c r="K64" s="261" t="s">
        <v>138</v>
      </c>
      <c r="L64" s="142">
        <v>40086</v>
      </c>
      <c r="M64" s="152">
        <v>40165</v>
      </c>
      <c r="N64" s="143">
        <v>7</v>
      </c>
    </row>
    <row r="65" spans="1:14" s="114" customFormat="1" ht="13.5">
      <c r="A65" s="10">
        <v>22</v>
      </c>
      <c r="B65" s="147" t="s">
        <v>88</v>
      </c>
      <c r="C65" s="47"/>
      <c r="D65" s="139"/>
      <c r="E65" s="47"/>
      <c r="F65" s="139">
        <v>1</v>
      </c>
      <c r="G65" s="140"/>
      <c r="H65" s="139"/>
      <c r="I65" s="140"/>
      <c r="J65" s="139"/>
      <c r="K65" s="261" t="s">
        <v>138</v>
      </c>
      <c r="L65" s="142">
        <v>40144</v>
      </c>
      <c r="M65" s="152">
        <v>40193</v>
      </c>
      <c r="N65" s="143">
        <v>0</v>
      </c>
    </row>
    <row r="66" spans="1:14" s="114" customFormat="1" ht="13.5">
      <c r="A66" s="10">
        <v>23</v>
      </c>
      <c r="B66" s="147" t="s">
        <v>89</v>
      </c>
      <c r="C66" s="47"/>
      <c r="D66" s="139"/>
      <c r="E66" s="47"/>
      <c r="F66" s="139">
        <v>1</v>
      </c>
      <c r="G66" s="140"/>
      <c r="H66" s="139"/>
      <c r="I66" s="140"/>
      <c r="J66" s="139"/>
      <c r="K66" s="261" t="s">
        <v>138</v>
      </c>
      <c r="L66" s="142">
        <v>40162</v>
      </c>
      <c r="M66" s="152">
        <v>40204</v>
      </c>
      <c r="N66" s="143">
        <v>0</v>
      </c>
    </row>
    <row r="67" spans="1:14" s="114" customFormat="1" ht="13.5">
      <c r="A67" s="10">
        <v>24</v>
      </c>
      <c r="B67" s="147" t="s">
        <v>91</v>
      </c>
      <c r="C67" s="47">
        <v>1</v>
      </c>
      <c r="D67" s="139"/>
      <c r="E67" s="47"/>
      <c r="F67" s="139"/>
      <c r="G67" s="140"/>
      <c r="H67" s="139"/>
      <c r="I67" s="140"/>
      <c r="J67" s="139"/>
      <c r="K67" s="261" t="s">
        <v>138</v>
      </c>
      <c r="L67" s="142">
        <v>40198</v>
      </c>
      <c r="M67" s="152">
        <v>40232</v>
      </c>
      <c r="N67" s="143">
        <v>0</v>
      </c>
    </row>
    <row r="68" spans="1:14" s="114" customFormat="1" ht="13.5">
      <c r="A68" s="10">
        <v>25</v>
      </c>
      <c r="B68" s="147" t="s">
        <v>92</v>
      </c>
      <c r="C68" s="47"/>
      <c r="D68" s="139"/>
      <c r="E68" s="47"/>
      <c r="F68" s="139"/>
      <c r="G68" s="140">
        <v>1</v>
      </c>
      <c r="H68" s="139"/>
      <c r="I68" s="140"/>
      <c r="J68" s="139"/>
      <c r="K68" s="261" t="s">
        <v>138</v>
      </c>
      <c r="L68" s="142">
        <v>40164</v>
      </c>
      <c r="M68" s="152">
        <v>40235</v>
      </c>
      <c r="N68" s="143">
        <v>2</v>
      </c>
    </row>
    <row r="69" spans="1:14" s="114" customFormat="1" ht="33.75">
      <c r="A69" s="10">
        <v>26</v>
      </c>
      <c r="B69" s="117" t="s">
        <v>93</v>
      </c>
      <c r="C69" s="46"/>
      <c r="D69" s="125">
        <v>1</v>
      </c>
      <c r="E69" s="46"/>
      <c r="F69" s="125"/>
      <c r="G69" s="123"/>
      <c r="H69" s="125"/>
      <c r="I69" s="123"/>
      <c r="J69" s="125"/>
      <c r="K69" s="272" t="s">
        <v>137</v>
      </c>
      <c r="L69" s="2">
        <v>40186</v>
      </c>
      <c r="M69" s="145">
        <v>40247</v>
      </c>
      <c r="N69" s="137">
        <v>19</v>
      </c>
    </row>
    <row r="70" spans="1:14" s="114" customFormat="1" ht="13.5">
      <c r="A70" s="10">
        <v>27</v>
      </c>
      <c r="B70" s="147" t="s">
        <v>95</v>
      </c>
      <c r="C70" s="47"/>
      <c r="D70" s="139">
        <v>1</v>
      </c>
      <c r="E70" s="47"/>
      <c r="F70" s="139"/>
      <c r="G70" s="140"/>
      <c r="H70" s="139"/>
      <c r="I70" s="140"/>
      <c r="J70" s="139"/>
      <c r="K70" s="261" t="s">
        <v>138</v>
      </c>
      <c r="L70" s="142">
        <v>40214</v>
      </c>
      <c r="M70" s="152">
        <v>40268</v>
      </c>
      <c r="N70" s="143">
        <v>1</v>
      </c>
    </row>
    <row r="71" spans="1:14" s="114" customFormat="1" ht="13.5">
      <c r="A71" s="10">
        <v>28</v>
      </c>
      <c r="B71" s="117" t="s">
        <v>110</v>
      </c>
      <c r="C71" s="46">
        <v>1</v>
      </c>
      <c r="D71" s="125"/>
      <c r="E71" s="46"/>
      <c r="F71" s="125"/>
      <c r="G71" s="123"/>
      <c r="H71" s="125"/>
      <c r="I71" s="123"/>
      <c r="J71" s="125"/>
      <c r="K71" s="260" t="s">
        <v>138</v>
      </c>
      <c r="L71" s="2">
        <v>40213</v>
      </c>
      <c r="M71" s="145">
        <v>40268</v>
      </c>
      <c r="N71" s="137">
        <v>115</v>
      </c>
    </row>
    <row r="72" spans="1:14" s="114" customFormat="1" ht="13.5">
      <c r="A72" s="10">
        <v>29</v>
      </c>
      <c r="B72" s="117" t="s">
        <v>112</v>
      </c>
      <c r="C72" s="107">
        <v>1</v>
      </c>
      <c r="D72" s="125"/>
      <c r="E72" s="107"/>
      <c r="F72" s="125"/>
      <c r="G72" s="123"/>
      <c r="H72" s="125"/>
      <c r="I72" s="123"/>
      <c r="J72" s="125"/>
      <c r="K72" s="260" t="s">
        <v>138</v>
      </c>
      <c r="L72" s="2">
        <v>40213</v>
      </c>
      <c r="M72" s="145">
        <v>40268</v>
      </c>
      <c r="N72" s="137">
        <v>10</v>
      </c>
    </row>
    <row r="73" spans="1:14" ht="14.25" thickBot="1">
      <c r="A73" s="72"/>
      <c r="B73" s="73" t="s">
        <v>61</v>
      </c>
      <c r="C73" s="89">
        <f>SUM(C44:C72)</f>
        <v>7</v>
      </c>
      <c r="D73" s="105">
        <f aca="true" t="shared" si="1" ref="D73:J73">SUM(D44:D71)</f>
        <v>8</v>
      </c>
      <c r="E73" s="89">
        <f t="shared" si="1"/>
        <v>2</v>
      </c>
      <c r="F73" s="105">
        <f t="shared" si="1"/>
        <v>5</v>
      </c>
      <c r="G73" s="106">
        <f t="shared" si="1"/>
        <v>5</v>
      </c>
      <c r="H73" s="88">
        <f t="shared" si="1"/>
        <v>2</v>
      </c>
      <c r="I73" s="106">
        <f t="shared" si="1"/>
        <v>0</v>
      </c>
      <c r="J73" s="88">
        <f t="shared" si="1"/>
        <v>0</v>
      </c>
      <c r="K73" s="268"/>
      <c r="L73" s="74"/>
      <c r="M73" s="75"/>
      <c r="N73" s="76">
        <f>SUM(N44:N72)</f>
        <v>316</v>
      </c>
    </row>
    <row r="74" spans="3:11" ht="13.5">
      <c r="C74" s="71"/>
      <c r="D74" s="71"/>
      <c r="G74" s="71"/>
      <c r="H74" s="71"/>
      <c r="J74" s="71"/>
      <c r="K74" s="302"/>
    </row>
    <row r="75" spans="2:11" ht="13.5">
      <c r="B75" t="s">
        <v>118</v>
      </c>
      <c r="C75" s="115">
        <f>SUM(C73,D73,I73,J73)</f>
        <v>15</v>
      </c>
      <c r="E75" t="s">
        <v>35</v>
      </c>
      <c r="F75" s="115">
        <f>SUM(N48,N49,N50,N51,N53,N56,N61:N64,N67,N69:N72)</f>
        <v>260</v>
      </c>
      <c r="K75" s="267"/>
    </row>
    <row r="76" spans="2:11" ht="13.5">
      <c r="B76" t="s">
        <v>51</v>
      </c>
      <c r="C76" s="115">
        <f>SUM(E73:F73)</f>
        <v>7</v>
      </c>
      <c r="E76" t="s">
        <v>35</v>
      </c>
      <c r="F76" s="115">
        <f>SUM(N45,N47,N54:N55,N58,N65:N66)</f>
        <v>37</v>
      </c>
      <c r="K76" s="267"/>
    </row>
    <row r="77" spans="2:11" ht="13.5">
      <c r="B77" s="25" t="s">
        <v>63</v>
      </c>
      <c r="C77" s="116">
        <f>SUM(G73:H73)</f>
        <v>7</v>
      </c>
      <c r="D77" s="25"/>
      <c r="E77" s="25" t="s">
        <v>35</v>
      </c>
      <c r="F77" s="116">
        <f>SUM(N44,N46,N52,N57,N59,N60,N68)</f>
        <v>19</v>
      </c>
      <c r="K77" s="267"/>
    </row>
    <row r="78" spans="2:11" ht="13.5">
      <c r="B78" t="s">
        <v>33</v>
      </c>
      <c r="C78" s="115">
        <f>SUM(C75:C77)</f>
        <v>29</v>
      </c>
      <c r="E78" t="s">
        <v>35</v>
      </c>
      <c r="F78" s="115">
        <f>SUM(F75:F77)</f>
        <v>316</v>
      </c>
      <c r="K78" s="267"/>
    </row>
    <row r="81" spans="1:14" ht="14.25" thickBot="1">
      <c r="A81" t="s">
        <v>85</v>
      </c>
      <c r="B81" s="97"/>
      <c r="K81" s="269"/>
      <c r="M81" s="16"/>
      <c r="N81" s="50"/>
    </row>
    <row r="82" spans="1:14" ht="13.5">
      <c r="A82" s="8" t="s">
        <v>34</v>
      </c>
      <c r="B82" s="98"/>
      <c r="C82" s="304" t="s">
        <v>0</v>
      </c>
      <c r="D82" s="305"/>
      <c r="E82" s="304" t="s">
        <v>54</v>
      </c>
      <c r="F82" s="305"/>
      <c r="G82" s="304" t="s">
        <v>50</v>
      </c>
      <c r="H82" s="305"/>
      <c r="I82" s="304" t="s">
        <v>20</v>
      </c>
      <c r="J82" s="305"/>
      <c r="K82" s="252" t="s">
        <v>133</v>
      </c>
      <c r="L82" s="7"/>
      <c r="M82" s="64"/>
      <c r="N82" s="11"/>
    </row>
    <row r="83" spans="1:14" ht="13.5">
      <c r="A83" s="9" t="s">
        <v>44</v>
      </c>
      <c r="B83" s="99" t="s">
        <v>30</v>
      </c>
      <c r="C83" s="5" t="s">
        <v>28</v>
      </c>
      <c r="D83" s="6" t="s">
        <v>21</v>
      </c>
      <c r="E83" s="5" t="s">
        <v>27</v>
      </c>
      <c r="F83" s="6" t="s">
        <v>21</v>
      </c>
      <c r="G83" s="5" t="s">
        <v>28</v>
      </c>
      <c r="H83" s="6" t="s">
        <v>21</v>
      </c>
      <c r="I83" s="5" t="s">
        <v>28</v>
      </c>
      <c r="J83" s="6" t="s">
        <v>21</v>
      </c>
      <c r="K83" s="263" t="s">
        <v>134</v>
      </c>
      <c r="L83" s="5" t="s">
        <v>32</v>
      </c>
      <c r="M83" s="51" t="s">
        <v>31</v>
      </c>
      <c r="N83" s="12" t="s">
        <v>35</v>
      </c>
    </row>
    <row r="84" spans="1:14" ht="13.5">
      <c r="A84" s="18">
        <v>183</v>
      </c>
      <c r="B84" s="87" t="s">
        <v>16</v>
      </c>
      <c r="C84" s="19"/>
      <c r="D84" s="20"/>
      <c r="E84" s="22"/>
      <c r="F84" s="20">
        <v>1</v>
      </c>
      <c r="G84" s="22"/>
      <c r="H84" s="20"/>
      <c r="I84" s="22"/>
      <c r="J84" s="40"/>
      <c r="K84" s="266" t="s">
        <v>138</v>
      </c>
      <c r="L84" s="21">
        <v>39398</v>
      </c>
      <c r="M84" s="65">
        <v>39542</v>
      </c>
      <c r="N84" s="13">
        <v>1</v>
      </c>
    </row>
    <row r="85" spans="1:14" ht="13.5">
      <c r="A85" s="17">
        <v>191</v>
      </c>
      <c r="B85" s="87" t="s">
        <v>41</v>
      </c>
      <c r="C85" s="55">
        <v>1</v>
      </c>
      <c r="D85" s="24"/>
      <c r="E85" s="23"/>
      <c r="F85" s="24"/>
      <c r="G85" s="23"/>
      <c r="H85" s="24"/>
      <c r="I85" s="42"/>
      <c r="J85" s="56"/>
      <c r="K85" s="260" t="s">
        <v>138</v>
      </c>
      <c r="L85" s="14">
        <v>39482</v>
      </c>
      <c r="M85" s="66">
        <v>39549</v>
      </c>
      <c r="N85" s="13">
        <v>0</v>
      </c>
    </row>
    <row r="86" spans="1:14" ht="13.5">
      <c r="A86" s="17">
        <v>193</v>
      </c>
      <c r="B86" s="87" t="s">
        <v>42</v>
      </c>
      <c r="C86" s="55">
        <v>1</v>
      </c>
      <c r="D86" s="20"/>
      <c r="E86" s="22"/>
      <c r="F86" s="20"/>
      <c r="G86" s="22"/>
      <c r="H86" s="20"/>
      <c r="I86" s="22"/>
      <c r="J86" s="40"/>
      <c r="K86" s="260" t="s">
        <v>138</v>
      </c>
      <c r="L86" s="14">
        <v>39494</v>
      </c>
      <c r="M86" s="65">
        <v>39554</v>
      </c>
      <c r="N86" s="13">
        <v>22</v>
      </c>
    </row>
    <row r="87" spans="1:14" ht="13.5">
      <c r="A87" s="17">
        <v>194</v>
      </c>
      <c r="B87" s="87" t="s">
        <v>43</v>
      </c>
      <c r="C87" s="19"/>
      <c r="D87" s="20"/>
      <c r="E87" s="22"/>
      <c r="F87" s="20"/>
      <c r="G87" s="22"/>
      <c r="H87" s="20"/>
      <c r="I87" s="22"/>
      <c r="J87" s="40">
        <v>1</v>
      </c>
      <c r="K87" s="260" t="s">
        <v>138</v>
      </c>
      <c r="L87" s="14">
        <v>39497</v>
      </c>
      <c r="M87" s="66">
        <v>39548</v>
      </c>
      <c r="N87" s="13">
        <v>6</v>
      </c>
    </row>
    <row r="88" spans="1:14" ht="22.5">
      <c r="A88" s="17">
        <v>195</v>
      </c>
      <c r="B88" s="87" t="s">
        <v>45</v>
      </c>
      <c r="C88" s="19"/>
      <c r="D88" s="20"/>
      <c r="E88" s="22">
        <v>1</v>
      </c>
      <c r="F88" s="20"/>
      <c r="G88" s="22"/>
      <c r="H88" s="20"/>
      <c r="I88" s="38"/>
      <c r="J88" s="69"/>
      <c r="K88" s="266" t="s">
        <v>138</v>
      </c>
      <c r="L88" s="27">
        <v>39539</v>
      </c>
      <c r="M88" s="66">
        <v>39594</v>
      </c>
      <c r="N88" s="13">
        <v>37</v>
      </c>
    </row>
    <row r="89" spans="1:14" ht="13.5">
      <c r="A89" s="17">
        <v>197</v>
      </c>
      <c r="B89" s="87" t="s">
        <v>46</v>
      </c>
      <c r="C89" s="30"/>
      <c r="D89" s="31"/>
      <c r="E89" s="32"/>
      <c r="F89" s="31">
        <v>1</v>
      </c>
      <c r="G89" s="30"/>
      <c r="H89" s="37"/>
      <c r="I89" s="41"/>
      <c r="J89" s="37"/>
      <c r="K89" s="266" t="s">
        <v>138</v>
      </c>
      <c r="L89" s="27">
        <v>39622</v>
      </c>
      <c r="M89" s="67">
        <v>39661</v>
      </c>
      <c r="N89" s="44">
        <v>0</v>
      </c>
    </row>
    <row r="90" spans="1:14" ht="13.5">
      <c r="A90" s="17">
        <v>198</v>
      </c>
      <c r="B90" s="100" t="s">
        <v>47</v>
      </c>
      <c r="C90" s="30">
        <v>1</v>
      </c>
      <c r="D90" s="31"/>
      <c r="E90" s="30"/>
      <c r="F90" s="31"/>
      <c r="G90" s="30"/>
      <c r="H90" s="37"/>
      <c r="I90" s="41"/>
      <c r="J90" s="37"/>
      <c r="K90" s="265" t="s">
        <v>138</v>
      </c>
      <c r="L90" s="14">
        <v>39624</v>
      </c>
      <c r="M90" s="67">
        <v>39680</v>
      </c>
      <c r="N90" s="45">
        <v>9</v>
      </c>
    </row>
    <row r="91" spans="1:14" ht="22.5">
      <c r="A91" s="17">
        <v>199</v>
      </c>
      <c r="B91" s="87" t="s">
        <v>48</v>
      </c>
      <c r="C91" s="30">
        <v>1</v>
      </c>
      <c r="D91" s="31"/>
      <c r="E91" s="30"/>
      <c r="F91" s="31"/>
      <c r="G91" s="30"/>
      <c r="H91" s="37"/>
      <c r="I91" s="41"/>
      <c r="J91" s="37"/>
      <c r="K91" s="271" t="s">
        <v>135</v>
      </c>
      <c r="L91" s="63">
        <v>39624</v>
      </c>
      <c r="M91" s="67">
        <v>39680</v>
      </c>
      <c r="N91" s="44">
        <v>242</v>
      </c>
    </row>
    <row r="92" spans="1:14" ht="13.5">
      <c r="A92" s="17">
        <v>200</v>
      </c>
      <c r="B92" s="87" t="s">
        <v>49</v>
      </c>
      <c r="C92" s="30">
        <v>1</v>
      </c>
      <c r="D92" s="31"/>
      <c r="E92" s="30"/>
      <c r="F92" s="31"/>
      <c r="G92" s="30"/>
      <c r="H92" s="37"/>
      <c r="I92" s="41"/>
      <c r="J92" s="37"/>
      <c r="K92" s="260" t="s">
        <v>203</v>
      </c>
      <c r="L92" s="14">
        <v>39624</v>
      </c>
      <c r="M92" s="67">
        <v>39680</v>
      </c>
      <c r="N92" s="45">
        <v>43</v>
      </c>
    </row>
    <row r="93" spans="1:14" ht="13.5">
      <c r="A93" s="17">
        <v>202</v>
      </c>
      <c r="B93" s="101" t="s">
        <v>52</v>
      </c>
      <c r="C93" s="28"/>
      <c r="D93" s="26"/>
      <c r="E93" s="29"/>
      <c r="F93" s="26"/>
      <c r="G93" s="28"/>
      <c r="H93" s="39">
        <v>1</v>
      </c>
      <c r="I93" s="29"/>
      <c r="J93" s="39"/>
      <c r="K93" s="270" t="s">
        <v>203</v>
      </c>
      <c r="L93" s="48">
        <v>39661</v>
      </c>
      <c r="M93" s="66">
        <v>39703</v>
      </c>
      <c r="N93" s="52">
        <v>0</v>
      </c>
    </row>
    <row r="94" spans="1:14" ht="13.5">
      <c r="A94" s="17">
        <v>203</v>
      </c>
      <c r="B94" s="87" t="s">
        <v>53</v>
      </c>
      <c r="C94" s="46">
        <v>1</v>
      </c>
      <c r="D94" s="37"/>
      <c r="E94" s="32"/>
      <c r="F94" s="54" t="s">
        <v>90</v>
      </c>
      <c r="G94" s="30"/>
      <c r="H94" s="37"/>
      <c r="I94" s="33"/>
      <c r="J94" s="37"/>
      <c r="K94" s="260" t="s">
        <v>203</v>
      </c>
      <c r="L94" s="21">
        <v>39672</v>
      </c>
      <c r="M94" s="66">
        <v>39722</v>
      </c>
      <c r="N94" s="45">
        <v>0</v>
      </c>
    </row>
    <row r="95" spans="1:14" ht="13.5">
      <c r="A95" s="59">
        <v>205</v>
      </c>
      <c r="B95" s="102" t="s">
        <v>55</v>
      </c>
      <c r="C95" s="47">
        <v>1</v>
      </c>
      <c r="D95" s="26"/>
      <c r="E95" s="29"/>
      <c r="F95" s="26"/>
      <c r="G95" s="29"/>
      <c r="H95" s="26"/>
      <c r="I95" s="29"/>
      <c r="J95" s="26"/>
      <c r="K95" s="261" t="s">
        <v>203</v>
      </c>
      <c r="L95" s="48">
        <v>39709</v>
      </c>
      <c r="M95" s="66">
        <v>39752</v>
      </c>
      <c r="N95" s="52">
        <v>27</v>
      </c>
    </row>
    <row r="96" spans="1:14" ht="13.5">
      <c r="A96" s="60">
        <v>204</v>
      </c>
      <c r="B96" s="87" t="s">
        <v>56</v>
      </c>
      <c r="C96" s="30">
        <v>1</v>
      </c>
      <c r="D96" s="31"/>
      <c r="E96" s="30"/>
      <c r="F96" s="31"/>
      <c r="G96" s="30"/>
      <c r="H96" s="31"/>
      <c r="I96" s="32"/>
      <c r="J96" s="31"/>
      <c r="K96" s="260" t="s">
        <v>203</v>
      </c>
      <c r="L96" s="21">
        <v>39699</v>
      </c>
      <c r="M96" s="66">
        <v>39779</v>
      </c>
      <c r="N96" s="45">
        <v>6</v>
      </c>
    </row>
    <row r="97" spans="1:14" ht="13.5">
      <c r="A97" s="17">
        <v>207</v>
      </c>
      <c r="B97" s="103" t="s">
        <v>57</v>
      </c>
      <c r="C97" s="30"/>
      <c r="D97" s="31"/>
      <c r="E97" s="30"/>
      <c r="F97" s="31"/>
      <c r="G97" s="30">
        <v>1</v>
      </c>
      <c r="H97" s="31"/>
      <c r="I97" s="30"/>
      <c r="J97" s="31"/>
      <c r="K97" s="260" t="s">
        <v>203</v>
      </c>
      <c r="L97" s="48">
        <v>39738</v>
      </c>
      <c r="M97" s="68">
        <v>39779</v>
      </c>
      <c r="N97" s="44">
        <v>0</v>
      </c>
    </row>
    <row r="98" spans="1:14" ht="13.5">
      <c r="A98" s="62">
        <v>196</v>
      </c>
      <c r="B98" s="87" t="s">
        <v>139</v>
      </c>
      <c r="C98" s="34">
        <v>1</v>
      </c>
      <c r="D98" s="35"/>
      <c r="E98" s="36"/>
      <c r="F98" s="35"/>
      <c r="G98" s="36"/>
      <c r="H98" s="43"/>
      <c r="I98" s="34"/>
      <c r="J98" s="43"/>
      <c r="K98" s="261" t="s">
        <v>203</v>
      </c>
      <c r="L98" s="27">
        <v>39612</v>
      </c>
      <c r="M98" s="49">
        <v>39790</v>
      </c>
      <c r="N98" s="45">
        <v>6247</v>
      </c>
    </row>
    <row r="99" spans="1:14" ht="13.5">
      <c r="A99" s="17">
        <v>208</v>
      </c>
      <c r="B99" s="87" t="s">
        <v>58</v>
      </c>
      <c r="C99" s="30"/>
      <c r="D99" s="31"/>
      <c r="E99" s="30"/>
      <c r="F99" s="31">
        <v>1</v>
      </c>
      <c r="G99" s="30"/>
      <c r="H99" s="31"/>
      <c r="I99" s="32"/>
      <c r="J99" s="31"/>
      <c r="K99" s="260" t="s">
        <v>203</v>
      </c>
      <c r="L99" s="21">
        <v>39744</v>
      </c>
      <c r="M99" s="53">
        <v>39791</v>
      </c>
      <c r="N99" s="45">
        <v>15</v>
      </c>
    </row>
    <row r="100" spans="1:14" ht="13.5">
      <c r="A100" s="62">
        <v>209</v>
      </c>
      <c r="B100" s="103" t="s">
        <v>59</v>
      </c>
      <c r="C100" s="47">
        <v>1</v>
      </c>
      <c r="D100" s="26"/>
      <c r="E100" s="28"/>
      <c r="F100" s="26"/>
      <c r="G100" s="28"/>
      <c r="H100" s="26"/>
      <c r="I100" s="29"/>
      <c r="J100" s="26"/>
      <c r="K100" s="261" t="s">
        <v>203</v>
      </c>
      <c r="L100" s="21">
        <v>39752</v>
      </c>
      <c r="M100" s="53">
        <v>39799</v>
      </c>
      <c r="N100" s="45">
        <v>143</v>
      </c>
    </row>
    <row r="101" spans="1:14" ht="22.5">
      <c r="A101" s="62">
        <v>210</v>
      </c>
      <c r="B101" s="103" t="s">
        <v>60</v>
      </c>
      <c r="C101" s="47"/>
      <c r="D101" s="26">
        <v>1</v>
      </c>
      <c r="E101" s="28"/>
      <c r="F101" s="26"/>
      <c r="G101" s="28"/>
      <c r="H101" s="26"/>
      <c r="I101" s="29"/>
      <c r="J101" s="26"/>
      <c r="K101" s="273" t="s">
        <v>135</v>
      </c>
      <c r="L101" s="48">
        <v>39763</v>
      </c>
      <c r="M101" s="70">
        <v>39828</v>
      </c>
      <c r="N101" s="52">
        <v>1</v>
      </c>
    </row>
    <row r="102" spans="1:14" ht="13.5">
      <c r="A102" s="62">
        <v>214</v>
      </c>
      <c r="B102" s="103" t="s">
        <v>100</v>
      </c>
      <c r="C102" s="47">
        <v>1</v>
      </c>
      <c r="D102" s="26"/>
      <c r="E102" s="28"/>
      <c r="F102" s="26"/>
      <c r="G102" s="29"/>
      <c r="H102" s="26"/>
      <c r="I102" s="29"/>
      <c r="J102" s="26"/>
      <c r="K102" s="261" t="s">
        <v>203</v>
      </c>
      <c r="L102" s="48">
        <v>39794</v>
      </c>
      <c r="M102" s="70">
        <v>39840</v>
      </c>
      <c r="N102" s="45">
        <v>3</v>
      </c>
    </row>
    <row r="103" spans="1:14" ht="13.5">
      <c r="A103" s="17">
        <v>206</v>
      </c>
      <c r="B103" s="87" t="s">
        <v>109</v>
      </c>
      <c r="C103" s="46">
        <v>1</v>
      </c>
      <c r="D103" s="31"/>
      <c r="E103" s="30"/>
      <c r="F103" s="31"/>
      <c r="G103" s="32"/>
      <c r="H103" s="31"/>
      <c r="I103" s="30"/>
      <c r="J103" s="31"/>
      <c r="K103" s="271" t="s">
        <v>203</v>
      </c>
      <c r="L103" s="48">
        <v>39715</v>
      </c>
      <c r="M103" s="77">
        <v>39841</v>
      </c>
      <c r="N103" s="78">
        <v>870</v>
      </c>
    </row>
    <row r="104" spans="1:14" ht="13.5">
      <c r="A104" s="17">
        <v>211</v>
      </c>
      <c r="B104" s="87" t="s">
        <v>97</v>
      </c>
      <c r="C104" s="46">
        <v>1</v>
      </c>
      <c r="D104" s="31"/>
      <c r="E104" s="30"/>
      <c r="F104" s="31"/>
      <c r="G104" s="32"/>
      <c r="H104" s="31"/>
      <c r="I104" s="30"/>
      <c r="J104" s="31"/>
      <c r="K104" s="261" t="s">
        <v>203</v>
      </c>
      <c r="L104" s="21">
        <v>39780</v>
      </c>
      <c r="M104" s="49">
        <v>39842</v>
      </c>
      <c r="N104" s="45">
        <v>23</v>
      </c>
    </row>
    <row r="105" spans="1:14" ht="22.5">
      <c r="A105" s="17">
        <v>212</v>
      </c>
      <c r="B105" s="87" t="s">
        <v>98</v>
      </c>
      <c r="C105" s="79"/>
      <c r="D105" s="37"/>
      <c r="E105" s="30"/>
      <c r="F105" s="37"/>
      <c r="G105" s="30">
        <v>1</v>
      </c>
      <c r="H105" s="31"/>
      <c r="I105" s="32"/>
      <c r="J105" s="43"/>
      <c r="K105" s="261" t="s">
        <v>203</v>
      </c>
      <c r="L105" s="84">
        <v>40157</v>
      </c>
      <c r="M105" s="85">
        <v>39849</v>
      </c>
      <c r="N105" s="86">
        <v>5</v>
      </c>
    </row>
    <row r="106" spans="1:14" ht="22.5">
      <c r="A106" s="17">
        <v>213</v>
      </c>
      <c r="B106" s="87" t="s">
        <v>99</v>
      </c>
      <c r="C106" s="46"/>
      <c r="D106" s="43"/>
      <c r="E106" s="36"/>
      <c r="F106" s="43">
        <v>1</v>
      </c>
      <c r="G106" s="30"/>
      <c r="H106" s="31"/>
      <c r="I106" s="32"/>
      <c r="J106" s="43"/>
      <c r="K106" s="261" t="s">
        <v>203</v>
      </c>
      <c r="L106" s="84">
        <v>40157</v>
      </c>
      <c r="M106" s="85">
        <v>39877</v>
      </c>
      <c r="N106" s="86">
        <v>6</v>
      </c>
    </row>
    <row r="107" spans="1:14" ht="22.5">
      <c r="A107" s="17">
        <v>215</v>
      </c>
      <c r="B107" s="87" t="s">
        <v>101</v>
      </c>
      <c r="C107" s="46"/>
      <c r="D107" s="43"/>
      <c r="E107" s="36"/>
      <c r="F107" s="43"/>
      <c r="G107" s="30">
        <v>1</v>
      </c>
      <c r="H107" s="31"/>
      <c r="I107" s="32"/>
      <c r="J107" s="43"/>
      <c r="K107" s="261" t="s">
        <v>203</v>
      </c>
      <c r="L107" s="84">
        <v>39833</v>
      </c>
      <c r="M107" s="85">
        <v>39899</v>
      </c>
      <c r="N107" s="86">
        <v>7</v>
      </c>
    </row>
    <row r="108" spans="1:14" ht="13.5">
      <c r="A108" s="17">
        <v>216</v>
      </c>
      <c r="B108" s="87" t="s">
        <v>102</v>
      </c>
      <c r="C108" s="79">
        <v>1</v>
      </c>
      <c r="D108" s="43"/>
      <c r="E108" s="36"/>
      <c r="F108" s="43"/>
      <c r="G108" s="30"/>
      <c r="H108" s="31"/>
      <c r="I108" s="32"/>
      <c r="J108" s="37"/>
      <c r="K108" s="261" t="s">
        <v>203</v>
      </c>
      <c r="L108" s="84">
        <v>39848</v>
      </c>
      <c r="M108" s="85">
        <v>39903</v>
      </c>
      <c r="N108" s="86">
        <v>12</v>
      </c>
    </row>
    <row r="109" spans="1:14" ht="22.5">
      <c r="A109" s="60">
        <v>217</v>
      </c>
      <c r="B109" s="102" t="s">
        <v>103</v>
      </c>
      <c r="C109" s="46">
        <v>1</v>
      </c>
      <c r="D109" s="43"/>
      <c r="E109" s="36"/>
      <c r="F109" s="43"/>
      <c r="G109" s="30"/>
      <c r="H109" s="31"/>
      <c r="I109" s="32"/>
      <c r="J109" s="43"/>
      <c r="K109" s="272" t="s">
        <v>203</v>
      </c>
      <c r="L109" s="84">
        <v>39848</v>
      </c>
      <c r="M109" s="85">
        <v>39903</v>
      </c>
      <c r="N109" s="86">
        <v>1</v>
      </c>
    </row>
    <row r="110" spans="1:14" ht="13.5">
      <c r="A110" s="17">
        <v>218</v>
      </c>
      <c r="B110" s="87" t="s">
        <v>104</v>
      </c>
      <c r="C110" s="46">
        <v>1</v>
      </c>
      <c r="D110" s="43"/>
      <c r="E110" s="36"/>
      <c r="F110" s="43"/>
      <c r="G110" s="30"/>
      <c r="H110" s="31"/>
      <c r="I110" s="32"/>
      <c r="J110" s="43"/>
      <c r="K110" s="261" t="s">
        <v>203</v>
      </c>
      <c r="L110" s="84">
        <v>39848</v>
      </c>
      <c r="M110" s="85">
        <v>39903</v>
      </c>
      <c r="N110" s="86">
        <v>15</v>
      </c>
    </row>
    <row r="111" spans="1:14" ht="13.5">
      <c r="A111" s="60">
        <v>219</v>
      </c>
      <c r="B111" s="102" t="s">
        <v>105</v>
      </c>
      <c r="C111" s="46">
        <v>1</v>
      </c>
      <c r="D111" s="43"/>
      <c r="E111" s="36"/>
      <c r="F111" s="43"/>
      <c r="G111" s="82"/>
      <c r="H111" s="37"/>
      <c r="I111" s="32"/>
      <c r="J111" s="43"/>
      <c r="K111" s="260" t="s">
        <v>203</v>
      </c>
      <c r="L111" s="84">
        <v>39848</v>
      </c>
      <c r="M111" s="85">
        <v>39903</v>
      </c>
      <c r="N111" s="86">
        <v>1</v>
      </c>
    </row>
    <row r="112" spans="1:14" ht="22.5">
      <c r="A112" s="62">
        <v>220</v>
      </c>
      <c r="B112" s="87" t="s">
        <v>106</v>
      </c>
      <c r="C112" s="46"/>
      <c r="D112" s="80"/>
      <c r="E112" s="81">
        <v>1</v>
      </c>
      <c r="F112" s="83"/>
      <c r="G112" s="30"/>
      <c r="H112" s="31"/>
      <c r="I112" s="32"/>
      <c r="J112" s="43"/>
      <c r="K112" s="260" t="s">
        <v>203</v>
      </c>
      <c r="L112" s="84">
        <v>39854</v>
      </c>
      <c r="M112" s="85">
        <v>39903</v>
      </c>
      <c r="N112" s="86">
        <v>0</v>
      </c>
    </row>
    <row r="113" spans="1:14" ht="13.5">
      <c r="A113" s="17">
        <v>221</v>
      </c>
      <c r="B113" s="87" t="s">
        <v>107</v>
      </c>
      <c r="C113" s="93">
        <v>1</v>
      </c>
      <c r="D113" s="37"/>
      <c r="E113" s="30"/>
      <c r="F113" s="37"/>
      <c r="G113" s="32"/>
      <c r="H113" s="31"/>
      <c r="I113" s="32"/>
      <c r="J113" s="43"/>
      <c r="K113" s="229" t="s">
        <v>203</v>
      </c>
      <c r="L113" s="84">
        <v>39856</v>
      </c>
      <c r="M113" s="85">
        <v>39903</v>
      </c>
      <c r="N113" s="86">
        <v>6</v>
      </c>
    </row>
    <row r="114" spans="1:14" ht="13.5">
      <c r="A114" s="17">
        <v>223</v>
      </c>
      <c r="B114" s="87" t="s">
        <v>108</v>
      </c>
      <c r="C114" s="46"/>
      <c r="D114" s="43">
        <v>1</v>
      </c>
      <c r="E114" s="36"/>
      <c r="F114" s="43"/>
      <c r="G114" s="34"/>
      <c r="H114" s="35"/>
      <c r="I114" s="34"/>
      <c r="J114" s="43"/>
      <c r="K114" s="229" t="s">
        <v>203</v>
      </c>
      <c r="L114" s="84">
        <v>39861</v>
      </c>
      <c r="M114" s="85">
        <v>39903</v>
      </c>
      <c r="N114" s="86">
        <v>3</v>
      </c>
    </row>
    <row r="115" spans="1:14" ht="14.25" thickBot="1">
      <c r="A115" s="72"/>
      <c r="B115" s="104" t="s">
        <v>61</v>
      </c>
      <c r="C115" s="94">
        <f aca="true" t="shared" si="2" ref="C115:J115">SUM(C84:C114)</f>
        <v>18</v>
      </c>
      <c r="D115" s="90">
        <f t="shared" si="2"/>
        <v>2</v>
      </c>
      <c r="E115" s="91">
        <f t="shared" si="2"/>
        <v>2</v>
      </c>
      <c r="F115" s="95">
        <f t="shared" si="2"/>
        <v>4</v>
      </c>
      <c r="G115" s="91">
        <f t="shared" si="2"/>
        <v>3</v>
      </c>
      <c r="H115" s="95">
        <f t="shared" si="2"/>
        <v>1</v>
      </c>
      <c r="I115" s="94">
        <f t="shared" si="2"/>
        <v>0</v>
      </c>
      <c r="J115" s="90">
        <f t="shared" si="2"/>
        <v>1</v>
      </c>
      <c r="K115" s="268"/>
      <c r="L115" s="74"/>
      <c r="M115" s="75"/>
      <c r="N115" s="76">
        <f>SUM(N84:N114)</f>
        <v>7751</v>
      </c>
    </row>
    <row r="116" spans="2:11" ht="13.5">
      <c r="B116" s="97"/>
      <c r="C116" s="71"/>
      <c r="D116" s="71"/>
      <c r="G116" s="71"/>
      <c r="H116" s="71"/>
      <c r="J116" s="71"/>
      <c r="K116" s="267"/>
    </row>
    <row r="117" spans="2:11" ht="13.5">
      <c r="B117" t="s">
        <v>62</v>
      </c>
      <c r="C117" s="115">
        <f>SUM(C115,D115,I115,J115)</f>
        <v>21</v>
      </c>
      <c r="D117" s="115"/>
      <c r="E117" s="115" t="s">
        <v>35</v>
      </c>
      <c r="F117" s="115">
        <f>SUM(N85,N86:N87,N90,N91,N92,N94,N95,N96,N98,N100,N102,N103,N104,N108,N109,N110,N111,N113,N114,N101)</f>
        <v>7680</v>
      </c>
      <c r="K117" s="267"/>
    </row>
    <row r="118" spans="2:11" ht="13.5">
      <c r="B118" t="s">
        <v>51</v>
      </c>
      <c r="C118" s="115">
        <f>SUM(E115,F115)</f>
        <v>6</v>
      </c>
      <c r="D118" s="115"/>
      <c r="E118" s="115" t="s">
        <v>35</v>
      </c>
      <c r="F118" s="115">
        <f>SUM(N84,N88,N89,N99,N106,N112)</f>
        <v>59</v>
      </c>
      <c r="K118" s="267"/>
    </row>
    <row r="119" spans="2:11" ht="13.5">
      <c r="B119" s="25" t="s">
        <v>63</v>
      </c>
      <c r="C119" s="116">
        <f>SUM(G115,H115)</f>
        <v>4</v>
      </c>
      <c r="D119" s="116"/>
      <c r="E119" s="116" t="s">
        <v>35</v>
      </c>
      <c r="F119" s="116">
        <f>SUM(N93,N97,N105,N107)</f>
        <v>12</v>
      </c>
      <c r="K119" s="267"/>
    </row>
    <row r="120" spans="2:11" ht="13.5">
      <c r="B120" t="s">
        <v>33</v>
      </c>
      <c r="C120" s="115">
        <f>SUM(C117:C119)</f>
        <v>31</v>
      </c>
      <c r="D120" s="115"/>
      <c r="E120" s="115" t="s">
        <v>35</v>
      </c>
      <c r="F120" s="115">
        <f>SUM(F117:F119)</f>
        <v>7751</v>
      </c>
      <c r="K120" s="267"/>
    </row>
    <row r="122" spans="1:14" ht="14.25" thickBot="1">
      <c r="A122" s="92" t="s">
        <v>117</v>
      </c>
      <c r="B122" s="157"/>
      <c r="C122" s="92"/>
      <c r="D122" s="92"/>
      <c r="E122" s="92"/>
      <c r="F122" s="92"/>
      <c r="G122" s="92"/>
      <c r="H122" s="92"/>
      <c r="I122" s="92"/>
      <c r="J122" s="92"/>
      <c r="K122" s="267"/>
      <c r="L122" s="92"/>
      <c r="M122" s="158"/>
      <c r="N122" s="170"/>
    </row>
    <row r="123" spans="1:14" ht="13.5">
      <c r="A123" s="171" t="s">
        <v>34</v>
      </c>
      <c r="B123" s="172"/>
      <c r="C123" s="306" t="s">
        <v>0</v>
      </c>
      <c r="D123" s="307"/>
      <c r="E123" s="306" t="s">
        <v>54</v>
      </c>
      <c r="F123" s="307"/>
      <c r="G123" s="306" t="s">
        <v>50</v>
      </c>
      <c r="H123" s="307"/>
      <c r="I123" s="306" t="s">
        <v>20</v>
      </c>
      <c r="J123" s="307"/>
      <c r="K123" s="252" t="s">
        <v>133</v>
      </c>
      <c r="L123" s="174"/>
      <c r="M123" s="173"/>
      <c r="N123" s="159"/>
    </row>
    <row r="124" spans="1:14" ht="13.5">
      <c r="A124" s="175" t="s">
        <v>44</v>
      </c>
      <c r="B124" s="176" t="s">
        <v>30</v>
      </c>
      <c r="C124" s="177" t="s">
        <v>28</v>
      </c>
      <c r="D124" s="178" t="s">
        <v>21</v>
      </c>
      <c r="E124" s="177" t="s">
        <v>27</v>
      </c>
      <c r="F124" s="178" t="s">
        <v>21</v>
      </c>
      <c r="G124" s="177" t="s">
        <v>28</v>
      </c>
      <c r="H124" s="178" t="s">
        <v>21</v>
      </c>
      <c r="I124" s="177" t="s">
        <v>28</v>
      </c>
      <c r="J124" s="178" t="s">
        <v>21</v>
      </c>
      <c r="K124" s="263" t="s">
        <v>134</v>
      </c>
      <c r="L124" s="177" t="s">
        <v>32</v>
      </c>
      <c r="M124" s="178" t="s">
        <v>31</v>
      </c>
      <c r="N124" s="160" t="s">
        <v>35</v>
      </c>
    </row>
    <row r="125" spans="1:14" ht="13.5">
      <c r="A125" s="179">
        <v>166</v>
      </c>
      <c r="B125" s="180" t="s">
        <v>22</v>
      </c>
      <c r="C125" s="161">
        <v>1</v>
      </c>
      <c r="D125" s="181"/>
      <c r="E125" s="161"/>
      <c r="F125" s="181"/>
      <c r="G125" s="162"/>
      <c r="H125" s="163"/>
      <c r="I125" s="161"/>
      <c r="J125" s="181"/>
      <c r="K125" s="260" t="s">
        <v>138</v>
      </c>
      <c r="L125" s="164">
        <v>39136</v>
      </c>
      <c r="M125" s="165">
        <v>39188</v>
      </c>
      <c r="N125" s="182">
        <v>6</v>
      </c>
    </row>
    <row r="126" spans="1:14" ht="13.5">
      <c r="A126" s="179">
        <v>161</v>
      </c>
      <c r="B126" s="180" t="s">
        <v>17</v>
      </c>
      <c r="C126" s="161">
        <v>1</v>
      </c>
      <c r="D126" s="181"/>
      <c r="E126" s="161"/>
      <c r="F126" s="181"/>
      <c r="G126" s="162"/>
      <c r="H126" s="163"/>
      <c r="I126" s="161"/>
      <c r="J126" s="181"/>
      <c r="K126" s="260" t="s">
        <v>138</v>
      </c>
      <c r="L126" s="164">
        <v>39114</v>
      </c>
      <c r="M126" s="165">
        <v>39189</v>
      </c>
      <c r="N126" s="182">
        <v>170</v>
      </c>
    </row>
    <row r="127" spans="1:14" ht="24">
      <c r="A127" s="179">
        <v>156</v>
      </c>
      <c r="B127" s="180" t="s">
        <v>23</v>
      </c>
      <c r="C127" s="161">
        <v>1</v>
      </c>
      <c r="D127" s="181"/>
      <c r="E127" s="161"/>
      <c r="F127" s="181"/>
      <c r="G127" s="162"/>
      <c r="H127" s="163"/>
      <c r="I127" s="161"/>
      <c r="J127" s="181"/>
      <c r="K127" s="260" t="s">
        <v>138</v>
      </c>
      <c r="L127" s="164">
        <v>39077</v>
      </c>
      <c r="M127" s="165">
        <v>39190</v>
      </c>
      <c r="N127" s="182">
        <v>2</v>
      </c>
    </row>
    <row r="128" spans="1:14" ht="13.5">
      <c r="A128" s="179">
        <v>154</v>
      </c>
      <c r="B128" s="180" t="s">
        <v>1</v>
      </c>
      <c r="C128" s="161">
        <v>1</v>
      </c>
      <c r="D128" s="181"/>
      <c r="E128" s="161"/>
      <c r="F128" s="181"/>
      <c r="G128" s="162"/>
      <c r="H128" s="163"/>
      <c r="I128" s="161"/>
      <c r="J128" s="181"/>
      <c r="K128" s="260" t="s">
        <v>138</v>
      </c>
      <c r="L128" s="164">
        <v>39076</v>
      </c>
      <c r="M128" s="165">
        <v>39192</v>
      </c>
      <c r="N128" s="182">
        <v>16</v>
      </c>
    </row>
    <row r="129" spans="1:14" ht="13.5">
      <c r="A129" s="179">
        <v>165</v>
      </c>
      <c r="B129" s="180" t="s">
        <v>3</v>
      </c>
      <c r="C129" s="161">
        <v>1</v>
      </c>
      <c r="D129" s="181"/>
      <c r="E129" s="161"/>
      <c r="F129" s="181"/>
      <c r="G129" s="162"/>
      <c r="H129" s="163"/>
      <c r="I129" s="161"/>
      <c r="J129" s="181"/>
      <c r="K129" s="260" t="s">
        <v>138</v>
      </c>
      <c r="L129" s="164">
        <v>39126</v>
      </c>
      <c r="M129" s="165">
        <v>39192</v>
      </c>
      <c r="N129" s="182">
        <v>12</v>
      </c>
    </row>
    <row r="130" spans="1:14" ht="13.5">
      <c r="A130" s="179">
        <v>164</v>
      </c>
      <c r="B130" s="180" t="s">
        <v>18</v>
      </c>
      <c r="C130" s="161">
        <v>1</v>
      </c>
      <c r="D130" s="181"/>
      <c r="E130" s="161"/>
      <c r="F130" s="181"/>
      <c r="G130" s="162"/>
      <c r="H130" s="163"/>
      <c r="I130" s="161"/>
      <c r="J130" s="181"/>
      <c r="K130" s="260" t="s">
        <v>138</v>
      </c>
      <c r="L130" s="164">
        <v>39122</v>
      </c>
      <c r="M130" s="165">
        <v>39217</v>
      </c>
      <c r="N130" s="182">
        <v>119</v>
      </c>
    </row>
    <row r="131" spans="1:14" ht="13.5">
      <c r="A131" s="179">
        <v>168</v>
      </c>
      <c r="B131" s="180" t="s">
        <v>4</v>
      </c>
      <c r="C131" s="161">
        <v>1</v>
      </c>
      <c r="D131" s="181"/>
      <c r="E131" s="161"/>
      <c r="F131" s="181"/>
      <c r="G131" s="162"/>
      <c r="H131" s="163"/>
      <c r="I131" s="161"/>
      <c r="J131" s="181"/>
      <c r="K131" s="260" t="s">
        <v>138</v>
      </c>
      <c r="L131" s="164">
        <v>39223</v>
      </c>
      <c r="M131" s="165">
        <v>39283</v>
      </c>
      <c r="N131" s="182">
        <v>57</v>
      </c>
    </row>
    <row r="132" spans="1:14" ht="22.5">
      <c r="A132" s="179">
        <v>169</v>
      </c>
      <c r="B132" s="274" t="s">
        <v>5</v>
      </c>
      <c r="C132" s="161"/>
      <c r="D132" s="181">
        <v>1</v>
      </c>
      <c r="E132" s="161"/>
      <c r="F132" s="181"/>
      <c r="G132" s="162"/>
      <c r="H132" s="163"/>
      <c r="I132" s="161"/>
      <c r="J132" s="181"/>
      <c r="K132" s="272" t="s">
        <v>135</v>
      </c>
      <c r="L132" s="164">
        <v>39246</v>
      </c>
      <c r="M132" s="165">
        <v>39294</v>
      </c>
      <c r="N132" s="182">
        <v>0</v>
      </c>
    </row>
    <row r="133" spans="1:14" ht="22.5">
      <c r="A133" s="179">
        <v>170</v>
      </c>
      <c r="B133" s="274" t="s">
        <v>6</v>
      </c>
      <c r="C133" s="161">
        <v>1</v>
      </c>
      <c r="D133" s="181"/>
      <c r="E133" s="161"/>
      <c r="F133" s="181"/>
      <c r="G133" s="162"/>
      <c r="H133" s="163"/>
      <c r="I133" s="161"/>
      <c r="J133" s="181"/>
      <c r="K133" s="272" t="s">
        <v>135</v>
      </c>
      <c r="L133" s="164">
        <v>39246</v>
      </c>
      <c r="M133" s="165">
        <v>39294</v>
      </c>
      <c r="N133" s="182">
        <v>14</v>
      </c>
    </row>
    <row r="134" spans="1:14" ht="24">
      <c r="A134" s="179">
        <v>167</v>
      </c>
      <c r="B134" s="180" t="s">
        <v>29</v>
      </c>
      <c r="C134" s="161"/>
      <c r="D134" s="181"/>
      <c r="E134" s="161"/>
      <c r="F134" s="181">
        <v>1</v>
      </c>
      <c r="G134" s="162"/>
      <c r="H134" s="163"/>
      <c r="I134" s="161"/>
      <c r="J134" s="181"/>
      <c r="K134" s="260" t="s">
        <v>203</v>
      </c>
      <c r="L134" s="164">
        <v>39190</v>
      </c>
      <c r="M134" s="165">
        <v>39296</v>
      </c>
      <c r="N134" s="182">
        <v>30</v>
      </c>
    </row>
    <row r="135" spans="1:14" ht="24">
      <c r="A135" s="179">
        <v>174</v>
      </c>
      <c r="B135" s="180" t="s">
        <v>9</v>
      </c>
      <c r="C135" s="161"/>
      <c r="D135" s="181"/>
      <c r="E135" s="161"/>
      <c r="F135" s="181">
        <v>1</v>
      </c>
      <c r="G135" s="162"/>
      <c r="H135" s="163"/>
      <c r="I135" s="161"/>
      <c r="J135" s="181"/>
      <c r="K135" s="260" t="s">
        <v>203</v>
      </c>
      <c r="L135" s="164">
        <v>39286</v>
      </c>
      <c r="M135" s="165">
        <v>39332</v>
      </c>
      <c r="N135" s="182">
        <v>0</v>
      </c>
    </row>
    <row r="136" spans="1:14" ht="24">
      <c r="A136" s="179">
        <v>175</v>
      </c>
      <c r="B136" s="180" t="s">
        <v>25</v>
      </c>
      <c r="C136" s="161"/>
      <c r="D136" s="181"/>
      <c r="E136" s="161"/>
      <c r="F136" s="181">
        <v>1</v>
      </c>
      <c r="G136" s="162"/>
      <c r="H136" s="163"/>
      <c r="I136" s="161"/>
      <c r="J136" s="181"/>
      <c r="K136" s="272" t="s">
        <v>135</v>
      </c>
      <c r="L136" s="164">
        <v>39297</v>
      </c>
      <c r="M136" s="165">
        <v>39338</v>
      </c>
      <c r="N136" s="182">
        <v>0</v>
      </c>
    </row>
    <row r="137" spans="1:14" ht="24">
      <c r="A137" s="179">
        <v>172</v>
      </c>
      <c r="B137" s="180" t="s">
        <v>8</v>
      </c>
      <c r="C137" s="161"/>
      <c r="D137" s="181"/>
      <c r="E137" s="161">
        <v>1</v>
      </c>
      <c r="F137" s="181"/>
      <c r="G137" s="162"/>
      <c r="H137" s="163"/>
      <c r="I137" s="161"/>
      <c r="J137" s="181"/>
      <c r="K137" s="260" t="s">
        <v>203</v>
      </c>
      <c r="L137" s="164">
        <v>39274</v>
      </c>
      <c r="M137" s="165">
        <v>39345</v>
      </c>
      <c r="N137" s="182">
        <v>43</v>
      </c>
    </row>
    <row r="138" spans="1:14" ht="24">
      <c r="A138" s="179">
        <v>173</v>
      </c>
      <c r="B138" s="180" t="s">
        <v>24</v>
      </c>
      <c r="C138" s="161"/>
      <c r="D138" s="181"/>
      <c r="E138" s="161"/>
      <c r="F138" s="181">
        <v>1</v>
      </c>
      <c r="G138" s="162"/>
      <c r="H138" s="163"/>
      <c r="I138" s="161"/>
      <c r="J138" s="181"/>
      <c r="K138" s="260" t="s">
        <v>203</v>
      </c>
      <c r="L138" s="164">
        <v>39283</v>
      </c>
      <c r="M138" s="165">
        <v>39345</v>
      </c>
      <c r="N138" s="182">
        <v>36</v>
      </c>
    </row>
    <row r="139" spans="1:14" ht="13.5">
      <c r="A139" s="179">
        <v>171</v>
      </c>
      <c r="B139" s="180" t="s">
        <v>7</v>
      </c>
      <c r="C139" s="161">
        <v>1</v>
      </c>
      <c r="D139" s="181"/>
      <c r="E139" s="161"/>
      <c r="F139" s="181"/>
      <c r="G139" s="162"/>
      <c r="H139" s="163"/>
      <c r="I139" s="161"/>
      <c r="J139" s="181"/>
      <c r="K139" s="260" t="s">
        <v>203</v>
      </c>
      <c r="L139" s="164">
        <v>39262</v>
      </c>
      <c r="M139" s="165">
        <v>39346</v>
      </c>
      <c r="N139" s="182">
        <v>53</v>
      </c>
    </row>
    <row r="140" spans="1:14" ht="13.5">
      <c r="A140" s="179">
        <v>177</v>
      </c>
      <c r="B140" s="180" t="s">
        <v>11</v>
      </c>
      <c r="C140" s="161">
        <v>1</v>
      </c>
      <c r="D140" s="181"/>
      <c r="E140" s="161"/>
      <c r="F140" s="181"/>
      <c r="G140" s="162"/>
      <c r="H140" s="163"/>
      <c r="I140" s="161"/>
      <c r="J140" s="181"/>
      <c r="K140" s="260" t="s">
        <v>203</v>
      </c>
      <c r="L140" s="164">
        <v>39337</v>
      </c>
      <c r="M140" s="165">
        <v>39386</v>
      </c>
      <c r="N140" s="182">
        <v>2</v>
      </c>
    </row>
    <row r="141" spans="1:14" ht="23.25" customHeight="1">
      <c r="A141" s="179">
        <v>176</v>
      </c>
      <c r="B141" s="180" t="s">
        <v>10</v>
      </c>
      <c r="C141" s="161"/>
      <c r="D141" s="181">
        <v>1</v>
      </c>
      <c r="E141" s="161"/>
      <c r="F141" s="181"/>
      <c r="G141" s="162"/>
      <c r="H141" s="163"/>
      <c r="I141" s="161"/>
      <c r="J141" s="181"/>
      <c r="K141" s="272" t="s">
        <v>135</v>
      </c>
      <c r="L141" s="164">
        <v>39335</v>
      </c>
      <c r="M141" s="165">
        <v>39400</v>
      </c>
      <c r="N141" s="182">
        <v>36</v>
      </c>
    </row>
    <row r="142" spans="1:14" ht="14.25" customHeight="1">
      <c r="A142" s="179">
        <v>178</v>
      </c>
      <c r="B142" s="274" t="s">
        <v>12</v>
      </c>
      <c r="C142" s="161"/>
      <c r="D142" s="181"/>
      <c r="E142" s="161"/>
      <c r="F142" s="181">
        <v>1</v>
      </c>
      <c r="G142" s="162"/>
      <c r="H142" s="163"/>
      <c r="I142" s="161"/>
      <c r="J142" s="181"/>
      <c r="K142" s="260" t="s">
        <v>203</v>
      </c>
      <c r="L142" s="164">
        <v>39356</v>
      </c>
      <c r="M142" s="165">
        <v>39401</v>
      </c>
      <c r="N142" s="183">
        <v>1</v>
      </c>
    </row>
    <row r="143" spans="1:14" ht="13.5">
      <c r="A143" s="179">
        <v>163</v>
      </c>
      <c r="B143" s="180" t="s">
        <v>2</v>
      </c>
      <c r="C143" s="161"/>
      <c r="D143" s="181">
        <v>1</v>
      </c>
      <c r="E143" s="161"/>
      <c r="F143" s="181"/>
      <c r="G143" s="162"/>
      <c r="H143" s="163"/>
      <c r="I143" s="161"/>
      <c r="J143" s="181"/>
      <c r="K143" s="260" t="s">
        <v>203</v>
      </c>
      <c r="L143" s="164">
        <v>39120</v>
      </c>
      <c r="M143" s="165">
        <v>39416</v>
      </c>
      <c r="N143" s="182">
        <v>4</v>
      </c>
    </row>
    <row r="144" spans="1:14" ht="36">
      <c r="A144" s="179">
        <v>179</v>
      </c>
      <c r="B144" s="180" t="s">
        <v>26</v>
      </c>
      <c r="C144" s="161"/>
      <c r="D144" s="181"/>
      <c r="E144" s="161"/>
      <c r="F144" s="181">
        <v>1</v>
      </c>
      <c r="G144" s="162"/>
      <c r="H144" s="163"/>
      <c r="I144" s="161"/>
      <c r="J144" s="181"/>
      <c r="K144" s="260" t="s">
        <v>203</v>
      </c>
      <c r="L144" s="164">
        <v>39357</v>
      </c>
      <c r="M144" s="165">
        <v>39442</v>
      </c>
      <c r="N144" s="182">
        <v>1</v>
      </c>
    </row>
    <row r="145" spans="1:14" ht="13.5">
      <c r="A145" s="179">
        <v>182</v>
      </c>
      <c r="B145" s="180" t="s">
        <v>15</v>
      </c>
      <c r="C145" s="161">
        <v>1</v>
      </c>
      <c r="D145" s="181"/>
      <c r="E145" s="161"/>
      <c r="F145" s="181"/>
      <c r="G145" s="162"/>
      <c r="H145" s="163"/>
      <c r="I145" s="161"/>
      <c r="J145" s="181"/>
      <c r="K145" s="260" t="s">
        <v>203</v>
      </c>
      <c r="L145" s="164">
        <v>39387</v>
      </c>
      <c r="M145" s="165">
        <v>39442</v>
      </c>
      <c r="N145" s="182">
        <v>2</v>
      </c>
    </row>
    <row r="146" spans="1:14" ht="13.5">
      <c r="A146" s="184">
        <v>184</v>
      </c>
      <c r="B146" s="180" t="s">
        <v>119</v>
      </c>
      <c r="C146" s="161">
        <v>1</v>
      </c>
      <c r="D146" s="181"/>
      <c r="E146" s="161"/>
      <c r="F146" s="181"/>
      <c r="G146" s="162"/>
      <c r="H146" s="163"/>
      <c r="I146" s="161"/>
      <c r="J146" s="181"/>
      <c r="K146" s="260" t="s">
        <v>203</v>
      </c>
      <c r="L146" s="166">
        <v>39408</v>
      </c>
      <c r="M146" s="165">
        <v>39465</v>
      </c>
      <c r="N146" s="182">
        <v>15</v>
      </c>
    </row>
    <row r="147" spans="1:14" ht="13.5">
      <c r="A147" s="184">
        <v>186</v>
      </c>
      <c r="B147" s="180" t="s">
        <v>19</v>
      </c>
      <c r="C147" s="161"/>
      <c r="D147" s="181"/>
      <c r="E147" s="161"/>
      <c r="F147" s="181">
        <v>1</v>
      </c>
      <c r="G147" s="162"/>
      <c r="H147" s="163"/>
      <c r="I147" s="161"/>
      <c r="J147" s="181"/>
      <c r="K147" s="260" t="s">
        <v>203</v>
      </c>
      <c r="L147" s="166">
        <v>39423</v>
      </c>
      <c r="M147" s="165">
        <v>39465</v>
      </c>
      <c r="N147" s="182">
        <v>0</v>
      </c>
    </row>
    <row r="148" spans="1:14" ht="13.5">
      <c r="A148" s="184">
        <v>185</v>
      </c>
      <c r="B148" s="180" t="s">
        <v>120</v>
      </c>
      <c r="C148" s="161">
        <v>1</v>
      </c>
      <c r="D148" s="181"/>
      <c r="E148" s="161"/>
      <c r="F148" s="181"/>
      <c r="G148" s="162"/>
      <c r="H148" s="163"/>
      <c r="I148" s="161"/>
      <c r="J148" s="181"/>
      <c r="K148" s="260" t="s">
        <v>203</v>
      </c>
      <c r="L148" s="166">
        <v>39416</v>
      </c>
      <c r="M148" s="165">
        <v>39471</v>
      </c>
      <c r="N148" s="182">
        <v>3</v>
      </c>
    </row>
    <row r="149" spans="1:14" ht="24">
      <c r="A149" s="184">
        <v>188</v>
      </c>
      <c r="B149" s="180" t="s">
        <v>37</v>
      </c>
      <c r="C149" s="162"/>
      <c r="D149" s="163"/>
      <c r="E149" s="167"/>
      <c r="F149" s="185">
        <v>1</v>
      </c>
      <c r="G149" s="162"/>
      <c r="H149" s="163"/>
      <c r="I149" s="162"/>
      <c r="J149" s="163"/>
      <c r="K149" s="260" t="s">
        <v>203</v>
      </c>
      <c r="L149" s="166">
        <v>39434</v>
      </c>
      <c r="M149" s="165">
        <v>39505</v>
      </c>
      <c r="N149" s="182">
        <v>3</v>
      </c>
    </row>
    <row r="150" spans="1:14" ht="13.5">
      <c r="A150" s="184">
        <v>190</v>
      </c>
      <c r="B150" s="180" t="s">
        <v>39</v>
      </c>
      <c r="C150" s="162">
        <v>1</v>
      </c>
      <c r="D150" s="163"/>
      <c r="E150" s="162"/>
      <c r="F150" s="163"/>
      <c r="G150" s="162"/>
      <c r="H150" s="163"/>
      <c r="I150" s="162"/>
      <c r="J150" s="163"/>
      <c r="K150" s="260" t="s">
        <v>203</v>
      </c>
      <c r="L150" s="166">
        <v>39437</v>
      </c>
      <c r="M150" s="165">
        <v>39507</v>
      </c>
      <c r="N150" s="182">
        <v>225</v>
      </c>
    </row>
    <row r="151" spans="1:14" ht="13.5">
      <c r="A151" s="184">
        <v>187</v>
      </c>
      <c r="B151" s="180" t="s">
        <v>36</v>
      </c>
      <c r="C151" s="162">
        <v>1</v>
      </c>
      <c r="D151" s="163"/>
      <c r="E151" s="162"/>
      <c r="F151" s="163"/>
      <c r="G151" s="162"/>
      <c r="H151" s="163"/>
      <c r="I151" s="162"/>
      <c r="J151" s="163"/>
      <c r="K151" s="260" t="s">
        <v>203</v>
      </c>
      <c r="L151" s="166">
        <v>39433</v>
      </c>
      <c r="M151" s="165">
        <v>39528</v>
      </c>
      <c r="N151" s="184">
        <v>64</v>
      </c>
    </row>
    <row r="152" spans="1:14" ht="13.5">
      <c r="A152" s="184">
        <v>189</v>
      </c>
      <c r="B152" s="180" t="s">
        <v>38</v>
      </c>
      <c r="C152" s="162">
        <v>1</v>
      </c>
      <c r="D152" s="163"/>
      <c r="E152" s="162"/>
      <c r="F152" s="163"/>
      <c r="G152" s="162"/>
      <c r="H152" s="163"/>
      <c r="I152" s="162"/>
      <c r="J152" s="163"/>
      <c r="K152" s="260" t="s">
        <v>203</v>
      </c>
      <c r="L152" s="166">
        <v>39441</v>
      </c>
      <c r="M152" s="165">
        <v>39528</v>
      </c>
      <c r="N152" s="182">
        <v>13</v>
      </c>
    </row>
    <row r="153" spans="1:14" ht="13.5">
      <c r="A153" s="184">
        <v>192</v>
      </c>
      <c r="B153" s="180" t="s">
        <v>40</v>
      </c>
      <c r="C153" s="162">
        <v>1</v>
      </c>
      <c r="D153" s="163"/>
      <c r="E153" s="162"/>
      <c r="F153" s="163"/>
      <c r="G153" s="162"/>
      <c r="H153" s="163"/>
      <c r="I153" s="162"/>
      <c r="J153" s="163"/>
      <c r="K153" s="260" t="s">
        <v>203</v>
      </c>
      <c r="L153" s="166">
        <v>39482</v>
      </c>
      <c r="M153" s="165">
        <v>39528</v>
      </c>
      <c r="N153" s="182">
        <v>0</v>
      </c>
    </row>
    <row r="154" spans="1:14" ht="13.5">
      <c r="A154" s="179">
        <v>180</v>
      </c>
      <c r="B154" s="180" t="s">
        <v>13</v>
      </c>
      <c r="C154" s="161">
        <v>1</v>
      </c>
      <c r="D154" s="181"/>
      <c r="E154" s="161"/>
      <c r="F154" s="181"/>
      <c r="G154" s="162"/>
      <c r="H154" s="163"/>
      <c r="I154" s="161"/>
      <c r="J154" s="181"/>
      <c r="K154" s="260" t="s">
        <v>203</v>
      </c>
      <c r="L154" s="164">
        <v>39378</v>
      </c>
      <c r="M154" s="165">
        <v>39535</v>
      </c>
      <c r="N154" s="182">
        <v>1357</v>
      </c>
    </row>
    <row r="155" spans="1:14" ht="24">
      <c r="A155" s="179">
        <v>181</v>
      </c>
      <c r="B155" s="180" t="s">
        <v>14</v>
      </c>
      <c r="C155" s="161"/>
      <c r="D155" s="181"/>
      <c r="E155" s="161"/>
      <c r="F155" s="181"/>
      <c r="G155" s="162"/>
      <c r="H155" s="163"/>
      <c r="I155" s="161"/>
      <c r="J155" s="181">
        <v>1</v>
      </c>
      <c r="K155" s="260" t="s">
        <v>203</v>
      </c>
      <c r="L155" s="164">
        <v>39385</v>
      </c>
      <c r="M155" s="165">
        <v>39538</v>
      </c>
      <c r="N155" s="182">
        <v>33</v>
      </c>
    </row>
    <row r="156" spans="1:14" ht="14.25" thickBot="1">
      <c r="A156" s="186"/>
      <c r="B156" s="156" t="s">
        <v>61</v>
      </c>
      <c r="C156" s="187">
        <f>SUM(C125:C155)</f>
        <v>18</v>
      </c>
      <c r="D156" s="188">
        <f aca="true" t="shared" si="3" ref="D156:J156">SUM(D125:D155)</f>
        <v>3</v>
      </c>
      <c r="E156" s="187">
        <f t="shared" si="3"/>
        <v>1</v>
      </c>
      <c r="F156" s="188">
        <f t="shared" si="3"/>
        <v>8</v>
      </c>
      <c r="G156" s="187">
        <f t="shared" si="3"/>
        <v>0</v>
      </c>
      <c r="H156" s="188">
        <f t="shared" si="3"/>
        <v>0</v>
      </c>
      <c r="I156" s="187">
        <f t="shared" si="3"/>
        <v>0</v>
      </c>
      <c r="J156" s="188">
        <f t="shared" si="3"/>
        <v>1</v>
      </c>
      <c r="K156" s="268"/>
      <c r="L156" s="189"/>
      <c r="M156" s="190"/>
      <c r="N156" s="191">
        <f>SUM(N125:N155)</f>
        <v>2317</v>
      </c>
    </row>
    <row r="157" spans="1:14" ht="13.5">
      <c r="A157" s="92"/>
      <c r="B157" s="157"/>
      <c r="C157" s="192"/>
      <c r="D157" s="192"/>
      <c r="E157" s="92"/>
      <c r="F157" s="92"/>
      <c r="G157" s="192"/>
      <c r="H157" s="192"/>
      <c r="I157" s="92"/>
      <c r="J157" s="192"/>
      <c r="K157" s="267"/>
      <c r="L157" s="92"/>
      <c r="M157" s="92"/>
      <c r="N157" s="92"/>
    </row>
    <row r="158" spans="1:14" ht="13.5">
      <c r="A158" s="92"/>
      <c r="B158" s="157" t="s">
        <v>62</v>
      </c>
      <c r="C158" s="168">
        <f>SUM(C156,D156,I156,J156)</f>
        <v>22</v>
      </c>
      <c r="D158" s="168"/>
      <c r="E158" s="168" t="s">
        <v>35</v>
      </c>
      <c r="F158" s="168">
        <f>SUM(N125,N126:N133,N139:N140,N141,N143,N145:N146,N148,N150:N155)</f>
        <v>2203</v>
      </c>
      <c r="G158" s="92"/>
      <c r="H158" s="92"/>
      <c r="I158" s="92"/>
      <c r="J158" s="92"/>
      <c r="K158" s="267"/>
      <c r="L158" s="92"/>
      <c r="M158" s="92"/>
      <c r="N158" s="92"/>
    </row>
    <row r="159" spans="1:14" ht="13.5">
      <c r="A159" s="92"/>
      <c r="B159" s="157" t="s">
        <v>51</v>
      </c>
      <c r="C159" s="168">
        <f>SUM(E156:F156)</f>
        <v>9</v>
      </c>
      <c r="D159" s="168"/>
      <c r="E159" s="168" t="s">
        <v>35</v>
      </c>
      <c r="F159" s="168">
        <f>SUM(N134:N138,N142,N144,N147,N149)</f>
        <v>114</v>
      </c>
      <c r="G159" s="92"/>
      <c r="H159" s="92"/>
      <c r="I159" s="92"/>
      <c r="J159" s="92"/>
      <c r="K159" s="267"/>
      <c r="L159" s="92"/>
      <c r="M159" s="92"/>
      <c r="N159" s="92"/>
    </row>
    <row r="160" spans="1:14" ht="13.5">
      <c r="A160" s="92"/>
      <c r="B160" s="193" t="s">
        <v>63</v>
      </c>
      <c r="C160" s="169">
        <f>SUM(G156:H156)</f>
        <v>0</v>
      </c>
      <c r="D160" s="169"/>
      <c r="E160" s="169" t="s">
        <v>35</v>
      </c>
      <c r="F160" s="169">
        <v>0</v>
      </c>
      <c r="G160" s="92"/>
      <c r="H160" s="92"/>
      <c r="I160" s="92"/>
      <c r="J160" s="92"/>
      <c r="K160" s="267"/>
      <c r="L160" s="92"/>
      <c r="M160" s="92"/>
      <c r="N160" s="92"/>
    </row>
    <row r="161" spans="1:14" ht="13.5">
      <c r="A161" s="92"/>
      <c r="B161" s="157" t="s">
        <v>33</v>
      </c>
      <c r="C161" s="168">
        <f>SUM(C158:C160)</f>
        <v>31</v>
      </c>
      <c r="D161" s="168"/>
      <c r="E161" s="168" t="s">
        <v>35</v>
      </c>
      <c r="F161" s="168">
        <f>SUM(F158:F160)</f>
        <v>2317</v>
      </c>
      <c r="G161" s="92"/>
      <c r="H161" s="92"/>
      <c r="I161" s="92"/>
      <c r="J161" s="92"/>
      <c r="K161" s="267"/>
      <c r="L161" s="92"/>
      <c r="M161" s="92"/>
      <c r="N161" s="92"/>
    </row>
    <row r="162" spans="1:14" ht="13.5">
      <c r="A162" s="92"/>
      <c r="B162" s="157"/>
      <c r="C162" s="168"/>
      <c r="D162" s="168"/>
      <c r="E162" s="168"/>
      <c r="F162" s="168"/>
      <c r="G162" s="92"/>
      <c r="H162" s="92"/>
      <c r="I162" s="92"/>
      <c r="J162" s="92"/>
      <c r="K162" s="267"/>
      <c r="L162" s="92"/>
      <c r="M162" s="92"/>
      <c r="N162" s="92"/>
    </row>
    <row r="163" spans="1:2" ht="14.25" thickBot="1">
      <c r="A163" s="92" t="s">
        <v>169</v>
      </c>
      <c r="B163" s="157"/>
    </row>
    <row r="164" spans="1:14" ht="13.5">
      <c r="A164" s="171" t="s">
        <v>34</v>
      </c>
      <c r="B164" s="287"/>
      <c r="C164" s="304" t="s">
        <v>0</v>
      </c>
      <c r="D164" s="305"/>
      <c r="E164" s="304" t="s">
        <v>166</v>
      </c>
      <c r="F164" s="305"/>
      <c r="G164" s="304" t="s">
        <v>20</v>
      </c>
      <c r="H164" s="308"/>
      <c r="I164" s="312" t="s">
        <v>133</v>
      </c>
      <c r="J164" s="313"/>
      <c r="K164" s="314"/>
      <c r="L164" s="282"/>
      <c r="M164" s="278"/>
      <c r="N164" s="11"/>
    </row>
    <row r="165" spans="1:14" ht="13.5">
      <c r="A165" s="175" t="s">
        <v>44</v>
      </c>
      <c r="B165" s="288" t="s">
        <v>30</v>
      </c>
      <c r="C165" s="5" t="s">
        <v>28</v>
      </c>
      <c r="D165" s="6" t="s">
        <v>21</v>
      </c>
      <c r="E165" s="5" t="s">
        <v>27</v>
      </c>
      <c r="F165" s="6" t="s">
        <v>21</v>
      </c>
      <c r="G165" s="5" t="s">
        <v>28</v>
      </c>
      <c r="H165" s="51" t="s">
        <v>21</v>
      </c>
      <c r="I165" s="309" t="s">
        <v>134</v>
      </c>
      <c r="J165" s="310"/>
      <c r="K165" s="311"/>
      <c r="L165" s="283" t="s">
        <v>32</v>
      </c>
      <c r="M165" s="6" t="s">
        <v>31</v>
      </c>
      <c r="N165" s="12" t="s">
        <v>35</v>
      </c>
    </row>
    <row r="166" spans="1:14" ht="13.5">
      <c r="A166" s="297">
        <v>131</v>
      </c>
      <c r="B166" s="298" t="s">
        <v>140</v>
      </c>
      <c r="C166" s="19">
        <v>1</v>
      </c>
      <c r="D166" s="20"/>
      <c r="E166" s="19"/>
      <c r="F166" s="20"/>
      <c r="G166" s="19"/>
      <c r="H166" s="279"/>
      <c r="I166" s="315" t="s">
        <v>138</v>
      </c>
      <c r="J166" s="310"/>
      <c r="K166" s="311"/>
      <c r="L166" s="284">
        <v>38747</v>
      </c>
      <c r="M166" s="275">
        <v>38808</v>
      </c>
      <c r="N166" s="13">
        <v>26</v>
      </c>
    </row>
    <row r="167" spans="1:14" ht="13.5">
      <c r="A167" s="297">
        <v>126</v>
      </c>
      <c r="B167" s="298" t="s">
        <v>141</v>
      </c>
      <c r="C167" s="19"/>
      <c r="D167" s="20">
        <v>1</v>
      </c>
      <c r="E167" s="19"/>
      <c r="F167" s="20"/>
      <c r="G167" s="19"/>
      <c r="H167" s="279"/>
      <c r="I167" s="315" t="s">
        <v>138</v>
      </c>
      <c r="J167" s="310"/>
      <c r="K167" s="311"/>
      <c r="L167" s="284">
        <v>38663</v>
      </c>
      <c r="M167" s="275">
        <v>38824</v>
      </c>
      <c r="N167" s="13">
        <v>0</v>
      </c>
    </row>
    <row r="168" spans="1:14" ht="13.5">
      <c r="A168" s="297">
        <v>132</v>
      </c>
      <c r="B168" s="298" t="s">
        <v>142</v>
      </c>
      <c r="C168" s="19"/>
      <c r="D168" s="20">
        <v>1</v>
      </c>
      <c r="E168" s="19"/>
      <c r="F168" s="20"/>
      <c r="G168" s="19"/>
      <c r="H168" s="279"/>
      <c r="I168" s="315" t="s">
        <v>138</v>
      </c>
      <c r="J168" s="310"/>
      <c r="K168" s="311"/>
      <c r="L168" s="284">
        <v>38749</v>
      </c>
      <c r="M168" s="275">
        <v>38825</v>
      </c>
      <c r="N168" s="13">
        <v>163</v>
      </c>
    </row>
    <row r="169" spans="1:14" ht="13.5">
      <c r="A169" s="297">
        <v>130</v>
      </c>
      <c r="B169" s="298" t="s">
        <v>143</v>
      </c>
      <c r="C169" s="19">
        <v>1</v>
      </c>
      <c r="D169" s="20"/>
      <c r="E169" s="19"/>
      <c r="F169" s="20"/>
      <c r="G169" s="19"/>
      <c r="H169" s="279"/>
      <c r="I169" s="315" t="s">
        <v>138</v>
      </c>
      <c r="J169" s="310"/>
      <c r="K169" s="311"/>
      <c r="L169" s="284">
        <v>38742</v>
      </c>
      <c r="M169" s="275">
        <v>38831</v>
      </c>
      <c r="N169" s="13">
        <v>12</v>
      </c>
    </row>
    <row r="170" spans="1:14" ht="13.5">
      <c r="A170" s="297">
        <v>139</v>
      </c>
      <c r="B170" s="298" t="s">
        <v>144</v>
      </c>
      <c r="C170" s="19"/>
      <c r="D170" s="20"/>
      <c r="E170" s="19"/>
      <c r="F170" s="20"/>
      <c r="G170" s="19">
        <v>1</v>
      </c>
      <c r="H170" s="279"/>
      <c r="I170" s="315" t="s">
        <v>138</v>
      </c>
      <c r="J170" s="310"/>
      <c r="K170" s="311"/>
      <c r="L170" s="284">
        <v>38806</v>
      </c>
      <c r="M170" s="275">
        <v>38853</v>
      </c>
      <c r="N170" s="13">
        <v>3</v>
      </c>
    </row>
    <row r="171" spans="1:14" ht="13.5">
      <c r="A171" s="297">
        <v>140</v>
      </c>
      <c r="B171" s="298" t="s">
        <v>145</v>
      </c>
      <c r="C171" s="19">
        <v>1</v>
      </c>
      <c r="D171" s="20"/>
      <c r="E171" s="19"/>
      <c r="F171" s="20"/>
      <c r="G171" s="19"/>
      <c r="H171" s="279"/>
      <c r="I171" s="315" t="s">
        <v>138</v>
      </c>
      <c r="J171" s="310"/>
      <c r="K171" s="311"/>
      <c r="L171" s="284">
        <v>38810</v>
      </c>
      <c r="M171" s="275">
        <v>38882</v>
      </c>
      <c r="N171" s="13">
        <v>0</v>
      </c>
    </row>
    <row r="172" spans="1:14" ht="13.5">
      <c r="A172" s="297">
        <v>138</v>
      </c>
      <c r="B172" s="298" t="s">
        <v>146</v>
      </c>
      <c r="C172" s="19">
        <v>1</v>
      </c>
      <c r="D172" s="20"/>
      <c r="E172" s="19"/>
      <c r="F172" s="20"/>
      <c r="G172" s="19"/>
      <c r="H172" s="279"/>
      <c r="I172" s="315" t="s">
        <v>138</v>
      </c>
      <c r="J172" s="310"/>
      <c r="K172" s="311"/>
      <c r="L172" s="284">
        <v>38775</v>
      </c>
      <c r="M172" s="275">
        <v>38925</v>
      </c>
      <c r="N172" s="13">
        <v>0</v>
      </c>
    </row>
    <row r="173" spans="1:14" ht="13.5">
      <c r="A173" s="289">
        <v>142</v>
      </c>
      <c r="B173" s="299" t="s">
        <v>147</v>
      </c>
      <c r="C173" s="3">
        <v>1</v>
      </c>
      <c r="D173" s="4"/>
      <c r="E173" s="3"/>
      <c r="F173" s="4"/>
      <c r="G173" s="3"/>
      <c r="H173" s="280"/>
      <c r="I173" s="315" t="s">
        <v>138</v>
      </c>
      <c r="J173" s="310"/>
      <c r="K173" s="311"/>
      <c r="L173" s="285">
        <v>38883</v>
      </c>
      <c r="M173" s="276">
        <v>38968</v>
      </c>
      <c r="N173" s="277">
        <v>7</v>
      </c>
    </row>
    <row r="174" spans="1:14" ht="22.5">
      <c r="A174" s="289">
        <v>141</v>
      </c>
      <c r="B174" s="299" t="s">
        <v>148</v>
      </c>
      <c r="C174" s="3"/>
      <c r="D174" s="4"/>
      <c r="E174" s="3"/>
      <c r="F174" s="4">
        <v>1</v>
      </c>
      <c r="G174" s="3"/>
      <c r="H174" s="280"/>
      <c r="I174" s="316" t="s">
        <v>135</v>
      </c>
      <c r="J174" s="310"/>
      <c r="K174" s="311"/>
      <c r="L174" s="285">
        <v>38880</v>
      </c>
      <c r="M174" s="276">
        <v>38982</v>
      </c>
      <c r="N174" s="277">
        <v>384</v>
      </c>
    </row>
    <row r="175" spans="1:14" ht="13.5">
      <c r="A175" s="289">
        <v>143</v>
      </c>
      <c r="B175" s="299" t="s">
        <v>149</v>
      </c>
      <c r="C175" s="3"/>
      <c r="D175" s="4"/>
      <c r="E175" s="3">
        <v>1</v>
      </c>
      <c r="F175" s="4"/>
      <c r="G175" s="3"/>
      <c r="H175" s="280"/>
      <c r="I175" s="315" t="s">
        <v>203</v>
      </c>
      <c r="J175" s="310"/>
      <c r="K175" s="311"/>
      <c r="L175" s="285">
        <v>38930</v>
      </c>
      <c r="M175" s="276">
        <v>38985</v>
      </c>
      <c r="N175" s="277">
        <v>2351</v>
      </c>
    </row>
    <row r="176" spans="1:14" ht="13.5">
      <c r="A176" s="289">
        <v>145</v>
      </c>
      <c r="B176" s="299" t="s">
        <v>150</v>
      </c>
      <c r="C176" s="3">
        <v>1</v>
      </c>
      <c r="D176" s="4"/>
      <c r="E176" s="3"/>
      <c r="F176" s="4"/>
      <c r="G176" s="3"/>
      <c r="H176" s="280"/>
      <c r="I176" s="315" t="s">
        <v>203</v>
      </c>
      <c r="J176" s="310"/>
      <c r="K176" s="311"/>
      <c r="L176" s="285">
        <v>38972</v>
      </c>
      <c r="M176" s="276">
        <v>39048</v>
      </c>
      <c r="N176" s="277">
        <v>2790</v>
      </c>
    </row>
    <row r="177" spans="1:14" ht="13.5">
      <c r="A177" s="289">
        <v>144</v>
      </c>
      <c r="B177" s="299" t="s">
        <v>151</v>
      </c>
      <c r="C177" s="3">
        <v>1</v>
      </c>
      <c r="D177" s="4"/>
      <c r="E177" s="3"/>
      <c r="F177" s="4"/>
      <c r="G177" s="3"/>
      <c r="H177" s="280"/>
      <c r="I177" s="315" t="s">
        <v>203</v>
      </c>
      <c r="J177" s="310"/>
      <c r="K177" s="311"/>
      <c r="L177" s="285">
        <v>38968</v>
      </c>
      <c r="M177" s="276">
        <v>39052</v>
      </c>
      <c r="N177" s="277">
        <v>24</v>
      </c>
    </row>
    <row r="178" spans="1:14" ht="13.5">
      <c r="A178" s="289">
        <v>147</v>
      </c>
      <c r="B178" s="299" t="s">
        <v>152</v>
      </c>
      <c r="C178" s="3">
        <v>1</v>
      </c>
      <c r="D178" s="4"/>
      <c r="E178" s="3"/>
      <c r="F178" s="4"/>
      <c r="G178" s="3"/>
      <c r="H178" s="280"/>
      <c r="I178" s="315" t="s">
        <v>203</v>
      </c>
      <c r="J178" s="310"/>
      <c r="K178" s="311"/>
      <c r="L178" s="285">
        <v>38993</v>
      </c>
      <c r="M178" s="276">
        <v>39059</v>
      </c>
      <c r="N178" s="277">
        <v>61</v>
      </c>
    </row>
    <row r="179" spans="1:14" ht="13.5">
      <c r="A179" s="289">
        <v>150</v>
      </c>
      <c r="B179" s="299" t="s">
        <v>153</v>
      </c>
      <c r="C179" s="3">
        <v>1</v>
      </c>
      <c r="D179" s="4"/>
      <c r="E179" s="3"/>
      <c r="F179" s="4"/>
      <c r="G179" s="3"/>
      <c r="H179" s="280"/>
      <c r="I179" s="315" t="s">
        <v>203</v>
      </c>
      <c r="J179" s="310"/>
      <c r="K179" s="311"/>
      <c r="L179" s="285">
        <v>39022</v>
      </c>
      <c r="M179" s="276">
        <v>39069</v>
      </c>
      <c r="N179" s="277">
        <v>1</v>
      </c>
    </row>
    <row r="180" spans="1:14" ht="13.5">
      <c r="A180" s="289">
        <v>146</v>
      </c>
      <c r="B180" s="299" t="s">
        <v>154</v>
      </c>
      <c r="C180" s="3">
        <v>1</v>
      </c>
      <c r="D180" s="4"/>
      <c r="E180" s="3"/>
      <c r="F180" s="4"/>
      <c r="G180" s="3"/>
      <c r="H180" s="280"/>
      <c r="I180" s="315" t="s">
        <v>203</v>
      </c>
      <c r="J180" s="310"/>
      <c r="K180" s="311"/>
      <c r="L180" s="285">
        <v>38992</v>
      </c>
      <c r="M180" s="276">
        <v>39073</v>
      </c>
      <c r="N180" s="277">
        <v>75</v>
      </c>
    </row>
    <row r="181" spans="1:14" ht="13.5">
      <c r="A181" s="289">
        <v>151</v>
      </c>
      <c r="B181" s="299" t="s">
        <v>155</v>
      </c>
      <c r="C181" s="3">
        <v>1</v>
      </c>
      <c r="D181" s="4"/>
      <c r="E181" s="3"/>
      <c r="F181" s="4"/>
      <c r="G181" s="3"/>
      <c r="H181" s="280"/>
      <c r="I181" s="315" t="s">
        <v>203</v>
      </c>
      <c r="J181" s="310"/>
      <c r="K181" s="311"/>
      <c r="L181" s="285">
        <v>39030</v>
      </c>
      <c r="M181" s="276">
        <v>39106</v>
      </c>
      <c r="N181" s="277">
        <v>0</v>
      </c>
    </row>
    <row r="182" spans="1:14" ht="26.25" customHeight="1">
      <c r="A182" s="289">
        <v>149</v>
      </c>
      <c r="B182" s="299" t="s">
        <v>156</v>
      </c>
      <c r="C182" s="3">
        <v>1</v>
      </c>
      <c r="D182" s="4"/>
      <c r="E182" s="3"/>
      <c r="F182" s="4"/>
      <c r="G182" s="3"/>
      <c r="H182" s="280"/>
      <c r="I182" s="316" t="s">
        <v>135</v>
      </c>
      <c r="J182" s="310"/>
      <c r="K182" s="311"/>
      <c r="L182" s="285">
        <v>39022</v>
      </c>
      <c r="M182" s="276">
        <v>39111</v>
      </c>
      <c r="N182" s="277">
        <v>20</v>
      </c>
    </row>
    <row r="183" spans="1:14" ht="13.5">
      <c r="A183" s="289">
        <v>148</v>
      </c>
      <c r="B183" s="299" t="s">
        <v>157</v>
      </c>
      <c r="C183" s="3"/>
      <c r="D183" s="4"/>
      <c r="E183" s="3">
        <v>1</v>
      </c>
      <c r="F183" s="4"/>
      <c r="G183" s="3"/>
      <c r="H183" s="280"/>
      <c r="I183" s="315" t="s">
        <v>203</v>
      </c>
      <c r="J183" s="310"/>
      <c r="K183" s="311"/>
      <c r="L183" s="285">
        <v>39022</v>
      </c>
      <c r="M183" s="276">
        <v>39133</v>
      </c>
      <c r="N183" s="277">
        <v>779</v>
      </c>
    </row>
    <row r="184" spans="1:14" ht="13.5">
      <c r="A184" s="289">
        <v>153</v>
      </c>
      <c r="B184" s="299" t="s">
        <v>158</v>
      </c>
      <c r="C184" s="3"/>
      <c r="D184" s="4"/>
      <c r="E184" s="3">
        <v>1</v>
      </c>
      <c r="F184" s="4"/>
      <c r="G184" s="3"/>
      <c r="H184" s="280"/>
      <c r="I184" s="315" t="s">
        <v>203</v>
      </c>
      <c r="J184" s="310"/>
      <c r="K184" s="311"/>
      <c r="L184" s="285">
        <v>39055</v>
      </c>
      <c r="M184" s="276">
        <v>39133</v>
      </c>
      <c r="N184" s="277">
        <v>547</v>
      </c>
    </row>
    <row r="185" spans="1:14" ht="22.5">
      <c r="A185" s="289">
        <v>155</v>
      </c>
      <c r="B185" s="299" t="s">
        <v>159</v>
      </c>
      <c r="C185" s="3"/>
      <c r="D185" s="4"/>
      <c r="E185" s="3"/>
      <c r="F185" s="4">
        <v>1</v>
      </c>
      <c r="G185" s="3"/>
      <c r="H185" s="280"/>
      <c r="I185" s="315" t="s">
        <v>203</v>
      </c>
      <c r="J185" s="310"/>
      <c r="K185" s="311"/>
      <c r="L185" s="285">
        <v>39077</v>
      </c>
      <c r="M185" s="276">
        <v>39133</v>
      </c>
      <c r="N185" s="277">
        <v>4</v>
      </c>
    </row>
    <row r="186" spans="1:14" ht="13.5">
      <c r="A186" s="289">
        <v>159</v>
      </c>
      <c r="B186" s="299" t="s">
        <v>160</v>
      </c>
      <c r="C186" s="3"/>
      <c r="D186" s="4"/>
      <c r="E186" s="3">
        <v>1</v>
      </c>
      <c r="F186" s="4"/>
      <c r="G186" s="3"/>
      <c r="H186" s="280"/>
      <c r="I186" s="315" t="s">
        <v>203</v>
      </c>
      <c r="J186" s="310"/>
      <c r="K186" s="311"/>
      <c r="L186" s="285">
        <v>39097</v>
      </c>
      <c r="M186" s="276">
        <v>39133</v>
      </c>
      <c r="N186" s="277">
        <v>19</v>
      </c>
    </row>
    <row r="187" spans="1:14" ht="13.5">
      <c r="A187" s="289">
        <v>152</v>
      </c>
      <c r="B187" s="299" t="s">
        <v>161</v>
      </c>
      <c r="C187" s="3"/>
      <c r="D187" s="4"/>
      <c r="E187" s="3"/>
      <c r="F187" s="4"/>
      <c r="G187" s="3"/>
      <c r="H187" s="280">
        <v>1</v>
      </c>
      <c r="I187" s="315" t="s">
        <v>203</v>
      </c>
      <c r="J187" s="310"/>
      <c r="K187" s="311"/>
      <c r="L187" s="285">
        <v>39051</v>
      </c>
      <c r="M187" s="276">
        <v>39150</v>
      </c>
      <c r="N187" s="277">
        <v>3</v>
      </c>
    </row>
    <row r="188" spans="1:14" ht="27.75" customHeight="1">
      <c r="A188" s="289">
        <v>157</v>
      </c>
      <c r="B188" s="299" t="s">
        <v>162</v>
      </c>
      <c r="C188" s="3">
        <v>1</v>
      </c>
      <c r="D188" s="4"/>
      <c r="E188" s="3"/>
      <c r="F188" s="4"/>
      <c r="G188" s="3"/>
      <c r="H188" s="280"/>
      <c r="I188" s="316" t="s">
        <v>135</v>
      </c>
      <c r="J188" s="310"/>
      <c r="K188" s="311"/>
      <c r="L188" s="285">
        <v>39086</v>
      </c>
      <c r="M188" s="276">
        <v>39169</v>
      </c>
      <c r="N188" s="277">
        <v>72</v>
      </c>
    </row>
    <row r="189" spans="1:14" ht="13.5">
      <c r="A189" s="289">
        <v>162</v>
      </c>
      <c r="B189" s="299" t="s">
        <v>163</v>
      </c>
      <c r="C189" s="3">
        <v>1</v>
      </c>
      <c r="D189" s="4"/>
      <c r="E189" s="3"/>
      <c r="F189" s="4"/>
      <c r="G189" s="3"/>
      <c r="H189" s="280"/>
      <c r="I189" s="315" t="s">
        <v>203</v>
      </c>
      <c r="J189" s="310"/>
      <c r="K189" s="311"/>
      <c r="L189" s="285">
        <v>39114</v>
      </c>
      <c r="M189" s="276">
        <v>39170</v>
      </c>
      <c r="N189" s="277">
        <v>26</v>
      </c>
    </row>
    <row r="190" spans="1:14" ht="13.5">
      <c r="A190" s="289">
        <v>158</v>
      </c>
      <c r="B190" s="299" t="s">
        <v>164</v>
      </c>
      <c r="C190" s="3">
        <v>1</v>
      </c>
      <c r="D190" s="4"/>
      <c r="E190" s="3"/>
      <c r="F190" s="4"/>
      <c r="G190" s="3"/>
      <c r="H190" s="280"/>
      <c r="I190" s="315" t="s">
        <v>203</v>
      </c>
      <c r="J190" s="310"/>
      <c r="K190" s="311"/>
      <c r="L190" s="285">
        <v>39079</v>
      </c>
      <c r="M190" s="276">
        <v>39171</v>
      </c>
      <c r="N190" s="277">
        <v>7</v>
      </c>
    </row>
    <row r="191" spans="1:14" ht="13.5">
      <c r="A191" s="289">
        <v>160</v>
      </c>
      <c r="B191" s="299" t="s">
        <v>165</v>
      </c>
      <c r="C191" s="3">
        <v>1</v>
      </c>
      <c r="D191" s="4"/>
      <c r="E191" s="3"/>
      <c r="F191" s="4"/>
      <c r="G191" s="3"/>
      <c r="H191" s="280"/>
      <c r="I191" s="315" t="s">
        <v>203</v>
      </c>
      <c r="J191" s="310"/>
      <c r="K191" s="311"/>
      <c r="L191" s="285">
        <v>39114</v>
      </c>
      <c r="M191" s="276">
        <v>39171</v>
      </c>
      <c r="N191" s="277">
        <v>16</v>
      </c>
    </row>
    <row r="192" spans="1:14" ht="14.25" thickBot="1">
      <c r="A192" s="186"/>
      <c r="B192" s="296" t="s">
        <v>61</v>
      </c>
      <c r="C192" s="187">
        <f aca="true" t="shared" si="4" ref="C192:H192">SUM(C166:C191)</f>
        <v>16</v>
      </c>
      <c r="D192" s="188">
        <f t="shared" si="4"/>
        <v>2</v>
      </c>
      <c r="E192" s="187">
        <f t="shared" si="4"/>
        <v>4</v>
      </c>
      <c r="F192" s="188">
        <f t="shared" si="4"/>
        <v>2</v>
      </c>
      <c r="G192" s="187">
        <f t="shared" si="4"/>
        <v>1</v>
      </c>
      <c r="H192" s="281">
        <f t="shared" si="4"/>
        <v>1</v>
      </c>
      <c r="I192" s="317"/>
      <c r="J192" s="318"/>
      <c r="K192" s="319"/>
      <c r="L192" s="286"/>
      <c r="M192" s="190"/>
      <c r="N192" s="191">
        <f>SUM(N164:N191)</f>
        <v>7390</v>
      </c>
    </row>
    <row r="193" spans="9:10" ht="13.5">
      <c r="I193" s="1"/>
      <c r="J193" s="1"/>
    </row>
    <row r="194" spans="2:10" ht="13.5">
      <c r="B194" s="157" t="s">
        <v>168</v>
      </c>
      <c r="C194" s="168">
        <f>SUM(C192,D192)</f>
        <v>18</v>
      </c>
      <c r="D194" s="168"/>
      <c r="E194" s="168" t="s">
        <v>35</v>
      </c>
      <c r="F194" s="168">
        <f>SUM(N166:N169,N171:N173,N176:N182,N188:N191)</f>
        <v>3300</v>
      </c>
      <c r="I194" s="1"/>
      <c r="J194" s="1"/>
    </row>
    <row r="195" spans="2:10" ht="13.5">
      <c r="B195" s="157" t="s">
        <v>167</v>
      </c>
      <c r="C195" s="168">
        <f>SUM(E192:F192)</f>
        <v>6</v>
      </c>
      <c r="D195" s="168"/>
      <c r="E195" s="168" t="s">
        <v>35</v>
      </c>
      <c r="F195" s="168">
        <f>SUM(N174,N175,N183,N184,N185,N186)</f>
        <v>4084</v>
      </c>
      <c r="I195" s="1"/>
      <c r="J195" s="1"/>
    </row>
    <row r="196" spans="2:10" ht="13.5">
      <c r="B196" s="193" t="s">
        <v>20</v>
      </c>
      <c r="C196" s="169">
        <f>SUM(G192:H192)</f>
        <v>2</v>
      </c>
      <c r="D196" s="169"/>
      <c r="E196" s="169" t="s">
        <v>35</v>
      </c>
      <c r="F196" s="169">
        <f>SUM(N170,N187)</f>
        <v>6</v>
      </c>
      <c r="I196" s="1"/>
      <c r="J196" s="1"/>
    </row>
    <row r="197" spans="2:10" ht="13.5">
      <c r="B197" s="157" t="s">
        <v>33</v>
      </c>
      <c r="C197" s="168">
        <f>SUM(C194:C196)</f>
        <v>26</v>
      </c>
      <c r="D197" s="168"/>
      <c r="E197" s="168" t="s">
        <v>35</v>
      </c>
      <c r="F197" s="168">
        <f>SUM(F194:F196)</f>
        <v>7390</v>
      </c>
      <c r="I197" s="1"/>
      <c r="J197" s="1"/>
    </row>
    <row r="198" spans="9:10" ht="13.5">
      <c r="I198" s="1"/>
      <c r="J198" s="1"/>
    </row>
    <row r="199" spans="9:10" ht="13.5">
      <c r="I199" s="1"/>
      <c r="J199" s="1"/>
    </row>
    <row r="200" spans="1:10" ht="14.25" thickBot="1">
      <c r="A200" s="92" t="s">
        <v>202</v>
      </c>
      <c r="B200" s="157"/>
      <c r="I200" s="1"/>
      <c r="J200" s="1"/>
    </row>
    <row r="201" spans="1:14" ht="13.5">
      <c r="A201" s="171" t="s">
        <v>34</v>
      </c>
      <c r="B201" s="287"/>
      <c r="C201" s="304" t="s">
        <v>0</v>
      </c>
      <c r="D201" s="305"/>
      <c r="E201" s="304" t="s">
        <v>166</v>
      </c>
      <c r="F201" s="305"/>
      <c r="G201" s="304" t="s">
        <v>20</v>
      </c>
      <c r="H201" s="308"/>
      <c r="I201" s="312" t="s">
        <v>133</v>
      </c>
      <c r="J201" s="313"/>
      <c r="K201" s="314"/>
      <c r="L201" s="282"/>
      <c r="M201" s="278"/>
      <c r="N201" s="11"/>
    </row>
    <row r="202" spans="1:14" ht="13.5">
      <c r="A202" s="175" t="s">
        <v>44</v>
      </c>
      <c r="B202" s="288" t="s">
        <v>30</v>
      </c>
      <c r="C202" s="5" t="s">
        <v>28</v>
      </c>
      <c r="D202" s="6" t="s">
        <v>21</v>
      </c>
      <c r="E202" s="5" t="s">
        <v>27</v>
      </c>
      <c r="F202" s="6" t="s">
        <v>21</v>
      </c>
      <c r="G202" s="5" t="s">
        <v>28</v>
      </c>
      <c r="H202" s="51" t="s">
        <v>21</v>
      </c>
      <c r="I202" s="309" t="s">
        <v>134</v>
      </c>
      <c r="J202" s="310"/>
      <c r="K202" s="311"/>
      <c r="L202" s="283" t="s">
        <v>32</v>
      </c>
      <c r="M202" s="6" t="s">
        <v>31</v>
      </c>
      <c r="N202" s="12" t="s">
        <v>35</v>
      </c>
    </row>
    <row r="203" spans="1:14" s="114" customFormat="1" ht="13.5">
      <c r="A203" s="289">
        <v>103</v>
      </c>
      <c r="B203" s="299" t="s">
        <v>170</v>
      </c>
      <c r="C203" s="3">
        <v>1</v>
      </c>
      <c r="D203" s="4"/>
      <c r="E203" s="3"/>
      <c r="F203" s="4"/>
      <c r="G203" s="3"/>
      <c r="H203" s="280"/>
      <c r="I203" s="323" t="s">
        <v>138</v>
      </c>
      <c r="J203" s="324"/>
      <c r="K203" s="325"/>
      <c r="L203" s="285">
        <v>38401</v>
      </c>
      <c r="M203" s="290">
        <v>38443</v>
      </c>
      <c r="N203" s="121">
        <v>0</v>
      </c>
    </row>
    <row r="204" spans="1:14" s="114" customFormat="1" ht="13.5">
      <c r="A204" s="289">
        <v>104</v>
      </c>
      <c r="B204" s="299" t="s">
        <v>171</v>
      </c>
      <c r="C204" s="3">
        <v>1</v>
      </c>
      <c r="D204" s="4"/>
      <c r="E204" s="3"/>
      <c r="F204" s="4"/>
      <c r="G204" s="3"/>
      <c r="H204" s="280"/>
      <c r="I204" s="323" t="s">
        <v>138</v>
      </c>
      <c r="J204" s="324"/>
      <c r="K204" s="325"/>
      <c r="L204" s="285">
        <v>38401</v>
      </c>
      <c r="M204" s="290">
        <v>38443</v>
      </c>
      <c r="N204" s="121">
        <v>20</v>
      </c>
    </row>
    <row r="205" spans="1:14" s="114" customFormat="1" ht="13.5">
      <c r="A205" s="289">
        <v>101</v>
      </c>
      <c r="B205" s="299" t="s">
        <v>172</v>
      </c>
      <c r="C205" s="3">
        <v>1</v>
      </c>
      <c r="D205" s="4"/>
      <c r="E205" s="3"/>
      <c r="F205" s="4"/>
      <c r="G205" s="3"/>
      <c r="H205" s="280"/>
      <c r="I205" s="323" t="s">
        <v>138</v>
      </c>
      <c r="J205" s="324"/>
      <c r="K205" s="325"/>
      <c r="L205" s="285">
        <v>38359</v>
      </c>
      <c r="M205" s="290">
        <v>38462</v>
      </c>
      <c r="N205" s="121">
        <v>0</v>
      </c>
    </row>
    <row r="206" spans="1:14" s="114" customFormat="1" ht="13.5">
      <c r="A206" s="289">
        <v>102</v>
      </c>
      <c r="B206" s="299" t="s">
        <v>173</v>
      </c>
      <c r="C206" s="3">
        <v>1</v>
      </c>
      <c r="D206" s="4"/>
      <c r="E206" s="3"/>
      <c r="F206" s="4"/>
      <c r="G206" s="3"/>
      <c r="H206" s="280"/>
      <c r="I206" s="323" t="s">
        <v>138</v>
      </c>
      <c r="J206" s="324"/>
      <c r="K206" s="325"/>
      <c r="L206" s="285">
        <v>38359</v>
      </c>
      <c r="M206" s="290">
        <v>38462</v>
      </c>
      <c r="N206" s="121">
        <v>17</v>
      </c>
    </row>
    <row r="207" spans="1:14" s="114" customFormat="1" ht="13.5">
      <c r="A207" s="289">
        <v>107</v>
      </c>
      <c r="B207" s="299" t="s">
        <v>174</v>
      </c>
      <c r="C207" s="3">
        <v>1</v>
      </c>
      <c r="D207" s="4"/>
      <c r="E207" s="3"/>
      <c r="F207" s="4"/>
      <c r="G207" s="3"/>
      <c r="H207" s="280"/>
      <c r="I207" s="323" t="s">
        <v>138</v>
      </c>
      <c r="J207" s="324"/>
      <c r="K207" s="325"/>
      <c r="L207" s="285">
        <v>38406</v>
      </c>
      <c r="M207" s="290">
        <v>38490</v>
      </c>
      <c r="N207" s="121">
        <v>66</v>
      </c>
    </row>
    <row r="208" spans="1:14" s="114" customFormat="1" ht="13.5">
      <c r="A208" s="289">
        <v>100</v>
      </c>
      <c r="B208" s="299" t="s">
        <v>175</v>
      </c>
      <c r="C208" s="3">
        <v>1</v>
      </c>
      <c r="D208" s="4"/>
      <c r="E208" s="3"/>
      <c r="F208" s="4"/>
      <c r="G208" s="3"/>
      <c r="H208" s="280"/>
      <c r="I208" s="323" t="s">
        <v>138</v>
      </c>
      <c r="J208" s="324"/>
      <c r="K208" s="325"/>
      <c r="L208" s="285">
        <v>38348</v>
      </c>
      <c r="M208" s="290">
        <v>38498</v>
      </c>
      <c r="N208" s="121">
        <v>8</v>
      </c>
    </row>
    <row r="209" spans="1:14" s="114" customFormat="1" ht="13.5">
      <c r="A209" s="289">
        <v>110</v>
      </c>
      <c r="B209" s="299" t="s">
        <v>176</v>
      </c>
      <c r="C209" s="3">
        <v>1</v>
      </c>
      <c r="D209" s="4"/>
      <c r="E209" s="3"/>
      <c r="F209" s="4"/>
      <c r="G209" s="3"/>
      <c r="H209" s="280"/>
      <c r="I209" s="323" t="s">
        <v>138</v>
      </c>
      <c r="J209" s="324"/>
      <c r="K209" s="325"/>
      <c r="L209" s="285">
        <v>38453</v>
      </c>
      <c r="M209" s="290">
        <v>38520</v>
      </c>
      <c r="N209" s="121">
        <v>0</v>
      </c>
    </row>
    <row r="210" spans="1:14" s="114" customFormat="1" ht="13.5">
      <c r="A210" s="289">
        <v>109</v>
      </c>
      <c r="B210" s="299" t="s">
        <v>177</v>
      </c>
      <c r="C210" s="3">
        <v>1</v>
      </c>
      <c r="D210" s="4"/>
      <c r="E210" s="3"/>
      <c r="F210" s="4"/>
      <c r="G210" s="3"/>
      <c r="H210" s="280"/>
      <c r="I210" s="323" t="s">
        <v>138</v>
      </c>
      <c r="J210" s="324"/>
      <c r="K210" s="325"/>
      <c r="L210" s="285">
        <v>38439</v>
      </c>
      <c r="M210" s="290">
        <v>38527</v>
      </c>
      <c r="N210" s="121">
        <v>14</v>
      </c>
    </row>
    <row r="211" spans="1:14" s="114" customFormat="1" ht="13.5">
      <c r="A211" s="289">
        <v>113</v>
      </c>
      <c r="B211" s="299" t="s">
        <v>178</v>
      </c>
      <c r="C211" s="3">
        <v>1</v>
      </c>
      <c r="D211" s="4"/>
      <c r="E211" s="3"/>
      <c r="F211" s="4"/>
      <c r="G211" s="3"/>
      <c r="H211" s="280"/>
      <c r="I211" s="323" t="s">
        <v>138</v>
      </c>
      <c r="J211" s="324"/>
      <c r="K211" s="325"/>
      <c r="L211" s="285">
        <v>38516</v>
      </c>
      <c r="M211" s="290">
        <v>38576</v>
      </c>
      <c r="N211" s="121">
        <v>2</v>
      </c>
    </row>
    <row r="212" spans="1:14" s="114" customFormat="1" ht="13.5">
      <c r="A212" s="289">
        <v>115</v>
      </c>
      <c r="B212" s="299" t="s">
        <v>179</v>
      </c>
      <c r="C212" s="3"/>
      <c r="D212" s="4"/>
      <c r="E212" s="3"/>
      <c r="F212" s="4"/>
      <c r="G212" s="3"/>
      <c r="H212" s="280">
        <v>1</v>
      </c>
      <c r="I212" s="323" t="s">
        <v>138</v>
      </c>
      <c r="J212" s="324"/>
      <c r="K212" s="325"/>
      <c r="L212" s="285">
        <v>38520</v>
      </c>
      <c r="M212" s="290">
        <v>38595</v>
      </c>
      <c r="N212" s="121">
        <v>126</v>
      </c>
    </row>
    <row r="213" spans="1:14" s="114" customFormat="1" ht="13.5">
      <c r="A213" s="289">
        <v>121</v>
      </c>
      <c r="B213" s="299" t="s">
        <v>180</v>
      </c>
      <c r="C213" s="3"/>
      <c r="D213" s="4"/>
      <c r="E213" s="3"/>
      <c r="F213" s="4">
        <v>1</v>
      </c>
      <c r="G213" s="3"/>
      <c r="H213" s="280"/>
      <c r="I213" s="323" t="s">
        <v>138</v>
      </c>
      <c r="J213" s="324"/>
      <c r="K213" s="325"/>
      <c r="L213" s="285">
        <v>38548</v>
      </c>
      <c r="M213" s="290">
        <v>38595</v>
      </c>
      <c r="N213" s="121">
        <v>0</v>
      </c>
    </row>
    <row r="214" spans="1:14" s="114" customFormat="1" ht="22.5">
      <c r="A214" s="289">
        <v>111</v>
      </c>
      <c r="B214" s="299" t="s">
        <v>181</v>
      </c>
      <c r="C214" s="3"/>
      <c r="D214" s="4"/>
      <c r="E214" s="3">
        <v>1</v>
      </c>
      <c r="F214" s="4"/>
      <c r="G214" s="3"/>
      <c r="H214" s="280"/>
      <c r="I214" s="323" t="s">
        <v>138</v>
      </c>
      <c r="J214" s="324"/>
      <c r="K214" s="325"/>
      <c r="L214" s="285">
        <v>38506</v>
      </c>
      <c r="M214" s="290">
        <v>38597</v>
      </c>
      <c r="N214" s="121">
        <v>2</v>
      </c>
    </row>
    <row r="215" spans="1:14" s="114" customFormat="1" ht="13.5">
      <c r="A215" s="289">
        <v>112</v>
      </c>
      <c r="B215" s="299" t="s">
        <v>182</v>
      </c>
      <c r="C215" s="3">
        <v>1</v>
      </c>
      <c r="D215" s="4"/>
      <c r="E215" s="3"/>
      <c r="F215" s="4"/>
      <c r="G215" s="3"/>
      <c r="H215" s="280"/>
      <c r="I215" s="323" t="s">
        <v>138</v>
      </c>
      <c r="J215" s="324"/>
      <c r="K215" s="325"/>
      <c r="L215" s="285">
        <v>38506</v>
      </c>
      <c r="M215" s="290">
        <v>38597</v>
      </c>
      <c r="N215" s="121">
        <v>2</v>
      </c>
    </row>
    <row r="216" spans="1:14" s="114" customFormat="1" ht="22.5">
      <c r="A216" s="289">
        <v>120</v>
      </c>
      <c r="B216" s="299" t="s">
        <v>183</v>
      </c>
      <c r="C216" s="3"/>
      <c r="D216" s="4">
        <v>1</v>
      </c>
      <c r="E216" s="3"/>
      <c r="F216" s="4"/>
      <c r="G216" s="3"/>
      <c r="H216" s="280"/>
      <c r="I216" s="323" t="s">
        <v>138</v>
      </c>
      <c r="J216" s="324"/>
      <c r="K216" s="325"/>
      <c r="L216" s="285">
        <v>38541</v>
      </c>
      <c r="M216" s="290">
        <v>38600</v>
      </c>
      <c r="N216" s="121">
        <v>36</v>
      </c>
    </row>
    <row r="217" spans="1:14" s="114" customFormat="1" ht="22.5">
      <c r="A217" s="289">
        <v>117</v>
      </c>
      <c r="B217" s="299" t="s">
        <v>184</v>
      </c>
      <c r="C217" s="3"/>
      <c r="D217" s="4"/>
      <c r="E217" s="3"/>
      <c r="F217" s="4"/>
      <c r="G217" s="3"/>
      <c r="H217" s="280">
        <v>1</v>
      </c>
      <c r="I217" s="323" t="s">
        <v>138</v>
      </c>
      <c r="J217" s="324"/>
      <c r="K217" s="325"/>
      <c r="L217" s="285">
        <v>38534</v>
      </c>
      <c r="M217" s="290">
        <v>38601</v>
      </c>
      <c r="N217" s="121">
        <v>14</v>
      </c>
    </row>
    <row r="218" spans="1:14" s="114" customFormat="1" ht="27.75" customHeight="1">
      <c r="A218" s="289">
        <v>114</v>
      </c>
      <c r="B218" s="299" t="s">
        <v>185</v>
      </c>
      <c r="C218" s="3"/>
      <c r="D218" s="4"/>
      <c r="E218" s="3"/>
      <c r="F218" s="4">
        <v>1</v>
      </c>
      <c r="G218" s="3"/>
      <c r="H218" s="280"/>
      <c r="I218" s="326" t="s">
        <v>135</v>
      </c>
      <c r="J218" s="324"/>
      <c r="K218" s="325"/>
      <c r="L218" s="285">
        <v>38523</v>
      </c>
      <c r="M218" s="290">
        <v>38623</v>
      </c>
      <c r="N218" s="121">
        <v>1504</v>
      </c>
    </row>
    <row r="219" spans="1:14" s="114" customFormat="1" ht="13.5">
      <c r="A219" s="289">
        <v>116</v>
      </c>
      <c r="B219" s="299" t="s">
        <v>186</v>
      </c>
      <c r="C219" s="3"/>
      <c r="D219" s="4"/>
      <c r="E219" s="3">
        <v>1</v>
      </c>
      <c r="F219" s="4"/>
      <c r="G219" s="3"/>
      <c r="H219" s="280"/>
      <c r="I219" s="323" t="s">
        <v>203</v>
      </c>
      <c r="J219" s="324"/>
      <c r="K219" s="325"/>
      <c r="L219" s="285">
        <v>38532</v>
      </c>
      <c r="M219" s="290">
        <v>38623</v>
      </c>
      <c r="N219" s="121">
        <v>1</v>
      </c>
    </row>
    <row r="220" spans="1:14" s="114" customFormat="1" ht="13.5">
      <c r="A220" s="289">
        <v>118</v>
      </c>
      <c r="B220" s="299" t="s">
        <v>187</v>
      </c>
      <c r="C220" s="3"/>
      <c r="D220" s="4"/>
      <c r="E220" s="3"/>
      <c r="F220" s="4">
        <v>1</v>
      </c>
      <c r="G220" s="3"/>
      <c r="H220" s="280"/>
      <c r="I220" s="323" t="s">
        <v>203</v>
      </c>
      <c r="J220" s="324"/>
      <c r="K220" s="325"/>
      <c r="L220" s="285">
        <v>38541</v>
      </c>
      <c r="M220" s="290">
        <v>38623</v>
      </c>
      <c r="N220" s="121">
        <v>72</v>
      </c>
    </row>
    <row r="221" spans="1:14" s="114" customFormat="1" ht="13.5">
      <c r="A221" s="289">
        <v>119</v>
      </c>
      <c r="B221" s="299" t="s">
        <v>188</v>
      </c>
      <c r="C221" s="3"/>
      <c r="D221" s="4"/>
      <c r="E221" s="3">
        <v>1</v>
      </c>
      <c r="F221" s="4"/>
      <c r="G221" s="3"/>
      <c r="H221" s="280"/>
      <c r="I221" s="323" t="s">
        <v>203</v>
      </c>
      <c r="J221" s="324"/>
      <c r="K221" s="325"/>
      <c r="L221" s="285">
        <v>38541</v>
      </c>
      <c r="M221" s="290">
        <v>38623</v>
      </c>
      <c r="N221" s="121">
        <v>44</v>
      </c>
    </row>
    <row r="222" spans="1:14" s="114" customFormat="1" ht="22.5">
      <c r="A222" s="289">
        <v>123</v>
      </c>
      <c r="B222" s="299" t="s">
        <v>189</v>
      </c>
      <c r="C222" s="3"/>
      <c r="D222" s="4"/>
      <c r="E222" s="3"/>
      <c r="F222" s="4">
        <v>1</v>
      </c>
      <c r="G222" s="3"/>
      <c r="H222" s="280"/>
      <c r="I222" s="323" t="s">
        <v>203</v>
      </c>
      <c r="J222" s="324"/>
      <c r="K222" s="325"/>
      <c r="L222" s="285">
        <v>38595</v>
      </c>
      <c r="M222" s="290">
        <v>38630</v>
      </c>
      <c r="N222" s="121">
        <v>20</v>
      </c>
    </row>
    <row r="223" spans="1:14" s="114" customFormat="1" ht="22.5">
      <c r="A223" s="289">
        <v>122</v>
      </c>
      <c r="B223" s="299" t="s">
        <v>190</v>
      </c>
      <c r="C223" s="3">
        <v>1</v>
      </c>
      <c r="D223" s="4"/>
      <c r="E223" s="3"/>
      <c r="F223" s="4"/>
      <c r="G223" s="3"/>
      <c r="H223" s="280"/>
      <c r="I223" s="323" t="s">
        <v>203</v>
      </c>
      <c r="J223" s="324"/>
      <c r="K223" s="325"/>
      <c r="L223" s="285">
        <v>38553</v>
      </c>
      <c r="M223" s="290">
        <v>38669</v>
      </c>
      <c r="N223" s="121">
        <v>154</v>
      </c>
    </row>
    <row r="224" spans="1:14" s="114" customFormat="1" ht="13.5">
      <c r="A224" s="289">
        <v>108</v>
      </c>
      <c r="B224" s="299" t="s">
        <v>191</v>
      </c>
      <c r="C224" s="3"/>
      <c r="D224" s="4">
        <v>1</v>
      </c>
      <c r="E224" s="3"/>
      <c r="F224" s="4"/>
      <c r="G224" s="3"/>
      <c r="H224" s="280"/>
      <c r="I224" s="323"/>
      <c r="J224" s="324"/>
      <c r="K224" s="325"/>
      <c r="L224" s="285">
        <v>38425</v>
      </c>
      <c r="M224" s="290">
        <v>38670</v>
      </c>
      <c r="N224" s="121">
        <v>2</v>
      </c>
    </row>
    <row r="225" spans="1:14" s="114" customFormat="1" ht="13.5">
      <c r="A225" s="289">
        <v>125</v>
      </c>
      <c r="B225" s="299" t="s">
        <v>192</v>
      </c>
      <c r="C225" s="3">
        <v>1</v>
      </c>
      <c r="D225" s="4"/>
      <c r="E225" s="3"/>
      <c r="F225" s="4"/>
      <c r="G225" s="3"/>
      <c r="H225" s="280"/>
      <c r="I225" s="323" t="s">
        <v>203</v>
      </c>
      <c r="J225" s="324"/>
      <c r="K225" s="325"/>
      <c r="L225" s="285">
        <v>38646</v>
      </c>
      <c r="M225" s="290">
        <v>38691</v>
      </c>
      <c r="N225" s="121">
        <v>2</v>
      </c>
    </row>
    <row r="226" spans="1:14" s="114" customFormat="1" ht="13.5">
      <c r="A226" s="289">
        <v>124</v>
      </c>
      <c r="B226" s="299" t="s">
        <v>193</v>
      </c>
      <c r="C226" s="3">
        <v>1</v>
      </c>
      <c r="D226" s="4"/>
      <c r="E226" s="3"/>
      <c r="F226" s="4"/>
      <c r="G226" s="3"/>
      <c r="H226" s="280"/>
      <c r="I226" s="323" t="s">
        <v>203</v>
      </c>
      <c r="J226" s="324"/>
      <c r="K226" s="325"/>
      <c r="L226" s="285">
        <v>38615</v>
      </c>
      <c r="M226" s="290">
        <v>38702</v>
      </c>
      <c r="N226" s="121">
        <v>167</v>
      </c>
    </row>
    <row r="227" spans="1:14" s="114" customFormat="1" ht="13.5">
      <c r="A227" s="289">
        <v>127</v>
      </c>
      <c r="B227" s="299" t="s">
        <v>194</v>
      </c>
      <c r="C227" s="3"/>
      <c r="D227" s="4"/>
      <c r="E227" s="3"/>
      <c r="F227" s="4">
        <v>1</v>
      </c>
      <c r="G227" s="3"/>
      <c r="H227" s="280"/>
      <c r="I227" s="323" t="s">
        <v>203</v>
      </c>
      <c r="J227" s="324"/>
      <c r="K227" s="325"/>
      <c r="L227" s="285">
        <v>38700</v>
      </c>
      <c r="M227" s="290">
        <v>38775</v>
      </c>
      <c r="N227" s="121">
        <v>122</v>
      </c>
    </row>
    <row r="228" spans="1:14" s="114" customFormat="1" ht="13.5">
      <c r="A228" s="289">
        <v>128</v>
      </c>
      <c r="B228" s="299" t="s">
        <v>195</v>
      </c>
      <c r="C228" s="3"/>
      <c r="D228" s="4"/>
      <c r="E228" s="3"/>
      <c r="F228" s="4">
        <v>1</v>
      </c>
      <c r="G228" s="3"/>
      <c r="H228" s="280"/>
      <c r="I228" s="323" t="s">
        <v>203</v>
      </c>
      <c r="J228" s="324"/>
      <c r="K228" s="325"/>
      <c r="L228" s="285">
        <v>38712</v>
      </c>
      <c r="M228" s="290">
        <v>38775</v>
      </c>
      <c r="N228" s="121">
        <v>13</v>
      </c>
    </row>
    <row r="229" spans="1:14" s="114" customFormat="1" ht="13.5">
      <c r="A229" s="289">
        <v>137</v>
      </c>
      <c r="B229" s="299" t="s">
        <v>196</v>
      </c>
      <c r="C229" s="3">
        <v>1</v>
      </c>
      <c r="D229" s="4"/>
      <c r="E229" s="3"/>
      <c r="F229" s="4"/>
      <c r="G229" s="3"/>
      <c r="H229" s="280"/>
      <c r="I229" s="323" t="s">
        <v>203</v>
      </c>
      <c r="J229" s="324"/>
      <c r="K229" s="325"/>
      <c r="L229" s="285">
        <v>38765</v>
      </c>
      <c r="M229" s="290">
        <v>38805</v>
      </c>
      <c r="N229" s="121">
        <v>0</v>
      </c>
    </row>
    <row r="230" spans="1:14" s="114" customFormat="1" ht="13.5">
      <c r="A230" s="289">
        <v>129</v>
      </c>
      <c r="B230" s="299" t="s">
        <v>197</v>
      </c>
      <c r="C230" s="3">
        <v>1</v>
      </c>
      <c r="D230" s="4"/>
      <c r="E230" s="3"/>
      <c r="F230" s="4"/>
      <c r="G230" s="3"/>
      <c r="H230" s="280"/>
      <c r="I230" s="323" t="s">
        <v>203</v>
      </c>
      <c r="J230" s="324"/>
      <c r="K230" s="325"/>
      <c r="L230" s="285">
        <v>38737</v>
      </c>
      <c r="M230" s="290">
        <v>38807</v>
      </c>
      <c r="N230" s="121">
        <v>28</v>
      </c>
    </row>
    <row r="231" spans="1:14" s="114" customFormat="1" ht="13.5">
      <c r="A231" s="289">
        <v>133</v>
      </c>
      <c r="B231" s="299" t="s">
        <v>198</v>
      </c>
      <c r="C231" s="3">
        <v>1</v>
      </c>
      <c r="D231" s="4"/>
      <c r="E231" s="3"/>
      <c r="F231" s="4"/>
      <c r="G231" s="3"/>
      <c r="H231" s="280"/>
      <c r="I231" s="323" t="s">
        <v>203</v>
      </c>
      <c r="J231" s="324"/>
      <c r="K231" s="325"/>
      <c r="L231" s="285">
        <v>38754</v>
      </c>
      <c r="M231" s="290">
        <v>38807</v>
      </c>
      <c r="N231" s="121">
        <v>5</v>
      </c>
    </row>
    <row r="232" spans="1:14" s="114" customFormat="1" ht="13.5">
      <c r="A232" s="289">
        <v>135</v>
      </c>
      <c r="B232" s="299" t="s">
        <v>199</v>
      </c>
      <c r="C232" s="3">
        <v>1</v>
      </c>
      <c r="D232" s="4"/>
      <c r="E232" s="3"/>
      <c r="F232" s="4"/>
      <c r="G232" s="3"/>
      <c r="H232" s="280"/>
      <c r="I232" s="323" t="s">
        <v>203</v>
      </c>
      <c r="J232" s="324"/>
      <c r="K232" s="325"/>
      <c r="L232" s="285">
        <v>38758</v>
      </c>
      <c r="M232" s="290">
        <v>38807</v>
      </c>
      <c r="N232" s="121">
        <v>10</v>
      </c>
    </row>
    <row r="233" spans="1:14" s="114" customFormat="1" ht="13.5">
      <c r="A233" s="289">
        <v>134</v>
      </c>
      <c r="B233" s="299" t="s">
        <v>200</v>
      </c>
      <c r="C233" s="3">
        <v>1</v>
      </c>
      <c r="D233" s="4"/>
      <c r="E233" s="3"/>
      <c r="F233" s="4"/>
      <c r="G233" s="3"/>
      <c r="H233" s="280"/>
      <c r="I233" s="323" t="s">
        <v>203</v>
      </c>
      <c r="J233" s="324"/>
      <c r="K233" s="325"/>
      <c r="L233" s="285">
        <v>38761</v>
      </c>
      <c r="M233" s="290">
        <v>38807</v>
      </c>
      <c r="N233" s="121">
        <v>13</v>
      </c>
    </row>
    <row r="234" spans="1:14" s="114" customFormat="1" ht="14.25" thickBot="1">
      <c r="A234" s="291">
        <v>136</v>
      </c>
      <c r="B234" s="300" t="s">
        <v>201</v>
      </c>
      <c r="C234" s="292">
        <v>1</v>
      </c>
      <c r="D234" s="293"/>
      <c r="E234" s="292"/>
      <c r="F234" s="293"/>
      <c r="G234" s="292"/>
      <c r="H234" s="293"/>
      <c r="I234" s="320" t="s">
        <v>203</v>
      </c>
      <c r="J234" s="321"/>
      <c r="K234" s="322"/>
      <c r="L234" s="294">
        <v>38769</v>
      </c>
      <c r="M234" s="295">
        <v>38807</v>
      </c>
      <c r="N234" s="303">
        <v>1</v>
      </c>
    </row>
    <row r="235" spans="1:14" ht="14.25" thickBot="1">
      <c r="A235" s="186"/>
      <c r="B235" s="156" t="s">
        <v>61</v>
      </c>
      <c r="C235" s="187">
        <f aca="true" t="shared" si="5" ref="C235:H235">SUM(C203:C234)</f>
        <v>19</v>
      </c>
      <c r="D235" s="187">
        <f t="shared" si="5"/>
        <v>2</v>
      </c>
      <c r="E235" s="187">
        <f t="shared" si="5"/>
        <v>3</v>
      </c>
      <c r="F235" s="187">
        <f t="shared" si="5"/>
        <v>6</v>
      </c>
      <c r="G235" s="187">
        <f t="shared" si="5"/>
        <v>0</v>
      </c>
      <c r="H235" s="187">
        <f t="shared" si="5"/>
        <v>2</v>
      </c>
      <c r="I235" s="317"/>
      <c r="J235" s="318"/>
      <c r="K235" s="319"/>
      <c r="L235" s="286"/>
      <c r="M235" s="190"/>
      <c r="N235" s="191">
        <f>SUM(N203:N234)</f>
        <v>2465</v>
      </c>
    </row>
    <row r="237" spans="2:6" ht="13.5">
      <c r="B237" s="157" t="s">
        <v>168</v>
      </c>
      <c r="C237" s="168">
        <f>SUM(C235,D235)</f>
        <v>21</v>
      </c>
      <c r="D237" s="168"/>
      <c r="E237" s="168" t="s">
        <v>35</v>
      </c>
      <c r="F237" s="168">
        <f>SUM(N203:N211,N215:N216,N223:N226,N229:N234)</f>
        <v>547</v>
      </c>
    </row>
    <row r="238" spans="2:6" ht="13.5">
      <c r="B238" s="157" t="s">
        <v>167</v>
      </c>
      <c r="C238" s="168">
        <f>SUM(E235:F235)</f>
        <v>9</v>
      </c>
      <c r="D238" s="168"/>
      <c r="E238" s="168" t="s">
        <v>35</v>
      </c>
      <c r="F238" s="168">
        <f>SUM(N213:N214,N218:N222,N227:N228)</f>
        <v>1778</v>
      </c>
    </row>
    <row r="239" spans="2:6" ht="13.5">
      <c r="B239" s="193" t="s">
        <v>20</v>
      </c>
      <c r="C239" s="169">
        <f>SUM(G235:H235)</f>
        <v>2</v>
      </c>
      <c r="D239" s="169"/>
      <c r="E239" s="169" t="s">
        <v>35</v>
      </c>
      <c r="F239" s="169">
        <f>SUM(N212,N217)</f>
        <v>140</v>
      </c>
    </row>
    <row r="240" spans="2:6" ht="13.5">
      <c r="B240" s="157" t="s">
        <v>33</v>
      </c>
      <c r="C240" s="168">
        <f>SUM(C237:C239)</f>
        <v>32</v>
      </c>
      <c r="D240" s="168"/>
      <c r="E240" s="168" t="s">
        <v>35</v>
      </c>
      <c r="F240" s="168">
        <f>SUM(F237:F239)</f>
        <v>2465</v>
      </c>
    </row>
  </sheetData>
  <sheetProtection/>
  <mergeCells count="86">
    <mergeCell ref="I205:K205"/>
    <mergeCell ref="I204:K204"/>
    <mergeCell ref="I203:K203"/>
    <mergeCell ref="I235:K235"/>
    <mergeCell ref="I209:K209"/>
    <mergeCell ref="I208:K208"/>
    <mergeCell ref="I207:K207"/>
    <mergeCell ref="I206:K206"/>
    <mergeCell ref="I213:K213"/>
    <mergeCell ref="I212:K212"/>
    <mergeCell ref="I219:K219"/>
    <mergeCell ref="I218:K218"/>
    <mergeCell ref="I211:K211"/>
    <mergeCell ref="I210:K210"/>
    <mergeCell ref="I217:K217"/>
    <mergeCell ref="I216:K216"/>
    <mergeCell ref="I215:K215"/>
    <mergeCell ref="I214:K214"/>
    <mergeCell ref="I225:K225"/>
    <mergeCell ref="I224:K224"/>
    <mergeCell ref="I223:K223"/>
    <mergeCell ref="I222:K222"/>
    <mergeCell ref="I221:K221"/>
    <mergeCell ref="I220:K220"/>
    <mergeCell ref="I202:K202"/>
    <mergeCell ref="I234:K234"/>
    <mergeCell ref="I233:K233"/>
    <mergeCell ref="I232:K232"/>
    <mergeCell ref="I231:K231"/>
    <mergeCell ref="I230:K230"/>
    <mergeCell ref="I229:K229"/>
    <mergeCell ref="I228:K228"/>
    <mergeCell ref="I227:K227"/>
    <mergeCell ref="I226:K226"/>
    <mergeCell ref="I167:K167"/>
    <mergeCell ref="I166:K166"/>
    <mergeCell ref="I192:K192"/>
    <mergeCell ref="C201:D201"/>
    <mergeCell ref="E201:F201"/>
    <mergeCell ref="G201:H201"/>
    <mergeCell ref="I201:K201"/>
    <mergeCell ref="I171:K171"/>
    <mergeCell ref="I170:K170"/>
    <mergeCell ref="I169:K169"/>
    <mergeCell ref="I180:K180"/>
    <mergeCell ref="I179:K179"/>
    <mergeCell ref="I178:K178"/>
    <mergeCell ref="I177:K177"/>
    <mergeCell ref="I176:K176"/>
    <mergeCell ref="I168:K168"/>
    <mergeCell ref="I175:K175"/>
    <mergeCell ref="I174:K174"/>
    <mergeCell ref="I173:K173"/>
    <mergeCell ref="I172:K172"/>
    <mergeCell ref="I186:K186"/>
    <mergeCell ref="I185:K185"/>
    <mergeCell ref="I184:K184"/>
    <mergeCell ref="I183:K183"/>
    <mergeCell ref="I182:K182"/>
    <mergeCell ref="I181:K181"/>
    <mergeCell ref="C164:D164"/>
    <mergeCell ref="E164:F164"/>
    <mergeCell ref="G164:H164"/>
    <mergeCell ref="I165:K165"/>
    <mergeCell ref="I164:K164"/>
    <mergeCell ref="I191:K191"/>
    <mergeCell ref="I190:K190"/>
    <mergeCell ref="I189:K189"/>
    <mergeCell ref="I188:K188"/>
    <mergeCell ref="I187:K187"/>
    <mergeCell ref="C82:D82"/>
    <mergeCell ref="E82:F82"/>
    <mergeCell ref="G82:H82"/>
    <mergeCell ref="I82:J82"/>
    <mergeCell ref="C123:D123"/>
    <mergeCell ref="E123:F123"/>
    <mergeCell ref="G123:H123"/>
    <mergeCell ref="I123:J123"/>
    <mergeCell ref="C3:D3"/>
    <mergeCell ref="E3:F3"/>
    <mergeCell ref="G3:H3"/>
    <mergeCell ref="I3:J3"/>
    <mergeCell ref="C42:D42"/>
    <mergeCell ref="E42:F42"/>
    <mergeCell ref="G42:H42"/>
    <mergeCell ref="I42:J42"/>
  </mergeCells>
  <printOptions/>
  <pageMargins left="0.3937007874015748" right="0.3937007874015748" top="0" bottom="0" header="0.31496062992125984" footer="0.31496062992125984"/>
  <pageSetup horizontalDpi="600" verticalDpi="600" orientation="landscape" paperSize="9" scale="94" r:id="rId2"/>
  <rowBreaks count="4" manualBreakCount="4">
    <brk id="39" max="14" man="1"/>
    <brk id="79" max="14" man="1"/>
    <brk id="121" max="14" man="1"/>
    <brk id="198"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morimitsuy</dc:creator>
  <cp:keywords/>
  <dc:description/>
  <cp:lastModifiedBy>大阪府庁</cp:lastModifiedBy>
  <cp:lastPrinted>2010-10-21T01:55:52Z</cp:lastPrinted>
  <dcterms:created xsi:type="dcterms:W3CDTF">2007-12-05T02:48:45Z</dcterms:created>
  <dcterms:modified xsi:type="dcterms:W3CDTF">2011-01-31T08:56:40Z</dcterms:modified>
  <cp:category/>
  <cp:version/>
  <cp:contentType/>
  <cp:contentStatus/>
</cp:coreProperties>
</file>