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0AC"/>
  <workbookPr/>
  <bookViews>
    <workbookView xWindow="65521" yWindow="30" windowWidth="15330" windowHeight="4005" activeTab="0"/>
  </bookViews>
  <sheets>
    <sheet name="まちづくり促進事業会計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<sst xmlns="http://schemas.openxmlformats.org/spreadsheetml/2006/main" count="69" uniqueCount="58">
  <si>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　（単位：円）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</si>
  <si>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</si>
  <si>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</si>
  <si>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</si>
  <si>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</si>
  <si>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</si>
  <si>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</si>
  <si>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 (2)雑収益</t>
  </si>
  <si>
    <t xml:space="preserve">  (1)有形固定資産</t>
  </si>
  <si>
    <t xml:space="preserve">  (1)現金預金</t>
  </si>
  <si>
    <t>　資　　本　　合　　計</t>
  </si>
  <si>
    <t>資　　産　　合　　計</t>
  </si>
  <si>
    <t>　</t>
  </si>
  <si>
    <t xml:space="preserve">  (1)土地貸付収益</t>
  </si>
  <si>
    <t xml:space="preserve">  (1)受取利息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</si>
  <si>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</si>
  <si>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  ｱ 土地</t>
  </si>
  <si>
    <t xml:space="preserve"> 4　営　業　外　費　用</t>
  </si>
  <si>
    <t xml:space="preserve"> 1　営　業　収　益</t>
  </si>
  <si>
    <t xml:space="preserve"> 3　営　業　外　収　益</t>
  </si>
  <si>
    <t xml:space="preserve">  (2)投資その他の資産</t>
  </si>
  <si>
    <t xml:space="preserve">    ｱ 破産更生債権等</t>
  </si>
  <si>
    <t xml:space="preserve"> 1　固　定　資　産</t>
  </si>
  <si>
    <t xml:space="preserve"> 2　流　動　資　産</t>
  </si>
  <si>
    <t xml:space="preserve">  (1)企業債</t>
  </si>
  <si>
    <t xml:space="preserve">    ｱ 建設改良費等の財源に</t>
  </si>
  <si>
    <t>　　　充てるための企業債</t>
  </si>
  <si>
    <t xml:space="preserve">  (2)引当金</t>
  </si>
  <si>
    <t xml:space="preserve">    ｱ 退職給付引当金</t>
  </si>
  <si>
    <t xml:space="preserve">  (2)未払金</t>
  </si>
  <si>
    <t xml:space="preserve">  (3)未払費用</t>
  </si>
  <si>
    <t>　負　　債　　合　　計</t>
  </si>
  <si>
    <t xml:space="preserve">    ｱ 賞与引当金</t>
  </si>
  <si>
    <t xml:space="preserve">    ｲ 法定福利費引当金</t>
  </si>
  <si>
    <t>負 債 ・ 資 本　合　計</t>
  </si>
  <si>
    <t xml:space="preserve">      貸倒引当金</t>
  </si>
  <si>
    <t xml:space="preserve">  (1)利益剰余金</t>
  </si>
  <si>
    <t xml:space="preserve">  (2)一般管理費</t>
  </si>
  <si>
    <t xml:space="preserve">  (1)土地売却原価</t>
  </si>
  <si>
    <t xml:space="preserve">  (2)土地売却収益</t>
  </si>
  <si>
    <t xml:space="preserve">  (2)未収金</t>
  </si>
  <si>
    <t xml:space="preserve">    ｱ 利益積立金</t>
  </si>
  <si>
    <t xml:space="preserve">    ｲ 当年度未処理欠損金</t>
  </si>
  <si>
    <t>平成28年度大阪府まちづくり促進事業損益計算書</t>
  </si>
  <si>
    <t>(平成28年４月１日から平成29年３月31日まで）</t>
  </si>
  <si>
    <t>平成28年度大阪府まちづくり促進事業貸借対照表</t>
  </si>
  <si>
    <t>(平成29年３月31日）</t>
  </si>
  <si>
    <t xml:space="preserve">  (2)繰延勘定償却</t>
  </si>
  <si>
    <t>費用計</t>
  </si>
  <si>
    <t>当年度純利益</t>
  </si>
  <si>
    <t>費用+利益計</t>
  </si>
  <si>
    <t>収益計</t>
  </si>
  <si>
    <t xml:space="preserve"> 3　固　定　負　債</t>
  </si>
  <si>
    <t xml:space="preserve"> 4　流　動　負　債</t>
  </si>
  <si>
    <t xml:space="preserve"> 5　資　本　金</t>
  </si>
  <si>
    <t xml:space="preserve"> 6　欠　損　金</t>
  </si>
  <si>
    <t xml:space="preserve">  (4)引当金</t>
  </si>
  <si>
    <t xml:space="preserve">  (5)その他流動負債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</si>
</sst>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color indexed="10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2"/>
      <name val="ＭＳ ゴシック"/>
      <family val="3"/>
    </font>
    <font>
      <sz val="14"/>
      <name val="ＭＳ ゴシック"/>
      <family val="3"/>
    </font>
    <font>
      <b/>
      <sz val="17"/>
      <name val="ＭＳ ゴシック"/>
      <family val="3"/>
    </font>
    <font>
      <sz val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2"/>
      <name val="ＭＳ 明朝"/>
      <family val="1"/>
    </font>
    <font>
      <b/>
      <sz val="14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rgb="FF0000CC"/>
      <name val="ＭＳ ゴシック"/>
      <family val="3"/>
    </font>
    <font>
      <sz val="14"/>
      <color rgb="FFFF0000"/>
      <name val="ＭＳ 明朝"/>
      <family val="1"/>
    </font>
    <font>
      <b/>
      <sz val="14"/>
      <color rgb="FF0000CC"/>
      <name val="ＭＳ 明朝"/>
      <family val="1"/>
    </font>
    <font>
      <sz val="14"/>
      <color rgb="FF0000CC"/>
      <name val="ＭＳ 明朝"/>
      <family val="1"/>
    </font>
    <font>
      <b/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176" fontId="10" fillId="0" borderId="18" xfId="48" applyNumberFormat="1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176" fontId="4" fillId="0" borderId="19" xfId="0" applyNumberFormat="1" applyFont="1" applyBorder="1" applyAlignment="1">
      <alignment vertical="center"/>
    </xf>
    <xf numFmtId="176" fontId="52" fillId="0" borderId="20" xfId="48" applyNumberFormat="1" applyFont="1" applyBorder="1" applyAlignment="1">
      <alignment vertical="center"/>
    </xf>
    <xf numFmtId="176" fontId="52" fillId="0" borderId="21" xfId="48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3" fillId="0" borderId="23" xfId="48" applyNumberFormat="1" applyFont="1" applyBorder="1" applyAlignment="1">
      <alignment vertical="center"/>
    </xf>
    <xf numFmtId="176" fontId="53" fillId="0" borderId="18" xfId="48" applyNumberFormat="1" applyFont="1" applyFill="1" applyBorder="1" applyAlignment="1">
      <alignment vertical="center"/>
    </xf>
    <xf numFmtId="176" fontId="6" fillId="0" borderId="23" xfId="48" applyNumberFormat="1" applyFont="1" applyBorder="1" applyAlignment="1">
      <alignment vertical="center"/>
    </xf>
    <xf numFmtId="176" fontId="6" fillId="0" borderId="18" xfId="48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52" fillId="0" borderId="25" xfId="48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54" fillId="0" borderId="27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52" fillId="0" borderId="28" xfId="48" applyNumberFormat="1" applyFont="1" applyBorder="1" applyAlignment="1">
      <alignment vertical="center"/>
    </xf>
    <xf numFmtId="176" fontId="52" fillId="0" borderId="15" xfId="48" applyNumberFormat="1" applyFont="1" applyFill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5" fillId="0" borderId="23" xfId="48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left" vertical="center"/>
    </xf>
    <xf numFmtId="176" fontId="3" fillId="0" borderId="29" xfId="0" applyNumberFormat="1" applyFont="1" applyBorder="1" applyAlignment="1">
      <alignment vertical="center"/>
    </xf>
    <xf numFmtId="176" fontId="3" fillId="0" borderId="23" xfId="48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14" fillId="0" borderId="18" xfId="48" applyNumberFormat="1" applyFont="1" applyBorder="1" applyAlignment="1">
      <alignment vertical="center"/>
    </xf>
    <xf numFmtId="176" fontId="53" fillId="0" borderId="18" xfId="48" applyNumberFormat="1" applyFont="1" applyBorder="1" applyAlignment="1">
      <alignment vertical="center"/>
    </xf>
    <xf numFmtId="176" fontId="55" fillId="0" borderId="18" xfId="48" applyNumberFormat="1" applyFont="1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176" fontId="52" fillId="0" borderId="18" xfId="48" applyNumberFormat="1" applyFont="1" applyBorder="1" applyAlignment="1">
      <alignment vertical="center"/>
    </xf>
    <xf numFmtId="176" fontId="56" fillId="0" borderId="25" xfId="48" applyNumberFormat="1" applyFont="1" applyBorder="1" applyAlignment="1">
      <alignment vertical="center"/>
    </xf>
    <xf numFmtId="176" fontId="52" fillId="0" borderId="14" xfId="48" applyNumberFormat="1" applyFont="1" applyBorder="1" applyAlignment="1">
      <alignment vertical="center"/>
    </xf>
    <xf numFmtId="176" fontId="52" fillId="0" borderId="15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3" fillId="0" borderId="25" xfId="48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2" fillId="0" borderId="27" xfId="48" applyNumberFormat="1" applyFont="1" applyFill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horizontal="distributed" vertical="center" indent="3"/>
    </xf>
    <xf numFmtId="176" fontId="4" fillId="0" borderId="30" xfId="0" applyNumberFormat="1" applyFont="1" applyBorder="1" applyAlignment="1">
      <alignment horizontal="distributed" vertical="center" indent="3"/>
    </xf>
    <xf numFmtId="38" fontId="3" fillId="0" borderId="31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37.50390625" style="0" customWidth="1"/>
    <col min="2" max="2" width="24.375" style="0" customWidth="1"/>
    <col min="3" max="3" width="37.50390625" style="0" customWidth="1"/>
    <col min="4" max="4" width="24.375" style="0" customWidth="1"/>
    <col min="5" max="5" width="10.625" style="0" customWidth="1"/>
  </cols>
  <sheetData>
    <row r="1" spans="1:4" ht="18" customHeight="1">
      <c r="A1" s="64" t="s">
        <v>43</v>
      </c>
      <c r="B1" s="64"/>
      <c r="C1" s="64"/>
      <c r="D1" s="64"/>
    </row>
    <row r="2" spans="1:4" ht="18" customHeight="1">
      <c r="A2" s="65" t="s">
        <v>44</v>
      </c>
      <c r="B2" s="65"/>
      <c r="C2" s="65"/>
      <c r="D2" s="65"/>
    </row>
    <row r="3" ht="18" customHeight="1">
      <c r="D3" s="19" t="s">
        <v>0</v>
      </c>
    </row>
    <row r="4" ht="18" customHeight="1" thickBot="1"/>
    <row r="5" spans="1:4" ht="18" customHeight="1" thickBot="1">
      <c r="A5" s="62" t="s">
        <v>1</v>
      </c>
      <c r="B5" s="63"/>
      <c r="C5" s="62" t="s">
        <v>2</v>
      </c>
      <c r="D5" s="63"/>
    </row>
    <row r="6" spans="1:4" s="2" customFormat="1" ht="18" customHeight="1" thickBot="1">
      <c r="A6" s="14" t="s">
        <v>3</v>
      </c>
      <c r="B6" s="4" t="s">
        <v>4</v>
      </c>
      <c r="C6" s="3" t="s">
        <v>3</v>
      </c>
      <c r="D6" s="5" t="s">
        <v>5</v>
      </c>
    </row>
    <row r="7" spans="1:4" s="2" customFormat="1" ht="18" customHeight="1">
      <c r="A7" s="20" t="s">
        <v>6</v>
      </c>
      <c r="B7" s="21">
        <f>B8+B9</f>
        <v>3902002624</v>
      </c>
      <c r="C7" s="20" t="s">
        <v>18</v>
      </c>
      <c r="D7" s="22">
        <f>D8+D9</f>
        <v>4630284471</v>
      </c>
    </row>
    <row r="8" spans="1:4" s="2" customFormat="1" ht="18" customHeight="1">
      <c r="A8" s="23" t="s">
        <v>38</v>
      </c>
      <c r="B8" s="24">
        <v>3344378285</v>
      </c>
      <c r="C8" s="23" t="s">
        <v>13</v>
      </c>
      <c r="D8" s="25">
        <v>2085618605</v>
      </c>
    </row>
    <row r="9" spans="1:4" s="2" customFormat="1" ht="18" customHeight="1">
      <c r="A9" s="23" t="s">
        <v>37</v>
      </c>
      <c r="B9" s="24">
        <v>557624339</v>
      </c>
      <c r="C9" s="23" t="s">
        <v>39</v>
      </c>
      <c r="D9" s="25">
        <v>2544665866</v>
      </c>
    </row>
    <row r="10" spans="1:4" s="2" customFormat="1" ht="18" customHeight="1">
      <c r="A10" s="23"/>
      <c r="B10" s="26"/>
      <c r="C10" s="23"/>
      <c r="D10" s="27"/>
    </row>
    <row r="11" spans="1:4" s="2" customFormat="1" ht="18" customHeight="1">
      <c r="A11" s="28" t="s">
        <v>17</v>
      </c>
      <c r="B11" s="29">
        <f>SUM(B12:B14)</f>
        <v>318607277</v>
      </c>
      <c r="C11" s="28" t="s">
        <v>19</v>
      </c>
      <c r="D11" s="29">
        <f>SUM(D12:D14)</f>
        <v>17284297</v>
      </c>
    </row>
    <row r="12" spans="1:4" s="2" customFormat="1" ht="18" customHeight="1">
      <c r="A12" s="23" t="s">
        <v>15</v>
      </c>
      <c r="B12" s="24">
        <v>316681117</v>
      </c>
      <c r="C12" s="23" t="s">
        <v>14</v>
      </c>
      <c r="D12" s="25">
        <v>67009</v>
      </c>
    </row>
    <row r="13" spans="1:4" s="2" customFormat="1" ht="18" customHeight="1">
      <c r="A13" s="23" t="s">
        <v>47</v>
      </c>
      <c r="B13" s="24">
        <v>1926160</v>
      </c>
      <c r="C13" s="23" t="s">
        <v>7</v>
      </c>
      <c r="D13" s="25">
        <v>17217288</v>
      </c>
    </row>
    <row r="14" spans="1:4" s="2" customFormat="1" ht="18" customHeight="1">
      <c r="A14" s="23"/>
      <c r="B14" s="59"/>
      <c r="C14" s="23"/>
      <c r="D14" s="27"/>
    </row>
    <row r="15" spans="1:4" s="2" customFormat="1" ht="18" customHeight="1">
      <c r="A15" s="30"/>
      <c r="B15" s="31"/>
      <c r="C15" s="23"/>
      <c r="D15" s="27"/>
    </row>
    <row r="16" spans="1:4" s="2" customFormat="1" ht="18" customHeight="1">
      <c r="A16" s="44"/>
      <c r="B16" s="49"/>
      <c r="C16" s="23"/>
      <c r="D16" s="27"/>
    </row>
    <row r="17" spans="1:4" s="2" customFormat="1" ht="18" customHeight="1">
      <c r="A17" s="23"/>
      <c r="B17" s="24"/>
      <c r="C17" s="23"/>
      <c r="D17" s="27"/>
    </row>
    <row r="18" spans="1:4" s="2" customFormat="1" ht="18" customHeight="1">
      <c r="A18" s="23"/>
      <c r="B18" s="24"/>
      <c r="C18" s="23"/>
      <c r="D18" s="27"/>
    </row>
    <row r="19" spans="1:4" s="2" customFormat="1" ht="18" customHeight="1">
      <c r="A19" s="33"/>
      <c r="B19" s="58"/>
      <c r="C19" s="23"/>
      <c r="D19" s="27"/>
    </row>
    <row r="20" spans="1:4" s="2" customFormat="1" ht="18" customHeight="1">
      <c r="A20" s="60" t="s">
        <v>48</v>
      </c>
      <c r="B20" s="34">
        <f>B7+B11</f>
        <v>4220609901</v>
      </c>
      <c r="C20" s="32"/>
      <c r="D20" s="27"/>
    </row>
    <row r="21" spans="1:4" s="2" customFormat="1" ht="18" customHeight="1">
      <c r="A21" s="60" t="s">
        <v>49</v>
      </c>
      <c r="B21" s="34">
        <f>D22-B20</f>
        <v>426958867</v>
      </c>
      <c r="C21" s="33"/>
      <c r="D21" s="35"/>
    </row>
    <row r="22" spans="1:4" s="2" customFormat="1" ht="18" customHeight="1" thickBot="1">
      <c r="A22" s="61" t="s">
        <v>50</v>
      </c>
      <c r="B22" s="36">
        <f>B20+B21</f>
        <v>4647568768</v>
      </c>
      <c r="C22" s="61" t="s">
        <v>51</v>
      </c>
      <c r="D22" s="37">
        <f>D7+D11</f>
        <v>4647568768</v>
      </c>
    </row>
    <row r="23" spans="3:4" s="2" customFormat="1" ht="18" customHeight="1">
      <c r="C23" s="12"/>
      <c r="D23" s="13"/>
    </row>
    <row r="24" spans="3:4" s="2" customFormat="1" ht="18" customHeight="1">
      <c r="C24" s="15"/>
      <c r="D24" s="16"/>
    </row>
    <row r="25" spans="1:4" s="2" customFormat="1" ht="18" customHeight="1">
      <c r="A25" s="6"/>
      <c r="B25" s="1"/>
      <c r="C25" s="1"/>
      <c r="D25" s="1"/>
    </row>
    <row r="26" spans="1:5" s="2" customFormat="1" ht="18" customHeight="1">
      <c r="A26" s="64" t="s">
        <v>45</v>
      </c>
      <c r="B26" s="66"/>
      <c r="C26" s="66"/>
      <c r="D26" s="66"/>
      <c r="E26" s="1"/>
    </row>
    <row r="27" spans="1:5" s="2" customFormat="1" ht="18" customHeight="1">
      <c r="A27" s="65" t="s">
        <v>46</v>
      </c>
      <c r="B27" s="65"/>
      <c r="C27" s="65"/>
      <c r="D27" s="65"/>
      <c r="E27" s="1"/>
    </row>
    <row r="28" spans="1:5" s="2" customFormat="1" ht="18" customHeight="1">
      <c r="A28" s="56"/>
      <c r="B28" s="57"/>
      <c r="C28" s="57"/>
      <c r="D28" s="19" t="s">
        <v>0</v>
      </c>
      <c r="E28" s="1"/>
    </row>
    <row r="29" spans="1:4" s="2" customFormat="1" ht="18" customHeight="1" thickBot="1">
      <c r="A29" s="7"/>
      <c r="B29" s="1"/>
      <c r="C29" s="1"/>
      <c r="D29" s="8"/>
    </row>
    <row r="30" spans="1:4" s="2" customFormat="1" ht="18" customHeight="1">
      <c r="A30" s="62" t="s">
        <v>1</v>
      </c>
      <c r="B30" s="63"/>
      <c r="C30" s="62" t="s">
        <v>2</v>
      </c>
      <c r="D30" s="63"/>
    </row>
    <row r="31" spans="1:4" s="2" customFormat="1" ht="18" customHeight="1" thickBot="1">
      <c r="A31" s="9" t="s">
        <v>3</v>
      </c>
      <c r="B31" s="10" t="s">
        <v>4</v>
      </c>
      <c r="C31" s="9" t="s">
        <v>3</v>
      </c>
      <c r="D31" s="11" t="s">
        <v>5</v>
      </c>
    </row>
    <row r="32" spans="1:4" s="2" customFormat="1" ht="18" customHeight="1">
      <c r="A32" s="20" t="s">
        <v>22</v>
      </c>
      <c r="B32" s="21">
        <f>SUM(B33,B35)</f>
        <v>110200954909</v>
      </c>
      <c r="C32" s="20" t="s">
        <v>52</v>
      </c>
      <c r="D32" s="22">
        <f>SUM(D33,D36,D38)</f>
        <v>108505666758</v>
      </c>
    </row>
    <row r="33" spans="1:4" s="2" customFormat="1" ht="18" customHeight="1">
      <c r="A33" s="38" t="s">
        <v>8</v>
      </c>
      <c r="B33" s="39">
        <f>B34</f>
        <v>110200954909</v>
      </c>
      <c r="C33" s="38" t="s">
        <v>24</v>
      </c>
      <c r="D33" s="47">
        <f>SUM(D34)</f>
        <v>108477000000</v>
      </c>
    </row>
    <row r="34" spans="1:4" s="2" customFormat="1" ht="18" customHeight="1">
      <c r="A34" s="38" t="s">
        <v>16</v>
      </c>
      <c r="B34" s="24">
        <v>110200954909</v>
      </c>
      <c r="C34" s="38" t="s">
        <v>25</v>
      </c>
      <c r="D34" s="46">
        <v>108477000000</v>
      </c>
    </row>
    <row r="35" spans="1:4" s="2" customFormat="1" ht="18" customHeight="1">
      <c r="A35" s="38" t="s">
        <v>20</v>
      </c>
      <c r="B35" s="26">
        <f>SUM(B36:B37)</f>
        <v>0</v>
      </c>
      <c r="C35" s="38" t="s">
        <v>26</v>
      </c>
      <c r="D35" s="48"/>
    </row>
    <row r="36" spans="1:4" s="2" customFormat="1" ht="18" customHeight="1">
      <c r="A36" s="38" t="s">
        <v>21</v>
      </c>
      <c r="B36" s="24">
        <v>72372128</v>
      </c>
      <c r="C36" s="38" t="s">
        <v>27</v>
      </c>
      <c r="D36" s="17">
        <f>SUM(D37)</f>
        <v>28666758</v>
      </c>
    </row>
    <row r="37" spans="1:4" s="2" customFormat="1" ht="18" customHeight="1">
      <c r="A37" s="38" t="s">
        <v>35</v>
      </c>
      <c r="B37" s="24">
        <v>-72372128</v>
      </c>
      <c r="C37" s="38" t="s">
        <v>28</v>
      </c>
      <c r="D37" s="46">
        <v>28666758</v>
      </c>
    </row>
    <row r="38" spans="1:4" s="2" customFormat="1" ht="18" customHeight="1">
      <c r="A38" s="38"/>
      <c r="B38" s="26"/>
      <c r="C38" s="38"/>
      <c r="D38" s="18"/>
    </row>
    <row r="39" spans="1:4" s="2" customFormat="1" ht="18" customHeight="1">
      <c r="A39" s="38"/>
      <c r="B39" s="26"/>
      <c r="C39" s="38"/>
      <c r="D39" s="18"/>
    </row>
    <row r="40" spans="1:4" s="2" customFormat="1" ht="18" customHeight="1">
      <c r="A40" s="28" t="s">
        <v>23</v>
      </c>
      <c r="B40" s="29">
        <f>SUM(B41:B42)</f>
        <v>10149726306</v>
      </c>
      <c r="C40" s="28" t="s">
        <v>53</v>
      </c>
      <c r="D40" s="29">
        <f>SUM(D41,D44,D45,D46,D49)</f>
        <v>3497704819</v>
      </c>
    </row>
    <row r="41" spans="1:4" s="2" customFormat="1" ht="18" customHeight="1">
      <c r="A41" s="38" t="s">
        <v>9</v>
      </c>
      <c r="B41" s="24">
        <v>10144813335</v>
      </c>
      <c r="C41" s="38" t="s">
        <v>24</v>
      </c>
      <c r="D41" s="47">
        <f>SUM(D42)</f>
        <v>1320000000</v>
      </c>
    </row>
    <row r="42" spans="1:4" s="2" customFormat="1" ht="18" customHeight="1">
      <c r="A42" s="38" t="s">
        <v>40</v>
      </c>
      <c r="B42" s="24">
        <v>4912971</v>
      </c>
      <c r="C42" s="38" t="s">
        <v>25</v>
      </c>
      <c r="D42" s="46">
        <v>1320000000</v>
      </c>
    </row>
    <row r="43" spans="1:4" s="2" customFormat="1" ht="18" customHeight="1">
      <c r="A43" s="38"/>
      <c r="B43" s="26"/>
      <c r="C43" s="38" t="s">
        <v>26</v>
      </c>
      <c r="D43" s="48"/>
    </row>
    <row r="44" spans="1:4" s="2" customFormat="1" ht="18" customHeight="1">
      <c r="A44" s="28"/>
      <c r="B44" s="55"/>
      <c r="C44" s="38" t="s">
        <v>29</v>
      </c>
      <c r="D44" s="46">
        <v>4442748</v>
      </c>
    </row>
    <row r="45" spans="1:4" s="2" customFormat="1" ht="18" customHeight="1">
      <c r="A45" s="38"/>
      <c r="B45" s="24"/>
      <c r="C45" s="38" t="s">
        <v>30</v>
      </c>
      <c r="D45" s="46">
        <v>14592660</v>
      </c>
    </row>
    <row r="46" spans="1:4" s="2" customFormat="1" ht="18" customHeight="1">
      <c r="A46" s="38"/>
      <c r="B46" s="42"/>
      <c r="C46" s="38" t="s">
        <v>56</v>
      </c>
      <c r="D46" s="47">
        <f>SUM(D47:D48)</f>
        <v>1999316</v>
      </c>
    </row>
    <row r="47" spans="1:4" s="2" customFormat="1" ht="18" customHeight="1">
      <c r="A47" s="38"/>
      <c r="B47" s="26"/>
      <c r="C47" s="38" t="s">
        <v>32</v>
      </c>
      <c r="D47" s="46">
        <v>1689394</v>
      </c>
    </row>
    <row r="48" spans="1:4" s="2" customFormat="1" ht="18" customHeight="1">
      <c r="A48" s="38"/>
      <c r="B48" s="26"/>
      <c r="C48" s="38" t="s">
        <v>33</v>
      </c>
      <c r="D48" s="46">
        <v>309922</v>
      </c>
    </row>
    <row r="49" spans="1:4" s="2" customFormat="1" ht="18" customHeight="1">
      <c r="A49" s="38"/>
      <c r="B49" s="26"/>
      <c r="C49" s="38" t="s">
        <v>57</v>
      </c>
      <c r="D49" s="46">
        <v>2156670095</v>
      </c>
    </row>
    <row r="50" spans="1:4" s="2" customFormat="1" ht="18" customHeight="1">
      <c r="A50" s="38"/>
      <c r="B50" s="26"/>
      <c r="C50" s="38"/>
      <c r="D50" s="48"/>
    </row>
    <row r="51" spans="1:4" s="2" customFormat="1" ht="18" customHeight="1">
      <c r="A51" s="38"/>
      <c r="B51" s="26"/>
      <c r="C51" s="40" t="s">
        <v>31</v>
      </c>
      <c r="D51" s="49">
        <f>SUM(D32,D40)</f>
        <v>112003371577</v>
      </c>
    </row>
    <row r="52" spans="1:4" s="2" customFormat="1" ht="18" customHeight="1">
      <c r="A52" s="38"/>
      <c r="B52" s="26"/>
      <c r="C52" s="40"/>
      <c r="D52" s="49"/>
    </row>
    <row r="53" spans="1:4" s="2" customFormat="1" ht="18" customHeight="1">
      <c r="A53" s="38"/>
      <c r="B53" s="26"/>
      <c r="C53" s="28" t="s">
        <v>54</v>
      </c>
      <c r="D53" s="50">
        <v>11934592731</v>
      </c>
    </row>
    <row r="54" spans="1:4" s="2" customFormat="1" ht="18" customHeight="1">
      <c r="A54" s="38"/>
      <c r="B54" s="26"/>
      <c r="C54" s="40"/>
      <c r="D54" s="49"/>
    </row>
    <row r="55" spans="1:4" s="2" customFormat="1" ht="18" customHeight="1">
      <c r="A55" s="38"/>
      <c r="B55" s="26"/>
      <c r="C55" s="28" t="s">
        <v>55</v>
      </c>
      <c r="D55" s="29">
        <f>-SUM(D56)</f>
        <v>3587283093</v>
      </c>
    </row>
    <row r="56" spans="1:4" s="2" customFormat="1" ht="18" customHeight="1">
      <c r="A56" s="38"/>
      <c r="B56" s="26"/>
      <c r="C56" s="38" t="s">
        <v>36</v>
      </c>
      <c r="D56" s="47">
        <f>D57-D58</f>
        <v>-3587283093</v>
      </c>
    </row>
    <row r="57" spans="1:4" s="2" customFormat="1" ht="18" customHeight="1">
      <c r="A57" s="38"/>
      <c r="B57" s="26"/>
      <c r="C57" s="38" t="s">
        <v>41</v>
      </c>
      <c r="D57" s="46">
        <v>2661239765</v>
      </c>
    </row>
    <row r="58" spans="1:4" s="2" customFormat="1" ht="18" customHeight="1">
      <c r="A58" s="38"/>
      <c r="B58" s="26"/>
      <c r="C58" s="38" t="s">
        <v>42</v>
      </c>
      <c r="D58" s="46">
        <v>6248522858</v>
      </c>
    </row>
    <row r="59" spans="1:4" s="2" customFormat="1" ht="18" customHeight="1">
      <c r="A59" s="38"/>
      <c r="B59" s="26"/>
      <c r="C59" s="38"/>
      <c r="D59" s="46"/>
    </row>
    <row r="60" spans="1:4" s="2" customFormat="1" ht="18" customHeight="1">
      <c r="A60" s="38"/>
      <c r="B60" s="26"/>
      <c r="C60" s="40" t="s">
        <v>10</v>
      </c>
      <c r="D60" s="49">
        <f>D53-D55</f>
        <v>8347309638</v>
      </c>
    </row>
    <row r="61" spans="1:4" s="2" customFormat="1" ht="18" customHeight="1">
      <c r="A61" s="41"/>
      <c r="B61" s="42"/>
      <c r="C61" s="40" t="s">
        <v>12</v>
      </c>
      <c r="D61" s="45"/>
    </row>
    <row r="62" spans="1:4" s="2" customFormat="1" ht="18" customHeight="1" thickBot="1">
      <c r="A62" s="43" t="s">
        <v>11</v>
      </c>
      <c r="B62" s="51">
        <f>SUM(B32,B40,B44)</f>
        <v>120350681215</v>
      </c>
      <c r="C62" s="43" t="s">
        <v>34</v>
      </c>
      <c r="D62" s="52">
        <f>SUM(D51,D60)</f>
        <v>120350681215</v>
      </c>
    </row>
    <row r="65" ht="13.5">
      <c r="D65" s="53"/>
    </row>
    <row r="66" ht="13.5">
      <c r="D66" s="54"/>
    </row>
  </sheetData>
  <sheetProtection password="C0AC" sheet="1" formatCells="0" formatColumns="0" formatRows="0" insertColumns="0" insertRows="0" insertHyperlinks="0" deleteColumns="0" deleteRows="0" sort="0" autoFilter="0" pivotTables="0"/>
  <mergeCells count="8">
    <mergeCell ref="A30:B30"/>
    <mergeCell ref="C30:D30"/>
    <mergeCell ref="A1:D1"/>
    <mergeCell ref="A2:D2"/>
    <mergeCell ref="A26:D26"/>
    <mergeCell ref="A27:D27"/>
    <mergeCell ref="A5:B5"/>
    <mergeCell ref="C5:D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65" r:id="rId1"/>
  <ignoredErrors>
    <ignoredError sqref="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2017-11-07T01:13:28Z</cp:lastPrinted>
  <dcterms:created xsi:type="dcterms:W3CDTF">2004-05-12T05:32:58Z</dcterms:created>
  <dcterms:modified xsi:type="dcterms:W3CDTF">2017-11-07T02:00:34Z</dcterms:modified>
  <cp:category/>
  <cp:version/>
  <cp:contentType/>
  <cp:contentStatus/>
</cp:coreProperties>
</file>