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5521" windowWidth="15330" windowHeight="4050" activeTab="0"/>
  </bookViews>
  <sheets>
    <sheet name="地域" sheetId="1" r:id="rId1"/>
  </sheets>
  <definedNames/>
  <calcPr fullCalcOnLoad="1"/>
</workbook>
</file>

<file path=xl/sharedStrings.xml><?xml version="1.0" encoding="utf-8"?>
<sst xmlns="http://schemas.openxmlformats.org/spreadsheetml/2006/main" count="76" uniqueCount="66">
  <si>
    <t>　（単位：円）</t>
  </si>
  <si>
    <t>　</t>
  </si>
  <si>
    <t>借        方</t>
  </si>
  <si>
    <t>貸        方</t>
  </si>
  <si>
    <t>科        目</t>
  </si>
  <si>
    <t>金        額</t>
  </si>
  <si>
    <t>金　　　　額</t>
  </si>
  <si>
    <t xml:space="preserve"> 2  営　業　費　用</t>
  </si>
  <si>
    <t xml:space="preserve"> 1 　営　業　収　益</t>
  </si>
  <si>
    <t xml:space="preserve">  (1)土地及び附帯施設売却原価</t>
  </si>
  <si>
    <t xml:space="preserve">  (1)土地及び附帯施設売却収益</t>
  </si>
  <si>
    <t xml:space="preserve"> 3 　営　業　外　収　益</t>
  </si>
  <si>
    <t xml:space="preserve">  (1)受取利息及び配当金</t>
  </si>
  <si>
    <t xml:space="preserve">  (2)雑収益</t>
  </si>
  <si>
    <t xml:space="preserve"> 1 　固　定　資　産</t>
  </si>
  <si>
    <t xml:space="preserve">    ｱ 出資金</t>
  </si>
  <si>
    <t xml:space="preserve">    ｲ 長期貸付金</t>
  </si>
  <si>
    <t xml:space="preserve"> 2 　造　成　資　産</t>
  </si>
  <si>
    <t xml:space="preserve">  (1)完成造成資産</t>
  </si>
  <si>
    <t xml:space="preserve">    ｱ 完成土地及び附帯施設</t>
  </si>
  <si>
    <t xml:space="preserve">  (1)自己資本金</t>
  </si>
  <si>
    <t xml:space="preserve">  (2)借入資本金</t>
  </si>
  <si>
    <t xml:space="preserve">    ｱ 企業債</t>
  </si>
  <si>
    <t xml:space="preserve"> 3 　流　動　資　産</t>
  </si>
  <si>
    <t xml:space="preserve">  (1)現金預金</t>
  </si>
  <si>
    <t xml:space="preserve">  (2)未収金</t>
  </si>
  <si>
    <t xml:space="preserve">    ｱ 利益積立金</t>
  </si>
  <si>
    <t xml:space="preserve">    ｲ 環境整備積立金</t>
  </si>
  <si>
    <t>　資　　本　　合　　計</t>
  </si>
  <si>
    <t>　</t>
  </si>
  <si>
    <t>資　　産　　合　　計</t>
  </si>
  <si>
    <t>負 債 ・資 本　合　計</t>
  </si>
  <si>
    <r>
      <t xml:space="preserve">  (1)</t>
    </r>
    <r>
      <rPr>
        <sz val="12"/>
        <rFont val="ＭＳ 明朝"/>
        <family val="1"/>
      </rPr>
      <t>支払利息及び企業債取扱諸費</t>
    </r>
  </si>
  <si>
    <t xml:space="preserve">  (1)企業債発行差金</t>
  </si>
  <si>
    <t xml:space="preserve">  (1)未払金</t>
  </si>
  <si>
    <t xml:space="preserve">  (2)その他流動負債</t>
  </si>
  <si>
    <t xml:space="preserve">  負　　債　　合　　計</t>
  </si>
  <si>
    <t xml:space="preserve">  (1)利益剰余金</t>
  </si>
  <si>
    <t xml:space="preserve">  (4)前払金</t>
  </si>
  <si>
    <t xml:space="preserve">  (5)その他流動資産</t>
  </si>
  <si>
    <t xml:space="preserve">  (3)有価証券</t>
  </si>
  <si>
    <t>収　　　益　　　　計</t>
  </si>
  <si>
    <t>費　　　用　　　計</t>
  </si>
  <si>
    <t>収　益　＋　損　失　計</t>
  </si>
  <si>
    <t>当　年　度　純　損　失</t>
  </si>
  <si>
    <t xml:space="preserve">  (2)投資</t>
  </si>
  <si>
    <t xml:space="preserve">    ｱ 建物</t>
  </si>
  <si>
    <t xml:space="preserve">    ｲ 構築物</t>
  </si>
  <si>
    <t xml:space="preserve">    ｳ 車両運搬具</t>
  </si>
  <si>
    <t xml:space="preserve">    ｴ 工具器具及び備品</t>
  </si>
  <si>
    <t xml:space="preserve">    ｳ 当年度未処理欠損金</t>
  </si>
  <si>
    <t xml:space="preserve">  (1)有形固定資産</t>
  </si>
  <si>
    <t>平成21年度大阪府地域整備事業損益計算書</t>
  </si>
  <si>
    <t>(平成21年４月１日から平成22年３月31日まで）　　　　</t>
  </si>
  <si>
    <t>(平成22年３月31日)</t>
  </si>
  <si>
    <t xml:space="preserve"> 4 　繰　延　勘　定</t>
  </si>
  <si>
    <t xml:space="preserve">  (2)一般管理費</t>
  </si>
  <si>
    <t xml:space="preserve">  (2)雑支出</t>
  </si>
  <si>
    <t xml:space="preserve"> 4  営　業　外　費　用</t>
  </si>
  <si>
    <t xml:space="preserve"> 5 　流　動　負　債</t>
  </si>
  <si>
    <t xml:space="preserve"> 6 　資　本　金</t>
  </si>
  <si>
    <t xml:space="preserve"> 7  剰　余　金</t>
  </si>
  <si>
    <t>（注）　造成資産は地方公営企業法施行規則第４条第１項の規定により計上している。なお、当該資産について、「地方公共
団体の財政の健全化に関する法律」の例により平成２２年１月１日現在の相続税路線価等を基準に算出した場合、評価額は
３１，９８６，１２６，２８８円となる。</t>
  </si>
  <si>
    <t xml:space="preserve">      　　 減価償却累計額（△）</t>
  </si>
  <si>
    <t xml:space="preserve">     　　  減価償却累計額（△）</t>
  </si>
  <si>
    <t>平成21年度大阪府地域整備事業貸借対照表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</si>
</sst>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;&quot;△ &quot;#,##0"/>
    <numFmt numFmtId="179" formatCode="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14"/>
      <name val="ＭＳ ゴシック"/>
      <family val="3"/>
    </font>
    <font>
      <b/>
      <sz val="14"/>
      <color indexed="10"/>
      <name val="ＭＳ ゴシック"/>
      <family val="3"/>
    </font>
    <font>
      <sz val="13"/>
      <name val="ＭＳ 明朝"/>
      <family val="1"/>
    </font>
    <font>
      <sz val="14"/>
      <color indexed="12"/>
      <name val="ＭＳ 明朝"/>
      <family val="1"/>
    </font>
    <font>
      <sz val="11"/>
      <name val="ＭＳ 明朝"/>
      <family val="1"/>
    </font>
    <font>
      <b/>
      <sz val="18"/>
      <name val="ＭＳ ゴシック"/>
      <family val="3"/>
    </font>
    <font>
      <sz val="12"/>
      <name val="ＭＳ ゴシック"/>
      <family val="3"/>
    </font>
    <font>
      <sz val="14"/>
      <color indexed="10"/>
      <name val="ＭＳ 明朝"/>
      <family val="1"/>
    </font>
    <font>
      <b/>
      <sz val="11"/>
      <name val="ＭＳ ゴシック"/>
      <family val="3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color indexed="10"/>
      <name val="ＭＳ 明朝"/>
      <family val="1"/>
    </font>
    <font>
      <sz val="9"/>
      <name val="ＭＳ 明朝"/>
      <family val="1"/>
    </font>
    <font>
      <sz val="12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3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70C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38" fontId="7" fillId="0" borderId="0" xfId="49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38" fontId="2" fillId="0" borderId="11" xfId="49" applyFont="1" applyBorder="1" applyAlignment="1">
      <alignment horizontal="center" vertical="center"/>
    </xf>
    <xf numFmtId="38" fontId="2" fillId="0" borderId="12" xfId="49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8" fontId="4" fillId="0" borderId="16" xfId="49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38" fontId="6" fillId="0" borderId="18" xfId="49" applyFont="1" applyBorder="1" applyAlignment="1">
      <alignment vertical="center"/>
    </xf>
    <xf numFmtId="38" fontId="6" fillId="0" borderId="19" xfId="49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38" fontId="6" fillId="0" borderId="19" xfId="49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8" fontId="6" fillId="0" borderId="22" xfId="49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38" fontId="4" fillId="0" borderId="18" xfId="49" applyFont="1" applyBorder="1" applyAlignment="1">
      <alignment vertical="center"/>
    </xf>
    <xf numFmtId="38" fontId="6" fillId="0" borderId="24" xfId="49" applyFont="1" applyFill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38" fontId="4" fillId="0" borderId="27" xfId="49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38" fontId="4" fillId="0" borderId="29" xfId="49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26" xfId="0" applyFont="1" applyBorder="1" applyAlignment="1">
      <alignment horizontal="center" vertical="center"/>
    </xf>
    <xf numFmtId="38" fontId="2" fillId="0" borderId="30" xfId="49" applyFont="1" applyBorder="1" applyAlignment="1">
      <alignment horizontal="center" vertical="center"/>
    </xf>
    <xf numFmtId="38" fontId="2" fillId="0" borderId="29" xfId="49" applyFont="1" applyBorder="1" applyAlignment="1">
      <alignment horizontal="center" vertical="center"/>
    </xf>
    <xf numFmtId="38" fontId="10" fillId="0" borderId="18" xfId="49" applyFont="1" applyBorder="1" applyAlignment="1">
      <alignment vertical="center"/>
    </xf>
    <xf numFmtId="38" fontId="10" fillId="0" borderId="19" xfId="49" applyFont="1" applyBorder="1" applyAlignment="1">
      <alignment vertical="center"/>
    </xf>
    <xf numFmtId="38" fontId="2" fillId="0" borderId="18" xfId="49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38" fontId="2" fillId="0" borderId="31" xfId="49" applyFont="1" applyBorder="1" applyAlignment="1">
      <alignment vertical="center"/>
    </xf>
    <xf numFmtId="38" fontId="3" fillId="0" borderId="19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0" fillId="0" borderId="19" xfId="0" applyBorder="1" applyAlignment="1">
      <alignment vertical="center"/>
    </xf>
    <xf numFmtId="38" fontId="4" fillId="0" borderId="33" xfId="49" applyFont="1" applyBorder="1" applyAlignment="1">
      <alignment vertical="center"/>
    </xf>
    <xf numFmtId="38" fontId="4" fillId="0" borderId="34" xfId="49" applyFont="1" applyBorder="1" applyAlignment="1">
      <alignment vertical="center"/>
    </xf>
    <xf numFmtId="0" fontId="0" fillId="0" borderId="17" xfId="0" applyBorder="1" applyAlignment="1">
      <alignment vertical="center"/>
    </xf>
    <xf numFmtId="38" fontId="4" fillId="0" borderId="24" xfId="49" applyFont="1" applyFill="1" applyBorder="1" applyAlignment="1">
      <alignment vertical="center"/>
    </xf>
    <xf numFmtId="0" fontId="3" fillId="0" borderId="35" xfId="0" applyFont="1" applyBorder="1" applyAlignment="1">
      <alignment vertical="center"/>
    </xf>
    <xf numFmtId="38" fontId="15" fillId="0" borderId="19" xfId="49" applyFont="1" applyBorder="1" applyAlignment="1">
      <alignment vertical="center"/>
    </xf>
    <xf numFmtId="38" fontId="4" fillId="0" borderId="22" xfId="49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38" fontId="4" fillId="0" borderId="22" xfId="49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178" fontId="6" fillId="0" borderId="19" xfId="49" applyNumberFormat="1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38" fontId="15" fillId="0" borderId="33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38" fontId="4" fillId="0" borderId="36" xfId="49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8" fontId="6" fillId="0" borderId="37" xfId="49" applyFont="1" applyFill="1" applyBorder="1" applyAlignment="1">
      <alignment vertical="center"/>
    </xf>
    <xf numFmtId="38" fontId="15" fillId="0" borderId="19" xfId="49" applyFont="1" applyFill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178" fontId="17" fillId="0" borderId="18" xfId="49" applyNumberFormat="1" applyFont="1" applyBorder="1" applyAlignment="1">
      <alignment vertical="center"/>
    </xf>
    <xf numFmtId="38" fontId="17" fillId="0" borderId="18" xfId="49" applyFont="1" applyBorder="1" applyAlignment="1">
      <alignment vertical="center"/>
    </xf>
    <xf numFmtId="178" fontId="53" fillId="0" borderId="18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38" fontId="2" fillId="0" borderId="38" xfId="49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7">
      <selection activeCell="G17" sqref="G17"/>
    </sheetView>
  </sheetViews>
  <sheetFormatPr defaultColWidth="9.00390625" defaultRowHeight="13.5"/>
  <cols>
    <col min="1" max="1" width="35.50390625" style="0" customWidth="1"/>
    <col min="2" max="2" width="22.25390625" style="0" customWidth="1"/>
    <col min="3" max="3" width="35.375" style="0" customWidth="1"/>
    <col min="4" max="4" width="23.375" style="0" customWidth="1"/>
    <col min="5" max="5" width="10.625" style="0" customWidth="1"/>
  </cols>
  <sheetData>
    <row r="1" spans="1:4" ht="21">
      <c r="A1" s="69" t="s">
        <v>52</v>
      </c>
      <c r="B1" s="70"/>
      <c r="C1" s="70"/>
      <c r="D1" s="70"/>
    </row>
    <row r="2" spans="1:4" ht="14.25">
      <c r="A2" s="71" t="s">
        <v>53</v>
      </c>
      <c r="B2" s="71"/>
      <c r="C2" s="71"/>
      <c r="D2" s="71"/>
    </row>
    <row r="3" ht="15" thickBot="1">
      <c r="D3" s="65" t="s">
        <v>0</v>
      </c>
    </row>
    <row r="4" spans="1:4" ht="18" thickBot="1">
      <c r="A4" s="74" t="s">
        <v>2</v>
      </c>
      <c r="B4" s="75"/>
      <c r="C4" s="74" t="s">
        <v>3</v>
      </c>
      <c r="D4" s="75"/>
    </row>
    <row r="5" spans="1:4" s="2" customFormat="1" ht="18" thickBot="1">
      <c r="A5" s="3" t="s">
        <v>4</v>
      </c>
      <c r="B5" s="4" t="s">
        <v>5</v>
      </c>
      <c r="C5" s="3" t="s">
        <v>4</v>
      </c>
      <c r="D5" s="5" t="s">
        <v>6</v>
      </c>
    </row>
    <row r="6" spans="1:4" s="2" customFormat="1" ht="17.25">
      <c r="A6" s="6" t="s">
        <v>7</v>
      </c>
      <c r="B6" s="7">
        <f>SUM(B7:B9)</f>
        <v>23327596388</v>
      </c>
      <c r="C6" s="8" t="s">
        <v>8</v>
      </c>
      <c r="D6" s="9">
        <f>D7+D8</f>
        <v>13279010493</v>
      </c>
    </row>
    <row r="7" spans="1:4" s="2" customFormat="1" ht="17.25">
      <c r="A7" s="10" t="s">
        <v>9</v>
      </c>
      <c r="B7" s="11">
        <v>22067940559</v>
      </c>
      <c r="C7" s="10" t="s">
        <v>10</v>
      </c>
      <c r="D7" s="12">
        <v>13279010493</v>
      </c>
    </row>
    <row r="8" spans="1:4" s="2" customFormat="1" ht="17.25">
      <c r="A8" s="13" t="s">
        <v>56</v>
      </c>
      <c r="B8" s="11">
        <v>1259655829</v>
      </c>
      <c r="C8" s="10"/>
      <c r="D8" s="12"/>
    </row>
    <row r="9" spans="1:4" s="2" customFormat="1" ht="17.25">
      <c r="A9" s="13"/>
      <c r="B9" s="11"/>
      <c r="C9" s="17"/>
      <c r="D9" s="18"/>
    </row>
    <row r="10" spans="1:4" s="2" customFormat="1" ht="17.25">
      <c r="A10" s="50" t="s">
        <v>58</v>
      </c>
      <c r="B10" s="58">
        <f>B11+B12</f>
        <v>1318971920</v>
      </c>
      <c r="C10" s="44" t="s">
        <v>11</v>
      </c>
      <c r="D10" s="46">
        <f>D11+D12</f>
        <v>449432002</v>
      </c>
    </row>
    <row r="11" spans="1:4" s="2" customFormat="1" ht="17.25">
      <c r="A11" s="10" t="s">
        <v>32</v>
      </c>
      <c r="B11" s="14">
        <v>1304047756</v>
      </c>
      <c r="C11" s="10" t="s">
        <v>12</v>
      </c>
      <c r="D11" s="12">
        <v>338615185</v>
      </c>
    </row>
    <row r="12" spans="1:4" s="2" customFormat="1" ht="17.25">
      <c r="A12" s="13" t="s">
        <v>57</v>
      </c>
      <c r="B12" s="14">
        <v>14924164</v>
      </c>
      <c r="C12" s="10" t="s">
        <v>13</v>
      </c>
      <c r="D12" s="23">
        <v>110816817</v>
      </c>
    </row>
    <row r="13" spans="1:4" s="2" customFormat="1" ht="17.25">
      <c r="A13" s="19"/>
      <c r="B13" s="20"/>
      <c r="C13" s="62"/>
      <c r="D13" s="63"/>
    </row>
    <row r="14" spans="1:4" s="2" customFormat="1" ht="17.25">
      <c r="A14" s="21"/>
      <c r="B14" s="51"/>
      <c r="C14" s="38"/>
      <c r="D14" s="64"/>
    </row>
    <row r="15" spans="1:4" s="2" customFormat="1" ht="17.25">
      <c r="A15" s="10"/>
      <c r="B15" s="14"/>
      <c r="C15" s="10"/>
      <c r="D15" s="23"/>
    </row>
    <row r="16" spans="1:4" s="2" customFormat="1" ht="17.25">
      <c r="A16" s="13"/>
      <c r="B16" s="14"/>
      <c r="C16" s="21"/>
      <c r="D16" s="49"/>
    </row>
    <row r="17" spans="1:4" s="2" customFormat="1" ht="17.25">
      <c r="A17" s="13"/>
      <c r="B17" s="14"/>
      <c r="C17" s="21"/>
      <c r="D17" s="52"/>
    </row>
    <row r="18" spans="1:4" s="2" customFormat="1" ht="17.25">
      <c r="A18" s="25"/>
      <c r="B18" s="16"/>
      <c r="C18" s="24" t="s">
        <v>41</v>
      </c>
      <c r="D18" s="47">
        <f>D6+D10+D14</f>
        <v>13728442495</v>
      </c>
    </row>
    <row r="19" spans="1:4" s="2" customFormat="1" ht="17.25">
      <c r="A19" s="53"/>
      <c r="B19" s="54"/>
      <c r="C19" s="25" t="s">
        <v>44</v>
      </c>
      <c r="D19" s="46">
        <f>D20-D18</f>
        <v>10918125813</v>
      </c>
    </row>
    <row r="20" spans="1:4" s="2" customFormat="1" ht="18" thickBot="1">
      <c r="A20" s="28" t="s">
        <v>42</v>
      </c>
      <c r="B20" s="27">
        <f>B6+B10</f>
        <v>24646568308</v>
      </c>
      <c r="C20" s="26" t="s">
        <v>43</v>
      </c>
      <c r="D20" s="29">
        <f>B20</f>
        <v>24646568308</v>
      </c>
    </row>
    <row r="21" spans="1:4" s="2" customFormat="1" ht="13.5">
      <c r="A21" s="30"/>
      <c r="B21" s="1"/>
      <c r="C21" s="1"/>
      <c r="D21" s="1"/>
    </row>
    <row r="22" spans="1:5" s="2" customFormat="1" ht="21" customHeight="1">
      <c r="A22" s="78" t="s">
        <v>65</v>
      </c>
      <c r="B22" s="77"/>
      <c r="C22" s="77"/>
      <c r="D22" s="73"/>
      <c r="E22" s="1"/>
    </row>
    <row r="23" spans="1:5" s="2" customFormat="1" ht="13.5">
      <c r="A23" s="76" t="s">
        <v>54</v>
      </c>
      <c r="B23" s="77"/>
      <c r="C23" s="77"/>
      <c r="D23" s="77"/>
      <c r="E23" s="1"/>
    </row>
    <row r="24" spans="1:4" s="2" customFormat="1" ht="18" thickBot="1">
      <c r="A24" s="31"/>
      <c r="B24" s="1"/>
      <c r="C24" s="1"/>
      <c r="D24" s="65" t="s">
        <v>0</v>
      </c>
    </row>
    <row r="25" spans="1:4" s="2" customFormat="1" ht="17.25">
      <c r="A25" s="74" t="s">
        <v>2</v>
      </c>
      <c r="B25" s="75"/>
      <c r="C25" s="74" t="s">
        <v>3</v>
      </c>
      <c r="D25" s="75"/>
    </row>
    <row r="26" spans="1:4" s="2" customFormat="1" ht="18" thickBot="1">
      <c r="A26" s="32" t="s">
        <v>4</v>
      </c>
      <c r="B26" s="33" t="s">
        <v>5</v>
      </c>
      <c r="C26" s="32" t="s">
        <v>4</v>
      </c>
      <c r="D26" s="34" t="s">
        <v>6</v>
      </c>
    </row>
    <row r="27" spans="1:4" s="2" customFormat="1" ht="17.25">
      <c r="A27" s="8" t="s">
        <v>14</v>
      </c>
      <c r="B27" s="7">
        <f>B28+B37</f>
        <v>40768336317</v>
      </c>
      <c r="C27" s="6" t="s">
        <v>59</v>
      </c>
      <c r="D27" s="9">
        <f>D28+D29</f>
        <v>621794181</v>
      </c>
    </row>
    <row r="28" spans="1:4" s="2" customFormat="1" ht="17.25">
      <c r="A28" s="13" t="s">
        <v>51</v>
      </c>
      <c r="B28" s="35">
        <f>SUM(B29:B36)</f>
        <v>9182870794</v>
      </c>
      <c r="C28" s="13" t="s">
        <v>34</v>
      </c>
      <c r="D28" s="14">
        <v>403149132</v>
      </c>
    </row>
    <row r="29" spans="1:4" s="2" customFormat="1" ht="17.25">
      <c r="A29" s="13" t="s">
        <v>46</v>
      </c>
      <c r="B29" s="11">
        <v>8947674793</v>
      </c>
      <c r="C29" s="13" t="s">
        <v>35</v>
      </c>
      <c r="D29" s="14">
        <v>218645049</v>
      </c>
    </row>
    <row r="30" spans="1:4" s="2" customFormat="1" ht="17.25">
      <c r="A30" s="57" t="s">
        <v>63</v>
      </c>
      <c r="B30" s="66">
        <v>-306928991</v>
      </c>
      <c r="C30" s="13"/>
      <c r="D30" s="14"/>
    </row>
    <row r="31" spans="1:4" s="2" customFormat="1" ht="17.25">
      <c r="A31" s="13" t="s">
        <v>47</v>
      </c>
      <c r="B31" s="11">
        <v>577026770</v>
      </c>
      <c r="C31" s="13"/>
      <c r="D31" s="14"/>
    </row>
    <row r="32" spans="1:4" s="2" customFormat="1" ht="17.25">
      <c r="A32" s="57" t="s">
        <v>64</v>
      </c>
      <c r="B32" s="66">
        <v>-35672933</v>
      </c>
      <c r="C32" s="13"/>
      <c r="D32" s="14"/>
    </row>
    <row r="33" spans="1:4" s="2" customFormat="1" ht="17.25">
      <c r="A33" s="13" t="s">
        <v>48</v>
      </c>
      <c r="B33" s="11">
        <v>50970</v>
      </c>
      <c r="C33" s="13"/>
      <c r="D33" s="14"/>
    </row>
    <row r="34" spans="1:4" s="2" customFormat="1" ht="17.25">
      <c r="A34" s="57" t="s">
        <v>64</v>
      </c>
      <c r="B34" s="67">
        <v>0</v>
      </c>
      <c r="C34" s="13"/>
      <c r="D34" s="14"/>
    </row>
    <row r="35" spans="1:4" s="2" customFormat="1" ht="17.25">
      <c r="A35" s="13" t="s">
        <v>49</v>
      </c>
      <c r="B35" s="11">
        <v>720775</v>
      </c>
      <c r="C35" s="48"/>
      <c r="D35" s="45"/>
    </row>
    <row r="36" spans="1:4" s="2" customFormat="1" ht="17.25">
      <c r="A36" s="57" t="s">
        <v>64</v>
      </c>
      <c r="B36" s="68">
        <v>-590</v>
      </c>
      <c r="C36" s="13"/>
      <c r="D36" s="14"/>
    </row>
    <row r="37" spans="1:4" s="2" customFormat="1" ht="17.25">
      <c r="A37" s="13" t="s">
        <v>45</v>
      </c>
      <c r="B37" s="35">
        <f>SUM(B38:B39)</f>
        <v>31585465523</v>
      </c>
      <c r="C37" s="13"/>
      <c r="D37" s="14"/>
    </row>
    <row r="38" spans="1:4" s="2" customFormat="1" ht="17.25">
      <c r="A38" s="13" t="s">
        <v>15</v>
      </c>
      <c r="B38" s="11">
        <v>9211592543</v>
      </c>
      <c r="C38" s="13"/>
      <c r="D38" s="14"/>
    </row>
    <row r="39" spans="1:4" s="2" customFormat="1" ht="17.25">
      <c r="A39" s="13" t="s">
        <v>16</v>
      </c>
      <c r="B39" s="11">
        <v>22373872980</v>
      </c>
      <c r="C39" s="38" t="s">
        <v>36</v>
      </c>
      <c r="D39" s="16">
        <f>D27</f>
        <v>621794181</v>
      </c>
    </row>
    <row r="40" spans="1:4" s="2" customFormat="1" ht="17.25">
      <c r="A40" s="13"/>
      <c r="B40" s="11"/>
      <c r="C40" s="55"/>
      <c r="D40" s="54"/>
    </row>
    <row r="41" spans="1:4" s="2" customFormat="1" ht="17.25">
      <c r="A41" s="50" t="s">
        <v>17</v>
      </c>
      <c r="B41" s="46">
        <f>B42</f>
        <v>76070029305</v>
      </c>
      <c r="C41" s="15" t="s">
        <v>60</v>
      </c>
      <c r="D41" s="16">
        <f>SUM(D42:D43)</f>
        <v>137879296954</v>
      </c>
    </row>
    <row r="42" spans="1:4" s="2" customFormat="1" ht="17.25">
      <c r="A42" s="13" t="s">
        <v>18</v>
      </c>
      <c r="B42" s="35">
        <f>SUM(B43)</f>
        <v>76070029305</v>
      </c>
      <c r="C42" s="13" t="s">
        <v>20</v>
      </c>
      <c r="D42" s="14">
        <v>57817296954</v>
      </c>
    </row>
    <row r="43" spans="1:4" s="2" customFormat="1" ht="17.25">
      <c r="A43" s="13" t="s">
        <v>19</v>
      </c>
      <c r="B43" s="11">
        <v>76070029305</v>
      </c>
      <c r="C43" s="13" t="s">
        <v>21</v>
      </c>
      <c r="D43" s="36">
        <f>D44</f>
        <v>80062000000</v>
      </c>
    </row>
    <row r="44" spans="1:4" s="2" customFormat="1" ht="17.25">
      <c r="A44" s="40"/>
      <c r="B44" s="41"/>
      <c r="C44" s="13" t="s">
        <v>22</v>
      </c>
      <c r="D44" s="14">
        <v>80062000000</v>
      </c>
    </row>
    <row r="45" spans="1:4" s="2" customFormat="1" ht="17.25">
      <c r="A45" s="15" t="s">
        <v>23</v>
      </c>
      <c r="B45" s="22">
        <f>SUM(B46:B50)</f>
        <v>52056639777</v>
      </c>
      <c r="C45" s="19"/>
      <c r="D45" s="20"/>
    </row>
    <row r="46" spans="1:4" s="2" customFormat="1" ht="17.25">
      <c r="A46" s="13" t="s">
        <v>24</v>
      </c>
      <c r="B46" s="11">
        <v>48539821482</v>
      </c>
      <c r="C46" s="38" t="s">
        <v>61</v>
      </c>
      <c r="D46" s="16">
        <f>D47</f>
        <v>30394352864</v>
      </c>
    </row>
    <row r="47" spans="1:4" s="2" customFormat="1" ht="17.25">
      <c r="A47" s="13" t="s">
        <v>25</v>
      </c>
      <c r="B47" s="11">
        <v>750611845</v>
      </c>
      <c r="C47" s="13" t="s">
        <v>37</v>
      </c>
      <c r="D47" s="36">
        <f>SUM(D48:D50)</f>
        <v>30394352864</v>
      </c>
    </row>
    <row r="48" spans="1:4" s="2" customFormat="1" ht="17.25">
      <c r="A48" s="13" t="s">
        <v>40</v>
      </c>
      <c r="B48" s="11">
        <v>1974000000</v>
      </c>
      <c r="C48" s="13" t="s">
        <v>26</v>
      </c>
      <c r="D48" s="14">
        <v>38744071777</v>
      </c>
    </row>
    <row r="49" spans="1:4" s="2" customFormat="1" ht="17.25">
      <c r="A49" s="13" t="s">
        <v>38</v>
      </c>
      <c r="B49" s="11">
        <v>6450</v>
      </c>
      <c r="C49" s="13" t="s">
        <v>27</v>
      </c>
      <c r="D49" s="14">
        <v>2568406900</v>
      </c>
    </row>
    <row r="50" spans="1:4" s="2" customFormat="1" ht="17.25">
      <c r="A50" s="13" t="s">
        <v>39</v>
      </c>
      <c r="B50" s="11">
        <v>792200000</v>
      </c>
      <c r="C50" s="13" t="s">
        <v>50</v>
      </c>
      <c r="D50" s="56">
        <v>-10918125813</v>
      </c>
    </row>
    <row r="51" spans="1:4" s="2" customFormat="1" ht="17.25">
      <c r="A51" s="39"/>
      <c r="B51" s="37"/>
      <c r="C51" s="48"/>
      <c r="D51" s="45"/>
    </row>
    <row r="52" spans="1:4" s="2" customFormat="1" ht="17.25">
      <c r="A52" s="44" t="s">
        <v>55</v>
      </c>
      <c r="B52" s="61">
        <f>B53</f>
        <v>438600</v>
      </c>
      <c r="C52" s="48"/>
      <c r="D52" s="45"/>
    </row>
    <row r="53" spans="1:4" s="2" customFormat="1" ht="17.25">
      <c r="A53" s="13" t="s">
        <v>33</v>
      </c>
      <c r="B53" s="11">
        <v>438600</v>
      </c>
      <c r="C53" s="48"/>
      <c r="D53" s="45"/>
    </row>
    <row r="54" spans="1:4" s="2" customFormat="1" ht="17.25">
      <c r="A54" s="39"/>
      <c r="B54" s="37"/>
      <c r="C54" s="60" t="s">
        <v>28</v>
      </c>
      <c r="D54" s="16">
        <f>D41+D46</f>
        <v>168273649818</v>
      </c>
    </row>
    <row r="55" spans="1:4" s="2" customFormat="1" ht="17.25">
      <c r="A55" s="40"/>
      <c r="B55" s="41"/>
      <c r="C55" s="60" t="s">
        <v>29</v>
      </c>
      <c r="D55" s="42" t="s">
        <v>1</v>
      </c>
    </row>
    <row r="56" spans="1:4" s="2" customFormat="1" ht="18" thickBot="1">
      <c r="A56" s="26" t="s">
        <v>30</v>
      </c>
      <c r="B56" s="59">
        <f>B27+B41+B45+B52</f>
        <v>168895443999</v>
      </c>
      <c r="C56" s="28" t="s">
        <v>31</v>
      </c>
      <c r="D56" s="43">
        <f>D39+D54</f>
        <v>168895443999</v>
      </c>
    </row>
    <row r="57" s="2" customFormat="1" ht="13.5"/>
    <row r="58" spans="1:4" s="2" customFormat="1" ht="13.5">
      <c r="A58" s="72" t="s">
        <v>62</v>
      </c>
      <c r="B58" s="73"/>
      <c r="C58" s="73"/>
      <c r="D58" s="73"/>
    </row>
    <row r="59" spans="1:4" s="2" customFormat="1" ht="13.5">
      <c r="A59" s="73"/>
      <c r="B59" s="73"/>
      <c r="C59" s="73"/>
      <c r="D59" s="73"/>
    </row>
    <row r="60" spans="1:4" s="2" customFormat="1" ht="13.5">
      <c r="A60" s="73"/>
      <c r="B60" s="73"/>
      <c r="C60" s="73"/>
      <c r="D60" s="73"/>
    </row>
    <row r="61" s="2" customFormat="1" ht="13.5"/>
  </sheetData>
  <sheetProtection password="C793" sheet="1" objects="1" scenarios="1" selectLockedCells="1" selectUnlockedCells="1"/>
  <mergeCells count="9">
    <mergeCell ref="A1:D1"/>
    <mergeCell ref="A2:D2"/>
    <mergeCell ref="A58:D60"/>
    <mergeCell ref="A25:B25"/>
    <mergeCell ref="C25:D25"/>
    <mergeCell ref="A4:B4"/>
    <mergeCell ref="C4:D4"/>
    <mergeCell ref="A23:D23"/>
    <mergeCell ref="A22:D22"/>
  </mergeCells>
  <printOptions/>
  <pageMargins left="0.9448818897637796" right="0.2755905511811024" top="0.7874015748031497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大阪府企業局</dc:creator>
  <cp:keywords/>
  <dc:description/>
  <cp:lastModifiedBy>大阪府庁</cp:lastModifiedBy>
  <cp:lastPrinted>2010-12-20T02:33:03Z</cp:lastPrinted>
  <dcterms:created xsi:type="dcterms:W3CDTF">2004-05-12T05:32:58Z</dcterms:created>
  <dcterms:modified xsi:type="dcterms:W3CDTF">2010-12-27T01:15:21Z</dcterms:modified>
  <cp:category/>
  <cp:version/>
  <cp:contentType/>
  <cp:contentStatus/>
</cp:coreProperties>
</file>