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'基本情報'!$A$1:$AQ$47</definedName>
  </definedNames>
  <calcPr fullCalcOnLoad="1"/>
</workbook>
</file>

<file path=xl/sharedStrings.xml><?xml version="1.0" encoding="utf-8"?>
<sst xmlns="http://schemas.openxmlformats.org/spreadsheetml/2006/main" count="352" uniqueCount="206">
  <si>
    <t>区分</t>
  </si>
  <si>
    <t>府収入</t>
  </si>
  <si>
    <t>施設使用料</t>
  </si>
  <si>
    <t>行政財産目的外使用料</t>
  </si>
  <si>
    <t>雑入</t>
  </si>
  <si>
    <t>合　　計</t>
  </si>
  <si>
    <t>府支出</t>
  </si>
  <si>
    <t>その他
法人</t>
  </si>
  <si>
    <t>その他</t>
  </si>
  <si>
    <t>府費負担（府支出－府収入）</t>
  </si>
  <si>
    <t>府支出（補修費）</t>
  </si>
  <si>
    <t>備考欄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</si>
  <si>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</si>
  <si>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</si>
  <si>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</si>
  <si>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</si>
  <si>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</si>
  <si>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</si>
  <si>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</si>
  <si>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</si>
  <si>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</si>
  <si>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</si>
  <si>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</si>
  <si>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</si>
  <si>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</si>
  <si>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</si>
  <si>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</si>
  <si>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</si>
  <si>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</si>
  <si>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</si>
  <si>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</si>
  <si>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</si>
  <si>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</si>
  <si>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</si>
  <si>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</si>
  <si>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</si>
  <si>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</si>
  <si>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</si>
  <si>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</si>
  <si>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</si>
  <si>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</si>
  <si>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</si>
  <si>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</si>
  <si>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</si>
  <si>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</si>
  <si>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</si>
  <si>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</si>
  <si>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</si>
  <si>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</si>
  <si>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</si>
  <si>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</si>
  <si>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</si>
  <si>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</si>
  <si>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</si>
  <si>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</si>
  <si>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</si>
  <si>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</si>
  <si>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</si>
  <si>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</si>
  <si>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</si>
  <si>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</si>
  <si>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</si>
  <si>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</si>
  <si>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</si>
  <si>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</si>
  <si>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</si>
  <si>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</si>
  <si>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</si>
  <si>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</si>
  <si>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公の施設基本情報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</si>
  <si>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</si>
  <si>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</si>
  <si>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</si>
  <si>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</si>
  <si>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</si>
  <si>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</si>
  <si>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</si>
  <si>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</si>
  <si>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</si>
  <si>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</si>
  <si>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</si>
  <si>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</si>
  <si>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</si>
  <si>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</si>
  <si>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料金区分</t>
  </si>
  <si>
    <t>料金水準の考え方</t>
  </si>
  <si>
    <t>主な料金</t>
  </si>
  <si>
    <t>総数</t>
  </si>
  <si>
    <t>常勤</t>
  </si>
  <si>
    <t>非常勤</t>
  </si>
  <si>
    <t>調査実施</t>
  </si>
  <si>
    <t>実施時期</t>
  </si>
  <si>
    <t>対象者数</t>
  </si>
  <si>
    <t>調査手法</t>
  </si>
  <si>
    <t>調査結果</t>
  </si>
  <si>
    <t>令和元年度</t>
  </si>
  <si>
    <t>資
産
の
部</t>
  </si>
  <si>
    <t>負
債
及
び
純
資
産
の
部</t>
  </si>
  <si>
    <t>府の決算（財務諸表等）はこちら</t>
  </si>
  <si>
    <t>施設職員数（4月1日時点）</t>
  </si>
  <si>
    <t>令和2年度</t>
  </si>
  <si>
    <t>令和3年度</t>
  </si>
  <si>
    <t>令和4年度</t>
  </si>
  <si>
    <t>令和2年度</t>
  </si>
  <si>
    <t>平成30年度</t>
  </si>
  <si>
    <t>令和3年度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</si>
  <si>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</si>
  <si>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</si>
  <si>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</si>
  <si>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</si>
  <si>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</si>
  <si>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</si>
  <si>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t>平成30年度</t>
  </si>
  <si>
    <t>令和元年度</t>
  </si>
  <si>
    <t>令和2年度</t>
  </si>
  <si>
    <t>令和3年度</t>
  </si>
  <si>
    <t>令和4年度</t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</si>
  <si>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</si>
  <si>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</si>
  <si>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</si>
  <si>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</si>
  <si>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</si>
  <si>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</si>
  <si>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t>施設管理費</t>
  </si>
  <si>
    <t>人件費</t>
  </si>
  <si>
    <t>事業費</t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</si>
  <si>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</si>
  <si>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</si>
  <si>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</si>
  <si>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（内容の記載は省略）※大阪府港湾施設条例参照</t>
  </si>
  <si>
    <t>近隣他港湾の料金水準と物価上昇率などを勘案</t>
  </si>
  <si>
    <t>利用区分なし</t>
  </si>
  <si>
    <t>　　―　％</t>
  </si>
  <si>
    <t>稼働率、利用率等</t>
  </si>
  <si>
    <t>府営港湾合計</t>
  </si>
  <si>
    <t>その他４港計</t>
  </si>
  <si>
    <t>阪南港</t>
  </si>
  <si>
    <t>堺泉北港</t>
  </si>
  <si>
    <t>単位：万トン</t>
  </si>
  <si>
    <t>（海上出入貨物）</t>
  </si>
  <si>
    <t>単位：隻</t>
  </si>
  <si>
    <t>（入港船舶）</t>
  </si>
  <si>
    <t>利用件数（過去5年間）</t>
  </si>
  <si>
    <t>―</t>
  </si>
  <si>
    <t>　港湾施設の使用許可及び管理運営</t>
  </si>
  <si>
    <t>億円</t>
  </si>
  <si>
    <t>不明</t>
  </si>
  <si>
    <t>（深 日 港）地方港湾・・・・・・・　岸壁、物揚場、荷さばき地、野積場、附属用地、船舶給水施設、船舶廃油処理施設、
　　　　　　　　　　　　　　　　　　　　臨港道路、泊地</t>
  </si>
  <si>
    <t>（尾 崎 港）地方港湾・・・・・・・　物揚場、荷さばき地、臨港道路、泊地</t>
  </si>
  <si>
    <t>（泉 州 港）地方港湾・・・・・・・　浮桟橋、泊地</t>
  </si>
  <si>
    <t>（泉佐野港）地方港湾・・・・・・　岸壁、物揚場、荷さばき地、附属用地、船舶給水施設、臨港道路、泊地</t>
  </si>
  <si>
    <t>（二 色 港）地方港湾・・・・・・・　荷さばき地、附属用地、船舶給水施設、臨港道路、泊地</t>
  </si>
  <si>
    <t xml:space="preserve">主な施設内容
</t>
  </si>
  <si>
    <t>堺泉北港（堺市、泉大津市、高石市）　　　阪南港（岸和田市、貝塚市、忠岡町）　　　二色港（貝塚市）　　
泉佐野港（泉佐野市）　　　泉州港（泉佐野市）　　　尾崎港（阪南市）　　　深日港（岬町）</t>
  </si>
  <si>
    <t>開設年月日（経過年数）
[改築・大規模改修等の実施年度］</t>
  </si>
  <si>
    <t>港湾施設の設置及び管理について必要な事項を定めるもの</t>
  </si>
  <si>
    <t>条例等に規定された設置目的</t>
  </si>
  <si>
    <t>大阪府港湾施設条例に基づく立入制限区域の指定</t>
  </si>
  <si>
    <t>大阪府港湾施設条例に基づく物揚場、荷さばき地、野積場及び附属用地の級地別の設定</t>
  </si>
  <si>
    <t>大阪府港湾施設条例別表第1備考の規定に基づく港湾施設の種類ごとの位置</t>
  </si>
  <si>
    <t>大阪府港湾施設条例施行規則</t>
  </si>
  <si>
    <t>大阪府港湾施設条例</t>
  </si>
  <si>
    <t>担当部・課
　・グループ</t>
  </si>
  <si>
    <t>【港湾施設】
堺泉北港、阪南港、二色港、泉佐野港、泉州港、尾崎港、深日港</t>
  </si>
  <si>
    <t>施設名</t>
  </si>
  <si>
    <t>特になし</t>
  </si>
  <si>
    <t>（大阪府内）大阪港【大阪市】・岸壁、物揚場、荷役機械（２３基）、荷さばき地、市営上屋(８１棟、延べ床面積：240,474㎡)、船舶給水施設、臨港道路、緑地、航路、泊地等
（近隣府県）神戸港【神戸市】・岸壁、物揚場、荷役機械（１６基）、荷さばき地、市営上屋(６６棟、延べ床面積：248,238㎡)、船舶給水施設、臨港道路、航路、泊地等</t>
  </si>
  <si>
    <t>実施なし</t>
  </si>
  <si>
    <t>（堺泉北港）国際拠点港湾・・・　岸壁、物揚場、荷役機械（２基）、荷さばき地、一体使用荷さばき地、荷さばき地附属
　　　　　　　　　　　　　　　　　　　　事務所、冷凍コンテナ用コンセント、野積場、附属用地、緑地、上屋(１４棟、延べ床面
　　　　　　　　　　　　　　　　　　　　積：29,945㎡、
　　　　　　　　　　　　　　　　　　　　構造：鉄管トラス架構平屋建　外)、上屋附属事務所（６箇所）、船舶給水施設、船舶
　　　　　　　　　　　　　　　　　　　　廃油処理施設、臨港道路、航路、泊地、海浜</t>
  </si>
  <si>
    <t>（阪 南 港）重要港湾・・・・・・・　係船浮標、岸壁、物揚場、荷さばき地、木材整理場、貯木場、野積場、附属用地、
　　　　　　　　　　　　　　　　　　　　船舶給水施設、　臨港道路、航路、泊地、海浜　　　　　　　　　　　　　　　　　　</t>
  </si>
  <si>
    <t>3．施設運営に係る収支</t>
  </si>
  <si>
    <t>（千円）</t>
  </si>
  <si>
    <r>
      <t>府民1人あたり負債額　（</t>
    </r>
    <r>
      <rPr>
        <b/>
        <sz val="11"/>
        <rFont val="HG丸ｺﾞｼｯｸM-PRO"/>
        <family val="3"/>
      </rPr>
      <t>②</t>
    </r>
    <r>
      <rPr>
        <b/>
        <sz val="11"/>
        <rFont val="游ゴシック"/>
        <family val="3"/>
      </rPr>
      <t>/府人口）</t>
    </r>
  </si>
  <si>
    <t>利用者1人あたり
通常費用額</t>
  </si>
  <si>
    <t>利用者1人あたり
一般財源等配分調整額</t>
  </si>
  <si>
    <t>大阪港湾局泉州港湾・海岸部
総務運営課　施設運営</t>
  </si>
  <si>
    <r>
      <t>■大阪府の予算（港湾施設分）　</t>
    </r>
    <r>
      <rPr>
        <b/>
        <sz val="12"/>
        <rFont val="游ゴシック"/>
        <family val="3"/>
      </rPr>
      <t>≪一般会計≫</t>
    </r>
  </si>
  <si>
    <r>
      <t>貸借対照表　</t>
    </r>
    <r>
      <rPr>
        <b/>
        <sz val="11"/>
        <rFont val="游ゴシック"/>
        <family val="3"/>
      </rPr>
      <t>≪一般会計≫</t>
    </r>
  </si>
  <si>
    <r>
      <t>行政コスト計算書　</t>
    </r>
    <r>
      <rPr>
        <b/>
        <sz val="11"/>
        <rFont val="游ゴシック"/>
        <family val="3"/>
      </rPr>
      <t>≪一般会計≫</t>
    </r>
  </si>
  <si>
    <r>
      <t>■大阪府の予算（港湾施設分）　</t>
    </r>
    <r>
      <rPr>
        <b/>
        <sz val="12"/>
        <rFont val="游ゴシック"/>
        <family val="3"/>
      </rPr>
      <t>≪特別会計≫</t>
    </r>
  </si>
  <si>
    <r>
      <t>貸借対照表　</t>
    </r>
    <r>
      <rPr>
        <b/>
        <sz val="11"/>
        <rFont val="游ゴシック"/>
        <family val="3"/>
      </rPr>
      <t>≪特別会計≫</t>
    </r>
  </si>
  <si>
    <r>
      <t xml:space="preserve">行政コスト計算書 </t>
    </r>
    <r>
      <rPr>
        <b/>
        <sz val="11"/>
        <rFont val="游ゴシック"/>
        <family val="3"/>
      </rPr>
      <t>≪特別会計≫</t>
    </r>
  </si>
  <si>
    <t>昭和２４年２月１１日（R5.4.1現在経過年数 74年）</t>
  </si>
  <si>
    <t>平成３０年度</t>
  </si>
  <si>
    <t>令和元年度</t>
  </si>
  <si>
    <t>令和2年度</t>
  </si>
  <si>
    <t>令和3年度</t>
  </si>
  <si>
    <t>令和4年度</t>
  </si>
  <si>
    <t>令和２年度</t>
  </si>
  <si>
    <t>平成３０年度</t>
  </si>
  <si>
    <t>令和元年度</t>
  </si>
  <si>
    <t>令和3年度</t>
  </si>
  <si>
    <t>令和4年度</t>
  </si>
  <si>
    <t>※令和4年度については速報値</t>
  </si>
  <si>
    <t>（令和4年４月～令和4年１２月）</t>
  </si>
  <si>
    <t>※令和4年度については速報値</t>
  </si>
  <si>
    <t>（【R4】 同上）</t>
  </si>
  <si>
    <t>【R5】 府直営</t>
  </si>
  <si>
    <t>令和5年度</t>
  </si>
  <si>
    <t>令和4年度</t>
  </si>
  <si>
    <t>令和元年度</t>
  </si>
  <si>
    <t>令和5年度</t>
  </si>
  <si>
    <t>１．施設の概要（令和５年４月１日時点）</t>
  </si>
  <si>
    <t>２．料金体系（令和５年４月１日時点）</t>
  </si>
  <si>
    <t>■大阪府の決算（港湾ごとの収支を算定していないため、港湾事業の総額を記載）</t>
  </si>
  <si>
    <t>令和2年度~令和4年度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</si>
</sst>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HG丸ｺﾞｼｯｸM-PRO"/>
      <family val="3"/>
    </font>
    <font>
      <b/>
      <sz val="11"/>
      <color indexed="8"/>
      <name val="游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24"/>
      <name val="ＭＳ Ｐゴシック"/>
      <family val="3"/>
    </font>
    <font>
      <b/>
      <sz val="11"/>
      <name val="游ゴシック"/>
      <family val="3"/>
    </font>
    <font>
      <b/>
      <sz val="11"/>
      <name val="HG丸ｺﾞｼｯｸM-PRO"/>
      <family val="3"/>
    </font>
    <font>
      <b/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ＭＳ Ｐゴシック"/>
      <family val="3"/>
    </font>
    <font>
      <sz val="9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9"/>
      <name val="游ゴシック"/>
      <family val="3"/>
    </font>
    <font>
      <sz val="11"/>
      <name val="游ゴシック"/>
      <family val="3"/>
    </font>
    <font>
      <sz val="9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Calibri"/>
      <family val="3"/>
    </font>
    <font>
      <b/>
      <sz val="11"/>
      <color rgb="FFFF0000"/>
      <name val="Calibri"/>
      <family val="3"/>
    </font>
    <font>
      <b/>
      <sz val="9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1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 style="thin"/>
      <bottom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4" fontId="0" fillId="0" borderId="0" xfId="49" applyNumberFormat="1" applyFont="1" applyAlignment="1">
      <alignment/>
    </xf>
    <xf numFmtId="196" fontId="0" fillId="0" borderId="0" xfId="49" applyNumberFormat="1" applyFont="1" applyAlignment="1">
      <alignment/>
    </xf>
    <xf numFmtId="196" fontId="0" fillId="0" borderId="0" xfId="49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49" applyNumberFormat="1" applyFont="1" applyAlignment="1">
      <alignment horizontal="left" vertical="center"/>
    </xf>
    <xf numFmtId="196" fontId="0" fillId="0" borderId="0" xfId="49" applyNumberFormat="1" applyFont="1" applyAlignment="1">
      <alignment horizontal="left" vertical="center"/>
    </xf>
    <xf numFmtId="194" fontId="58" fillId="33" borderId="11" xfId="49" applyNumberFormat="1" applyFont="1" applyFill="1" applyBorder="1" applyAlignment="1">
      <alignment horizontal="center" vertical="center"/>
    </xf>
    <xf numFmtId="196" fontId="58" fillId="33" borderId="11" xfId="49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shrinkToFit="1"/>
    </xf>
    <xf numFmtId="0" fontId="58" fillId="33" borderId="12" xfId="0" applyFont="1" applyFill="1" applyBorder="1" applyAlignment="1">
      <alignment shrinkToFit="1"/>
    </xf>
    <xf numFmtId="0" fontId="58" fillId="33" borderId="13" xfId="0" applyFont="1" applyFill="1" applyBorder="1" applyAlignment="1">
      <alignment shrinkToFit="1"/>
    </xf>
    <xf numFmtId="0" fontId="58" fillId="33" borderId="0" xfId="0" applyFont="1" applyFill="1" applyAlignment="1">
      <alignment shrinkToFit="1"/>
    </xf>
    <xf numFmtId="0" fontId="58" fillId="33" borderId="0" xfId="0" applyFont="1" applyFill="1" applyAlignment="1">
      <alignment/>
    </xf>
    <xf numFmtId="0" fontId="58" fillId="33" borderId="12" xfId="0" applyFont="1" applyFill="1" applyBorder="1" applyAlignment="1">
      <alignment/>
    </xf>
    <xf numFmtId="194" fontId="0" fillId="0" borderId="11" xfId="49" applyNumberFormat="1" applyFont="1" applyBorder="1" applyAlignment="1">
      <alignment vertical="center"/>
    </xf>
    <xf numFmtId="194" fontId="0" fillId="0" borderId="14" xfId="49" applyNumberFormat="1" applyFont="1" applyBorder="1" applyAlignment="1">
      <alignment vertical="center"/>
    </xf>
    <xf numFmtId="194" fontId="0" fillId="0" borderId="0" xfId="49" applyNumberFormat="1" applyFont="1" applyAlignment="1">
      <alignment vertical="center"/>
    </xf>
    <xf numFmtId="196" fontId="0" fillId="0" borderId="11" xfId="49" applyNumberFormat="1" applyFont="1" applyBorder="1" applyAlignment="1">
      <alignment vertical="center"/>
    </xf>
    <xf numFmtId="196" fontId="0" fillId="0" borderId="14" xfId="49" applyNumberFormat="1" applyFont="1" applyBorder="1" applyAlignment="1">
      <alignment vertical="center"/>
    </xf>
    <xf numFmtId="0" fontId="65" fillId="0" borderId="0" xfId="0" applyFont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15" xfId="0" applyFont="1" applyFill="1" applyBorder="1" applyAlignment="1">
      <alignment vertical="center"/>
    </xf>
    <xf numFmtId="0" fontId="58" fillId="33" borderId="16" xfId="0" applyFont="1" applyFill="1" applyBorder="1" applyAlignment="1">
      <alignment vertical="center" shrinkToFit="1"/>
    </xf>
    <xf numFmtId="0" fontId="58" fillId="33" borderId="17" xfId="0" applyFont="1" applyFill="1" applyBorder="1" applyAlignment="1">
      <alignment vertical="center" shrinkToFit="1"/>
    </xf>
    <xf numFmtId="0" fontId="58" fillId="33" borderId="18" xfId="0" applyFont="1" applyFill="1" applyBorder="1" applyAlignment="1">
      <alignment vertical="center" shrinkToFit="1"/>
    </xf>
    <xf numFmtId="0" fontId="58" fillId="33" borderId="10" xfId="0" applyFont="1" applyFill="1" applyBorder="1" applyAlignment="1">
      <alignment vertical="center" shrinkToFit="1"/>
    </xf>
    <xf numFmtId="0" fontId="58" fillId="33" borderId="15" xfId="0" applyFont="1" applyFill="1" applyBorder="1" applyAlignment="1">
      <alignment vertical="center" shrinkToFit="1"/>
    </xf>
    <xf numFmtId="0" fontId="58" fillId="33" borderId="19" xfId="0" applyFont="1" applyFill="1" applyBorder="1" applyAlignment="1">
      <alignment vertical="center" shrinkToFit="1"/>
    </xf>
    <xf numFmtId="181" fontId="66" fillId="35" borderId="10" xfId="0" applyNumberFormat="1" applyFont="1" applyFill="1" applyBorder="1" applyAlignment="1">
      <alignment vertical="center"/>
    </xf>
    <xf numFmtId="181" fontId="66" fillId="35" borderId="11" xfId="0" applyNumberFormat="1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194" fontId="58" fillId="8" borderId="11" xfId="49" applyNumberFormat="1" applyFont="1" applyFill="1" applyBorder="1" applyAlignment="1">
      <alignment vertical="center"/>
    </xf>
    <xf numFmtId="194" fontId="58" fillId="8" borderId="19" xfId="49" applyNumberFormat="1" applyFont="1" applyFill="1" applyBorder="1" applyAlignment="1">
      <alignment vertical="center"/>
    </xf>
    <xf numFmtId="196" fontId="58" fillId="8" borderId="11" xfId="49" applyNumberFormat="1" applyFont="1" applyFill="1" applyBorder="1" applyAlignment="1">
      <alignment vertical="center"/>
    </xf>
    <xf numFmtId="196" fontId="58" fillId="8" borderId="19" xfId="49" applyNumberFormat="1" applyFont="1" applyFill="1" applyBorder="1" applyAlignment="1">
      <alignment vertical="center"/>
    </xf>
    <xf numFmtId="194" fontId="0" fillId="0" borderId="0" xfId="49" applyNumberFormat="1" applyFont="1" applyAlignment="1">
      <alignment horizontal="right" vertical="center"/>
    </xf>
    <xf numFmtId="9" fontId="0" fillId="0" borderId="0" xfId="42" applyFont="1" applyAlignment="1">
      <alignment/>
    </xf>
    <xf numFmtId="196" fontId="67" fillId="0" borderId="0" xfId="49" applyNumberFormat="1" applyFont="1" applyFill="1" applyBorder="1" applyAlignment="1">
      <alignment/>
    </xf>
    <xf numFmtId="194" fontId="0" fillId="0" borderId="19" xfId="49" applyNumberFormat="1" applyFont="1" applyBorder="1" applyAlignment="1">
      <alignment vertical="center"/>
    </xf>
    <xf numFmtId="194" fontId="58" fillId="8" borderId="20" xfId="49" applyNumberFormat="1" applyFont="1" applyFill="1" applyBorder="1" applyAlignment="1">
      <alignment vertical="center"/>
    </xf>
    <xf numFmtId="194" fontId="58" fillId="8" borderId="21" xfId="49" applyNumberFormat="1" applyFont="1" applyFill="1" applyBorder="1" applyAlignment="1">
      <alignment vertical="center"/>
    </xf>
    <xf numFmtId="194" fontId="58" fillId="8" borderId="22" xfId="49" applyNumberFormat="1" applyFont="1" applyFill="1" applyBorder="1" applyAlignment="1">
      <alignment vertical="center"/>
    </xf>
    <xf numFmtId="196" fontId="58" fillId="8" borderId="20" xfId="49" applyNumberFormat="1" applyFont="1" applyFill="1" applyBorder="1" applyAlignment="1">
      <alignment vertical="center"/>
    </xf>
    <xf numFmtId="196" fontId="58" fillId="8" borderId="21" xfId="49" applyNumberFormat="1" applyFont="1" applyFill="1" applyBorder="1" applyAlignment="1">
      <alignment vertical="center"/>
    </xf>
    <xf numFmtId="194" fontId="58" fillId="8" borderId="23" xfId="49" applyNumberFormat="1" applyFont="1" applyFill="1" applyBorder="1" applyAlignment="1">
      <alignment vertical="center"/>
    </xf>
    <xf numFmtId="196" fontId="58" fillId="8" borderId="23" xfId="49" applyNumberFormat="1" applyFont="1" applyFill="1" applyBorder="1" applyAlignment="1">
      <alignment vertical="center"/>
    </xf>
    <xf numFmtId="194" fontId="58" fillId="8" borderId="24" xfId="49" applyNumberFormat="1" applyFont="1" applyFill="1" applyBorder="1" applyAlignment="1">
      <alignment vertical="center"/>
    </xf>
    <xf numFmtId="196" fontId="58" fillId="8" borderId="24" xfId="49" applyNumberFormat="1" applyFont="1" applyFill="1" applyBorder="1" applyAlignment="1">
      <alignment vertical="center"/>
    </xf>
    <xf numFmtId="176" fontId="58" fillId="33" borderId="25" xfId="0" applyNumberFormat="1" applyFont="1" applyFill="1" applyBorder="1" applyAlignment="1">
      <alignment vertical="center"/>
    </xf>
    <xf numFmtId="0" fontId="58" fillId="33" borderId="26" xfId="0" applyFont="1" applyFill="1" applyBorder="1" applyAlignment="1">
      <alignment/>
    </xf>
    <xf numFmtId="0" fontId="58" fillId="33" borderId="27" xfId="0" applyFont="1" applyFill="1" applyBorder="1" applyAlignment="1">
      <alignment/>
    </xf>
    <xf numFmtId="194" fontId="0" fillId="0" borderId="18" xfId="49" applyNumberFormat="1" applyFont="1" applyBorder="1" applyAlignment="1">
      <alignment vertical="center"/>
    </xf>
    <xf numFmtId="196" fontId="0" fillId="0" borderId="18" xfId="49" applyNumberFormat="1" applyFont="1" applyBorder="1" applyAlignment="1">
      <alignment vertical="center"/>
    </xf>
    <xf numFmtId="194" fontId="58" fillId="8" borderId="28" xfId="49" applyNumberFormat="1" applyFont="1" applyFill="1" applyBorder="1" applyAlignment="1">
      <alignment vertical="center"/>
    </xf>
    <xf numFmtId="194" fontId="0" fillId="0" borderId="0" xfId="49" applyNumberFormat="1" applyFont="1" applyBorder="1" applyAlignment="1">
      <alignment vertical="center"/>
    </xf>
    <xf numFmtId="194" fontId="0" fillId="36" borderId="11" xfId="49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5" fillId="0" borderId="0" xfId="63" applyAlignment="1">
      <alignment vertical="center"/>
      <protection/>
    </xf>
    <xf numFmtId="0" fontId="5" fillId="0" borderId="0" xfId="63" applyAlignment="1">
      <alignment vertical="center" wrapText="1"/>
      <protection/>
    </xf>
    <xf numFmtId="0" fontId="5" fillId="0" borderId="29" xfId="63" applyBorder="1" applyAlignment="1">
      <alignment vertical="center"/>
      <protection/>
    </xf>
    <xf numFmtId="176" fontId="5" fillId="0" borderId="30" xfId="63" applyNumberFormat="1" applyBorder="1" applyAlignment="1">
      <alignment vertical="center"/>
      <protection/>
    </xf>
    <xf numFmtId="0" fontId="11" fillId="0" borderId="30" xfId="63" applyFont="1" applyBorder="1" applyAlignment="1">
      <alignment vertical="center"/>
      <protection/>
    </xf>
    <xf numFmtId="176" fontId="11" fillId="0" borderId="30" xfId="63" applyNumberFormat="1" applyFont="1" applyBorder="1" applyAlignment="1">
      <alignment vertical="center"/>
      <protection/>
    </xf>
    <xf numFmtId="176" fontId="11" fillId="0" borderId="13" xfId="63" applyNumberFormat="1" applyFont="1" applyBorder="1" applyAlignment="1">
      <alignment vertical="center"/>
      <protection/>
    </xf>
    <xf numFmtId="0" fontId="5" fillId="0" borderId="31" xfId="63" applyBorder="1" applyAlignment="1">
      <alignment vertical="center" wrapText="1"/>
      <protection/>
    </xf>
    <xf numFmtId="176" fontId="5" fillId="0" borderId="0" xfId="63" applyNumberFormat="1" applyAlignment="1">
      <alignment vertical="center"/>
      <protection/>
    </xf>
    <xf numFmtId="176" fontId="11" fillId="0" borderId="12" xfId="63" applyNumberFormat="1" applyFont="1" applyBorder="1" applyAlignment="1">
      <alignment vertical="center"/>
      <protection/>
    </xf>
    <xf numFmtId="176" fontId="12" fillId="0" borderId="0" xfId="63" applyNumberFormat="1" applyFont="1" applyAlignment="1">
      <alignment vertical="center"/>
      <protection/>
    </xf>
    <xf numFmtId="0" fontId="5" fillId="0" borderId="12" xfId="63" applyBorder="1" applyAlignment="1">
      <alignment vertical="center"/>
      <protection/>
    </xf>
    <xf numFmtId="176" fontId="5" fillId="0" borderId="12" xfId="63" applyNumberFormat="1" applyBorder="1" applyAlignment="1">
      <alignment vertical="center"/>
      <protection/>
    </xf>
    <xf numFmtId="176" fontId="11" fillId="0" borderId="0" xfId="63" applyNumberFormat="1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5" fillId="0" borderId="31" xfId="63" applyBorder="1" applyAlignment="1">
      <alignment vertical="center"/>
      <protection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38" fontId="69" fillId="0" borderId="0" xfId="49" applyFont="1" applyAlignment="1">
      <alignment horizontal="left" vertical="center"/>
    </xf>
    <xf numFmtId="196" fontId="58" fillId="0" borderId="0" xfId="49" applyNumberFormat="1" applyFont="1" applyFill="1" applyBorder="1" applyAlignment="1">
      <alignment horizontal="right"/>
    </xf>
    <xf numFmtId="0" fontId="58" fillId="0" borderId="0" xfId="0" applyFont="1" applyBorder="1" applyAlignment="1">
      <alignment/>
    </xf>
    <xf numFmtId="0" fontId="65" fillId="0" borderId="30" xfId="0" applyFont="1" applyBorder="1" applyAlignment="1">
      <alignment/>
    </xf>
    <xf numFmtId="197" fontId="58" fillId="8" borderId="11" xfId="49" applyNumberFormat="1" applyFont="1" applyFill="1" applyBorder="1" applyAlignment="1">
      <alignment vertical="center"/>
    </xf>
    <xf numFmtId="0" fontId="70" fillId="36" borderId="0" xfId="0" applyFont="1" applyFill="1" applyBorder="1" applyAlignment="1">
      <alignment horizontal="left" vertical="center" shrinkToFit="1"/>
    </xf>
    <xf numFmtId="197" fontId="58" fillId="36" borderId="0" xfId="49" applyNumberFormat="1" applyFont="1" applyFill="1" applyBorder="1" applyAlignment="1">
      <alignment vertical="center"/>
    </xf>
    <xf numFmtId="197" fontId="70" fillId="36" borderId="0" xfId="49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181" fontId="73" fillId="0" borderId="0" xfId="49" applyNumberFormat="1" applyFont="1" applyAlignment="1">
      <alignment horizontal="left" vertical="center"/>
    </xf>
    <xf numFmtId="0" fontId="72" fillId="33" borderId="10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0" fontId="72" fillId="33" borderId="32" xfId="0" applyFont="1" applyFill="1" applyBorder="1" applyAlignment="1">
      <alignment/>
    </xf>
    <xf numFmtId="194" fontId="74" fillId="33" borderId="11" xfId="49" applyNumberFormat="1" applyFont="1" applyFill="1" applyBorder="1" applyAlignment="1">
      <alignment horizontal="center" vertical="center"/>
    </xf>
    <xf numFmtId="196" fontId="74" fillId="33" borderId="11" xfId="49" applyNumberFormat="1" applyFont="1" applyFill="1" applyBorder="1" applyAlignment="1">
      <alignment horizontal="center" vertical="center"/>
    </xf>
    <xf numFmtId="9" fontId="74" fillId="0" borderId="0" xfId="42" applyFont="1" applyAlignment="1">
      <alignment/>
    </xf>
    <xf numFmtId="9" fontId="72" fillId="0" borderId="0" xfId="42" applyFont="1" applyAlignment="1">
      <alignment/>
    </xf>
    <xf numFmtId="0" fontId="74" fillId="33" borderId="10" xfId="0" applyFont="1" applyFill="1" applyBorder="1" applyAlignment="1">
      <alignment/>
    </xf>
    <xf numFmtId="0" fontId="74" fillId="33" borderId="15" xfId="0" applyFont="1" applyFill="1" applyBorder="1" applyAlignment="1">
      <alignment/>
    </xf>
    <xf numFmtId="0" fontId="74" fillId="33" borderId="32" xfId="0" applyFont="1" applyFill="1" applyBorder="1" applyAlignment="1">
      <alignment/>
    </xf>
    <xf numFmtId="194" fontId="74" fillId="33" borderId="11" xfId="49" applyNumberFormat="1" applyFont="1" applyFill="1" applyBorder="1" applyAlignment="1">
      <alignment horizontal="center"/>
    </xf>
    <xf numFmtId="196" fontId="74" fillId="33" borderId="11" xfId="49" applyNumberFormat="1" applyFont="1" applyFill="1" applyBorder="1" applyAlignment="1">
      <alignment horizontal="center"/>
    </xf>
    <xf numFmtId="196" fontId="74" fillId="8" borderId="33" xfId="49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58" fillId="33" borderId="11" xfId="0" applyFont="1" applyFill="1" applyBorder="1" applyAlignment="1">
      <alignment horizontal="center" vertical="center" shrinkToFit="1"/>
    </xf>
    <xf numFmtId="197" fontId="74" fillId="8" borderId="11" xfId="49" applyNumberFormat="1" applyFont="1" applyFill="1" applyBorder="1" applyAlignment="1">
      <alignment vertical="center"/>
    </xf>
    <xf numFmtId="194" fontId="74" fillId="8" borderId="33" xfId="49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74" fillId="0" borderId="0" xfId="0" applyFont="1" applyBorder="1" applyAlignment="1">
      <alignment/>
    </xf>
    <xf numFmtId="196" fontId="74" fillId="8" borderId="11" xfId="49" applyNumberFormat="1" applyFont="1" applyFill="1" applyBorder="1" applyAlignment="1">
      <alignment vertical="center"/>
    </xf>
    <xf numFmtId="196" fontId="72" fillId="0" borderId="11" xfId="49" applyNumberFormat="1" applyFont="1" applyBorder="1" applyAlignment="1">
      <alignment vertical="center"/>
    </xf>
    <xf numFmtId="196" fontId="72" fillId="0" borderId="14" xfId="49" applyNumberFormat="1" applyFont="1" applyBorder="1" applyAlignment="1">
      <alignment vertical="center"/>
    </xf>
    <xf numFmtId="196" fontId="74" fillId="8" borderId="19" xfId="49" applyNumberFormat="1" applyFont="1" applyFill="1" applyBorder="1" applyAlignment="1">
      <alignment vertical="center"/>
    </xf>
    <xf numFmtId="194" fontId="0" fillId="0" borderId="10" xfId="49" applyNumberFormat="1" applyFont="1" applyBorder="1" applyAlignment="1">
      <alignment vertical="center"/>
    </xf>
    <xf numFmtId="194" fontId="0" fillId="0" borderId="16" xfId="49" applyNumberFormat="1" applyFont="1" applyBorder="1" applyAlignment="1">
      <alignment vertical="center"/>
    </xf>
    <xf numFmtId="194" fontId="58" fillId="8" borderId="34" xfId="49" applyNumberFormat="1" applyFont="1" applyFill="1" applyBorder="1" applyAlignment="1">
      <alignment vertical="center"/>
    </xf>
    <xf numFmtId="194" fontId="0" fillId="0" borderId="13" xfId="49" applyNumberFormat="1" applyFont="1" applyBorder="1" applyAlignment="1">
      <alignment vertical="center"/>
    </xf>
    <xf numFmtId="194" fontId="0" fillId="36" borderId="10" xfId="49" applyNumberFormat="1" applyFont="1" applyFill="1" applyBorder="1" applyAlignment="1">
      <alignment vertical="center"/>
    </xf>
    <xf numFmtId="194" fontId="58" fillId="8" borderId="35" xfId="49" applyNumberFormat="1" applyFont="1" applyFill="1" applyBorder="1" applyAlignment="1">
      <alignment vertical="center"/>
    </xf>
    <xf numFmtId="196" fontId="74" fillId="8" borderId="34" xfId="49" applyNumberFormat="1" applyFont="1" applyFill="1" applyBorder="1" applyAlignment="1">
      <alignment vertical="center"/>
    </xf>
    <xf numFmtId="196" fontId="72" fillId="0" borderId="16" xfId="49" applyNumberFormat="1" applyFont="1" applyBorder="1" applyAlignment="1">
      <alignment vertical="center"/>
    </xf>
    <xf numFmtId="196" fontId="74" fillId="8" borderId="35" xfId="49" applyNumberFormat="1" applyFont="1" applyFill="1" applyBorder="1" applyAlignment="1">
      <alignment vertical="center"/>
    </xf>
    <xf numFmtId="196" fontId="74" fillId="8" borderId="36" xfId="49" applyNumberFormat="1" applyFont="1" applyFill="1" applyBorder="1" applyAlignment="1">
      <alignment vertical="center"/>
    </xf>
    <xf numFmtId="196" fontId="72" fillId="0" borderId="12" xfId="49" applyNumberFormat="1" applyFont="1" applyBorder="1" applyAlignment="1">
      <alignment vertical="center"/>
    </xf>
    <xf numFmtId="197" fontId="74" fillId="8" borderId="10" xfId="49" applyNumberFormat="1" applyFont="1" applyFill="1" applyBorder="1" applyAlignment="1">
      <alignment vertical="center"/>
    </xf>
    <xf numFmtId="196" fontId="74" fillId="8" borderId="28" xfId="49" applyNumberFormat="1" applyFont="1" applyFill="1" applyBorder="1" applyAlignment="1">
      <alignment vertical="center"/>
    </xf>
    <xf numFmtId="196" fontId="74" fillId="8" borderId="22" xfId="49" applyNumberFormat="1" applyFont="1" applyFill="1" applyBorder="1" applyAlignment="1">
      <alignment vertical="center"/>
    </xf>
    <xf numFmtId="196" fontId="74" fillId="8" borderId="37" xfId="49" applyNumberFormat="1" applyFont="1" applyFill="1" applyBorder="1" applyAlignment="1">
      <alignment vertical="center"/>
    </xf>
    <xf numFmtId="196" fontId="0" fillId="0" borderId="0" xfId="49" applyNumberFormat="1" applyFont="1" applyBorder="1" applyAlignment="1">
      <alignment vertical="center"/>
    </xf>
    <xf numFmtId="196" fontId="0" fillId="0" borderId="0" xfId="49" applyNumberFormat="1" applyFont="1" applyBorder="1" applyAlignment="1">
      <alignment/>
    </xf>
    <xf numFmtId="196" fontId="72" fillId="0" borderId="18" xfId="49" applyNumberFormat="1" applyFont="1" applyBorder="1" applyAlignment="1">
      <alignment vertical="center"/>
    </xf>
    <xf numFmtId="9" fontId="72" fillId="0" borderId="0" xfId="42" applyFont="1" applyBorder="1" applyAlignment="1">
      <alignment/>
    </xf>
    <xf numFmtId="176" fontId="11" fillId="0" borderId="38" xfId="63" applyNumberFormat="1" applyFont="1" applyBorder="1" applyAlignment="1">
      <alignment horizontal="right" vertical="center"/>
      <protection/>
    </xf>
    <xf numFmtId="176" fontId="11" fillId="0" borderId="39" xfId="63" applyNumberFormat="1" applyFont="1" applyBorder="1" applyAlignment="1">
      <alignment horizontal="right" vertical="center"/>
      <protection/>
    </xf>
    <xf numFmtId="176" fontId="11" fillId="0" borderId="40" xfId="63" applyNumberFormat="1" applyFont="1" applyBorder="1" applyAlignment="1">
      <alignment horizontal="right" vertical="center"/>
      <protection/>
    </xf>
    <xf numFmtId="0" fontId="74" fillId="34" borderId="16" xfId="63" applyFont="1" applyFill="1" applyBorder="1" applyAlignment="1">
      <alignment horizontal="left" vertical="center" wrapText="1"/>
      <protection/>
    </xf>
    <xf numFmtId="0" fontId="74" fillId="34" borderId="17" xfId="63" applyFont="1" applyFill="1" applyBorder="1" applyAlignment="1">
      <alignment horizontal="left" vertical="center" wrapText="1"/>
      <protection/>
    </xf>
    <xf numFmtId="0" fontId="74" fillId="34" borderId="41" xfId="63" applyFont="1" applyFill="1" applyBorder="1" applyAlignment="1">
      <alignment horizontal="left" vertical="center" wrapText="1"/>
      <protection/>
    </xf>
    <xf numFmtId="0" fontId="74" fillId="34" borderId="13" xfId="63" applyFont="1" applyFill="1" applyBorder="1" applyAlignment="1">
      <alignment horizontal="left" vertical="center" wrapText="1"/>
      <protection/>
    </xf>
    <xf numFmtId="0" fontId="74" fillId="34" borderId="30" xfId="63" applyFont="1" applyFill="1" applyBorder="1" applyAlignment="1">
      <alignment horizontal="left" vertical="center" wrapText="1"/>
      <protection/>
    </xf>
    <xf numFmtId="0" fontId="74" fillId="34" borderId="29" xfId="63" applyFont="1" applyFill="1" applyBorder="1" applyAlignment="1">
      <alignment horizontal="left" vertical="center" wrapText="1"/>
      <protection/>
    </xf>
    <xf numFmtId="0" fontId="5" fillId="36" borderId="13" xfId="63" applyFill="1" applyBorder="1" applyAlignment="1">
      <alignment horizontal="left" vertical="center" wrapText="1"/>
      <protection/>
    </xf>
    <xf numFmtId="0" fontId="5" fillId="36" borderId="30" xfId="63" applyFill="1" applyBorder="1" applyAlignment="1">
      <alignment horizontal="left" vertical="center" wrapText="1"/>
      <protection/>
    </xf>
    <xf numFmtId="0" fontId="5" fillId="36" borderId="29" xfId="63" applyFill="1" applyBorder="1" applyAlignment="1">
      <alignment horizontal="left" vertical="center" wrapText="1"/>
      <protection/>
    </xf>
    <xf numFmtId="176" fontId="11" fillId="37" borderId="42" xfId="63" applyNumberFormat="1" applyFont="1" applyFill="1" applyBorder="1" applyAlignment="1">
      <alignment horizontal="center" vertical="center"/>
      <protection/>
    </xf>
    <xf numFmtId="176" fontId="11" fillId="37" borderId="43" xfId="63" applyNumberFormat="1" applyFont="1" applyFill="1" applyBorder="1" applyAlignment="1">
      <alignment horizontal="center" vertical="center"/>
      <protection/>
    </xf>
    <xf numFmtId="176" fontId="11" fillId="37" borderId="44" xfId="63" applyNumberFormat="1" applyFont="1" applyFill="1" applyBorder="1" applyAlignment="1">
      <alignment horizontal="center" vertical="center"/>
      <protection/>
    </xf>
    <xf numFmtId="176" fontId="11" fillId="0" borderId="45" xfId="63" applyNumberFormat="1" applyFont="1" applyBorder="1" applyAlignment="1">
      <alignment horizontal="right" vertical="center"/>
      <protection/>
    </xf>
    <xf numFmtId="176" fontId="11" fillId="0" borderId="46" xfId="63" applyNumberFormat="1" applyFont="1" applyBorder="1" applyAlignment="1">
      <alignment horizontal="right" vertical="center"/>
      <protection/>
    </xf>
    <xf numFmtId="176" fontId="11" fillId="0" borderId="47" xfId="63" applyNumberFormat="1" applyFont="1" applyBorder="1" applyAlignment="1">
      <alignment horizontal="right" vertical="center"/>
      <protection/>
    </xf>
    <xf numFmtId="176" fontId="11" fillId="0" borderId="48" xfId="63" applyNumberFormat="1" applyFont="1" applyBorder="1" applyAlignment="1">
      <alignment horizontal="right" vertical="center"/>
      <protection/>
    </xf>
    <xf numFmtId="176" fontId="11" fillId="0" borderId="0" xfId="63" applyNumberFormat="1" applyFont="1" applyAlignment="1">
      <alignment horizontal="right" vertical="center"/>
      <protection/>
    </xf>
    <xf numFmtId="176" fontId="11" fillId="0" borderId="49" xfId="63" applyNumberFormat="1" applyFont="1" applyBorder="1" applyAlignment="1">
      <alignment horizontal="right" vertical="center"/>
      <protection/>
    </xf>
    <xf numFmtId="176" fontId="11" fillId="0" borderId="50" xfId="63" applyNumberFormat="1" applyFont="1" applyBorder="1" applyAlignment="1">
      <alignment horizontal="right" vertical="center"/>
      <protection/>
    </xf>
    <xf numFmtId="176" fontId="11" fillId="0" borderId="51" xfId="63" applyNumberFormat="1" applyFont="1" applyBorder="1" applyAlignment="1">
      <alignment horizontal="right" vertical="center"/>
      <protection/>
    </xf>
    <xf numFmtId="176" fontId="11" fillId="0" borderId="52" xfId="63" applyNumberFormat="1" applyFont="1" applyBorder="1" applyAlignment="1">
      <alignment horizontal="right" vertical="center"/>
      <protection/>
    </xf>
    <xf numFmtId="0" fontId="5" fillId="0" borderId="0" xfId="63" applyAlignment="1">
      <alignment horizontal="center"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15" fillId="0" borderId="0" xfId="63" applyFont="1" applyAlignment="1">
      <alignment vertical="center" wrapText="1"/>
      <protection/>
    </xf>
    <xf numFmtId="0" fontId="74" fillId="34" borderId="11" xfId="63" applyFont="1" applyFill="1" applyBorder="1" applyAlignment="1">
      <alignment horizontal="left" vertical="center"/>
      <protection/>
    </xf>
    <xf numFmtId="0" fontId="7" fillId="0" borderId="11" xfId="43" applyFill="1" applyBorder="1" applyAlignment="1" applyProtection="1">
      <alignment horizontal="left" vertical="center" wrapText="1"/>
      <protection/>
    </xf>
    <xf numFmtId="0" fontId="74" fillId="34" borderId="11" xfId="63" applyFont="1" applyFill="1" applyBorder="1" applyAlignment="1">
      <alignment horizontal="left" vertical="center" wrapText="1"/>
      <protection/>
    </xf>
    <xf numFmtId="0" fontId="7" fillId="36" borderId="11" xfId="43" applyFill="1" applyBorder="1" applyAlignment="1" applyProtection="1">
      <alignment horizontal="left" vertical="center" wrapText="1"/>
      <protection/>
    </xf>
    <xf numFmtId="0" fontId="7" fillId="36" borderId="11" xfId="43" applyFill="1" applyBorder="1" applyAlignment="1" applyProtection="1">
      <alignment vertical="center" wrapText="1"/>
      <protection/>
    </xf>
    <xf numFmtId="0" fontId="14" fillId="0" borderId="30" xfId="63" applyFont="1" applyBorder="1" applyAlignment="1">
      <alignment horizontal="right" vertical="center" wrapText="1"/>
      <protection/>
    </xf>
    <xf numFmtId="0" fontId="5" fillId="0" borderId="17" xfId="63" applyBorder="1" applyAlignment="1">
      <alignment vertical="center" wrapText="1"/>
      <protection/>
    </xf>
    <xf numFmtId="0" fontId="8" fillId="0" borderId="30" xfId="63" applyFont="1" applyBorder="1" applyAlignment="1">
      <alignment horizontal="left" vertical="center"/>
      <protection/>
    </xf>
    <xf numFmtId="0" fontId="5" fillId="0" borderId="30" xfId="63" applyBorder="1" applyAlignment="1">
      <alignment vertical="center"/>
      <protection/>
    </xf>
    <xf numFmtId="0" fontId="74" fillId="34" borderId="11" xfId="63" applyFont="1" applyFill="1" applyBorder="1" applyAlignment="1">
      <alignment vertical="center" wrapText="1"/>
      <protection/>
    </xf>
    <xf numFmtId="0" fontId="5" fillId="0" borderId="11" xfId="63" applyBorder="1" applyAlignment="1">
      <alignment vertical="center" wrapText="1"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0" fontId="13" fillId="0" borderId="15" xfId="43" applyFont="1" applyBorder="1" applyAlignment="1" applyProtection="1">
      <alignment horizontal="left" vertical="center" wrapText="1"/>
      <protection/>
    </xf>
    <xf numFmtId="0" fontId="13" fillId="0" borderId="15" xfId="43" applyFont="1" applyBorder="1" applyAlignment="1" applyProtection="1">
      <alignment horizontal="center" vertical="center" wrapText="1"/>
      <protection/>
    </xf>
    <xf numFmtId="0" fontId="13" fillId="0" borderId="32" xfId="43" applyFont="1" applyBorder="1" applyAlignment="1" applyProtection="1">
      <alignment horizontal="center" vertical="center" wrapText="1"/>
      <protection/>
    </xf>
    <xf numFmtId="0" fontId="5" fillId="0" borderId="12" xfId="63" applyBorder="1" applyAlignment="1">
      <alignment horizontal="left" vertical="center" wrapText="1"/>
      <protection/>
    </xf>
    <xf numFmtId="0" fontId="5" fillId="0" borderId="0" xfId="63" applyAlignment="1">
      <alignment horizontal="left" vertical="center" wrapText="1"/>
      <protection/>
    </xf>
    <xf numFmtId="0" fontId="5" fillId="0" borderId="31" xfId="63" applyBorder="1" applyAlignment="1">
      <alignment horizontal="left" vertical="center" wrapText="1"/>
      <protection/>
    </xf>
    <xf numFmtId="58" fontId="5" fillId="0" borderId="11" xfId="63" applyNumberFormat="1" applyBorder="1" applyAlignment="1">
      <alignment horizontal="left" vertical="center" wrapText="1"/>
      <protection/>
    </xf>
    <xf numFmtId="0" fontId="5" fillId="0" borderId="11" xfId="63" applyBorder="1" applyAlignment="1">
      <alignment horizontal="left" vertical="center" wrapText="1"/>
      <protection/>
    </xf>
    <xf numFmtId="0" fontId="5" fillId="0" borderId="11" xfId="63" applyBorder="1" applyAlignment="1">
      <alignment horizontal="center" vertical="center" wrapText="1"/>
      <protection/>
    </xf>
    <xf numFmtId="0" fontId="5" fillId="0" borderId="11" xfId="63" applyBorder="1" applyAlignment="1">
      <alignment horizontal="center" vertical="center"/>
      <protection/>
    </xf>
    <xf numFmtId="0" fontId="5" fillId="0" borderId="16" xfId="63" applyBorder="1" applyAlignment="1">
      <alignment horizontal="left" vertical="center" wrapText="1"/>
      <protection/>
    </xf>
    <xf numFmtId="0" fontId="5" fillId="0" borderId="17" xfId="63" applyBorder="1" applyAlignment="1">
      <alignment horizontal="left" vertical="center" wrapText="1"/>
      <protection/>
    </xf>
    <xf numFmtId="0" fontId="5" fillId="0" borderId="41" xfId="63" applyBorder="1" applyAlignment="1">
      <alignment horizontal="left" vertical="center" wrapText="1"/>
      <protection/>
    </xf>
    <xf numFmtId="176" fontId="5" fillId="0" borderId="15" xfId="63" applyNumberFormat="1" applyBorder="1" applyAlignment="1">
      <alignment horizontal="center" vertical="center"/>
      <protection/>
    </xf>
    <xf numFmtId="0" fontId="5" fillId="0" borderId="32" xfId="63" applyBorder="1" applyAlignment="1">
      <alignment horizontal="center" vertical="center"/>
      <protection/>
    </xf>
    <xf numFmtId="0" fontId="5" fillId="0" borderId="13" xfId="63" applyBorder="1" applyAlignment="1">
      <alignment horizontal="left" vertical="center" wrapText="1"/>
      <protection/>
    </xf>
    <xf numFmtId="0" fontId="5" fillId="0" borderId="30" xfId="63" applyBorder="1" applyAlignment="1">
      <alignment horizontal="left" vertical="center" wrapText="1"/>
      <protection/>
    </xf>
    <xf numFmtId="0" fontId="5" fillId="0" borderId="29" xfId="63" applyBorder="1" applyAlignment="1">
      <alignment horizontal="left" vertical="center" wrapText="1"/>
      <protection/>
    </xf>
    <xf numFmtId="0" fontId="74" fillId="34" borderId="12" xfId="63" applyFont="1" applyFill="1" applyBorder="1" applyAlignment="1">
      <alignment horizontal="left" vertical="center" wrapText="1"/>
      <protection/>
    </xf>
    <xf numFmtId="0" fontId="74" fillId="34" borderId="0" xfId="63" applyFont="1" applyFill="1" applyAlignment="1">
      <alignment horizontal="left" vertical="center" wrapText="1"/>
      <protection/>
    </xf>
    <xf numFmtId="0" fontId="74" fillId="34" borderId="31" xfId="63" applyFont="1" applyFill="1" applyBorder="1" applyAlignment="1">
      <alignment horizontal="left" vertical="center" wrapText="1"/>
      <protection/>
    </xf>
    <xf numFmtId="0" fontId="74" fillId="0" borderId="13" xfId="63" applyFont="1" applyBorder="1" applyAlignment="1">
      <alignment horizontal="left" vertical="center" wrapText="1"/>
      <protection/>
    </xf>
    <xf numFmtId="0" fontId="74" fillId="0" borderId="30" xfId="63" applyFont="1" applyBorder="1" applyAlignment="1">
      <alignment horizontal="left" vertical="center" wrapText="1"/>
      <protection/>
    </xf>
    <xf numFmtId="0" fontId="74" fillId="0" borderId="29" xfId="63" applyFont="1" applyBorder="1" applyAlignment="1">
      <alignment horizontal="left" vertical="center" wrapText="1"/>
      <protection/>
    </xf>
    <xf numFmtId="0" fontId="5" fillId="0" borderId="16" xfId="63" applyBorder="1" applyAlignment="1">
      <alignment horizontal="center" vertical="center"/>
      <protection/>
    </xf>
    <xf numFmtId="0" fontId="5" fillId="0" borderId="17" xfId="63" applyBorder="1" applyAlignment="1">
      <alignment horizontal="center" vertical="center"/>
      <protection/>
    </xf>
    <xf numFmtId="0" fontId="5" fillId="0" borderId="41" xfId="63" applyBorder="1" applyAlignment="1">
      <alignment horizontal="center" vertical="center"/>
      <protection/>
    </xf>
    <xf numFmtId="0" fontId="5" fillId="0" borderId="13" xfId="63" applyBorder="1" applyAlignment="1">
      <alignment horizontal="center" vertical="center"/>
      <protection/>
    </xf>
    <xf numFmtId="0" fontId="5" fillId="0" borderId="30" xfId="63" applyBorder="1" applyAlignment="1">
      <alignment horizontal="center" vertical="center"/>
      <protection/>
    </xf>
    <xf numFmtId="0" fontId="5" fillId="0" borderId="29" xfId="63" applyBorder="1" applyAlignment="1">
      <alignment horizontal="center" vertical="center"/>
      <protection/>
    </xf>
    <xf numFmtId="0" fontId="5" fillId="0" borderId="11" xfId="63" applyBorder="1" applyAlignment="1">
      <alignment vertical="center"/>
      <protection/>
    </xf>
    <xf numFmtId="0" fontId="11" fillId="0" borderId="17" xfId="63" applyFont="1" applyBorder="1" applyAlignment="1">
      <alignment vertical="center" wrapText="1"/>
      <protection/>
    </xf>
    <xf numFmtId="0" fontId="11" fillId="0" borderId="41" xfId="63" applyFont="1" applyBorder="1" applyAlignment="1">
      <alignment vertical="center" wrapText="1"/>
      <protection/>
    </xf>
    <xf numFmtId="0" fontId="11" fillId="0" borderId="0" xfId="63" applyFont="1" applyAlignment="1">
      <alignment vertical="center" wrapText="1"/>
      <protection/>
    </xf>
    <xf numFmtId="0" fontId="11" fillId="0" borderId="31" xfId="63" applyFont="1" applyBorder="1" applyAlignment="1">
      <alignment vertical="center" wrapText="1"/>
      <protection/>
    </xf>
    <xf numFmtId="0" fontId="11" fillId="0" borderId="30" xfId="63" applyFont="1" applyBorder="1" applyAlignment="1">
      <alignment vertical="center" wrapText="1"/>
      <protection/>
    </xf>
    <xf numFmtId="0" fontId="11" fillId="0" borderId="29" xfId="63" applyFont="1" applyBorder="1" applyAlignment="1">
      <alignment vertical="center" wrapText="1"/>
      <protection/>
    </xf>
    <xf numFmtId="179" fontId="5" fillId="0" borderId="10" xfId="63" applyNumberFormat="1" applyBorder="1" applyAlignment="1">
      <alignment vertical="center"/>
      <protection/>
    </xf>
    <xf numFmtId="179" fontId="5" fillId="0" borderId="15" xfId="63" applyNumberFormat="1" applyBorder="1" applyAlignment="1">
      <alignment vertical="center"/>
      <protection/>
    </xf>
    <xf numFmtId="0" fontId="5" fillId="0" borderId="0" xfId="63" applyAlignment="1">
      <alignment vertical="center" wrapText="1"/>
      <protection/>
    </xf>
    <xf numFmtId="0" fontId="5" fillId="0" borderId="31" xfId="63" applyBorder="1" applyAlignment="1">
      <alignment vertical="center" wrapText="1"/>
      <protection/>
    </xf>
    <xf numFmtId="178" fontId="5" fillId="0" borderId="10" xfId="63" applyNumberFormat="1" applyBorder="1" applyAlignment="1">
      <alignment horizontal="right" vertical="center"/>
      <protection/>
    </xf>
    <xf numFmtId="178" fontId="5" fillId="0" borderId="15" xfId="63" applyNumberFormat="1" applyBorder="1" applyAlignment="1">
      <alignment horizontal="right" vertical="center"/>
      <protection/>
    </xf>
    <xf numFmtId="0" fontId="5" fillId="0" borderId="16" xfId="63" applyBorder="1" applyAlignment="1">
      <alignment horizontal="center" vertical="center" wrapText="1"/>
      <protection/>
    </xf>
    <xf numFmtId="0" fontId="5" fillId="0" borderId="17" xfId="63" applyBorder="1" applyAlignment="1">
      <alignment horizontal="center" vertical="center" wrapText="1"/>
      <protection/>
    </xf>
    <xf numFmtId="0" fontId="5" fillId="0" borderId="41" xfId="63" applyBorder="1" applyAlignment="1">
      <alignment horizontal="center" vertical="center" wrapText="1"/>
      <protection/>
    </xf>
    <xf numFmtId="0" fontId="74" fillId="0" borderId="17" xfId="63" applyFont="1" applyBorder="1" applyAlignment="1">
      <alignment vertical="center" wrapText="1"/>
      <protection/>
    </xf>
    <xf numFmtId="0" fontId="74" fillId="0" borderId="41" xfId="63" applyFont="1" applyBorder="1" applyAlignment="1">
      <alignment vertical="center" wrapText="1"/>
      <protection/>
    </xf>
    <xf numFmtId="0" fontId="74" fillId="0" borderId="12" xfId="63" applyFont="1" applyBorder="1" applyAlignment="1">
      <alignment vertical="center" wrapText="1"/>
      <protection/>
    </xf>
    <xf numFmtId="0" fontId="74" fillId="0" borderId="0" xfId="63" applyFont="1" applyAlignment="1">
      <alignment vertical="center" wrapText="1"/>
      <protection/>
    </xf>
    <xf numFmtId="0" fontId="74" fillId="0" borderId="31" xfId="63" applyFont="1" applyBorder="1" applyAlignment="1">
      <alignment vertical="center" wrapText="1"/>
      <protection/>
    </xf>
    <xf numFmtId="0" fontId="5" fillId="0" borderId="16" xfId="63" applyBorder="1" applyAlignment="1">
      <alignment vertical="center"/>
      <protection/>
    </xf>
    <xf numFmtId="0" fontId="5" fillId="0" borderId="17" xfId="63" applyBorder="1" applyAlignment="1">
      <alignment vertical="center"/>
      <protection/>
    </xf>
    <xf numFmtId="0" fontId="5" fillId="37" borderId="40" xfId="63" applyFill="1" applyBorder="1" applyAlignment="1">
      <alignment horizontal="center" vertical="center" wrapText="1"/>
      <protection/>
    </xf>
    <xf numFmtId="176" fontId="11" fillId="37" borderId="40" xfId="63" applyNumberFormat="1" applyFont="1" applyFill="1" applyBorder="1" applyAlignment="1">
      <alignment horizontal="center" vertical="center"/>
      <protection/>
    </xf>
    <xf numFmtId="176" fontId="11" fillId="0" borderId="53" xfId="63" applyNumberFormat="1" applyFont="1" applyBorder="1" applyAlignment="1">
      <alignment horizontal="right" vertical="center"/>
      <protection/>
    </xf>
    <xf numFmtId="0" fontId="11" fillId="0" borderId="53" xfId="63" applyFont="1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/>
      <protection/>
    </xf>
    <xf numFmtId="0" fontId="11" fillId="0" borderId="40" xfId="63" applyFont="1" applyBorder="1" applyAlignment="1">
      <alignment horizontal="center" vertical="center"/>
      <protection/>
    </xf>
    <xf numFmtId="176" fontId="11" fillId="0" borderId="42" xfId="63" applyNumberFormat="1" applyFont="1" applyBorder="1" applyAlignment="1">
      <alignment horizontal="right" vertical="center"/>
      <protection/>
    </xf>
    <xf numFmtId="176" fontId="11" fillId="0" borderId="43" xfId="63" applyNumberFormat="1" applyFont="1" applyBorder="1" applyAlignment="1">
      <alignment horizontal="right" vertical="center"/>
      <protection/>
    </xf>
    <xf numFmtId="176" fontId="11" fillId="0" borderId="44" xfId="63" applyNumberFormat="1" applyFont="1" applyBorder="1" applyAlignment="1">
      <alignment horizontal="right" vertical="center"/>
      <protection/>
    </xf>
    <xf numFmtId="176" fontId="11" fillId="36" borderId="40" xfId="63" applyNumberFormat="1" applyFont="1" applyFill="1" applyBorder="1" applyAlignment="1">
      <alignment horizontal="right" vertical="center"/>
      <protection/>
    </xf>
    <xf numFmtId="0" fontId="11" fillId="0" borderId="39" xfId="63" applyFont="1" applyBorder="1" applyAlignment="1">
      <alignment horizontal="center" vertical="center"/>
      <protection/>
    </xf>
    <xf numFmtId="0" fontId="74" fillId="34" borderId="10" xfId="63" applyFont="1" applyFill="1" applyBorder="1" applyAlignment="1">
      <alignment horizontal="left" vertical="center" wrapText="1"/>
      <protection/>
    </xf>
    <xf numFmtId="0" fontId="74" fillId="0" borderId="15" xfId="63" applyFont="1" applyBorder="1" applyAlignment="1">
      <alignment horizontal="left" vertical="center" wrapText="1"/>
      <protection/>
    </xf>
    <xf numFmtId="0" fontId="74" fillId="0" borderId="32" xfId="63" applyFont="1" applyBorder="1" applyAlignment="1">
      <alignment horizontal="left" vertical="center" wrapText="1"/>
      <protection/>
    </xf>
    <xf numFmtId="0" fontId="5" fillId="0" borderId="10" xfId="63" applyBorder="1" applyAlignment="1">
      <alignment horizontal="left" vertical="center" wrapText="1"/>
      <protection/>
    </xf>
    <xf numFmtId="0" fontId="5" fillId="0" borderId="15" xfId="63" applyBorder="1" applyAlignment="1">
      <alignment horizontal="left" vertical="center" wrapText="1"/>
      <protection/>
    </xf>
    <xf numFmtId="0" fontId="5" fillId="0" borderId="32" xfId="63" applyBorder="1" applyAlignment="1">
      <alignment horizontal="left" vertical="center" wrapText="1"/>
      <protection/>
    </xf>
    <xf numFmtId="176" fontId="58" fillId="33" borderId="54" xfId="0" applyNumberFormat="1" applyFont="1" applyFill="1" applyBorder="1" applyAlignment="1">
      <alignment horizontal="left" vertical="center" shrinkToFit="1"/>
    </xf>
    <xf numFmtId="176" fontId="58" fillId="33" borderId="20" xfId="0" applyNumberFormat="1" applyFont="1" applyFill="1" applyBorder="1" applyAlignment="1">
      <alignment horizontal="left" vertical="center" shrinkToFit="1"/>
    </xf>
    <xf numFmtId="176" fontId="58" fillId="33" borderId="12" xfId="0" applyNumberFormat="1" applyFont="1" applyFill="1" applyBorder="1" applyAlignment="1">
      <alignment horizontal="left" vertical="center" shrinkToFit="1"/>
    </xf>
    <xf numFmtId="176" fontId="58" fillId="33" borderId="0" xfId="0" applyNumberFormat="1" applyFont="1" applyFill="1" applyBorder="1" applyAlignment="1">
      <alignment horizontal="left" vertical="center" shrinkToFit="1"/>
    </xf>
    <xf numFmtId="176" fontId="58" fillId="33" borderId="31" xfId="0" applyNumberFormat="1" applyFont="1" applyFill="1" applyBorder="1" applyAlignment="1">
      <alignment horizontal="left" vertical="center" shrinkToFit="1"/>
    </xf>
    <xf numFmtId="176" fontId="75" fillId="33" borderId="10" xfId="0" applyNumberFormat="1" applyFont="1" applyFill="1" applyBorder="1" applyAlignment="1">
      <alignment horizontal="left" vertical="center"/>
    </xf>
    <xf numFmtId="176" fontId="75" fillId="33" borderId="32" xfId="0" applyNumberFormat="1" applyFont="1" applyFill="1" applyBorder="1" applyAlignment="1">
      <alignment horizontal="left" vertical="center"/>
    </xf>
    <xf numFmtId="176" fontId="75" fillId="33" borderId="10" xfId="0" applyNumberFormat="1" applyFont="1" applyFill="1" applyBorder="1" applyAlignment="1">
      <alignment horizontal="left" vertical="center" shrinkToFit="1"/>
    </xf>
    <xf numFmtId="176" fontId="75" fillId="33" borderId="32" xfId="0" applyNumberFormat="1" applyFont="1" applyFill="1" applyBorder="1" applyAlignment="1">
      <alignment horizontal="left" vertical="center" shrinkToFit="1"/>
    </xf>
    <xf numFmtId="176" fontId="75" fillId="33" borderId="10" xfId="0" applyNumberFormat="1" applyFont="1" applyFill="1" applyBorder="1" applyAlignment="1">
      <alignment horizontal="left" vertical="center" wrapText="1"/>
    </xf>
    <xf numFmtId="176" fontId="75" fillId="33" borderId="32" xfId="0" applyNumberFormat="1" applyFont="1" applyFill="1" applyBorder="1" applyAlignment="1">
      <alignment horizontal="left" vertical="center" wrapText="1"/>
    </xf>
    <xf numFmtId="176" fontId="58" fillId="33" borderId="16" xfId="0" applyNumberFormat="1" applyFont="1" applyFill="1" applyBorder="1" applyAlignment="1">
      <alignment horizontal="left" vertical="center" wrapText="1"/>
    </xf>
    <xf numFmtId="176" fontId="58" fillId="33" borderId="17" xfId="0" applyNumberFormat="1" applyFont="1" applyFill="1" applyBorder="1" applyAlignment="1">
      <alignment horizontal="left" vertical="center" wrapText="1"/>
    </xf>
    <xf numFmtId="176" fontId="58" fillId="33" borderId="41" xfId="0" applyNumberFormat="1" applyFont="1" applyFill="1" applyBorder="1" applyAlignment="1">
      <alignment horizontal="left" vertical="center" wrapText="1"/>
    </xf>
    <xf numFmtId="176" fontId="75" fillId="33" borderId="10" xfId="0" applyNumberFormat="1" applyFont="1" applyFill="1" applyBorder="1" applyAlignment="1">
      <alignment vertical="center" wrapText="1"/>
    </xf>
    <xf numFmtId="176" fontId="75" fillId="33" borderId="32" xfId="0" applyNumberFormat="1" applyFont="1" applyFill="1" applyBorder="1" applyAlignment="1">
      <alignment vertical="center" wrapText="1"/>
    </xf>
    <xf numFmtId="176" fontId="75" fillId="33" borderId="12" xfId="0" applyNumberFormat="1" applyFont="1" applyFill="1" applyBorder="1" applyAlignment="1">
      <alignment vertical="center" wrapText="1"/>
    </xf>
    <xf numFmtId="176" fontId="75" fillId="33" borderId="31" xfId="0" applyNumberFormat="1" applyFont="1" applyFill="1" applyBorder="1" applyAlignment="1">
      <alignment vertical="center" wrapText="1"/>
    </xf>
    <xf numFmtId="176" fontId="75" fillId="33" borderId="16" xfId="0" applyNumberFormat="1" applyFont="1" applyFill="1" applyBorder="1" applyAlignment="1">
      <alignment vertical="center"/>
    </xf>
    <xf numFmtId="176" fontId="75" fillId="33" borderId="41" xfId="0" applyNumberFormat="1" applyFont="1" applyFill="1" applyBorder="1" applyAlignment="1">
      <alignment vertical="center"/>
    </xf>
    <xf numFmtId="176" fontId="58" fillId="33" borderId="55" xfId="0" applyNumberFormat="1" applyFont="1" applyFill="1" applyBorder="1" applyAlignment="1">
      <alignment horizontal="left" vertical="center"/>
    </xf>
    <xf numFmtId="176" fontId="58" fillId="33" borderId="56" xfId="0" applyNumberFormat="1" applyFont="1" applyFill="1" applyBorder="1" applyAlignment="1">
      <alignment horizontal="left" vertical="center"/>
    </xf>
    <xf numFmtId="176" fontId="58" fillId="33" borderId="24" xfId="0" applyNumberFormat="1" applyFont="1" applyFill="1" applyBorder="1" applyAlignment="1">
      <alignment horizontal="left" vertical="center"/>
    </xf>
    <xf numFmtId="176" fontId="58" fillId="34" borderId="14" xfId="0" applyNumberFormat="1" applyFont="1" applyFill="1" applyBorder="1" applyAlignment="1">
      <alignment horizontal="center" vertical="center" textRotation="255"/>
    </xf>
    <xf numFmtId="176" fontId="58" fillId="34" borderId="18" xfId="0" applyNumberFormat="1" applyFont="1" applyFill="1" applyBorder="1" applyAlignment="1">
      <alignment horizontal="center" vertical="center" textRotation="255"/>
    </xf>
    <xf numFmtId="176" fontId="58" fillId="34" borderId="12" xfId="0" applyNumberFormat="1" applyFont="1" applyFill="1" applyBorder="1" applyAlignment="1">
      <alignment horizontal="center" vertical="center" textRotation="255"/>
    </xf>
    <xf numFmtId="176" fontId="58" fillId="33" borderId="12" xfId="0" applyNumberFormat="1" applyFont="1" applyFill="1" applyBorder="1" applyAlignment="1">
      <alignment horizontal="left" vertical="center" wrapText="1"/>
    </xf>
    <xf numFmtId="176" fontId="58" fillId="33" borderId="0" xfId="0" applyNumberFormat="1" applyFont="1" applyFill="1" applyBorder="1" applyAlignment="1">
      <alignment horizontal="left" vertical="center" wrapText="1"/>
    </xf>
    <xf numFmtId="176" fontId="58" fillId="33" borderId="31" xfId="0" applyNumberFormat="1" applyFont="1" applyFill="1" applyBorder="1" applyAlignment="1">
      <alignment horizontal="left" vertical="center" wrapText="1"/>
    </xf>
    <xf numFmtId="176" fontId="58" fillId="33" borderId="16" xfId="0" applyNumberFormat="1" applyFont="1" applyFill="1" applyBorder="1" applyAlignment="1">
      <alignment horizontal="left" vertical="center"/>
    </xf>
    <xf numFmtId="176" fontId="58" fillId="33" borderId="17" xfId="0" applyNumberFormat="1" applyFont="1" applyFill="1" applyBorder="1" applyAlignment="1">
      <alignment horizontal="left" vertical="center"/>
    </xf>
    <xf numFmtId="176" fontId="58" fillId="33" borderId="41" xfId="0" applyNumberFormat="1" applyFont="1" applyFill="1" applyBorder="1" applyAlignment="1">
      <alignment horizontal="left" vertical="center"/>
    </xf>
    <xf numFmtId="176" fontId="75" fillId="33" borderId="10" xfId="0" applyNumberFormat="1" applyFont="1" applyFill="1" applyBorder="1" applyAlignment="1">
      <alignment horizontal="left" vertical="top"/>
    </xf>
    <xf numFmtId="176" fontId="75" fillId="33" borderId="32" xfId="0" applyNumberFormat="1" applyFont="1" applyFill="1" applyBorder="1" applyAlignment="1">
      <alignment horizontal="left" vertical="top"/>
    </xf>
    <xf numFmtId="176" fontId="75" fillId="33" borderId="10" xfId="0" applyNumberFormat="1" applyFont="1" applyFill="1" applyBorder="1" applyAlignment="1">
      <alignment vertical="center"/>
    </xf>
    <xf numFmtId="176" fontId="75" fillId="33" borderId="32" xfId="0" applyNumberFormat="1" applyFont="1" applyFill="1" applyBorder="1" applyAlignment="1">
      <alignment vertical="center"/>
    </xf>
    <xf numFmtId="0" fontId="74" fillId="0" borderId="30" xfId="0" applyFont="1" applyBorder="1" applyAlignment="1">
      <alignment horizontal="left"/>
    </xf>
    <xf numFmtId="0" fontId="58" fillId="34" borderId="10" xfId="0" applyFont="1" applyFill="1" applyBorder="1" applyAlignment="1">
      <alignment horizontal="left" vertical="center"/>
    </xf>
    <xf numFmtId="0" fontId="58" fillId="34" borderId="15" xfId="0" applyFont="1" applyFill="1" applyBorder="1" applyAlignment="1">
      <alignment horizontal="left" vertical="center"/>
    </xf>
    <xf numFmtId="0" fontId="58" fillId="34" borderId="32" xfId="0" applyFont="1" applyFill="1" applyBorder="1" applyAlignment="1">
      <alignment horizontal="left" vertical="center"/>
    </xf>
    <xf numFmtId="176" fontId="58" fillId="34" borderId="14" xfId="0" applyNumberFormat="1" applyFont="1" applyFill="1" applyBorder="1" applyAlignment="1">
      <alignment horizontal="center" vertical="center" textRotation="255" wrapText="1"/>
    </xf>
    <xf numFmtId="176" fontId="58" fillId="34" borderId="18" xfId="0" applyNumberFormat="1" applyFont="1" applyFill="1" applyBorder="1" applyAlignment="1">
      <alignment horizontal="center" vertical="center" textRotation="255" wrapText="1"/>
    </xf>
    <xf numFmtId="176" fontId="58" fillId="34" borderId="13" xfId="0" applyNumberFormat="1" applyFont="1" applyFill="1" applyBorder="1" applyAlignment="1">
      <alignment horizontal="center" vertical="center" textRotation="255" wrapText="1"/>
    </xf>
    <xf numFmtId="0" fontId="75" fillId="33" borderId="10" xfId="0" applyFont="1" applyFill="1" applyBorder="1" applyAlignment="1">
      <alignment vertical="center" shrinkToFit="1"/>
    </xf>
    <xf numFmtId="0" fontId="75" fillId="33" borderId="32" xfId="0" applyFont="1" applyFill="1" applyBorder="1" applyAlignment="1">
      <alignment vertical="center" shrinkToFit="1"/>
    </xf>
    <xf numFmtId="0" fontId="75" fillId="33" borderId="16" xfId="0" applyFont="1" applyFill="1" applyBorder="1" applyAlignment="1">
      <alignment vertical="center" shrinkToFit="1"/>
    </xf>
    <xf numFmtId="0" fontId="75" fillId="33" borderId="41" xfId="0" applyFont="1" applyFill="1" applyBorder="1" applyAlignment="1">
      <alignment vertical="center" shrinkToFit="1"/>
    </xf>
    <xf numFmtId="0" fontId="58" fillId="33" borderId="57" xfId="0" applyFont="1" applyFill="1" applyBorder="1" applyAlignment="1">
      <alignment horizontal="center" vertical="center" shrinkToFit="1"/>
    </xf>
    <xf numFmtId="0" fontId="58" fillId="33" borderId="21" xfId="0" applyFont="1" applyFill="1" applyBorder="1" applyAlignment="1">
      <alignment horizontal="center" vertical="center" shrinkToFit="1"/>
    </xf>
    <xf numFmtId="0" fontId="58" fillId="33" borderId="54" xfId="0" applyFont="1" applyFill="1" applyBorder="1" applyAlignment="1">
      <alignment vertical="center" shrinkToFit="1"/>
    </xf>
    <xf numFmtId="0" fontId="58" fillId="33" borderId="20" xfId="0" applyFont="1" applyFill="1" applyBorder="1" applyAlignment="1">
      <alignment vertical="center" shrinkToFit="1"/>
    </xf>
    <xf numFmtId="0" fontId="58" fillId="33" borderId="58" xfId="0" applyFont="1" applyFill="1" applyBorder="1" applyAlignment="1">
      <alignment vertical="center" shrinkToFit="1"/>
    </xf>
    <xf numFmtId="0" fontId="58" fillId="33" borderId="23" xfId="0" applyFont="1" applyFill="1" applyBorder="1" applyAlignment="1">
      <alignment vertical="center" shrinkToFit="1"/>
    </xf>
    <xf numFmtId="0" fontId="58" fillId="33" borderId="54" xfId="0" applyFont="1" applyFill="1" applyBorder="1" applyAlignment="1">
      <alignment horizontal="center" vertical="center" shrinkToFit="1"/>
    </xf>
    <xf numFmtId="0" fontId="58" fillId="33" borderId="20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left" vertical="center" shrinkToFit="1"/>
    </xf>
    <xf numFmtId="0" fontId="58" fillId="33" borderId="0" xfId="0" applyFont="1" applyFill="1" applyBorder="1" applyAlignment="1">
      <alignment horizontal="left" vertical="center" shrinkToFit="1"/>
    </xf>
    <xf numFmtId="0" fontId="58" fillId="33" borderId="31" xfId="0" applyFont="1" applyFill="1" applyBorder="1" applyAlignment="1">
      <alignment horizontal="left" vertical="center" shrinkToFit="1"/>
    </xf>
    <xf numFmtId="0" fontId="58" fillId="33" borderId="16" xfId="0" applyFont="1" applyFill="1" applyBorder="1" applyAlignment="1">
      <alignment horizontal="left" vertical="center" shrinkToFit="1"/>
    </xf>
    <xf numFmtId="0" fontId="58" fillId="33" borderId="17" xfId="0" applyFont="1" applyFill="1" applyBorder="1" applyAlignment="1">
      <alignment horizontal="left" vertical="center" shrinkToFit="1"/>
    </xf>
    <xf numFmtId="0" fontId="58" fillId="33" borderId="41" xfId="0" applyFont="1" applyFill="1" applyBorder="1" applyAlignment="1">
      <alignment horizontal="left" vertical="center" shrinkToFit="1"/>
    </xf>
    <xf numFmtId="176" fontId="58" fillId="34" borderId="54" xfId="0" applyNumberFormat="1" applyFont="1" applyFill="1" applyBorder="1" applyAlignment="1">
      <alignment horizontal="left" vertical="center" shrinkToFit="1"/>
    </xf>
    <xf numFmtId="176" fontId="58" fillId="34" borderId="20" xfId="0" applyNumberFormat="1" applyFont="1" applyFill="1" applyBorder="1" applyAlignment="1">
      <alignment horizontal="left" vertical="center" shrinkToFit="1"/>
    </xf>
    <xf numFmtId="176" fontId="58" fillId="34" borderId="10" xfId="0" applyNumberFormat="1" applyFont="1" applyFill="1" applyBorder="1" applyAlignment="1">
      <alignment horizontal="left" vertical="center"/>
    </xf>
    <xf numFmtId="176" fontId="58" fillId="34" borderId="15" xfId="0" applyNumberFormat="1" applyFont="1" applyFill="1" applyBorder="1" applyAlignment="1">
      <alignment horizontal="left" vertical="center"/>
    </xf>
    <xf numFmtId="176" fontId="58" fillId="34" borderId="32" xfId="0" applyNumberFormat="1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/>
    </xf>
    <xf numFmtId="0" fontId="58" fillId="33" borderId="15" xfId="0" applyFont="1" applyFill="1" applyBorder="1" applyAlignment="1">
      <alignment horizontal="left"/>
    </xf>
    <xf numFmtId="0" fontId="58" fillId="33" borderId="32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196" fontId="7" fillId="2" borderId="10" xfId="43" applyNumberFormat="1" applyFill="1" applyBorder="1" applyAlignment="1" applyProtection="1">
      <alignment horizontal="center" vertical="center"/>
      <protection/>
    </xf>
    <xf numFmtId="196" fontId="7" fillId="2" borderId="15" xfId="43" applyNumberFormat="1" applyFill="1" applyBorder="1" applyAlignment="1" applyProtection="1">
      <alignment horizontal="center" vertical="center"/>
      <protection/>
    </xf>
    <xf numFmtId="196" fontId="7" fillId="2" borderId="32" xfId="43" applyNumberForma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58" fillId="33" borderId="32" xfId="0" applyFont="1" applyFill="1" applyBorder="1" applyAlignment="1">
      <alignment horizontal="left" vertical="center"/>
    </xf>
    <xf numFmtId="176" fontId="58" fillId="34" borderId="14" xfId="0" applyNumberFormat="1" applyFont="1" applyFill="1" applyBorder="1" applyAlignment="1">
      <alignment horizontal="center" vertical="center" textRotation="255" shrinkToFit="1"/>
    </xf>
    <xf numFmtId="176" fontId="58" fillId="34" borderId="18" xfId="0" applyNumberFormat="1" applyFont="1" applyFill="1" applyBorder="1" applyAlignment="1">
      <alignment horizontal="center" vertical="center" textRotation="255" shrinkToFit="1"/>
    </xf>
    <xf numFmtId="176" fontId="58" fillId="34" borderId="12" xfId="0" applyNumberFormat="1" applyFont="1" applyFill="1" applyBorder="1" applyAlignment="1">
      <alignment horizontal="center" vertical="center" textRotation="255" shrinkToFit="1"/>
    </xf>
    <xf numFmtId="176" fontId="58" fillId="34" borderId="13" xfId="0" applyNumberFormat="1" applyFont="1" applyFill="1" applyBorder="1" applyAlignment="1">
      <alignment vertical="center" shrinkToFit="1"/>
    </xf>
    <xf numFmtId="176" fontId="58" fillId="34" borderId="30" xfId="0" applyNumberFormat="1" applyFont="1" applyFill="1" applyBorder="1" applyAlignment="1">
      <alignment vertical="center" shrinkToFit="1"/>
    </xf>
    <xf numFmtId="176" fontId="58" fillId="34" borderId="29" xfId="0" applyNumberFormat="1" applyFont="1" applyFill="1" applyBorder="1" applyAlignment="1">
      <alignment vertical="center" shrinkToFit="1"/>
    </xf>
    <xf numFmtId="176" fontId="58" fillId="34" borderId="10" xfId="0" applyNumberFormat="1" applyFont="1" applyFill="1" applyBorder="1" applyAlignment="1">
      <alignment vertical="center" shrinkToFit="1"/>
    </xf>
    <xf numFmtId="176" fontId="58" fillId="34" borderId="15" xfId="0" applyNumberFormat="1" applyFont="1" applyFill="1" applyBorder="1" applyAlignment="1">
      <alignment vertical="center" shrinkToFit="1"/>
    </xf>
    <xf numFmtId="176" fontId="58" fillId="34" borderId="32" xfId="0" applyNumberFormat="1" applyFont="1" applyFill="1" applyBorder="1" applyAlignment="1">
      <alignment vertical="center" shrinkToFit="1"/>
    </xf>
    <xf numFmtId="176" fontId="58" fillId="34" borderId="16" xfId="0" applyNumberFormat="1" applyFont="1" applyFill="1" applyBorder="1" applyAlignment="1">
      <alignment horizontal="left" vertical="center" wrapText="1" shrinkToFit="1"/>
    </xf>
    <xf numFmtId="176" fontId="58" fillId="34" borderId="17" xfId="0" applyNumberFormat="1" applyFont="1" applyFill="1" applyBorder="1" applyAlignment="1">
      <alignment horizontal="left" vertical="center" wrapText="1" shrinkToFit="1"/>
    </xf>
    <xf numFmtId="176" fontId="58" fillId="34" borderId="41" xfId="0" applyNumberFormat="1" applyFont="1" applyFill="1" applyBorder="1" applyAlignment="1">
      <alignment horizontal="left" vertical="center" wrapText="1" shrinkToFit="1"/>
    </xf>
    <xf numFmtId="176" fontId="58" fillId="33" borderId="57" xfId="0" applyNumberFormat="1" applyFont="1" applyFill="1" applyBorder="1" applyAlignment="1">
      <alignment horizontal="left" vertical="center" shrinkToFit="1"/>
    </xf>
    <xf numFmtId="176" fontId="58" fillId="33" borderId="21" xfId="0" applyNumberFormat="1" applyFont="1" applyFill="1" applyBorder="1" applyAlignment="1">
      <alignment horizontal="left" vertical="center" shrinkToFit="1"/>
    </xf>
    <xf numFmtId="0" fontId="58" fillId="33" borderId="10" xfId="0" applyFont="1" applyFill="1" applyBorder="1" applyAlignment="1">
      <alignment horizontal="left" vertical="center" shrinkToFit="1"/>
    </xf>
    <xf numFmtId="0" fontId="58" fillId="33" borderId="15" xfId="0" applyFont="1" applyFill="1" applyBorder="1" applyAlignment="1">
      <alignment horizontal="left" vertical="center" shrinkToFit="1"/>
    </xf>
    <xf numFmtId="0" fontId="58" fillId="33" borderId="32" xfId="0" applyFont="1" applyFill="1" applyBorder="1" applyAlignment="1">
      <alignment horizontal="left" vertical="center" shrinkToFit="1"/>
    </xf>
    <xf numFmtId="176" fontId="58" fillId="34" borderId="16" xfId="0" applyNumberFormat="1" applyFont="1" applyFill="1" applyBorder="1" applyAlignment="1">
      <alignment horizontal="center" vertical="center" textRotation="255" shrinkToFit="1"/>
    </xf>
    <xf numFmtId="176" fontId="58" fillId="34" borderId="13" xfId="0" applyNumberFormat="1" applyFont="1" applyFill="1" applyBorder="1" applyAlignment="1">
      <alignment horizontal="center" vertical="center" textRotation="255" shrinkToFit="1"/>
    </xf>
    <xf numFmtId="176" fontId="58" fillId="34" borderId="16" xfId="0" applyNumberFormat="1" applyFont="1" applyFill="1" applyBorder="1" applyAlignment="1">
      <alignment vertical="center" shrinkToFit="1"/>
    </xf>
    <xf numFmtId="176" fontId="58" fillId="34" borderId="17" xfId="0" applyNumberFormat="1" applyFont="1" applyFill="1" applyBorder="1" applyAlignment="1">
      <alignment vertical="center" shrinkToFit="1"/>
    </xf>
    <xf numFmtId="176" fontId="58" fillId="34" borderId="41" xfId="0" applyNumberFormat="1" applyFont="1" applyFill="1" applyBorder="1" applyAlignment="1">
      <alignment vertical="center" shrinkToFit="1"/>
    </xf>
    <xf numFmtId="176" fontId="58" fillId="33" borderId="54" xfId="0" applyNumberFormat="1" applyFont="1" applyFill="1" applyBorder="1" applyAlignment="1">
      <alignment vertical="center" shrinkToFit="1"/>
    </xf>
    <xf numFmtId="176" fontId="58" fillId="33" borderId="20" xfId="0" applyNumberFormat="1" applyFont="1" applyFill="1" applyBorder="1" applyAlignment="1">
      <alignment vertical="center" shrinkToFit="1"/>
    </xf>
    <xf numFmtId="0" fontId="66" fillId="33" borderId="10" xfId="0" applyFont="1" applyFill="1" applyBorder="1" applyAlignment="1">
      <alignment horizontal="center" vertical="center" wrapText="1" shrinkToFit="1"/>
    </xf>
    <xf numFmtId="0" fontId="66" fillId="33" borderId="15" xfId="0" applyFont="1" applyFill="1" applyBorder="1" applyAlignment="1">
      <alignment horizontal="center" vertical="center" wrapText="1" shrinkToFit="1"/>
    </xf>
    <xf numFmtId="0" fontId="66" fillId="33" borderId="32" xfId="0" applyFont="1" applyFill="1" applyBorder="1" applyAlignment="1">
      <alignment horizontal="center" vertical="center" wrapText="1" shrinkToFit="1"/>
    </xf>
    <xf numFmtId="0" fontId="74" fillId="33" borderId="10" xfId="0" applyFont="1" applyFill="1" applyBorder="1" applyAlignment="1">
      <alignment horizontal="left" vertical="center" shrinkToFit="1"/>
    </xf>
    <xf numFmtId="0" fontId="74" fillId="33" borderId="15" xfId="0" applyFont="1" applyFill="1" applyBorder="1" applyAlignment="1">
      <alignment horizontal="left" vertical="center" shrinkToFit="1"/>
    </xf>
    <xf numFmtId="0" fontId="74" fillId="33" borderId="3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65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0</xdr:row>
      <xdr:rowOff>409575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2124075" cy="4095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直営施設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05.html" TargetMode="External" /><Relationship Id="rId2" Type="http://schemas.openxmlformats.org/officeDocument/2006/relationships/hyperlink" Target="http://www.pref.osaka.lg.jp/houbun/reiki/reiki_honbun/k201RG00000806.html" TargetMode="External" /><Relationship Id="rId3" Type="http://schemas.openxmlformats.org/officeDocument/2006/relationships/hyperlink" Target="http://www.pref.osaka.lg.jp/houbun/reiki/reiki_honbun/k201RG00000807.html" TargetMode="External" /><Relationship Id="rId4" Type="http://schemas.openxmlformats.org/officeDocument/2006/relationships/hyperlink" Target="http://www.pref.osaka.lg.jp/houbun/reiki/reiki_honbun/k201RG00000808.html" TargetMode="External" /><Relationship Id="rId5" Type="http://schemas.openxmlformats.org/officeDocument/2006/relationships/hyperlink" Target="http://www.pref.osaka.lg.jp/houbun/reiki/reiki_honbun/k201RG00001270.html" TargetMode="External" /><Relationship Id="rId6" Type="http://schemas.openxmlformats.org/officeDocument/2006/relationships/hyperlink" Target="http://www.pref.osaka.lg.jp/osaka_kowan/" TargetMode="External" /><Relationship Id="rId7" Type="http://schemas.openxmlformats.org/officeDocument/2006/relationships/hyperlink" Target="http://www.pref.osaka.lg.jp/osaka_kowan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06542/R02_z07-11sunagawakouseifukusicenter.xlsx?web=1" TargetMode="External" /><Relationship Id="rId2" Type="http://schemas.openxmlformats.org/officeDocument/2006/relationships/hyperlink" Target="https://www.pref.osaka.lg.jp/attach/17834/00406542/R02_z07-11sunagawakouseifukusicenter.xlsx?web=1" TargetMode="External" /><Relationship Id="rId3" Type="http://schemas.openxmlformats.org/officeDocument/2006/relationships/hyperlink" Target="https://www.pref.osaka.lg.jp/attach/17834/00458263/R04_z20-3kouwantokkai.xlsx" TargetMode="External" /><Relationship Id="rId4" Type="http://schemas.openxmlformats.org/officeDocument/2006/relationships/hyperlink" Target="https://www.pref.osaka.lg.jp/attach/17834/00458241/R04-b20_kouwan.xlsx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Q47"/>
  <sheetViews>
    <sheetView tabSelected="1" view="pageBreakPreview" zoomScaleSheetLayoutView="100" workbookViewId="0" topLeftCell="A7">
      <selection activeCell="AM6" sqref="AM6:AQ6"/>
    </sheetView>
  </sheetViews>
  <sheetFormatPr defaultColWidth="2.421875" defaultRowHeight="15"/>
  <cols>
    <col min="1" max="2" width="3.28125" style="74" customWidth="1"/>
    <col min="3" max="40" width="2.7109375" style="74" customWidth="1"/>
    <col min="41" max="43" width="3.28125" style="74" customWidth="1"/>
    <col min="44" max="16384" width="2.421875" style="74" customWidth="1"/>
  </cols>
  <sheetData>
    <row r="1" spans="1:43" s="75" customFormat="1" ht="39" customHeight="1">
      <c r="A1" s="172" t="s">
        <v>69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</row>
    <row r="2" spans="1:43" s="75" customFormat="1" ht="17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</row>
    <row r="3" spans="1:43" s="75" customFormat="1" ht="69" customHeight="1">
      <c r="A3" s="174" t="s">
        <v>164</v>
      </c>
      <c r="B3" s="174"/>
      <c r="C3" s="174"/>
      <c r="D3" s="174"/>
      <c r="E3" s="174"/>
      <c r="F3" s="175" t="s">
        <v>163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">
        <v>162</v>
      </c>
      <c r="T3" s="176"/>
      <c r="U3" s="176"/>
      <c r="V3" s="176"/>
      <c r="W3" s="176"/>
      <c r="X3" s="177" t="s">
        <v>175</v>
      </c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8"/>
      <c r="AL3" s="178"/>
      <c r="AM3" s="178"/>
      <c r="AN3" s="178"/>
      <c r="AO3" s="178"/>
      <c r="AP3" s="178"/>
      <c r="AQ3" s="178"/>
    </row>
    <row r="4" spans="1:43" s="75" customFormat="1" ht="13.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</row>
    <row r="5" spans="1:43" s="75" customFormat="1" ht="22.5" customHeight="1">
      <c r="A5" s="181" t="s">
        <v>202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</row>
    <row r="6" spans="1:43" s="75" customFormat="1" ht="64.5" customHeight="1">
      <c r="A6" s="183" t="s">
        <v>70</v>
      </c>
      <c r="B6" s="183"/>
      <c r="C6" s="183"/>
      <c r="D6" s="183"/>
      <c r="E6" s="183"/>
      <c r="F6" s="183"/>
      <c r="G6" s="183"/>
      <c r="H6" s="183"/>
      <c r="I6" s="183"/>
      <c r="J6" s="183"/>
      <c r="K6" s="185" t="s">
        <v>161</v>
      </c>
      <c r="L6" s="186"/>
      <c r="M6" s="186"/>
      <c r="N6" s="186"/>
      <c r="O6" s="186"/>
      <c r="P6" s="186"/>
      <c r="Q6" s="186"/>
      <c r="R6" s="186" t="s">
        <v>160</v>
      </c>
      <c r="S6" s="186"/>
      <c r="T6" s="186"/>
      <c r="U6" s="186"/>
      <c r="V6" s="186"/>
      <c r="W6" s="186"/>
      <c r="X6" s="186"/>
      <c r="Y6" s="186" t="s">
        <v>159</v>
      </c>
      <c r="Z6" s="186"/>
      <c r="AA6" s="186"/>
      <c r="AB6" s="186"/>
      <c r="AC6" s="186"/>
      <c r="AD6" s="186"/>
      <c r="AE6" s="186"/>
      <c r="AF6" s="186" t="s">
        <v>158</v>
      </c>
      <c r="AG6" s="186"/>
      <c r="AH6" s="186"/>
      <c r="AI6" s="186"/>
      <c r="AJ6" s="186"/>
      <c r="AK6" s="186"/>
      <c r="AL6" s="186"/>
      <c r="AM6" s="187" t="s">
        <v>157</v>
      </c>
      <c r="AN6" s="187"/>
      <c r="AO6" s="187"/>
      <c r="AP6" s="187"/>
      <c r="AQ6" s="188"/>
    </row>
    <row r="7" spans="1:43" s="75" customFormat="1" ht="34.5" customHeight="1">
      <c r="A7" s="183" t="s">
        <v>156</v>
      </c>
      <c r="B7" s="183"/>
      <c r="C7" s="183"/>
      <c r="D7" s="183"/>
      <c r="E7" s="183"/>
      <c r="F7" s="183"/>
      <c r="G7" s="183"/>
      <c r="H7" s="183"/>
      <c r="I7" s="183"/>
      <c r="J7" s="183"/>
      <c r="K7" s="184" t="s">
        <v>155</v>
      </c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</row>
    <row r="8" spans="1:43" s="75" customFormat="1" ht="63" customHeight="1">
      <c r="A8" s="176" t="s">
        <v>154</v>
      </c>
      <c r="B8" s="176"/>
      <c r="C8" s="176"/>
      <c r="D8" s="176"/>
      <c r="E8" s="176"/>
      <c r="F8" s="176"/>
      <c r="G8" s="176"/>
      <c r="H8" s="176"/>
      <c r="I8" s="176"/>
      <c r="J8" s="176"/>
      <c r="K8" s="192" t="s">
        <v>182</v>
      </c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</row>
    <row r="9" spans="1:43" s="75" customFormat="1" ht="45" customHeight="1">
      <c r="A9" s="176" t="s">
        <v>71</v>
      </c>
      <c r="B9" s="176"/>
      <c r="C9" s="176"/>
      <c r="D9" s="176"/>
      <c r="E9" s="176"/>
      <c r="F9" s="176"/>
      <c r="G9" s="176"/>
      <c r="H9" s="176"/>
      <c r="I9" s="176"/>
      <c r="J9" s="176"/>
      <c r="K9" s="193" t="s">
        <v>153</v>
      </c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</row>
    <row r="10" spans="1:43" s="75" customFormat="1" ht="34.5" customHeight="1">
      <c r="A10" s="176" t="s">
        <v>72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94" t="s">
        <v>143</v>
      </c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</row>
    <row r="11" spans="1:43" s="75" customFormat="1" ht="34.5" customHeight="1">
      <c r="A11" s="176" t="s">
        <v>73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94" t="s">
        <v>143</v>
      </c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</row>
    <row r="12" spans="1:43" s="75" customFormat="1" ht="34.5" customHeight="1">
      <c r="A12" s="176" t="s">
        <v>74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94" t="s">
        <v>143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</row>
    <row r="13" spans="1:43" s="75" customFormat="1" ht="78.75" customHeight="1">
      <c r="A13" s="176" t="s">
        <v>152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96" t="s">
        <v>168</v>
      </c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8"/>
    </row>
    <row r="14" spans="1:43" s="75" customFormat="1" ht="38.2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89" t="s">
        <v>169</v>
      </c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1"/>
    </row>
    <row r="15" spans="1:43" s="75" customFormat="1" ht="24.7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89" t="s">
        <v>151</v>
      </c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1"/>
    </row>
    <row r="16" spans="1:43" s="75" customFormat="1" ht="24.7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76"/>
      <c r="K16" s="189" t="s">
        <v>150</v>
      </c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1"/>
    </row>
    <row r="17" spans="1:43" s="75" customFormat="1" ht="24.75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89" t="s">
        <v>149</v>
      </c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1"/>
    </row>
    <row r="18" spans="1:43" s="75" customFormat="1" ht="24.75" customHeight="1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89" t="s">
        <v>148</v>
      </c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1"/>
    </row>
    <row r="19" spans="1:43" s="75" customFormat="1" ht="36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201" t="s">
        <v>147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3"/>
    </row>
    <row r="20" spans="1:43" s="75" customFormat="1" ht="15" customHeight="1">
      <c r="A20" s="150" t="s">
        <v>75</v>
      </c>
      <c r="B20" s="151"/>
      <c r="C20" s="151"/>
      <c r="D20" s="151"/>
      <c r="E20" s="151"/>
      <c r="F20" s="151"/>
      <c r="G20" s="151"/>
      <c r="H20" s="151"/>
      <c r="I20" s="151"/>
      <c r="J20" s="152"/>
      <c r="K20" s="210" t="s">
        <v>76</v>
      </c>
      <c r="L20" s="211"/>
      <c r="M20" s="211"/>
      <c r="N20" s="211"/>
      <c r="O20" s="211"/>
      <c r="P20" s="211"/>
      <c r="Q20" s="212"/>
      <c r="R20" s="195" t="s">
        <v>77</v>
      </c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7"/>
      <c r="AQ20" s="218"/>
    </row>
    <row r="21" spans="1:43" s="75" customFormat="1" ht="15" customHeight="1">
      <c r="A21" s="204"/>
      <c r="B21" s="205"/>
      <c r="C21" s="205"/>
      <c r="D21" s="205"/>
      <c r="E21" s="205"/>
      <c r="F21" s="205"/>
      <c r="G21" s="205"/>
      <c r="H21" s="205"/>
      <c r="I21" s="205"/>
      <c r="J21" s="206"/>
      <c r="K21" s="213"/>
      <c r="L21" s="214"/>
      <c r="M21" s="214"/>
      <c r="N21" s="214"/>
      <c r="O21" s="214"/>
      <c r="P21" s="214"/>
      <c r="Q21" s="215"/>
      <c r="R21" s="195" t="s">
        <v>78</v>
      </c>
      <c r="S21" s="195"/>
      <c r="T21" s="195"/>
      <c r="U21" s="195"/>
      <c r="V21" s="195"/>
      <c r="W21" s="195"/>
      <c r="X21" s="195" t="s">
        <v>79</v>
      </c>
      <c r="Y21" s="195"/>
      <c r="Z21" s="195"/>
      <c r="AA21" s="195"/>
      <c r="AB21" s="195"/>
      <c r="AC21" s="195"/>
      <c r="AD21" s="195" t="s">
        <v>8</v>
      </c>
      <c r="AE21" s="195"/>
      <c r="AF21" s="195"/>
      <c r="AG21" s="195"/>
      <c r="AH21" s="195"/>
      <c r="AI21" s="195"/>
      <c r="AJ21" s="195" t="s">
        <v>80</v>
      </c>
      <c r="AK21" s="195"/>
      <c r="AL21" s="195"/>
      <c r="AM21" s="195"/>
      <c r="AN21" s="195"/>
      <c r="AO21" s="195"/>
      <c r="AP21" s="219"/>
      <c r="AQ21" s="220"/>
    </row>
    <row r="22" spans="1:43" s="75" customFormat="1" ht="15" customHeight="1">
      <c r="A22" s="207"/>
      <c r="B22" s="208"/>
      <c r="C22" s="208"/>
      <c r="D22" s="208"/>
      <c r="E22" s="208"/>
      <c r="F22" s="208"/>
      <c r="G22" s="208"/>
      <c r="H22" s="208"/>
      <c r="I22" s="208"/>
      <c r="J22" s="209"/>
      <c r="K22" s="227" t="s">
        <v>146</v>
      </c>
      <c r="L22" s="228"/>
      <c r="M22" s="228"/>
      <c r="N22" s="228"/>
      <c r="O22" s="228"/>
      <c r="P22" s="199" t="s">
        <v>145</v>
      </c>
      <c r="Q22" s="200"/>
      <c r="R22" s="223"/>
      <c r="S22" s="224"/>
      <c r="T22" s="224"/>
      <c r="U22" s="224"/>
      <c r="V22" s="199" t="s">
        <v>145</v>
      </c>
      <c r="W22" s="200"/>
      <c r="X22" s="223"/>
      <c r="Y22" s="224"/>
      <c r="Z22" s="224"/>
      <c r="AA22" s="224"/>
      <c r="AB22" s="199" t="s">
        <v>145</v>
      </c>
      <c r="AC22" s="200"/>
      <c r="AD22" s="223"/>
      <c r="AE22" s="224"/>
      <c r="AF22" s="224"/>
      <c r="AG22" s="224"/>
      <c r="AH22" s="199" t="s">
        <v>145</v>
      </c>
      <c r="AI22" s="200"/>
      <c r="AJ22" s="223"/>
      <c r="AK22" s="224"/>
      <c r="AL22" s="224"/>
      <c r="AM22" s="224"/>
      <c r="AN22" s="199" t="s">
        <v>145</v>
      </c>
      <c r="AO22" s="200"/>
      <c r="AP22" s="221"/>
      <c r="AQ22" s="222"/>
    </row>
    <row r="23" spans="1:43" s="75" customFormat="1" ht="19.5" customHeight="1">
      <c r="A23" s="150" t="s">
        <v>81</v>
      </c>
      <c r="B23" s="151"/>
      <c r="C23" s="151"/>
      <c r="D23" s="151"/>
      <c r="E23" s="151"/>
      <c r="F23" s="151"/>
      <c r="G23" s="151"/>
      <c r="H23" s="151"/>
      <c r="I23" s="151"/>
      <c r="J23" s="152"/>
      <c r="K23" s="189" t="s">
        <v>197</v>
      </c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6"/>
    </row>
    <row r="24" spans="1:43" s="75" customFormat="1" ht="19.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5"/>
      <c r="K24" s="156" t="s">
        <v>196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8"/>
    </row>
    <row r="25" spans="1:43" s="75" customFormat="1" ht="21" customHeight="1">
      <c r="A25" s="150" t="s">
        <v>82</v>
      </c>
      <c r="B25" s="151"/>
      <c r="C25" s="151"/>
      <c r="D25" s="151"/>
      <c r="E25" s="151"/>
      <c r="F25" s="151"/>
      <c r="G25" s="151"/>
      <c r="H25" s="151"/>
      <c r="I25" s="151"/>
      <c r="J25" s="152"/>
      <c r="K25" s="196" t="s">
        <v>144</v>
      </c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8"/>
    </row>
    <row r="26" spans="1:43" s="75" customFormat="1" ht="21" customHeight="1">
      <c r="A26" s="176" t="s">
        <v>83</v>
      </c>
      <c r="B26" s="176"/>
      <c r="C26" s="176"/>
      <c r="D26" s="176"/>
      <c r="E26" s="176"/>
      <c r="F26" s="176"/>
      <c r="G26" s="176"/>
      <c r="H26" s="176"/>
      <c r="I26" s="176"/>
      <c r="J26" s="176"/>
      <c r="K26" s="229" t="s">
        <v>143</v>
      </c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1"/>
    </row>
    <row r="27" spans="1:43" s="75" customFormat="1" ht="5.25" customHeight="1">
      <c r="A27" s="150" t="s">
        <v>142</v>
      </c>
      <c r="B27" s="232"/>
      <c r="C27" s="232"/>
      <c r="D27" s="232"/>
      <c r="E27" s="232"/>
      <c r="F27" s="232"/>
      <c r="G27" s="232"/>
      <c r="H27" s="232"/>
      <c r="I27" s="232"/>
      <c r="J27" s="233"/>
      <c r="K27" s="237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11"/>
      <c r="AO27" s="211"/>
      <c r="AP27" s="211"/>
      <c r="AQ27" s="212"/>
    </row>
    <row r="28" spans="1:43" s="75" customFormat="1" ht="19.5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6"/>
      <c r="K28" s="85"/>
      <c r="L28" s="171" t="s">
        <v>141</v>
      </c>
      <c r="M28" s="171"/>
      <c r="N28" s="171"/>
      <c r="O28" s="171"/>
      <c r="P28" s="171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171" t="s">
        <v>140</v>
      </c>
      <c r="AH28" s="171"/>
      <c r="AI28" s="171"/>
      <c r="AJ28" s="171"/>
      <c r="AK28" s="171"/>
      <c r="AL28" s="171"/>
      <c r="AM28" s="171"/>
      <c r="AN28" s="171"/>
      <c r="AO28" s="74"/>
      <c r="AP28" s="74"/>
      <c r="AQ28" s="89"/>
    </row>
    <row r="29" spans="1:43" s="75" customFormat="1" ht="18" customHeight="1">
      <c r="A29" s="234"/>
      <c r="B29" s="235"/>
      <c r="C29" s="235"/>
      <c r="D29" s="235"/>
      <c r="E29" s="235"/>
      <c r="F29" s="235"/>
      <c r="G29" s="235"/>
      <c r="H29" s="235"/>
      <c r="I29" s="235"/>
      <c r="J29" s="236"/>
      <c r="K29" s="83"/>
      <c r="L29" s="239"/>
      <c r="M29" s="239"/>
      <c r="N29" s="239"/>
      <c r="O29" s="239"/>
      <c r="P29" s="239"/>
      <c r="Q29" s="159" t="s">
        <v>183</v>
      </c>
      <c r="R29" s="160"/>
      <c r="S29" s="160"/>
      <c r="T29" s="161"/>
      <c r="U29" s="159" t="s">
        <v>184</v>
      </c>
      <c r="V29" s="160"/>
      <c r="W29" s="160"/>
      <c r="X29" s="161"/>
      <c r="Y29" s="240" t="s">
        <v>185</v>
      </c>
      <c r="Z29" s="240"/>
      <c r="AA29" s="240"/>
      <c r="AB29" s="240"/>
      <c r="AC29" s="159" t="s">
        <v>186</v>
      </c>
      <c r="AD29" s="160"/>
      <c r="AE29" s="160"/>
      <c r="AF29" s="161"/>
      <c r="AG29" s="240" t="s">
        <v>187</v>
      </c>
      <c r="AH29" s="240"/>
      <c r="AI29" s="240"/>
      <c r="AJ29" s="240"/>
      <c r="AK29" s="84" t="s">
        <v>193</v>
      </c>
      <c r="AL29" s="82"/>
      <c r="AM29" s="74"/>
      <c r="AQ29" s="81"/>
    </row>
    <row r="30" spans="1:43" s="75" customFormat="1" ht="18" customHeight="1">
      <c r="A30" s="234"/>
      <c r="B30" s="235"/>
      <c r="C30" s="235"/>
      <c r="D30" s="235"/>
      <c r="E30" s="235"/>
      <c r="F30" s="235"/>
      <c r="G30" s="235"/>
      <c r="H30" s="235"/>
      <c r="I30" s="235"/>
      <c r="J30" s="236"/>
      <c r="K30" s="83"/>
      <c r="L30" s="242" t="s">
        <v>137</v>
      </c>
      <c r="M30" s="242"/>
      <c r="N30" s="242"/>
      <c r="O30" s="242"/>
      <c r="P30" s="242"/>
      <c r="Q30" s="162">
        <v>30333</v>
      </c>
      <c r="R30" s="163"/>
      <c r="S30" s="163"/>
      <c r="T30" s="164"/>
      <c r="U30" s="162">
        <v>30678</v>
      </c>
      <c r="V30" s="163"/>
      <c r="W30" s="163"/>
      <c r="X30" s="164"/>
      <c r="Y30" s="241">
        <v>28643</v>
      </c>
      <c r="Z30" s="241"/>
      <c r="AA30" s="241"/>
      <c r="AB30" s="241"/>
      <c r="AC30" s="241">
        <v>29007</v>
      </c>
      <c r="AD30" s="241"/>
      <c r="AE30" s="241"/>
      <c r="AF30" s="241"/>
      <c r="AG30" s="241">
        <v>28225</v>
      </c>
      <c r="AH30" s="241"/>
      <c r="AI30" s="241"/>
      <c r="AJ30" s="241"/>
      <c r="AK30" s="84" t="s">
        <v>194</v>
      </c>
      <c r="AL30" s="82"/>
      <c r="AM30" s="74"/>
      <c r="AQ30" s="81"/>
    </row>
    <row r="31" spans="1:43" s="75" customFormat="1" ht="18" customHeight="1">
      <c r="A31" s="234"/>
      <c r="B31" s="235"/>
      <c r="C31" s="235"/>
      <c r="D31" s="235"/>
      <c r="E31" s="235"/>
      <c r="F31" s="235"/>
      <c r="G31" s="235"/>
      <c r="H31" s="235"/>
      <c r="I31" s="235"/>
      <c r="J31" s="236"/>
      <c r="K31" s="83"/>
      <c r="L31" s="243" t="s">
        <v>136</v>
      </c>
      <c r="M31" s="243"/>
      <c r="N31" s="243"/>
      <c r="O31" s="243"/>
      <c r="P31" s="243"/>
      <c r="Q31" s="165">
        <v>5801</v>
      </c>
      <c r="R31" s="166"/>
      <c r="S31" s="166"/>
      <c r="T31" s="167"/>
      <c r="U31" s="165">
        <v>5585</v>
      </c>
      <c r="V31" s="166"/>
      <c r="W31" s="166"/>
      <c r="X31" s="167"/>
      <c r="Y31" s="147">
        <v>4693</v>
      </c>
      <c r="Z31" s="147"/>
      <c r="AA31" s="147"/>
      <c r="AB31" s="147"/>
      <c r="AC31" s="147">
        <v>5332</v>
      </c>
      <c r="AD31" s="147"/>
      <c r="AE31" s="147"/>
      <c r="AF31" s="147"/>
      <c r="AG31" s="147">
        <v>4881</v>
      </c>
      <c r="AH31" s="147"/>
      <c r="AI31" s="147"/>
      <c r="AJ31" s="147"/>
      <c r="AK31" s="82"/>
      <c r="AL31" s="82"/>
      <c r="AM31" s="74"/>
      <c r="AQ31" s="81"/>
    </row>
    <row r="32" spans="1:43" s="75" customFormat="1" ht="18" customHeight="1">
      <c r="A32" s="234"/>
      <c r="B32" s="235"/>
      <c r="C32" s="235"/>
      <c r="D32" s="235"/>
      <c r="E32" s="235"/>
      <c r="F32" s="235"/>
      <c r="G32" s="235"/>
      <c r="H32" s="235"/>
      <c r="I32" s="235"/>
      <c r="J32" s="236"/>
      <c r="K32" s="83"/>
      <c r="L32" s="249" t="s">
        <v>135</v>
      </c>
      <c r="M32" s="249"/>
      <c r="N32" s="249"/>
      <c r="O32" s="249"/>
      <c r="P32" s="249"/>
      <c r="Q32" s="168">
        <v>9857</v>
      </c>
      <c r="R32" s="169"/>
      <c r="S32" s="169"/>
      <c r="T32" s="170"/>
      <c r="U32" s="168">
        <v>7928</v>
      </c>
      <c r="V32" s="169"/>
      <c r="W32" s="169"/>
      <c r="X32" s="170"/>
      <c r="Y32" s="148">
        <v>6392</v>
      </c>
      <c r="Z32" s="148"/>
      <c r="AA32" s="148"/>
      <c r="AB32" s="148"/>
      <c r="AC32" s="148">
        <v>4968</v>
      </c>
      <c r="AD32" s="148"/>
      <c r="AE32" s="148"/>
      <c r="AF32" s="148"/>
      <c r="AG32" s="148">
        <v>8601</v>
      </c>
      <c r="AH32" s="148"/>
      <c r="AI32" s="148"/>
      <c r="AJ32" s="148"/>
      <c r="AK32" s="82"/>
      <c r="AL32" s="82"/>
      <c r="AM32" s="74"/>
      <c r="AQ32" s="81"/>
    </row>
    <row r="33" spans="1:43" s="75" customFormat="1" ht="18" customHeight="1">
      <c r="A33" s="234"/>
      <c r="B33" s="235"/>
      <c r="C33" s="235"/>
      <c r="D33" s="235"/>
      <c r="E33" s="235"/>
      <c r="F33" s="235"/>
      <c r="G33" s="235"/>
      <c r="H33" s="235"/>
      <c r="I33" s="235"/>
      <c r="J33" s="236"/>
      <c r="K33" s="83"/>
      <c r="L33" s="244" t="s">
        <v>134</v>
      </c>
      <c r="M33" s="244"/>
      <c r="N33" s="244"/>
      <c r="O33" s="244"/>
      <c r="P33" s="244"/>
      <c r="Q33" s="245">
        <v>45991</v>
      </c>
      <c r="R33" s="246"/>
      <c r="S33" s="246"/>
      <c r="T33" s="247"/>
      <c r="U33" s="245">
        <v>44191</v>
      </c>
      <c r="V33" s="246"/>
      <c r="W33" s="246"/>
      <c r="X33" s="247"/>
      <c r="Y33" s="149">
        <v>39728</v>
      </c>
      <c r="Z33" s="149"/>
      <c r="AA33" s="149"/>
      <c r="AB33" s="149"/>
      <c r="AC33" s="149">
        <f>SUM(AC30:AF32)</f>
        <v>39307</v>
      </c>
      <c r="AD33" s="149"/>
      <c r="AE33" s="149"/>
      <c r="AF33" s="149"/>
      <c r="AG33" s="248">
        <f>SUM(AG30:AJ32)</f>
        <v>41707</v>
      </c>
      <c r="AH33" s="248"/>
      <c r="AI33" s="248"/>
      <c r="AJ33" s="248"/>
      <c r="AK33" s="82"/>
      <c r="AL33" s="82"/>
      <c r="AM33" s="74"/>
      <c r="AQ33" s="81"/>
    </row>
    <row r="34" spans="1:43" s="75" customFormat="1" ht="10.5" customHeight="1">
      <c r="A34" s="234"/>
      <c r="B34" s="235"/>
      <c r="C34" s="235"/>
      <c r="D34" s="235"/>
      <c r="E34" s="235"/>
      <c r="F34" s="235"/>
      <c r="G34" s="235"/>
      <c r="H34" s="235"/>
      <c r="I34" s="235"/>
      <c r="J34" s="236"/>
      <c r="K34" s="83"/>
      <c r="L34" s="88"/>
      <c r="M34" s="88"/>
      <c r="N34" s="88"/>
      <c r="O34" s="87"/>
      <c r="P34" s="87"/>
      <c r="Q34" s="88"/>
      <c r="R34" s="87"/>
      <c r="S34" s="87"/>
      <c r="T34" s="87"/>
      <c r="U34" s="87"/>
      <c r="V34" s="88"/>
      <c r="W34" s="87"/>
      <c r="X34" s="87"/>
      <c r="Y34" s="87"/>
      <c r="Z34" s="88"/>
      <c r="AA34" s="87"/>
      <c r="AB34" s="87"/>
      <c r="AC34" s="87"/>
      <c r="AD34" s="88"/>
      <c r="AE34" s="87"/>
      <c r="AF34" s="87"/>
      <c r="AG34" s="87"/>
      <c r="AH34" s="88"/>
      <c r="AI34" s="87"/>
      <c r="AJ34" s="87"/>
      <c r="AK34" s="82"/>
      <c r="AL34" s="82"/>
      <c r="AM34" s="74"/>
      <c r="AQ34" s="81"/>
    </row>
    <row r="35" spans="1:43" s="75" customFormat="1" ht="19.5" customHeight="1">
      <c r="A35" s="234"/>
      <c r="B35" s="235"/>
      <c r="C35" s="235"/>
      <c r="D35" s="235"/>
      <c r="E35" s="235"/>
      <c r="F35" s="235"/>
      <c r="G35" s="235"/>
      <c r="H35" s="235"/>
      <c r="I35" s="235"/>
      <c r="J35" s="236"/>
      <c r="K35" s="86"/>
      <c r="L35" s="171" t="s">
        <v>139</v>
      </c>
      <c r="M35" s="171"/>
      <c r="N35" s="171"/>
      <c r="O35" s="171"/>
      <c r="P35" s="171"/>
      <c r="Q35" s="74"/>
      <c r="R35" s="74"/>
      <c r="S35" s="74"/>
      <c r="T35" s="74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 t="s">
        <v>138</v>
      </c>
      <c r="AH35" s="171"/>
      <c r="AI35" s="171"/>
      <c r="AJ35" s="171"/>
      <c r="AK35" s="82"/>
      <c r="AL35" s="82"/>
      <c r="AM35" s="74"/>
      <c r="AQ35" s="81"/>
    </row>
    <row r="36" spans="1:43" s="75" customFormat="1" ht="19.5" customHeight="1">
      <c r="A36" s="234"/>
      <c r="B36" s="235"/>
      <c r="C36" s="235"/>
      <c r="D36" s="235"/>
      <c r="E36" s="235"/>
      <c r="F36" s="235"/>
      <c r="G36" s="235"/>
      <c r="H36" s="235"/>
      <c r="I36" s="235"/>
      <c r="J36" s="236"/>
      <c r="K36" s="85"/>
      <c r="L36" s="239"/>
      <c r="M36" s="239"/>
      <c r="N36" s="239"/>
      <c r="O36" s="239"/>
      <c r="P36" s="239"/>
      <c r="Q36" s="159" t="s">
        <v>189</v>
      </c>
      <c r="R36" s="160"/>
      <c r="S36" s="160"/>
      <c r="T36" s="161"/>
      <c r="U36" s="159" t="s">
        <v>190</v>
      </c>
      <c r="V36" s="160"/>
      <c r="W36" s="160"/>
      <c r="X36" s="161"/>
      <c r="Y36" s="159" t="s">
        <v>188</v>
      </c>
      <c r="Z36" s="160"/>
      <c r="AA36" s="160"/>
      <c r="AB36" s="161"/>
      <c r="AC36" s="159" t="s">
        <v>191</v>
      </c>
      <c r="AD36" s="160"/>
      <c r="AE36" s="160"/>
      <c r="AF36" s="161"/>
      <c r="AG36" s="159" t="s">
        <v>192</v>
      </c>
      <c r="AH36" s="160"/>
      <c r="AI36" s="160"/>
      <c r="AJ36" s="161"/>
      <c r="AK36" s="84" t="s">
        <v>195</v>
      </c>
      <c r="AL36" s="74"/>
      <c r="AM36" s="74"/>
      <c r="AQ36" s="81"/>
    </row>
    <row r="37" spans="1:43" s="75" customFormat="1" ht="19.5" customHeight="1">
      <c r="A37" s="234"/>
      <c r="B37" s="235"/>
      <c r="C37" s="235"/>
      <c r="D37" s="235"/>
      <c r="E37" s="235"/>
      <c r="F37" s="235"/>
      <c r="G37" s="235"/>
      <c r="H37" s="235"/>
      <c r="I37" s="235"/>
      <c r="J37" s="236"/>
      <c r="K37" s="85"/>
      <c r="L37" s="242" t="s">
        <v>137</v>
      </c>
      <c r="M37" s="242"/>
      <c r="N37" s="242"/>
      <c r="O37" s="242"/>
      <c r="P37" s="242"/>
      <c r="Q37" s="241">
        <v>7212</v>
      </c>
      <c r="R37" s="241"/>
      <c r="S37" s="241"/>
      <c r="T37" s="241"/>
      <c r="U37" s="241">
        <v>6925</v>
      </c>
      <c r="V37" s="241"/>
      <c r="W37" s="241"/>
      <c r="X37" s="241"/>
      <c r="Y37" s="241">
        <v>6508</v>
      </c>
      <c r="Z37" s="241"/>
      <c r="AA37" s="241"/>
      <c r="AB37" s="241"/>
      <c r="AC37" s="241">
        <v>6134</v>
      </c>
      <c r="AD37" s="241"/>
      <c r="AE37" s="241"/>
      <c r="AF37" s="241"/>
      <c r="AG37" s="241">
        <v>5953</v>
      </c>
      <c r="AH37" s="241"/>
      <c r="AI37" s="241"/>
      <c r="AJ37" s="241"/>
      <c r="AK37" s="84" t="s">
        <v>194</v>
      </c>
      <c r="AL37" s="82"/>
      <c r="AM37" s="74"/>
      <c r="AQ37" s="81"/>
    </row>
    <row r="38" spans="1:43" s="75" customFormat="1" ht="18" customHeight="1">
      <c r="A38" s="234"/>
      <c r="B38" s="235"/>
      <c r="C38" s="235"/>
      <c r="D38" s="235"/>
      <c r="E38" s="235"/>
      <c r="F38" s="235"/>
      <c r="G38" s="235"/>
      <c r="H38" s="235"/>
      <c r="I38" s="235"/>
      <c r="J38" s="236"/>
      <c r="K38" s="83"/>
      <c r="L38" s="243" t="s">
        <v>136</v>
      </c>
      <c r="M38" s="243"/>
      <c r="N38" s="243"/>
      <c r="O38" s="243"/>
      <c r="P38" s="243"/>
      <c r="Q38" s="147">
        <v>244</v>
      </c>
      <c r="R38" s="147"/>
      <c r="S38" s="147"/>
      <c r="T38" s="147"/>
      <c r="U38" s="147">
        <v>200</v>
      </c>
      <c r="V38" s="147"/>
      <c r="W38" s="147"/>
      <c r="X38" s="147"/>
      <c r="Y38" s="147">
        <v>194</v>
      </c>
      <c r="Z38" s="147"/>
      <c r="AA38" s="147"/>
      <c r="AB38" s="147"/>
      <c r="AC38" s="147">
        <v>229</v>
      </c>
      <c r="AD38" s="147"/>
      <c r="AE38" s="147"/>
      <c r="AF38" s="147"/>
      <c r="AG38" s="147">
        <v>190</v>
      </c>
      <c r="AH38" s="147"/>
      <c r="AI38" s="147"/>
      <c r="AJ38" s="147"/>
      <c r="AK38" s="82"/>
      <c r="AL38" s="82"/>
      <c r="AM38" s="74"/>
      <c r="AQ38" s="81"/>
    </row>
    <row r="39" spans="1:43" s="75" customFormat="1" ht="18" customHeight="1">
      <c r="A39" s="234"/>
      <c r="B39" s="235"/>
      <c r="C39" s="235"/>
      <c r="D39" s="235"/>
      <c r="E39" s="235"/>
      <c r="F39" s="235"/>
      <c r="G39" s="235"/>
      <c r="H39" s="235"/>
      <c r="I39" s="235"/>
      <c r="J39" s="236"/>
      <c r="K39" s="83"/>
      <c r="L39" s="249" t="s">
        <v>135</v>
      </c>
      <c r="M39" s="249"/>
      <c r="N39" s="249"/>
      <c r="O39" s="249"/>
      <c r="P39" s="249"/>
      <c r="Q39" s="148">
        <v>145</v>
      </c>
      <c r="R39" s="148"/>
      <c r="S39" s="148"/>
      <c r="T39" s="148"/>
      <c r="U39" s="148">
        <v>152</v>
      </c>
      <c r="V39" s="148"/>
      <c r="W39" s="148"/>
      <c r="X39" s="148"/>
      <c r="Y39" s="148">
        <v>75</v>
      </c>
      <c r="Z39" s="148"/>
      <c r="AA39" s="148"/>
      <c r="AB39" s="148"/>
      <c r="AC39" s="148">
        <v>70</v>
      </c>
      <c r="AD39" s="148"/>
      <c r="AE39" s="148"/>
      <c r="AF39" s="148"/>
      <c r="AG39" s="148">
        <v>77</v>
      </c>
      <c r="AH39" s="148"/>
      <c r="AI39" s="148"/>
      <c r="AJ39" s="148"/>
      <c r="AK39" s="82"/>
      <c r="AL39" s="82"/>
      <c r="AM39" s="74"/>
      <c r="AQ39" s="81"/>
    </row>
    <row r="40" spans="1:43" s="75" customFormat="1" ht="18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6"/>
      <c r="K40" s="83"/>
      <c r="L40" s="244" t="s">
        <v>134</v>
      </c>
      <c r="M40" s="244"/>
      <c r="N40" s="244"/>
      <c r="O40" s="244"/>
      <c r="P40" s="244"/>
      <c r="Q40" s="149">
        <v>7601</v>
      </c>
      <c r="R40" s="149"/>
      <c r="S40" s="149"/>
      <c r="T40" s="149"/>
      <c r="U40" s="149">
        <v>7277</v>
      </c>
      <c r="V40" s="149"/>
      <c r="W40" s="149"/>
      <c r="X40" s="149"/>
      <c r="Y40" s="149">
        <v>6777</v>
      </c>
      <c r="Z40" s="149"/>
      <c r="AA40" s="149"/>
      <c r="AB40" s="149"/>
      <c r="AC40" s="149">
        <f>SUM(AC37:AF39)</f>
        <v>6433</v>
      </c>
      <c r="AD40" s="149"/>
      <c r="AE40" s="149"/>
      <c r="AF40" s="149"/>
      <c r="AG40" s="248">
        <f>SUM(AG37:AJ39)</f>
        <v>6220</v>
      </c>
      <c r="AH40" s="248"/>
      <c r="AI40" s="248"/>
      <c r="AJ40" s="248"/>
      <c r="AK40" s="82"/>
      <c r="AL40" s="82"/>
      <c r="AM40" s="74"/>
      <c r="AQ40" s="81"/>
    </row>
    <row r="41" spans="1:43" s="75" customFormat="1" ht="7.5" customHeight="1">
      <c r="A41" s="234"/>
      <c r="B41" s="235"/>
      <c r="C41" s="235"/>
      <c r="D41" s="235"/>
      <c r="E41" s="235"/>
      <c r="F41" s="235"/>
      <c r="G41" s="235"/>
      <c r="H41" s="235"/>
      <c r="I41" s="235"/>
      <c r="J41" s="236"/>
      <c r="K41" s="80"/>
      <c r="L41" s="78"/>
      <c r="M41" s="78"/>
      <c r="N41" s="78"/>
      <c r="O41" s="79"/>
      <c r="P41" s="79"/>
      <c r="Q41" s="79"/>
      <c r="R41" s="79"/>
      <c r="S41" s="78"/>
      <c r="T41" s="79"/>
      <c r="U41" s="79"/>
      <c r="V41" s="79"/>
      <c r="W41" s="79"/>
      <c r="X41" s="78"/>
      <c r="Y41" s="79"/>
      <c r="Z41" s="79"/>
      <c r="AA41" s="79"/>
      <c r="AB41" s="79"/>
      <c r="AC41" s="78"/>
      <c r="AD41" s="79"/>
      <c r="AE41" s="79"/>
      <c r="AF41" s="79"/>
      <c r="AG41" s="79"/>
      <c r="AH41" s="78"/>
      <c r="AI41" s="79"/>
      <c r="AJ41" s="79"/>
      <c r="AK41" s="79"/>
      <c r="AL41" s="79"/>
      <c r="AM41" s="78"/>
      <c r="AN41" s="77"/>
      <c r="AO41" s="77"/>
      <c r="AP41" s="77"/>
      <c r="AQ41" s="76"/>
    </row>
    <row r="42" spans="1:43" s="75" customFormat="1" ht="24" customHeight="1">
      <c r="A42" s="250" t="s">
        <v>133</v>
      </c>
      <c r="B42" s="251"/>
      <c r="C42" s="251"/>
      <c r="D42" s="251"/>
      <c r="E42" s="251"/>
      <c r="F42" s="251"/>
      <c r="G42" s="251"/>
      <c r="H42" s="251"/>
      <c r="I42" s="251"/>
      <c r="J42" s="252"/>
      <c r="K42" s="253" t="s">
        <v>132</v>
      </c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5"/>
    </row>
    <row r="43" spans="1:43" s="75" customFormat="1" ht="8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</row>
    <row r="44" spans="1:43" s="75" customFormat="1" ht="19.5" customHeight="1">
      <c r="A44" s="181" t="s">
        <v>203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</row>
    <row r="45" spans="1:43" s="75" customFormat="1" ht="24" customHeight="1">
      <c r="A45" s="176" t="s">
        <v>84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93" t="s">
        <v>131</v>
      </c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</row>
    <row r="46" spans="1:43" s="75" customFormat="1" ht="24" customHeight="1">
      <c r="A46" s="176" t="s">
        <v>85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93" t="s">
        <v>130</v>
      </c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</row>
    <row r="47" spans="1:43" s="75" customFormat="1" ht="24" customHeight="1">
      <c r="A47" s="183" t="s">
        <v>86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4" t="s">
        <v>129</v>
      </c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</row>
  </sheetData>
  <sheetProtection/>
  <mergeCells count="140">
    <mergeCell ref="AG28:AJ28"/>
    <mergeCell ref="A46:J46"/>
    <mergeCell ref="K46:AQ46"/>
    <mergeCell ref="A47:J47"/>
    <mergeCell ref="K47:AQ47"/>
    <mergeCell ref="L39:P39"/>
    <mergeCell ref="A42:J42"/>
    <mergeCell ref="K42:AQ42"/>
    <mergeCell ref="A43:AQ43"/>
    <mergeCell ref="K45:AQ45"/>
    <mergeCell ref="L40:P40"/>
    <mergeCell ref="U40:X40"/>
    <mergeCell ref="Y40:AB40"/>
    <mergeCell ref="AC40:AF40"/>
    <mergeCell ref="AG40:AJ40"/>
    <mergeCell ref="A44:AQ44"/>
    <mergeCell ref="A45:J45"/>
    <mergeCell ref="U39:X39"/>
    <mergeCell ref="Y39:AB39"/>
    <mergeCell ref="AC39:AF39"/>
    <mergeCell ref="AG37:AJ37"/>
    <mergeCell ref="L38:P38"/>
    <mergeCell ref="U38:X38"/>
    <mergeCell ref="Y38:AB38"/>
    <mergeCell ref="AG39:AJ39"/>
    <mergeCell ref="AC38:AF38"/>
    <mergeCell ref="AG38:AJ38"/>
    <mergeCell ref="L37:P37"/>
    <mergeCell ref="U37:X37"/>
    <mergeCell ref="Y37:AB37"/>
    <mergeCell ref="AC37:AF37"/>
    <mergeCell ref="L35:P35"/>
    <mergeCell ref="Y35:AB35"/>
    <mergeCell ref="Q37:T37"/>
    <mergeCell ref="AC35:AF35"/>
    <mergeCell ref="L36:P36"/>
    <mergeCell ref="U36:X36"/>
    <mergeCell ref="Y36:AB36"/>
    <mergeCell ref="AC36:AF36"/>
    <mergeCell ref="AG36:AJ36"/>
    <mergeCell ref="U35:X35"/>
    <mergeCell ref="Q36:T36"/>
    <mergeCell ref="AG32:AJ32"/>
    <mergeCell ref="L33:P33"/>
    <mergeCell ref="U33:X33"/>
    <mergeCell ref="Y33:AB33"/>
    <mergeCell ref="AC33:AF33"/>
    <mergeCell ref="AG33:AJ33"/>
    <mergeCell ref="L32:P32"/>
    <mergeCell ref="Q33:T33"/>
    <mergeCell ref="L30:P30"/>
    <mergeCell ref="U30:X30"/>
    <mergeCell ref="Y30:AB30"/>
    <mergeCell ref="AC30:AF30"/>
    <mergeCell ref="U32:X32"/>
    <mergeCell ref="Y32:AB32"/>
    <mergeCell ref="AC32:AF32"/>
    <mergeCell ref="L31:P31"/>
    <mergeCell ref="Y31:AB31"/>
    <mergeCell ref="U29:X29"/>
    <mergeCell ref="Y29:AB29"/>
    <mergeCell ref="AC29:AF29"/>
    <mergeCell ref="AG29:AJ29"/>
    <mergeCell ref="AC31:AF31"/>
    <mergeCell ref="AG31:AJ31"/>
    <mergeCell ref="AG30:AJ30"/>
    <mergeCell ref="U31:X31"/>
    <mergeCell ref="A25:J25"/>
    <mergeCell ref="K25:AQ25"/>
    <mergeCell ref="A26:J26"/>
    <mergeCell ref="K26:AQ26"/>
    <mergeCell ref="A27:J41"/>
    <mergeCell ref="K27:AM27"/>
    <mergeCell ref="AN27:AQ27"/>
    <mergeCell ref="L28:P28"/>
    <mergeCell ref="AK28:AN28"/>
    <mergeCell ref="L29:P29"/>
    <mergeCell ref="AD22:AG22"/>
    <mergeCell ref="AH22:AI22"/>
    <mergeCell ref="AJ22:AM22"/>
    <mergeCell ref="AN22:AO22"/>
    <mergeCell ref="K23:AQ23"/>
    <mergeCell ref="K22:O22"/>
    <mergeCell ref="P22:Q22"/>
    <mergeCell ref="R22:U22"/>
    <mergeCell ref="V22:W22"/>
    <mergeCell ref="X22:AA22"/>
    <mergeCell ref="AB22:AC22"/>
    <mergeCell ref="K18:AQ18"/>
    <mergeCell ref="K19:AQ19"/>
    <mergeCell ref="A20:J22"/>
    <mergeCell ref="K20:Q21"/>
    <mergeCell ref="R20:AO20"/>
    <mergeCell ref="AP20:AQ22"/>
    <mergeCell ref="R21:W21"/>
    <mergeCell ref="X21:AC21"/>
    <mergeCell ref="AD21:AI21"/>
    <mergeCell ref="AJ21:AO21"/>
    <mergeCell ref="A11:J11"/>
    <mergeCell ref="K11:AQ11"/>
    <mergeCell ref="A12:J12"/>
    <mergeCell ref="K12:AQ12"/>
    <mergeCell ref="A13:J19"/>
    <mergeCell ref="K13:AQ13"/>
    <mergeCell ref="K14:AQ14"/>
    <mergeCell ref="K15:AQ15"/>
    <mergeCell ref="K16:AQ16"/>
    <mergeCell ref="K17:AQ17"/>
    <mergeCell ref="A8:J8"/>
    <mergeCell ref="K8:AQ8"/>
    <mergeCell ref="A9:J9"/>
    <mergeCell ref="K9:AQ9"/>
    <mergeCell ref="A10:J10"/>
    <mergeCell ref="K10:AQ10"/>
    <mergeCell ref="A4:AQ4"/>
    <mergeCell ref="A5:AQ5"/>
    <mergeCell ref="A6:J6"/>
    <mergeCell ref="A7:J7"/>
    <mergeCell ref="K7:AQ7"/>
    <mergeCell ref="K6:Q6"/>
    <mergeCell ref="R6:X6"/>
    <mergeCell ref="Y6:AE6"/>
    <mergeCell ref="AF6:AL6"/>
    <mergeCell ref="AM6:AQ6"/>
    <mergeCell ref="A1:AQ1"/>
    <mergeCell ref="A3:E3"/>
    <mergeCell ref="F3:R3"/>
    <mergeCell ref="S3:W3"/>
    <mergeCell ref="X3:AQ3"/>
    <mergeCell ref="A2:AQ2"/>
    <mergeCell ref="Q38:T38"/>
    <mergeCell ref="Q39:T39"/>
    <mergeCell ref="Q40:T40"/>
    <mergeCell ref="A23:J24"/>
    <mergeCell ref="K24:AQ24"/>
    <mergeCell ref="Q29:T29"/>
    <mergeCell ref="Q30:T30"/>
    <mergeCell ref="Q31:T31"/>
    <mergeCell ref="Q32:T32"/>
    <mergeCell ref="AG35:AJ35"/>
  </mergeCells>
  <hyperlinks>
    <hyperlink ref="K6:Q6" r:id="rId1" display="大阪府港湾施設条例"/>
    <hyperlink ref="R6:X6" r:id="rId2" display="大阪府港湾施設条例施行規則"/>
    <hyperlink ref="Y6:AE6" r:id="rId3" display="大阪府港湾施設条例別表第1備考の規定に基づく港湾施設の種類ごとの位置"/>
    <hyperlink ref="AF6:AL6" r:id="rId4" display="http://www.pref.osaka.lg.jp/houbun/reiki/reiki_honbun/k201RG00000808.html"/>
    <hyperlink ref="AM6:AQ6" r:id="rId5" display="大阪府港湾施設条例に基づく立入制限区域の指定"/>
    <hyperlink ref="F3:R3" r:id="rId6" display="http://www.pref.osaka.lg.jp/osaka_kowan/"/>
    <hyperlink ref="X3:AQ3" r:id="rId7" display="http://www.pref.osaka.lg.jp/osaka_kowan/"/>
  </hyperlinks>
  <printOptions/>
  <pageMargins left="0.5905511811023623" right="0.5905511811023623" top="0.5905511811023623" bottom="0.1968503937007874" header="0.5118110236220472" footer="0.1968503937007874"/>
  <pageSetup fitToHeight="0" fitToWidth="1" horizontalDpi="300" verticalDpi="300" orientation="portrait" paperSize="9" scale="67" r:id="rId9"/>
  <headerFooter alignWithMargins="0">
    <oddHeader>&amp;R【港湾施設】堺泉北港、阪南港、二色港、泉佐野港、泉州港、尾崎港、深日港</oddHeader>
  </headerFooter>
  <rowBreaks count="1" manualBreakCount="1">
    <brk id="43" max="42" man="1"/>
  </rowBreaks>
  <colBreaks count="1" manualBreakCount="1">
    <brk id="11" max="46" man="1"/>
  </col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7"/>
  <sheetViews>
    <sheetView view="pageBreakPreview" zoomScaleSheetLayoutView="100" workbookViewId="0" topLeftCell="A1">
      <selection activeCell="B1" sqref="B1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6.140625" style="0" customWidth="1"/>
    <col min="4" max="4" width="16.28125" style="0" customWidth="1"/>
    <col min="5" max="6" width="17.140625" style="15" customWidth="1"/>
    <col min="7" max="7" width="17.140625" style="16" customWidth="1"/>
    <col min="8" max="8" width="17.140625" style="18" customWidth="1"/>
    <col min="9" max="9" width="17.140625" style="16" customWidth="1"/>
  </cols>
  <sheetData>
    <row r="1" ht="55.5" customHeight="1">
      <c r="A1" s="11" t="s">
        <v>170</v>
      </c>
    </row>
    <row r="2" spans="1:9" ht="12" customHeight="1">
      <c r="A2" s="73" t="s">
        <v>126</v>
      </c>
      <c r="E2" s="17"/>
      <c r="F2" s="17"/>
      <c r="G2" s="18"/>
      <c r="I2" s="18"/>
    </row>
    <row r="3" spans="1:9" ht="18" customHeight="1">
      <c r="A3" s="122" t="s">
        <v>176</v>
      </c>
      <c r="B3" s="95"/>
      <c r="C3" s="95"/>
      <c r="D3" s="95"/>
      <c r="E3" s="17"/>
      <c r="F3" s="17"/>
      <c r="G3" s="18"/>
      <c r="H3" s="93"/>
      <c r="I3" s="93" t="s">
        <v>171</v>
      </c>
    </row>
    <row r="4" spans="1:9" ht="16.5" customHeight="1">
      <c r="A4" s="352" t="s">
        <v>0</v>
      </c>
      <c r="B4" s="353"/>
      <c r="C4" s="353"/>
      <c r="D4" s="354"/>
      <c r="E4" s="23" t="s">
        <v>113</v>
      </c>
      <c r="F4" s="23" t="s">
        <v>114</v>
      </c>
      <c r="G4" s="24" t="s">
        <v>115</v>
      </c>
      <c r="H4" s="24" t="s">
        <v>116</v>
      </c>
      <c r="I4" s="24" t="s">
        <v>198</v>
      </c>
    </row>
    <row r="5" spans="1:9" ht="16.5" customHeight="1">
      <c r="A5" s="355" t="s">
        <v>1</v>
      </c>
      <c r="B5" s="344" t="s">
        <v>2</v>
      </c>
      <c r="C5" s="345"/>
      <c r="D5" s="346"/>
      <c r="E5" s="31">
        <v>1003986</v>
      </c>
      <c r="F5" s="31">
        <v>1103720</v>
      </c>
      <c r="G5" s="31">
        <v>1032045</v>
      </c>
      <c r="H5" s="128">
        <v>996799</v>
      </c>
      <c r="I5" s="31">
        <v>1032061</v>
      </c>
    </row>
    <row r="6" spans="1:9" ht="16.5" customHeight="1">
      <c r="A6" s="340"/>
      <c r="B6" s="344" t="s">
        <v>3</v>
      </c>
      <c r="C6" s="345"/>
      <c r="D6" s="346"/>
      <c r="E6" s="31">
        <v>0</v>
      </c>
      <c r="F6" s="31">
        <v>0</v>
      </c>
      <c r="G6" s="31">
        <v>0</v>
      </c>
      <c r="H6" s="128">
        <v>0</v>
      </c>
      <c r="I6" s="31">
        <v>0</v>
      </c>
    </row>
    <row r="7" spans="1:9" ht="16.5" customHeight="1" thickBot="1">
      <c r="A7" s="340"/>
      <c r="B7" s="357" t="s">
        <v>4</v>
      </c>
      <c r="C7" s="358"/>
      <c r="D7" s="359"/>
      <c r="E7" s="32">
        <v>0</v>
      </c>
      <c r="F7" s="32">
        <v>0</v>
      </c>
      <c r="G7" s="32">
        <v>0</v>
      </c>
      <c r="H7" s="129">
        <v>0</v>
      </c>
      <c r="I7" s="32">
        <v>0</v>
      </c>
    </row>
    <row r="8" spans="1:9" ht="16.5" customHeight="1" thickBot="1">
      <c r="A8" s="356"/>
      <c r="B8" s="360" t="s">
        <v>5</v>
      </c>
      <c r="C8" s="361"/>
      <c r="D8" s="361"/>
      <c r="E8" s="56">
        <f>SUM(E5:E7)</f>
        <v>1003986</v>
      </c>
      <c r="F8" s="56">
        <f>SUM(F5:F7)</f>
        <v>1103720</v>
      </c>
      <c r="G8" s="56">
        <f>SUM(G5:G7)</f>
        <v>1032045</v>
      </c>
      <c r="H8" s="130">
        <f>SUM(H5:H7)</f>
        <v>996799</v>
      </c>
      <c r="I8" s="70">
        <f>SUM(I5:I7)</f>
        <v>1032061</v>
      </c>
    </row>
    <row r="9" spans="1:9" ht="16.5" customHeight="1">
      <c r="A9" s="338" t="s">
        <v>6</v>
      </c>
      <c r="B9" s="341" t="s">
        <v>123</v>
      </c>
      <c r="C9" s="342"/>
      <c r="D9" s="343"/>
      <c r="E9" s="55">
        <v>501737</v>
      </c>
      <c r="F9" s="55">
        <v>523237</v>
      </c>
      <c r="G9" s="55">
        <v>532352</v>
      </c>
      <c r="H9" s="131">
        <v>523593</v>
      </c>
      <c r="I9" s="55">
        <v>545239</v>
      </c>
    </row>
    <row r="10" spans="1:9" ht="16.5" customHeight="1">
      <c r="A10" s="339"/>
      <c r="B10" s="344" t="s">
        <v>124</v>
      </c>
      <c r="C10" s="345"/>
      <c r="D10" s="346"/>
      <c r="E10" s="31">
        <v>0</v>
      </c>
      <c r="F10" s="31">
        <v>0</v>
      </c>
      <c r="G10" s="31">
        <v>0</v>
      </c>
      <c r="H10" s="128">
        <v>0</v>
      </c>
      <c r="I10" s="31">
        <v>0</v>
      </c>
    </row>
    <row r="11" spans="1:9" ht="16.5" customHeight="1">
      <c r="A11" s="339"/>
      <c r="B11" s="344" t="s">
        <v>125</v>
      </c>
      <c r="C11" s="345"/>
      <c r="D11" s="346"/>
      <c r="E11" s="72">
        <v>0</v>
      </c>
      <c r="F11" s="72">
        <v>0</v>
      </c>
      <c r="G11" s="72">
        <v>0</v>
      </c>
      <c r="H11" s="132">
        <v>0</v>
      </c>
      <c r="I11" s="72">
        <v>0</v>
      </c>
    </row>
    <row r="12" spans="1:9" ht="16.5" customHeight="1" thickBot="1">
      <c r="A12" s="339"/>
      <c r="B12" s="347" t="s">
        <v>7</v>
      </c>
      <c r="C12" s="348"/>
      <c r="D12" s="349"/>
      <c r="E12" s="32">
        <v>0</v>
      </c>
      <c r="F12" s="32">
        <v>0</v>
      </c>
      <c r="G12" s="32">
        <v>0</v>
      </c>
      <c r="H12" s="129">
        <v>0</v>
      </c>
      <c r="I12" s="32">
        <v>0</v>
      </c>
    </row>
    <row r="13" spans="1:9" ht="16.5" customHeight="1" thickBot="1">
      <c r="A13" s="340"/>
      <c r="B13" s="350" t="s">
        <v>5</v>
      </c>
      <c r="C13" s="351"/>
      <c r="D13" s="351"/>
      <c r="E13" s="57">
        <f>SUM(E9:E12)</f>
        <v>501737</v>
      </c>
      <c r="F13" s="57">
        <f>SUM(F9:F12)</f>
        <v>523237</v>
      </c>
      <c r="G13" s="57">
        <f>SUM(G9:G12)</f>
        <v>532352</v>
      </c>
      <c r="H13" s="133">
        <f>SUM(H9:H12)</f>
        <v>523593</v>
      </c>
      <c r="I13" s="58">
        <f>SUM(I9:I12)</f>
        <v>545239</v>
      </c>
    </row>
    <row r="14" spans="1:9" ht="16.5" customHeight="1" thickBot="1">
      <c r="A14" s="321" t="s">
        <v>9</v>
      </c>
      <c r="B14" s="322"/>
      <c r="C14" s="322"/>
      <c r="D14" s="322"/>
      <c r="E14" s="56">
        <f>E13-E8</f>
        <v>-502249</v>
      </c>
      <c r="F14" s="56">
        <f>F13-F8</f>
        <v>-580483</v>
      </c>
      <c r="G14" s="56">
        <f>G13-G8</f>
        <v>-499693</v>
      </c>
      <c r="H14" s="130">
        <f>H13-H8</f>
        <v>-473206</v>
      </c>
      <c r="I14" s="70">
        <f>I13-I8</f>
        <v>-486822</v>
      </c>
    </row>
    <row r="15" spans="1:9" ht="12" customHeight="1">
      <c r="A15" s="3"/>
      <c r="B15" s="3"/>
      <c r="C15" s="3"/>
      <c r="D15" s="3"/>
      <c r="E15" s="33"/>
      <c r="F15" s="33"/>
      <c r="G15" s="33"/>
      <c r="H15" s="71"/>
      <c r="I15" s="71"/>
    </row>
    <row r="16" spans="1:9" ht="16.5" customHeight="1">
      <c r="A16" s="323" t="s">
        <v>10</v>
      </c>
      <c r="B16" s="324"/>
      <c r="C16" s="324"/>
      <c r="D16" s="325"/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4" ht="12" customHeight="1">
      <c r="A17" s="3"/>
      <c r="B17" s="3"/>
      <c r="C17" s="3"/>
      <c r="D17" s="3"/>
    </row>
    <row r="18" spans="1:9" ht="16.5" customHeight="1">
      <c r="A18" s="326" t="s">
        <v>11</v>
      </c>
      <c r="B18" s="327"/>
      <c r="C18" s="327"/>
      <c r="D18" s="327"/>
      <c r="E18" s="327"/>
      <c r="F18" s="327"/>
      <c r="G18" s="327"/>
      <c r="H18" s="327"/>
      <c r="I18" s="328"/>
    </row>
    <row r="19" spans="1:9" ht="51" customHeight="1">
      <c r="A19" s="329" t="s">
        <v>165</v>
      </c>
      <c r="B19" s="330"/>
      <c r="C19" s="330"/>
      <c r="D19" s="330"/>
      <c r="E19" s="330"/>
      <c r="F19" s="330"/>
      <c r="G19" s="330"/>
      <c r="H19" s="330"/>
      <c r="I19" s="331"/>
    </row>
    <row r="20" ht="9" customHeight="1"/>
    <row r="21" ht="18.75">
      <c r="A21" s="380" t="s">
        <v>204</v>
      </c>
    </row>
    <row r="22" spans="1:9" ht="18" customHeight="1">
      <c r="A22" s="332" t="s">
        <v>98</v>
      </c>
      <c r="B22" s="333"/>
      <c r="C22" s="333"/>
      <c r="D22" s="334"/>
      <c r="E22" s="17"/>
      <c r="F22" s="17"/>
      <c r="G22" s="18"/>
      <c r="I22" s="18"/>
    </row>
    <row r="23" spans="1:9" ht="18" customHeight="1">
      <c r="A23" s="123" t="s">
        <v>177</v>
      </c>
      <c r="B23" s="123"/>
      <c r="C23" s="94"/>
      <c r="D23" s="94"/>
      <c r="E23" s="94"/>
      <c r="G23" s="54"/>
      <c r="H23" s="93"/>
      <c r="I23" s="93" t="s">
        <v>171</v>
      </c>
    </row>
    <row r="24" spans="1:9" ht="16.5" customHeight="1">
      <c r="A24" s="335" t="s">
        <v>0</v>
      </c>
      <c r="B24" s="336"/>
      <c r="C24" s="336"/>
      <c r="D24" s="337"/>
      <c r="E24" s="23" t="s">
        <v>112</v>
      </c>
      <c r="F24" s="23" t="s">
        <v>113</v>
      </c>
      <c r="G24" s="24" t="s">
        <v>114</v>
      </c>
      <c r="H24" s="24" t="s">
        <v>115</v>
      </c>
      <c r="I24" s="24" t="s">
        <v>116</v>
      </c>
    </row>
    <row r="25" spans="1:9" ht="16.5" customHeight="1">
      <c r="A25" s="311" t="s">
        <v>96</v>
      </c>
      <c r="B25" s="318" t="s">
        <v>12</v>
      </c>
      <c r="C25" s="319"/>
      <c r="D25" s="320"/>
      <c r="E25" s="48">
        <f>SUM(E26:E30)</f>
        <v>62</v>
      </c>
      <c r="F25" s="50">
        <f>SUM(F26:F30)</f>
        <v>61974</v>
      </c>
      <c r="G25" s="50">
        <f>SUM(G26:G30)</f>
        <v>22299800</v>
      </c>
      <c r="H25" s="124">
        <f>SUM(H26:H30)</f>
        <v>22300000</v>
      </c>
      <c r="I25" s="124">
        <f>SUM(I26:I30)</f>
        <v>22299800</v>
      </c>
    </row>
    <row r="26" spans="1:9" ht="16.5" customHeight="1">
      <c r="A26" s="312"/>
      <c r="B26" s="26"/>
      <c r="C26" s="299" t="s">
        <v>13</v>
      </c>
      <c r="D26" s="300"/>
      <c r="E26" s="31">
        <v>62</v>
      </c>
      <c r="F26" s="34">
        <v>61974</v>
      </c>
      <c r="G26" s="34">
        <v>0</v>
      </c>
      <c r="H26" s="125">
        <v>0</v>
      </c>
      <c r="I26" s="125">
        <v>0</v>
      </c>
    </row>
    <row r="27" spans="1:9" ht="16.5" customHeight="1">
      <c r="A27" s="312"/>
      <c r="B27" s="26"/>
      <c r="C27" s="299" t="s">
        <v>14</v>
      </c>
      <c r="D27" s="300"/>
      <c r="E27" s="31">
        <v>0</v>
      </c>
      <c r="F27" s="34">
        <v>0</v>
      </c>
      <c r="G27" s="34">
        <v>0</v>
      </c>
      <c r="H27" s="125">
        <v>0</v>
      </c>
      <c r="I27" s="125">
        <v>0</v>
      </c>
    </row>
    <row r="28" spans="1:9" ht="16.5" customHeight="1">
      <c r="A28" s="312"/>
      <c r="B28" s="26"/>
      <c r="C28" s="299" t="s">
        <v>15</v>
      </c>
      <c r="D28" s="300"/>
      <c r="E28" s="31">
        <v>0</v>
      </c>
      <c r="F28" s="34">
        <v>0</v>
      </c>
      <c r="G28" s="34">
        <v>0</v>
      </c>
      <c r="H28" s="125">
        <v>0</v>
      </c>
      <c r="I28" s="125">
        <v>0</v>
      </c>
    </row>
    <row r="29" spans="1:9" ht="16.5" customHeight="1">
      <c r="A29" s="312"/>
      <c r="B29" s="26"/>
      <c r="C29" s="299" t="s">
        <v>16</v>
      </c>
      <c r="D29" s="300"/>
      <c r="E29" s="31">
        <v>0</v>
      </c>
      <c r="F29" s="34">
        <v>0</v>
      </c>
      <c r="G29" s="34">
        <v>0</v>
      </c>
      <c r="H29" s="125">
        <v>0</v>
      </c>
      <c r="I29" s="125">
        <v>0</v>
      </c>
    </row>
    <row r="30" spans="1:9" ht="16.5" customHeight="1">
      <c r="A30" s="312"/>
      <c r="B30" s="27"/>
      <c r="C30" s="299" t="s">
        <v>17</v>
      </c>
      <c r="D30" s="300"/>
      <c r="E30" s="31">
        <v>0</v>
      </c>
      <c r="F30" s="34">
        <v>0</v>
      </c>
      <c r="G30" s="34">
        <v>22299800</v>
      </c>
      <c r="H30" s="125">
        <v>22300000</v>
      </c>
      <c r="I30" s="125">
        <v>22299800</v>
      </c>
    </row>
    <row r="31" spans="1:9" ht="16.5" customHeight="1">
      <c r="A31" s="312"/>
      <c r="B31" s="318" t="s">
        <v>18</v>
      </c>
      <c r="C31" s="319"/>
      <c r="D31" s="320"/>
      <c r="E31" s="48">
        <f>SUM(E32:E41)</f>
        <v>157269420</v>
      </c>
      <c r="F31" s="50">
        <f>SUM(F32:F41)</f>
        <v>155512994116</v>
      </c>
      <c r="G31" s="50">
        <f>SUM(G32:G41)</f>
        <v>153465087572</v>
      </c>
      <c r="H31" s="124">
        <f>SUM(H32:H41)</f>
        <v>153054771314</v>
      </c>
      <c r="I31" s="124">
        <f>SUM(I32:I41)</f>
        <v>149726405897</v>
      </c>
    </row>
    <row r="32" spans="1:9" ht="16.5" customHeight="1">
      <c r="A32" s="312"/>
      <c r="B32" s="28"/>
      <c r="C32" s="299" t="s">
        <v>20</v>
      </c>
      <c r="D32" s="300"/>
      <c r="E32" s="31">
        <v>77340517</v>
      </c>
      <c r="F32" s="34">
        <v>77340517403</v>
      </c>
      <c r="G32" s="34">
        <v>77264993807</v>
      </c>
      <c r="H32" s="125">
        <v>77340517403</v>
      </c>
      <c r="I32" s="125">
        <v>77340517403</v>
      </c>
    </row>
    <row r="33" spans="1:9" ht="16.5" customHeight="1">
      <c r="A33" s="312"/>
      <c r="B33" s="28"/>
      <c r="C33" s="299" t="s">
        <v>21</v>
      </c>
      <c r="D33" s="300"/>
      <c r="E33" s="31">
        <v>244262</v>
      </c>
      <c r="F33" s="34">
        <v>250106299</v>
      </c>
      <c r="G33" s="34">
        <v>127350394</v>
      </c>
      <c r="H33" s="125">
        <v>226261171</v>
      </c>
      <c r="I33" s="125">
        <v>214338607</v>
      </c>
    </row>
    <row r="34" spans="1:9" ht="16.5" customHeight="1">
      <c r="A34" s="312"/>
      <c r="B34" s="28"/>
      <c r="C34" s="299" t="s">
        <v>22</v>
      </c>
      <c r="D34" s="300"/>
      <c r="E34" s="31">
        <v>51671230</v>
      </c>
      <c r="F34" s="34">
        <v>49015905631</v>
      </c>
      <c r="G34" s="34">
        <v>47398005782</v>
      </c>
      <c r="H34" s="125">
        <v>44564315322</v>
      </c>
      <c r="I34" s="125">
        <v>44368858946</v>
      </c>
    </row>
    <row r="35" spans="1:9" ht="16.5" customHeight="1">
      <c r="A35" s="312"/>
      <c r="B35" s="28"/>
      <c r="C35" s="299" t="s">
        <v>23</v>
      </c>
      <c r="D35" s="300"/>
      <c r="E35" s="31">
        <v>0</v>
      </c>
      <c r="F35" s="34">
        <v>0</v>
      </c>
      <c r="G35" s="34">
        <v>0</v>
      </c>
      <c r="H35" s="125">
        <v>45</v>
      </c>
      <c r="I35" s="125">
        <v>0</v>
      </c>
    </row>
    <row r="36" spans="1:9" ht="16.5" customHeight="1">
      <c r="A36" s="312"/>
      <c r="B36" s="28"/>
      <c r="C36" s="299" t="s">
        <v>24</v>
      </c>
      <c r="D36" s="300"/>
      <c r="E36" s="31">
        <v>0</v>
      </c>
      <c r="F36" s="34">
        <v>0</v>
      </c>
      <c r="G36" s="34">
        <v>2</v>
      </c>
      <c r="H36" s="125">
        <v>0</v>
      </c>
      <c r="I36" s="125">
        <v>0</v>
      </c>
    </row>
    <row r="37" spans="1:9" ht="16.5" customHeight="1">
      <c r="A37" s="312"/>
      <c r="B37" s="28"/>
      <c r="C37" s="299" t="s">
        <v>25</v>
      </c>
      <c r="D37" s="300"/>
      <c r="E37" s="31">
        <v>305210</v>
      </c>
      <c r="F37" s="34">
        <v>570967256</v>
      </c>
      <c r="G37" s="34">
        <v>523638590</v>
      </c>
      <c r="H37" s="125">
        <v>1975182076</v>
      </c>
      <c r="I37" s="125">
        <v>0</v>
      </c>
    </row>
    <row r="38" spans="1:9" ht="16.5" customHeight="1">
      <c r="A38" s="312"/>
      <c r="B38" s="28"/>
      <c r="C38" s="299" t="s">
        <v>26</v>
      </c>
      <c r="D38" s="300"/>
      <c r="E38" s="31">
        <v>27636801</v>
      </c>
      <c r="F38" s="34">
        <v>28264097527</v>
      </c>
      <c r="G38" s="34">
        <v>28079698997</v>
      </c>
      <c r="H38" s="125">
        <v>28877095297</v>
      </c>
      <c r="I38" s="125">
        <v>27731290941</v>
      </c>
    </row>
    <row r="39" spans="1:9" ht="16.5" customHeight="1">
      <c r="A39" s="312"/>
      <c r="B39" s="28"/>
      <c r="C39" s="299" t="s">
        <v>27</v>
      </c>
      <c r="D39" s="300"/>
      <c r="E39" s="31">
        <v>71400</v>
      </c>
      <c r="F39" s="34">
        <v>71400000</v>
      </c>
      <c r="G39" s="34">
        <v>71400000</v>
      </c>
      <c r="H39" s="125">
        <v>71400000</v>
      </c>
      <c r="I39" s="125">
        <v>71400000</v>
      </c>
    </row>
    <row r="40" spans="1:9" ht="16.5" customHeight="1">
      <c r="A40" s="312"/>
      <c r="B40" s="28"/>
      <c r="C40" s="299" t="s">
        <v>28</v>
      </c>
      <c r="D40" s="300"/>
      <c r="E40" s="31">
        <v>0</v>
      </c>
      <c r="F40" s="34">
        <v>0</v>
      </c>
      <c r="G40" s="34">
        <v>0</v>
      </c>
      <c r="H40" s="125">
        <v>0</v>
      </c>
      <c r="I40" s="125">
        <v>0</v>
      </c>
    </row>
    <row r="41" spans="1:9" ht="16.5" customHeight="1" thickBot="1">
      <c r="A41" s="312"/>
      <c r="B41" s="28"/>
      <c r="C41" s="301" t="s">
        <v>29</v>
      </c>
      <c r="D41" s="302"/>
      <c r="E41" s="32">
        <v>0</v>
      </c>
      <c r="F41" s="35">
        <v>0</v>
      </c>
      <c r="G41" s="35">
        <v>0</v>
      </c>
      <c r="H41" s="126">
        <v>0</v>
      </c>
      <c r="I41" s="126">
        <v>0</v>
      </c>
    </row>
    <row r="42" spans="1:9" ht="16.5" customHeight="1" thickBot="1">
      <c r="A42" s="314"/>
      <c r="B42" s="309" t="s">
        <v>30</v>
      </c>
      <c r="C42" s="310"/>
      <c r="D42" s="310"/>
      <c r="E42" s="56">
        <f>E25+E31</f>
        <v>157269482</v>
      </c>
      <c r="F42" s="59">
        <f>F25+F31</f>
        <v>155513056090</v>
      </c>
      <c r="G42" s="59">
        <f>G25+G31</f>
        <v>153487387372</v>
      </c>
      <c r="H42" s="134">
        <f>H25+H31</f>
        <v>153077071314</v>
      </c>
      <c r="I42" s="140">
        <f>I25+I31</f>
        <v>149748705697</v>
      </c>
    </row>
    <row r="43" spans="1:9" ht="16.5" customHeight="1">
      <c r="A43" s="311" t="s">
        <v>97</v>
      </c>
      <c r="B43" s="315" t="s">
        <v>31</v>
      </c>
      <c r="C43" s="316"/>
      <c r="D43" s="317"/>
      <c r="E43" s="49">
        <f>SUM(E44:E47)</f>
        <v>3396850</v>
      </c>
      <c r="F43" s="51">
        <f>SUM(F44:F47)</f>
        <v>3919842344</v>
      </c>
      <c r="G43" s="51">
        <f>SUM(G44:G47)</f>
        <v>2803495043</v>
      </c>
      <c r="H43" s="127">
        <f>SUM(H44:H47)</f>
        <v>2048946978</v>
      </c>
      <c r="I43" s="127">
        <f>SUM(I44:I47)</f>
        <v>2056767882</v>
      </c>
    </row>
    <row r="44" spans="1:9" ht="16.5" customHeight="1">
      <c r="A44" s="312"/>
      <c r="B44" s="28"/>
      <c r="C44" s="299" t="s">
        <v>32</v>
      </c>
      <c r="D44" s="300"/>
      <c r="E44" s="31">
        <v>3327689</v>
      </c>
      <c r="F44" s="34">
        <v>3829432854</v>
      </c>
      <c r="G44" s="34">
        <v>2748475828</v>
      </c>
      <c r="H44" s="125">
        <v>1921396790</v>
      </c>
      <c r="I44" s="125">
        <v>2056767882</v>
      </c>
    </row>
    <row r="45" spans="1:9" ht="16.5" customHeight="1">
      <c r="A45" s="312"/>
      <c r="B45" s="28"/>
      <c r="C45" s="299" t="s">
        <v>33</v>
      </c>
      <c r="D45" s="300"/>
      <c r="E45" s="31">
        <v>37130</v>
      </c>
      <c r="F45" s="34">
        <v>36496994</v>
      </c>
      <c r="G45" s="34">
        <v>0</v>
      </c>
      <c r="H45" s="125">
        <v>0</v>
      </c>
      <c r="I45" s="125">
        <v>0</v>
      </c>
    </row>
    <row r="46" spans="1:9" ht="16.5" customHeight="1">
      <c r="A46" s="312"/>
      <c r="B46" s="28"/>
      <c r="C46" s="299" t="s">
        <v>34</v>
      </c>
      <c r="D46" s="300"/>
      <c r="E46" s="31">
        <v>32031</v>
      </c>
      <c r="F46" s="34">
        <v>53912496</v>
      </c>
      <c r="G46" s="34">
        <v>55019215</v>
      </c>
      <c r="H46" s="125">
        <v>127550188</v>
      </c>
      <c r="I46" s="125">
        <v>0</v>
      </c>
    </row>
    <row r="47" spans="1:9" ht="16.5" customHeight="1">
      <c r="A47" s="312"/>
      <c r="B47" s="28"/>
      <c r="C47" s="299" t="s">
        <v>35</v>
      </c>
      <c r="D47" s="300"/>
      <c r="E47" s="31">
        <v>0</v>
      </c>
      <c r="F47" s="34">
        <v>0</v>
      </c>
      <c r="G47" s="34">
        <v>0</v>
      </c>
      <c r="H47" s="125">
        <v>0</v>
      </c>
      <c r="I47" s="125">
        <v>0</v>
      </c>
    </row>
    <row r="48" spans="1:9" ht="16.5" customHeight="1">
      <c r="A48" s="312"/>
      <c r="B48" s="318" t="s">
        <v>36</v>
      </c>
      <c r="C48" s="319"/>
      <c r="D48" s="320"/>
      <c r="E48" s="48">
        <f>SUM(E49:E51)</f>
        <v>15634809</v>
      </c>
      <c r="F48" s="50">
        <f>SUM(F49:F51)</f>
        <v>14788834450</v>
      </c>
      <c r="G48" s="50">
        <f>SUM(G49:G51)</f>
        <v>14167908396</v>
      </c>
      <c r="H48" s="124">
        <f>SUM(H49:H51)</f>
        <v>16218256274</v>
      </c>
      <c r="I48" s="124">
        <f>SUM(I49:I51)</f>
        <v>13812969500</v>
      </c>
    </row>
    <row r="49" spans="1:9" ht="16.5" customHeight="1">
      <c r="A49" s="312"/>
      <c r="B49" s="28"/>
      <c r="C49" s="299" t="s">
        <v>32</v>
      </c>
      <c r="D49" s="300"/>
      <c r="E49" s="31">
        <v>14940959</v>
      </c>
      <c r="F49" s="34">
        <v>13879101000</v>
      </c>
      <c r="G49" s="34">
        <v>13699199672</v>
      </c>
      <c r="H49" s="125">
        <v>14395757382</v>
      </c>
      <c r="I49" s="125">
        <v>13812969500</v>
      </c>
    </row>
    <row r="50" spans="1:9" ht="16.5" customHeight="1">
      <c r="A50" s="312"/>
      <c r="B50" s="28"/>
      <c r="C50" s="299" t="s">
        <v>37</v>
      </c>
      <c r="D50" s="300"/>
      <c r="E50" s="31">
        <v>420642</v>
      </c>
      <c r="F50" s="34">
        <v>392661131</v>
      </c>
      <c r="G50" s="34">
        <v>0</v>
      </c>
      <c r="H50" s="125">
        <v>0</v>
      </c>
      <c r="I50" s="125">
        <v>0</v>
      </c>
    </row>
    <row r="51" spans="1:9" ht="16.5" customHeight="1" thickBot="1">
      <c r="A51" s="312"/>
      <c r="B51" s="28"/>
      <c r="C51" s="301" t="s">
        <v>34</v>
      </c>
      <c r="D51" s="302"/>
      <c r="E51" s="32">
        <v>273208</v>
      </c>
      <c r="F51" s="35">
        <v>517072319</v>
      </c>
      <c r="G51" s="35">
        <v>468708724</v>
      </c>
      <c r="H51" s="135">
        <v>1822498892</v>
      </c>
      <c r="I51" s="126">
        <v>0</v>
      </c>
    </row>
    <row r="52" spans="1:9" ht="16.5" customHeight="1" thickBot="1">
      <c r="A52" s="313"/>
      <c r="B52" s="303" t="s">
        <v>109</v>
      </c>
      <c r="C52" s="304"/>
      <c r="D52" s="304"/>
      <c r="E52" s="57">
        <f>E43+E48</f>
        <v>19031659</v>
      </c>
      <c r="F52" s="60">
        <f>F43+F48</f>
        <v>18708676794</v>
      </c>
      <c r="G52" s="60">
        <f>G43+G48</f>
        <v>16971403439</v>
      </c>
      <c r="H52" s="136">
        <f>H43+H48</f>
        <v>18267203252</v>
      </c>
      <c r="I52" s="141">
        <f>I43+I48</f>
        <v>15869737382</v>
      </c>
    </row>
    <row r="53" spans="1:9" ht="16.5" customHeight="1" thickBot="1">
      <c r="A53" s="313"/>
      <c r="B53" s="305" t="s">
        <v>38</v>
      </c>
      <c r="C53" s="306"/>
      <c r="D53" s="306"/>
      <c r="E53" s="56">
        <f>E42-E52</f>
        <v>138237823</v>
      </c>
      <c r="F53" s="59">
        <f>F42-F52</f>
        <v>136804379296</v>
      </c>
      <c r="G53" s="59">
        <f>G42-G52</f>
        <v>136515983933</v>
      </c>
      <c r="H53" s="134">
        <f>H42-H52</f>
        <v>134809868062</v>
      </c>
      <c r="I53" s="140">
        <f>I42-I52</f>
        <v>133878968315</v>
      </c>
    </row>
    <row r="54" spans="1:9" ht="16.5" customHeight="1" thickBot="1">
      <c r="A54" s="314"/>
      <c r="B54" s="307" t="s">
        <v>39</v>
      </c>
      <c r="C54" s="308"/>
      <c r="D54" s="308"/>
      <c r="E54" s="61">
        <f>SUM(E52:E53)</f>
        <v>157269482</v>
      </c>
      <c r="F54" s="62">
        <f>SUM(F52:F53)</f>
        <v>155513056090</v>
      </c>
      <c r="G54" s="62">
        <f>SUM(G52:G53)</f>
        <v>153487387372</v>
      </c>
      <c r="H54" s="137">
        <f>SUM(H52:H53)</f>
        <v>153077071314</v>
      </c>
      <c r="I54" s="142">
        <f>SUM(I52:I53)</f>
        <v>149748705697</v>
      </c>
    </row>
    <row r="55" spans="1:9" ht="8.25" customHeight="1">
      <c r="A55" s="9"/>
      <c r="B55" s="3"/>
      <c r="C55" s="3"/>
      <c r="D55" s="3"/>
      <c r="E55" s="33"/>
      <c r="F55" s="33"/>
      <c r="G55" s="19"/>
      <c r="H55" s="19"/>
      <c r="I55" s="143"/>
    </row>
    <row r="56" spans="1:9" ht="8.25" customHeight="1">
      <c r="A56" s="9"/>
      <c r="B56" s="3"/>
      <c r="C56" s="3"/>
      <c r="D56" s="3"/>
      <c r="E56" s="33"/>
      <c r="F56" s="33"/>
      <c r="G56" s="19"/>
      <c r="H56" s="19"/>
      <c r="I56" s="143"/>
    </row>
    <row r="57" spans="1:9" ht="8.25" customHeight="1">
      <c r="A57" s="9"/>
      <c r="B57" s="3"/>
      <c r="C57" s="3"/>
      <c r="D57" s="3"/>
      <c r="E57" s="33"/>
      <c r="F57" s="33"/>
      <c r="G57" s="19"/>
      <c r="H57" s="19"/>
      <c r="I57" s="143"/>
    </row>
    <row r="58" spans="1:9" ht="8.25" customHeight="1">
      <c r="A58" s="9"/>
      <c r="B58" s="3"/>
      <c r="C58" s="3"/>
      <c r="D58" s="3"/>
      <c r="E58" s="33"/>
      <c r="F58" s="33"/>
      <c r="G58" s="19"/>
      <c r="H58" s="19"/>
      <c r="I58" s="143"/>
    </row>
    <row r="59" spans="1:9" ht="8.25" customHeight="1">
      <c r="A59" s="9"/>
      <c r="B59" s="3"/>
      <c r="C59" s="3"/>
      <c r="D59" s="3"/>
      <c r="E59" s="33"/>
      <c r="F59" s="33"/>
      <c r="G59" s="19"/>
      <c r="H59" s="19"/>
      <c r="I59" s="143"/>
    </row>
    <row r="60" spans="1:9" ht="18.75">
      <c r="A60" s="36" t="s">
        <v>41</v>
      </c>
      <c r="B60" s="3"/>
      <c r="C60" s="3"/>
      <c r="D60" s="3"/>
      <c r="E60" s="17"/>
      <c r="F60" s="17"/>
      <c r="G60" s="18"/>
      <c r="I60" s="144"/>
    </row>
    <row r="61" spans="1:9" ht="18" customHeight="1">
      <c r="A61" s="292" t="s">
        <v>178</v>
      </c>
      <c r="B61" s="292"/>
      <c r="C61" s="292"/>
      <c r="D61" s="292"/>
      <c r="E61" s="17"/>
      <c r="F61" s="17"/>
      <c r="G61" s="18"/>
      <c r="H61" s="93"/>
      <c r="I61" s="93" t="s">
        <v>171</v>
      </c>
    </row>
    <row r="62" spans="1:9" ht="16.5" customHeight="1">
      <c r="A62" s="293" t="s">
        <v>0</v>
      </c>
      <c r="B62" s="294"/>
      <c r="C62" s="294"/>
      <c r="D62" s="295"/>
      <c r="E62" s="23" t="s">
        <v>112</v>
      </c>
      <c r="F62" s="23" t="s">
        <v>113</v>
      </c>
      <c r="G62" s="24" t="s">
        <v>114</v>
      </c>
      <c r="H62" s="24" t="s">
        <v>115</v>
      </c>
      <c r="I62" s="24" t="s">
        <v>116</v>
      </c>
    </row>
    <row r="63" spans="1:9" ht="16.5" customHeight="1">
      <c r="A63" s="296" t="s">
        <v>42</v>
      </c>
      <c r="B63" s="285" t="s">
        <v>43</v>
      </c>
      <c r="C63" s="286"/>
      <c r="D63" s="287"/>
      <c r="E63" s="48">
        <f>SUM(E64:E69)</f>
        <v>1532451</v>
      </c>
      <c r="F63" s="50">
        <f>SUM(F64:F69)</f>
        <v>1513827121</v>
      </c>
      <c r="G63" s="50">
        <f>SUM(G64:G69)</f>
        <v>982984581</v>
      </c>
      <c r="H63" s="124">
        <f>SUM(H64:H69)</f>
        <v>958436976</v>
      </c>
      <c r="I63" s="124">
        <f>SUM(I64:I69)</f>
        <v>955983962</v>
      </c>
    </row>
    <row r="64" spans="1:9" ht="16.5" customHeight="1">
      <c r="A64" s="297"/>
      <c r="B64" s="29"/>
      <c r="C64" s="290" t="s">
        <v>44</v>
      </c>
      <c r="D64" s="291"/>
      <c r="E64" s="31">
        <v>1500</v>
      </c>
      <c r="F64" s="34">
        <v>0</v>
      </c>
      <c r="G64" s="34">
        <v>0</v>
      </c>
      <c r="H64" s="125">
        <v>0</v>
      </c>
      <c r="I64" s="125">
        <v>0</v>
      </c>
    </row>
    <row r="65" spans="1:9" ht="16.5" customHeight="1">
      <c r="A65" s="297"/>
      <c r="B65" s="29"/>
      <c r="C65" s="290" t="s">
        <v>45</v>
      </c>
      <c r="D65" s="291"/>
      <c r="E65" s="31">
        <v>969718</v>
      </c>
      <c r="F65" s="34">
        <v>891325825</v>
      </c>
      <c r="G65" s="34">
        <v>851718065</v>
      </c>
      <c r="H65" s="125">
        <v>831423733</v>
      </c>
      <c r="I65" s="125">
        <v>831552128</v>
      </c>
    </row>
    <row r="66" spans="1:9" ht="16.5" customHeight="1">
      <c r="A66" s="297"/>
      <c r="B66" s="29"/>
      <c r="C66" s="290" t="s">
        <v>46</v>
      </c>
      <c r="D66" s="291"/>
      <c r="E66" s="31">
        <v>3071</v>
      </c>
      <c r="F66" s="34">
        <v>3138000</v>
      </c>
      <c r="G66" s="34">
        <v>3148000</v>
      </c>
      <c r="H66" s="125">
        <v>3348000</v>
      </c>
      <c r="I66" s="125">
        <v>3148000</v>
      </c>
    </row>
    <row r="67" spans="1:9" ht="16.5" customHeight="1">
      <c r="A67" s="297"/>
      <c r="B67" s="29"/>
      <c r="C67" s="290" t="s">
        <v>47</v>
      </c>
      <c r="D67" s="291"/>
      <c r="E67" s="31">
        <v>57547</v>
      </c>
      <c r="F67" s="34">
        <v>108659600</v>
      </c>
      <c r="G67" s="34">
        <v>109730100</v>
      </c>
      <c r="H67" s="125">
        <v>109730600</v>
      </c>
      <c r="I67" s="125">
        <v>109735700</v>
      </c>
    </row>
    <row r="68" spans="1:9" ht="16.5" customHeight="1">
      <c r="A68" s="297"/>
      <c r="B68" s="29"/>
      <c r="C68" s="290" t="s">
        <v>48</v>
      </c>
      <c r="D68" s="291"/>
      <c r="E68" s="31">
        <v>500000</v>
      </c>
      <c r="F68" s="34">
        <v>500000000</v>
      </c>
      <c r="G68" s="34">
        <v>0</v>
      </c>
      <c r="H68" s="125">
        <v>0</v>
      </c>
      <c r="I68" s="125">
        <v>0</v>
      </c>
    </row>
    <row r="69" spans="1:9" ht="16.5" customHeight="1">
      <c r="A69" s="297"/>
      <c r="B69" s="29"/>
      <c r="C69" s="290" t="s">
        <v>49</v>
      </c>
      <c r="D69" s="291"/>
      <c r="E69" s="31">
        <v>615</v>
      </c>
      <c r="F69" s="34">
        <v>10703696</v>
      </c>
      <c r="G69" s="34">
        <v>18388416</v>
      </c>
      <c r="H69" s="125">
        <v>13934643</v>
      </c>
      <c r="I69" s="125">
        <v>11548134</v>
      </c>
    </row>
    <row r="70" spans="1:9" ht="16.5" customHeight="1">
      <c r="A70" s="297"/>
      <c r="B70" s="285" t="s">
        <v>50</v>
      </c>
      <c r="C70" s="286"/>
      <c r="D70" s="287"/>
      <c r="E70" s="48">
        <f>E71</f>
        <v>0</v>
      </c>
      <c r="F70" s="50">
        <f>F71</f>
        <v>0</v>
      </c>
      <c r="G70" s="50">
        <f>G71</f>
        <v>9792000</v>
      </c>
      <c r="H70" s="124">
        <f>H71</f>
        <v>0</v>
      </c>
      <c r="I70" s="124">
        <f>I71</f>
        <v>0</v>
      </c>
    </row>
    <row r="71" spans="1:9" ht="16.5" customHeight="1">
      <c r="A71" s="297"/>
      <c r="B71" s="30"/>
      <c r="C71" s="288" t="s">
        <v>51</v>
      </c>
      <c r="D71" s="289"/>
      <c r="E71" s="31">
        <v>0</v>
      </c>
      <c r="F71" s="34">
        <v>0</v>
      </c>
      <c r="G71" s="34">
        <v>9792000</v>
      </c>
      <c r="H71" s="125">
        <v>0</v>
      </c>
      <c r="I71" s="125">
        <v>0</v>
      </c>
    </row>
    <row r="72" spans="1:9" ht="16.5" customHeight="1">
      <c r="A72" s="297"/>
      <c r="B72" s="285" t="s">
        <v>52</v>
      </c>
      <c r="C72" s="286"/>
      <c r="D72" s="287"/>
      <c r="E72" s="48">
        <f>SUM(E73:E76)</f>
        <v>243000</v>
      </c>
      <c r="F72" s="50">
        <f>SUM(F73:F76)</f>
        <v>249475000</v>
      </c>
      <c r="G72" s="50">
        <f>SUM(G73:G76)</f>
        <v>622636000</v>
      </c>
      <c r="H72" s="124">
        <f>SUM(H73:H76)</f>
        <v>368939040</v>
      </c>
      <c r="I72" s="124">
        <f>SUM(I73:I76)</f>
        <v>535810607</v>
      </c>
    </row>
    <row r="73" spans="1:9" ht="16.5" customHeight="1">
      <c r="A73" s="297"/>
      <c r="B73" s="29"/>
      <c r="C73" s="290" t="s">
        <v>44</v>
      </c>
      <c r="D73" s="291"/>
      <c r="E73" s="31">
        <v>0</v>
      </c>
      <c r="F73" s="34">
        <v>0</v>
      </c>
      <c r="G73" s="34">
        <v>0</v>
      </c>
      <c r="H73" s="125">
        <v>0</v>
      </c>
      <c r="I73" s="125">
        <v>0</v>
      </c>
    </row>
    <row r="74" spans="1:9" ht="16.5" customHeight="1">
      <c r="A74" s="297"/>
      <c r="B74" s="29"/>
      <c r="C74" s="290" t="s">
        <v>46</v>
      </c>
      <c r="D74" s="291"/>
      <c r="E74" s="31">
        <v>243000</v>
      </c>
      <c r="F74" s="34">
        <v>249475000</v>
      </c>
      <c r="G74" s="34">
        <v>622636000</v>
      </c>
      <c r="H74" s="125">
        <v>342348550</v>
      </c>
      <c r="I74" s="125">
        <v>90180433</v>
      </c>
    </row>
    <row r="75" spans="1:9" ht="16.5" customHeight="1">
      <c r="A75" s="297"/>
      <c r="B75" s="29"/>
      <c r="C75" s="290" t="s">
        <v>53</v>
      </c>
      <c r="D75" s="291"/>
      <c r="E75" s="31">
        <v>0</v>
      </c>
      <c r="F75" s="34">
        <v>0</v>
      </c>
      <c r="G75" s="34">
        <v>0</v>
      </c>
      <c r="H75" s="125">
        <v>0</v>
      </c>
      <c r="I75" s="125">
        <v>0</v>
      </c>
    </row>
    <row r="76" spans="1:9" ht="16.5" customHeight="1" thickBot="1">
      <c r="A76" s="297"/>
      <c r="B76" s="29"/>
      <c r="C76" s="274" t="s">
        <v>54</v>
      </c>
      <c r="D76" s="275"/>
      <c r="E76" s="32">
        <v>0</v>
      </c>
      <c r="F76" s="35">
        <v>0</v>
      </c>
      <c r="G76" s="35">
        <v>0</v>
      </c>
      <c r="H76" s="126">
        <v>26590490</v>
      </c>
      <c r="I76" s="126">
        <v>445630174</v>
      </c>
    </row>
    <row r="77" spans="1:9" ht="16.5" customHeight="1" thickBot="1">
      <c r="A77" s="298"/>
      <c r="B77" s="276" t="s">
        <v>120</v>
      </c>
      <c r="C77" s="277"/>
      <c r="D77" s="278"/>
      <c r="E77" s="63">
        <f>SUM(E63,E70,E72)</f>
        <v>1775451</v>
      </c>
      <c r="F77" s="64">
        <f>SUM(F63,F70,F72)</f>
        <v>1763302121</v>
      </c>
      <c r="G77" s="64">
        <f>SUM(G63,G70,G72)</f>
        <v>1615412581</v>
      </c>
      <c r="H77" s="134">
        <f>SUM(H63,H70,H72)</f>
        <v>1327376016</v>
      </c>
      <c r="I77" s="140">
        <f>SUM(I63,I70,I72)</f>
        <v>1491794569</v>
      </c>
    </row>
    <row r="78" spans="1:9" ht="16.5" customHeight="1">
      <c r="A78" s="279" t="s">
        <v>6</v>
      </c>
      <c r="B78" s="282" t="s">
        <v>111</v>
      </c>
      <c r="C78" s="283"/>
      <c r="D78" s="284"/>
      <c r="E78" s="49">
        <f>SUM(E79:E88)</f>
        <v>4510253</v>
      </c>
      <c r="F78" s="51">
        <f>SUM(F79:F88)</f>
        <v>4493634821</v>
      </c>
      <c r="G78" s="51">
        <f>SUM(G79:G88)</f>
        <v>4917289338</v>
      </c>
      <c r="H78" s="127">
        <f>SUM(H79:H88)</f>
        <v>4232492129</v>
      </c>
      <c r="I78" s="127">
        <f>SUM(I79:I88)</f>
        <v>4253385085</v>
      </c>
    </row>
    <row r="79" spans="1:9" ht="16.5" customHeight="1">
      <c r="A79" s="280"/>
      <c r="B79" s="29"/>
      <c r="C79" s="265" t="s">
        <v>55</v>
      </c>
      <c r="D79" s="266"/>
      <c r="E79" s="31">
        <v>457110</v>
      </c>
      <c r="F79" s="34">
        <v>432280365</v>
      </c>
      <c r="G79" s="34">
        <v>236145551</v>
      </c>
      <c r="H79" s="125">
        <v>0</v>
      </c>
      <c r="I79" s="125">
        <v>0</v>
      </c>
    </row>
    <row r="80" spans="1:9" ht="16.5" customHeight="1">
      <c r="A80" s="280"/>
      <c r="B80" s="29"/>
      <c r="C80" s="265" t="s">
        <v>56</v>
      </c>
      <c r="D80" s="266"/>
      <c r="E80" s="31">
        <v>291534</v>
      </c>
      <c r="F80" s="34">
        <v>334199330</v>
      </c>
      <c r="G80" s="34">
        <v>377556000</v>
      </c>
      <c r="H80" s="125">
        <v>303398277</v>
      </c>
      <c r="I80" s="125">
        <v>484215777</v>
      </c>
    </row>
    <row r="81" spans="1:9" ht="16.5" customHeight="1">
      <c r="A81" s="280"/>
      <c r="B81" s="29"/>
      <c r="C81" s="265" t="s">
        <v>57</v>
      </c>
      <c r="D81" s="266"/>
      <c r="E81" s="31">
        <v>320276</v>
      </c>
      <c r="F81" s="34">
        <v>296513806</v>
      </c>
      <c r="G81" s="34">
        <v>315066718</v>
      </c>
      <c r="H81" s="125">
        <v>374647952</v>
      </c>
      <c r="I81" s="125">
        <v>286538299</v>
      </c>
    </row>
    <row r="82" spans="1:9" ht="16.5" customHeight="1">
      <c r="A82" s="280"/>
      <c r="B82" s="29"/>
      <c r="C82" s="261" t="s">
        <v>58</v>
      </c>
      <c r="D82" s="262"/>
      <c r="E82" s="31">
        <v>0</v>
      </c>
      <c r="F82" s="34">
        <v>0</v>
      </c>
      <c r="G82" s="34">
        <v>0</v>
      </c>
      <c r="H82" s="125">
        <v>0</v>
      </c>
      <c r="I82" s="125">
        <v>0</v>
      </c>
    </row>
    <row r="83" spans="1:9" ht="16.5" customHeight="1">
      <c r="A83" s="280"/>
      <c r="B83" s="29"/>
      <c r="C83" s="265" t="s">
        <v>59</v>
      </c>
      <c r="D83" s="266"/>
      <c r="E83" s="31">
        <v>5229</v>
      </c>
      <c r="F83" s="34">
        <v>5201229</v>
      </c>
      <c r="G83" s="34">
        <v>895295551</v>
      </c>
      <c r="H83" s="125">
        <v>3465058</v>
      </c>
      <c r="I83" s="125">
        <v>27570389</v>
      </c>
    </row>
    <row r="84" spans="1:9" ht="16.5" customHeight="1">
      <c r="A84" s="280"/>
      <c r="B84" s="29"/>
      <c r="C84" s="261" t="s">
        <v>60</v>
      </c>
      <c r="D84" s="262"/>
      <c r="E84" s="31">
        <v>116603</v>
      </c>
      <c r="F84" s="34">
        <v>135138230</v>
      </c>
      <c r="G84" s="34">
        <v>184672308</v>
      </c>
      <c r="H84" s="125">
        <v>372816477</v>
      </c>
      <c r="I84" s="125">
        <v>327175824</v>
      </c>
    </row>
    <row r="85" spans="1:9" ht="16.5" customHeight="1">
      <c r="A85" s="280"/>
      <c r="B85" s="29"/>
      <c r="C85" s="261" t="s">
        <v>61</v>
      </c>
      <c r="D85" s="262"/>
      <c r="E85" s="31">
        <v>0</v>
      </c>
      <c r="F85" s="34">
        <v>0</v>
      </c>
      <c r="G85" s="34">
        <v>0</v>
      </c>
      <c r="H85" s="125">
        <v>0</v>
      </c>
      <c r="I85" s="125">
        <v>0</v>
      </c>
    </row>
    <row r="86" spans="1:9" ht="16.5" customHeight="1">
      <c r="A86" s="280"/>
      <c r="B86" s="29"/>
      <c r="C86" s="261" t="s">
        <v>62</v>
      </c>
      <c r="D86" s="262"/>
      <c r="E86" s="31">
        <v>3256758</v>
      </c>
      <c r="F86" s="34">
        <v>3249940873</v>
      </c>
      <c r="G86" s="34">
        <v>3285890341</v>
      </c>
      <c r="H86" s="125">
        <v>3178164365</v>
      </c>
      <c r="I86" s="125">
        <v>3127884796</v>
      </c>
    </row>
    <row r="87" spans="1:9" ht="16.5" customHeight="1">
      <c r="A87" s="280"/>
      <c r="B87" s="29"/>
      <c r="C87" s="263" t="s">
        <v>63</v>
      </c>
      <c r="D87" s="264"/>
      <c r="E87" s="31">
        <v>62743</v>
      </c>
      <c r="F87" s="34">
        <v>40360988</v>
      </c>
      <c r="G87" s="34">
        <v>-377337131</v>
      </c>
      <c r="H87" s="125">
        <v>0</v>
      </c>
      <c r="I87" s="125">
        <v>0</v>
      </c>
    </row>
    <row r="88" spans="1:9" ht="16.5" customHeight="1">
      <c r="A88" s="280"/>
      <c r="B88" s="29"/>
      <c r="C88" s="265" t="s">
        <v>64</v>
      </c>
      <c r="D88" s="266"/>
      <c r="E88" s="31">
        <v>0</v>
      </c>
      <c r="F88" s="34">
        <v>0</v>
      </c>
      <c r="G88" s="34">
        <v>0</v>
      </c>
      <c r="H88" s="125">
        <v>0</v>
      </c>
      <c r="I88" s="125">
        <v>0</v>
      </c>
    </row>
    <row r="89" spans="1:9" ht="16.5" customHeight="1">
      <c r="A89" s="280"/>
      <c r="B89" s="267" t="s">
        <v>110</v>
      </c>
      <c r="C89" s="268"/>
      <c r="D89" s="269"/>
      <c r="E89" s="48">
        <f>E90</f>
        <v>147346</v>
      </c>
      <c r="F89" s="50">
        <f>F90</f>
        <v>116878064</v>
      </c>
      <c r="G89" s="50">
        <f>G90</f>
        <v>79284816</v>
      </c>
      <c r="H89" s="124">
        <f>H90</f>
        <v>60387643</v>
      </c>
      <c r="I89" s="124">
        <f>I90</f>
        <v>42915469</v>
      </c>
    </row>
    <row r="90" spans="1:9" ht="16.5" customHeight="1">
      <c r="A90" s="280"/>
      <c r="B90" s="30"/>
      <c r="C90" s="265" t="s">
        <v>65</v>
      </c>
      <c r="D90" s="266"/>
      <c r="E90" s="31">
        <v>147346</v>
      </c>
      <c r="F90" s="34">
        <v>116878064</v>
      </c>
      <c r="G90" s="34">
        <v>79284816</v>
      </c>
      <c r="H90" s="125">
        <v>60387643</v>
      </c>
      <c r="I90" s="125">
        <v>42915469</v>
      </c>
    </row>
    <row r="91" spans="1:9" ht="16.5" customHeight="1">
      <c r="A91" s="280"/>
      <c r="B91" s="267" t="s">
        <v>66</v>
      </c>
      <c r="C91" s="268"/>
      <c r="D91" s="269"/>
      <c r="E91" s="48">
        <f>SUM(E92:E93)</f>
        <v>6574</v>
      </c>
      <c r="F91" s="50">
        <f>SUM(F92:F93)</f>
        <v>47248500</v>
      </c>
      <c r="G91" s="50">
        <f>SUM(G92:G93)</f>
        <v>1</v>
      </c>
      <c r="H91" s="124">
        <f>SUM(H92:H93)</f>
        <v>1</v>
      </c>
      <c r="I91" s="124">
        <f>SUM(I92:I93)</f>
        <v>16782526</v>
      </c>
    </row>
    <row r="92" spans="1:9" ht="16.5" customHeight="1">
      <c r="A92" s="280"/>
      <c r="B92" s="29"/>
      <c r="C92" s="270" t="s">
        <v>67</v>
      </c>
      <c r="D92" s="271"/>
      <c r="E92" s="31">
        <v>850</v>
      </c>
      <c r="F92" s="34">
        <v>7869228</v>
      </c>
      <c r="G92" s="34">
        <v>1</v>
      </c>
      <c r="H92" s="125">
        <v>1</v>
      </c>
      <c r="I92" s="125">
        <v>2</v>
      </c>
    </row>
    <row r="93" spans="1:9" ht="16.5" customHeight="1" thickBot="1">
      <c r="A93" s="280"/>
      <c r="B93" s="29"/>
      <c r="C93" s="272" t="s">
        <v>68</v>
      </c>
      <c r="D93" s="273"/>
      <c r="E93" s="32">
        <v>5724</v>
      </c>
      <c r="F93" s="35">
        <v>39379272</v>
      </c>
      <c r="G93" s="35">
        <v>0</v>
      </c>
      <c r="H93" s="126">
        <v>0</v>
      </c>
      <c r="I93" s="126">
        <v>16782524</v>
      </c>
    </row>
    <row r="94" spans="1:9" ht="16.5" customHeight="1" thickBot="1">
      <c r="A94" s="281"/>
      <c r="B94" s="65" t="s">
        <v>121</v>
      </c>
      <c r="C94" s="66"/>
      <c r="D94" s="67"/>
      <c r="E94" s="57">
        <f>SUM(E78,E89,E91)</f>
        <v>4664173</v>
      </c>
      <c r="F94" s="60">
        <f>SUM(F78,F89,F91)</f>
        <v>4657761385</v>
      </c>
      <c r="G94" s="60">
        <f>SUM(G78,G89,G91)</f>
        <v>4996574155</v>
      </c>
      <c r="H94" s="136">
        <f>SUM(H78,H89,H91)</f>
        <v>4292879773</v>
      </c>
      <c r="I94" s="141">
        <f>SUM(I78,I89,I91)</f>
        <v>4313083080</v>
      </c>
    </row>
    <row r="95" spans="1:9" ht="16.5" customHeight="1" thickBot="1">
      <c r="A95" s="256" t="s">
        <v>118</v>
      </c>
      <c r="B95" s="257"/>
      <c r="C95" s="257"/>
      <c r="D95" s="257"/>
      <c r="E95" s="56">
        <f>E77-E94</f>
        <v>-2888722</v>
      </c>
      <c r="F95" s="59">
        <f>F77-F94</f>
        <v>-2894459264</v>
      </c>
      <c r="G95" s="59">
        <f>G77-G94</f>
        <v>-3381161574</v>
      </c>
      <c r="H95" s="134">
        <f>H77-H94</f>
        <v>-2965503757</v>
      </c>
      <c r="I95" s="140">
        <f>I77-I94</f>
        <v>-2821288511</v>
      </c>
    </row>
    <row r="96" spans="1:9" ht="16.5" customHeight="1" thickBot="1">
      <c r="A96" s="258" t="s">
        <v>122</v>
      </c>
      <c r="B96" s="259"/>
      <c r="C96" s="259"/>
      <c r="D96" s="260"/>
      <c r="E96" s="68">
        <v>506036</v>
      </c>
      <c r="F96" s="69">
        <v>900899984</v>
      </c>
      <c r="G96" s="69">
        <v>1974025809</v>
      </c>
      <c r="H96" s="138">
        <v>947867778</v>
      </c>
      <c r="I96" s="145">
        <v>1067973963</v>
      </c>
    </row>
    <row r="97" spans="1:9" ht="16.5" customHeight="1" thickBot="1">
      <c r="A97" s="256" t="s">
        <v>119</v>
      </c>
      <c r="B97" s="257"/>
      <c r="C97" s="257"/>
      <c r="D97" s="257"/>
      <c r="E97" s="56">
        <f>SUM(E95:E96)</f>
        <v>-2382686</v>
      </c>
      <c r="F97" s="59">
        <f>SUM(F95:F96)</f>
        <v>-1993559280</v>
      </c>
      <c r="G97" s="59">
        <f>SUM(G95:G96)</f>
        <v>-1407135765</v>
      </c>
      <c r="H97" s="134">
        <f>SUM(H95:H96)</f>
        <v>-2017635979</v>
      </c>
      <c r="I97" s="140">
        <f>SUM(I95:I96)</f>
        <v>-1753314548</v>
      </c>
    </row>
    <row r="98" ht="18" customHeight="1"/>
    <row r="99" spans="1:9" ht="18" customHeight="1">
      <c r="A99" s="122" t="s">
        <v>179</v>
      </c>
      <c r="B99" s="95"/>
      <c r="C99" s="95"/>
      <c r="D99" s="95"/>
      <c r="E99" s="17"/>
      <c r="F99" s="17"/>
      <c r="G99" s="18"/>
      <c r="H99" s="93"/>
      <c r="I99" s="93" t="s">
        <v>171</v>
      </c>
    </row>
    <row r="100" spans="1:9" ht="16.5" customHeight="1">
      <c r="A100" s="352" t="s">
        <v>0</v>
      </c>
      <c r="B100" s="353"/>
      <c r="C100" s="353"/>
      <c r="D100" s="354"/>
      <c r="E100" s="23" t="s">
        <v>113</v>
      </c>
      <c r="F100" s="23" t="s">
        <v>114</v>
      </c>
      <c r="G100" s="24" t="s">
        <v>115</v>
      </c>
      <c r="H100" s="24" t="s">
        <v>116</v>
      </c>
      <c r="I100" s="24" t="s">
        <v>198</v>
      </c>
    </row>
    <row r="101" spans="1:9" ht="16.5" customHeight="1">
      <c r="A101" s="355" t="s">
        <v>1</v>
      </c>
      <c r="B101" s="344" t="s">
        <v>2</v>
      </c>
      <c r="C101" s="345"/>
      <c r="D101" s="346"/>
      <c r="E101" s="31">
        <v>2506951</v>
      </c>
      <c r="F101" s="31">
        <v>2618288</v>
      </c>
      <c r="G101" s="31">
        <v>2622005</v>
      </c>
      <c r="H101" s="31">
        <v>2717778</v>
      </c>
      <c r="I101" s="31">
        <v>2694830</v>
      </c>
    </row>
    <row r="102" spans="1:9" ht="16.5" customHeight="1">
      <c r="A102" s="340"/>
      <c r="B102" s="344" t="s">
        <v>3</v>
      </c>
      <c r="C102" s="345"/>
      <c r="D102" s="346"/>
      <c r="E102" s="31">
        <v>0</v>
      </c>
      <c r="F102" s="31">
        <v>0</v>
      </c>
      <c r="G102" s="31">
        <v>0</v>
      </c>
      <c r="H102" s="31">
        <v>0</v>
      </c>
      <c r="I102" s="31">
        <v>0</v>
      </c>
    </row>
    <row r="103" spans="1:9" ht="16.5" customHeight="1" thickBot="1">
      <c r="A103" s="340"/>
      <c r="B103" s="357" t="s">
        <v>4</v>
      </c>
      <c r="C103" s="358"/>
      <c r="D103" s="359"/>
      <c r="E103" s="32">
        <v>0</v>
      </c>
      <c r="F103" s="32">
        <v>0</v>
      </c>
      <c r="G103" s="32">
        <v>0</v>
      </c>
      <c r="H103" s="32">
        <v>0</v>
      </c>
      <c r="I103" s="32">
        <v>0</v>
      </c>
    </row>
    <row r="104" spans="1:9" ht="16.5" customHeight="1" thickBot="1">
      <c r="A104" s="356"/>
      <c r="B104" s="360" t="s">
        <v>5</v>
      </c>
      <c r="C104" s="361"/>
      <c r="D104" s="361"/>
      <c r="E104" s="56">
        <f>SUM(E101:E103)</f>
        <v>2506951</v>
      </c>
      <c r="F104" s="56">
        <f>SUM(F101:F103)</f>
        <v>2618288</v>
      </c>
      <c r="G104" s="56">
        <f>SUM(G101:G103)</f>
        <v>2622005</v>
      </c>
      <c r="H104" s="130">
        <f>SUM(H101:H103)</f>
        <v>2717778</v>
      </c>
      <c r="I104" s="70">
        <f>SUM(I101:I103)</f>
        <v>2694830</v>
      </c>
    </row>
    <row r="105" spans="1:9" ht="16.5" customHeight="1">
      <c r="A105" s="338" t="s">
        <v>6</v>
      </c>
      <c r="B105" s="341" t="s">
        <v>123</v>
      </c>
      <c r="C105" s="342"/>
      <c r="D105" s="343"/>
      <c r="E105" s="55">
        <v>354879</v>
      </c>
      <c r="F105" s="55">
        <v>360550</v>
      </c>
      <c r="G105" s="55">
        <v>404452</v>
      </c>
      <c r="H105" s="131">
        <v>410089</v>
      </c>
      <c r="I105" s="55">
        <v>501988</v>
      </c>
    </row>
    <row r="106" spans="1:9" ht="16.5" customHeight="1">
      <c r="A106" s="339"/>
      <c r="B106" s="344" t="s">
        <v>124</v>
      </c>
      <c r="C106" s="345"/>
      <c r="D106" s="346"/>
      <c r="E106" s="31">
        <v>0</v>
      </c>
      <c r="F106" s="31">
        <v>0</v>
      </c>
      <c r="G106" s="31">
        <v>0</v>
      </c>
      <c r="H106" s="128">
        <v>0</v>
      </c>
      <c r="I106" s="31">
        <v>0</v>
      </c>
    </row>
    <row r="107" spans="1:9" ht="16.5" customHeight="1">
      <c r="A107" s="339"/>
      <c r="B107" s="344" t="s">
        <v>125</v>
      </c>
      <c r="C107" s="345"/>
      <c r="D107" s="346"/>
      <c r="E107" s="72">
        <v>0</v>
      </c>
      <c r="F107" s="72">
        <v>0</v>
      </c>
      <c r="G107" s="72">
        <v>0</v>
      </c>
      <c r="H107" s="132">
        <v>0</v>
      </c>
      <c r="I107" s="72">
        <v>0</v>
      </c>
    </row>
    <row r="108" spans="1:9" ht="16.5" customHeight="1" thickBot="1">
      <c r="A108" s="339"/>
      <c r="B108" s="347" t="s">
        <v>7</v>
      </c>
      <c r="C108" s="348"/>
      <c r="D108" s="349"/>
      <c r="E108" s="32">
        <v>0</v>
      </c>
      <c r="F108" s="32">
        <v>0</v>
      </c>
      <c r="G108" s="32">
        <v>0</v>
      </c>
      <c r="H108" s="129">
        <v>0</v>
      </c>
      <c r="I108" s="32">
        <v>0</v>
      </c>
    </row>
    <row r="109" spans="1:9" ht="16.5" customHeight="1" thickBot="1">
      <c r="A109" s="340"/>
      <c r="B109" s="350" t="s">
        <v>5</v>
      </c>
      <c r="C109" s="351"/>
      <c r="D109" s="351"/>
      <c r="E109" s="57">
        <f>SUM(E105:E108)</f>
        <v>354879</v>
      </c>
      <c r="F109" s="57">
        <f>SUM(F105:F108)</f>
        <v>360550</v>
      </c>
      <c r="G109" s="57">
        <f>SUM(G105:G108)</f>
        <v>404452</v>
      </c>
      <c r="H109" s="133">
        <f>SUM(H105:H108)</f>
        <v>410089</v>
      </c>
      <c r="I109" s="58">
        <f>SUM(I105:I108)</f>
        <v>501988</v>
      </c>
    </row>
    <row r="110" spans="1:9" ht="16.5" customHeight="1" thickBot="1">
      <c r="A110" s="321" t="s">
        <v>9</v>
      </c>
      <c r="B110" s="322"/>
      <c r="C110" s="322"/>
      <c r="D110" s="322"/>
      <c r="E110" s="56">
        <f>E109-E104</f>
        <v>-2152072</v>
      </c>
      <c r="F110" s="56">
        <f>F109-F104</f>
        <v>-2257738</v>
      </c>
      <c r="G110" s="56">
        <f>G109-G104</f>
        <v>-2217553</v>
      </c>
      <c r="H110" s="130">
        <f>H109-H104</f>
        <v>-2307689</v>
      </c>
      <c r="I110" s="70">
        <f>I109-I104</f>
        <v>-2192842</v>
      </c>
    </row>
    <row r="111" spans="1:9" ht="12" customHeight="1">
      <c r="A111" s="3"/>
      <c r="B111" s="3"/>
      <c r="C111" s="3"/>
      <c r="D111" s="3"/>
      <c r="E111" s="33"/>
      <c r="F111" s="33"/>
      <c r="G111" s="33"/>
      <c r="H111" s="71"/>
      <c r="I111" s="71"/>
    </row>
    <row r="112" spans="1:9" ht="16.5" customHeight="1">
      <c r="A112" s="323" t="s">
        <v>10</v>
      </c>
      <c r="B112" s="324"/>
      <c r="C112" s="324"/>
      <c r="D112" s="325"/>
      <c r="E112" s="31">
        <v>0</v>
      </c>
      <c r="F112" s="31">
        <v>0</v>
      </c>
      <c r="G112" s="31">
        <v>0</v>
      </c>
      <c r="H112" s="31">
        <v>0</v>
      </c>
      <c r="I112" s="31">
        <v>0</v>
      </c>
    </row>
    <row r="113" spans="1:9" ht="12" customHeight="1">
      <c r="A113" s="3"/>
      <c r="B113" s="3"/>
      <c r="C113" s="3"/>
      <c r="D113" s="3"/>
      <c r="E113" s="17"/>
      <c r="F113" s="17"/>
      <c r="G113" s="18"/>
      <c r="I113" s="18"/>
    </row>
    <row r="114" spans="1:9" ht="16.5" customHeight="1">
      <c r="A114" s="326" t="s">
        <v>11</v>
      </c>
      <c r="B114" s="327"/>
      <c r="C114" s="327"/>
      <c r="D114" s="327"/>
      <c r="E114" s="327"/>
      <c r="F114" s="327"/>
      <c r="G114" s="327"/>
      <c r="H114" s="327"/>
      <c r="I114" s="328"/>
    </row>
    <row r="115" spans="1:9" ht="51" customHeight="1">
      <c r="A115" s="329" t="s">
        <v>165</v>
      </c>
      <c r="B115" s="330"/>
      <c r="C115" s="330"/>
      <c r="D115" s="330"/>
      <c r="E115" s="330"/>
      <c r="F115" s="330"/>
      <c r="G115" s="330"/>
      <c r="H115" s="330"/>
      <c r="I115" s="331"/>
    </row>
    <row r="116" spans="1:9" ht="18.75">
      <c r="A116" s="118"/>
      <c r="B116" s="118"/>
      <c r="C116" s="118"/>
      <c r="D116" s="118"/>
      <c r="E116" s="118"/>
      <c r="F116" s="118"/>
      <c r="G116" s="118"/>
      <c r="H116" s="118"/>
      <c r="I116" s="118"/>
    </row>
    <row r="117" spans="1:9" ht="18.75">
      <c r="A117" s="118"/>
      <c r="B117" s="118"/>
      <c r="C117" s="118"/>
      <c r="D117" s="118"/>
      <c r="E117" s="118"/>
      <c r="F117" s="118"/>
      <c r="G117" s="118"/>
      <c r="H117" s="118"/>
      <c r="I117" s="118"/>
    </row>
    <row r="118" spans="5:9" ht="18.75">
      <c r="E118" s="17"/>
      <c r="F118" s="17"/>
      <c r="G118" s="18"/>
      <c r="I118" s="18"/>
    </row>
    <row r="119" spans="1:9" ht="39" customHeight="1">
      <c r="A119" s="380" t="s">
        <v>204</v>
      </c>
      <c r="E119" s="17"/>
      <c r="F119" s="17"/>
      <c r="G119" s="18"/>
      <c r="I119" s="18"/>
    </row>
    <row r="120" spans="1:9" ht="18" customHeight="1">
      <c r="A120" s="332" t="s">
        <v>98</v>
      </c>
      <c r="B120" s="333"/>
      <c r="C120" s="333"/>
      <c r="D120" s="334"/>
      <c r="E120" s="17"/>
      <c r="F120" s="17"/>
      <c r="G120" s="18"/>
      <c r="I120" s="18"/>
    </row>
    <row r="121" spans="1:9" ht="18" customHeight="1">
      <c r="A121" s="123" t="s">
        <v>180</v>
      </c>
      <c r="B121" s="94"/>
      <c r="C121" s="94"/>
      <c r="D121" s="94"/>
      <c r="E121" s="94"/>
      <c r="F121" s="17"/>
      <c r="G121" s="54"/>
      <c r="H121" s="93"/>
      <c r="I121" s="93" t="s">
        <v>171</v>
      </c>
    </row>
    <row r="122" spans="1:9" ht="16.5" customHeight="1">
      <c r="A122" s="335" t="s">
        <v>0</v>
      </c>
      <c r="B122" s="336"/>
      <c r="C122" s="336"/>
      <c r="D122" s="337"/>
      <c r="E122" s="23" t="s">
        <v>112</v>
      </c>
      <c r="F122" s="23" t="s">
        <v>113</v>
      </c>
      <c r="G122" s="24" t="s">
        <v>114</v>
      </c>
      <c r="H122" s="24" t="s">
        <v>115</v>
      </c>
      <c r="I122" s="24" t="s">
        <v>116</v>
      </c>
    </row>
    <row r="123" spans="1:9" ht="16.5" customHeight="1">
      <c r="A123" s="311" t="s">
        <v>96</v>
      </c>
      <c r="B123" s="318" t="s">
        <v>12</v>
      </c>
      <c r="C123" s="319"/>
      <c r="D123" s="320"/>
      <c r="E123" s="48">
        <f>SUM(E124:E128)</f>
        <v>43252572</v>
      </c>
      <c r="F123" s="50">
        <f>SUM(F124:F128)</f>
        <v>40286592133</v>
      </c>
      <c r="G123" s="50">
        <f>SUM(G124:G128)</f>
        <v>40574786992</v>
      </c>
      <c r="H123" s="124">
        <f>SUM(H124:H128)</f>
        <v>41690103935</v>
      </c>
      <c r="I123" s="124">
        <f>SUM(I124:I128)</f>
        <v>40722376723</v>
      </c>
    </row>
    <row r="124" spans="1:9" ht="16.5" customHeight="1">
      <c r="A124" s="312"/>
      <c r="B124" s="26"/>
      <c r="C124" s="299" t="s">
        <v>13</v>
      </c>
      <c r="D124" s="300"/>
      <c r="E124" s="31">
        <v>1786773</v>
      </c>
      <c r="F124" s="34">
        <v>479245935</v>
      </c>
      <c r="G124" s="34">
        <v>495134789</v>
      </c>
      <c r="H124" s="125">
        <v>1883753960</v>
      </c>
      <c r="I124" s="125">
        <v>882688047</v>
      </c>
    </row>
    <row r="125" spans="1:9" ht="16.5" customHeight="1">
      <c r="A125" s="312"/>
      <c r="B125" s="26"/>
      <c r="C125" s="299" t="s">
        <v>14</v>
      </c>
      <c r="D125" s="300"/>
      <c r="E125" s="31">
        <v>32963</v>
      </c>
      <c r="F125" s="34">
        <v>45732717</v>
      </c>
      <c r="G125" s="34">
        <v>64732717</v>
      </c>
      <c r="H125" s="125">
        <v>70127458</v>
      </c>
      <c r="I125" s="125">
        <v>20980158</v>
      </c>
    </row>
    <row r="126" spans="1:9" ht="16.5" customHeight="1">
      <c r="A126" s="312"/>
      <c r="B126" s="26"/>
      <c r="C126" s="299" t="s">
        <v>15</v>
      </c>
      <c r="D126" s="300"/>
      <c r="E126" s="31">
        <v>0</v>
      </c>
      <c r="F126" s="34">
        <v>0</v>
      </c>
      <c r="G126" s="34">
        <v>0</v>
      </c>
      <c r="H126" s="125">
        <v>0</v>
      </c>
      <c r="I126" s="125">
        <v>0</v>
      </c>
    </row>
    <row r="127" spans="1:9" ht="16.5" customHeight="1">
      <c r="A127" s="312"/>
      <c r="B127" s="26"/>
      <c r="C127" s="299" t="s">
        <v>16</v>
      </c>
      <c r="D127" s="300"/>
      <c r="E127" s="31">
        <v>0</v>
      </c>
      <c r="F127" s="34">
        <v>0</v>
      </c>
      <c r="G127" s="34">
        <v>0</v>
      </c>
      <c r="H127" s="125">
        <v>0</v>
      </c>
      <c r="I127" s="125">
        <v>0</v>
      </c>
    </row>
    <row r="128" spans="1:9" ht="16.5" customHeight="1">
      <c r="A128" s="312"/>
      <c r="B128" s="27"/>
      <c r="C128" s="299" t="s">
        <v>17</v>
      </c>
      <c r="D128" s="300"/>
      <c r="E128" s="31">
        <v>41432836</v>
      </c>
      <c r="F128" s="34">
        <v>39761613481</v>
      </c>
      <c r="G128" s="34">
        <v>40014919486</v>
      </c>
      <c r="H128" s="125">
        <v>39736222517</v>
      </c>
      <c r="I128" s="125">
        <v>39818708518</v>
      </c>
    </row>
    <row r="129" spans="1:9" ht="16.5" customHeight="1">
      <c r="A129" s="312"/>
      <c r="B129" s="318" t="s">
        <v>18</v>
      </c>
      <c r="C129" s="319"/>
      <c r="D129" s="320"/>
      <c r="E129" s="48">
        <f>SUM(E130:E139)</f>
        <v>113059928</v>
      </c>
      <c r="F129" s="50">
        <f>SUM(F130:F139)</f>
        <v>112895216381</v>
      </c>
      <c r="G129" s="50">
        <f>SUM(G130:G139)</f>
        <v>112875377502</v>
      </c>
      <c r="H129" s="124">
        <f>SUM(H130:H139)</f>
        <v>112953763331</v>
      </c>
      <c r="I129" s="124">
        <f>SUM(I130:I139)</f>
        <v>115069695348</v>
      </c>
    </row>
    <row r="130" spans="1:9" ht="16.5" customHeight="1">
      <c r="A130" s="312"/>
      <c r="B130" s="28"/>
      <c r="C130" s="299" t="s">
        <v>20</v>
      </c>
      <c r="D130" s="300"/>
      <c r="E130" s="31">
        <v>110292625</v>
      </c>
      <c r="F130" s="34">
        <v>110292625097</v>
      </c>
      <c r="G130" s="34">
        <v>110292625097</v>
      </c>
      <c r="H130" s="125">
        <v>110292625097</v>
      </c>
      <c r="I130" s="125">
        <v>110292625097</v>
      </c>
    </row>
    <row r="131" spans="1:9" ht="16.5" customHeight="1">
      <c r="A131" s="312"/>
      <c r="B131" s="28"/>
      <c r="C131" s="299" t="s">
        <v>21</v>
      </c>
      <c r="D131" s="300"/>
      <c r="E131" s="31">
        <v>1159171</v>
      </c>
      <c r="F131" s="34">
        <v>1073040139</v>
      </c>
      <c r="G131" s="34">
        <v>974710033</v>
      </c>
      <c r="H131" s="125">
        <v>884558145</v>
      </c>
      <c r="I131" s="125">
        <v>807542822</v>
      </c>
    </row>
    <row r="132" spans="1:9" ht="16.5" customHeight="1">
      <c r="A132" s="312"/>
      <c r="B132" s="28"/>
      <c r="C132" s="299" t="s">
        <v>22</v>
      </c>
      <c r="D132" s="300"/>
      <c r="E132" s="31">
        <v>1017626</v>
      </c>
      <c r="F132" s="34">
        <v>957426740</v>
      </c>
      <c r="G132" s="34">
        <v>910299848</v>
      </c>
      <c r="H132" s="125">
        <v>853030517</v>
      </c>
      <c r="I132" s="125">
        <v>1448828059</v>
      </c>
    </row>
    <row r="133" spans="1:9" ht="16.5" customHeight="1">
      <c r="A133" s="312"/>
      <c r="B133" s="28"/>
      <c r="C133" s="299" t="s">
        <v>23</v>
      </c>
      <c r="D133" s="300"/>
      <c r="E133" s="31">
        <v>0</v>
      </c>
      <c r="F133" s="34">
        <v>0</v>
      </c>
      <c r="G133" s="34">
        <v>0</v>
      </c>
      <c r="H133" s="125">
        <v>0</v>
      </c>
      <c r="I133" s="125">
        <v>0</v>
      </c>
    </row>
    <row r="134" spans="1:9" ht="16.5" customHeight="1">
      <c r="A134" s="312"/>
      <c r="B134" s="28"/>
      <c r="C134" s="299" t="s">
        <v>24</v>
      </c>
      <c r="D134" s="300"/>
      <c r="E134" s="31">
        <v>0</v>
      </c>
      <c r="F134" s="34">
        <v>0</v>
      </c>
      <c r="G134" s="34">
        <v>0</v>
      </c>
      <c r="H134" s="125">
        <v>0</v>
      </c>
      <c r="I134" s="125">
        <v>0</v>
      </c>
    </row>
    <row r="135" spans="1:9" ht="16.5" customHeight="1">
      <c r="A135" s="312"/>
      <c r="B135" s="28"/>
      <c r="C135" s="299" t="s">
        <v>25</v>
      </c>
      <c r="D135" s="300"/>
      <c r="E135" s="31">
        <v>0</v>
      </c>
      <c r="F135" s="34">
        <v>16346610</v>
      </c>
      <c r="G135" s="34">
        <v>11987514</v>
      </c>
      <c r="H135" s="125">
        <v>7366862</v>
      </c>
      <c r="I135" s="125">
        <v>0</v>
      </c>
    </row>
    <row r="136" spans="1:9" ht="16.5" customHeight="1">
      <c r="A136" s="312"/>
      <c r="B136" s="28"/>
      <c r="C136" s="299" t="s">
        <v>26</v>
      </c>
      <c r="D136" s="300"/>
      <c r="E136" s="31">
        <v>88506</v>
      </c>
      <c r="F136" s="34">
        <v>53777795</v>
      </c>
      <c r="G136" s="34">
        <v>183755010</v>
      </c>
      <c r="H136" s="125">
        <v>414182710</v>
      </c>
      <c r="I136" s="125">
        <v>275246410</v>
      </c>
    </row>
    <row r="137" spans="1:9" ht="16.5" customHeight="1">
      <c r="A137" s="312"/>
      <c r="B137" s="28"/>
      <c r="C137" s="299" t="s">
        <v>27</v>
      </c>
      <c r="D137" s="300"/>
      <c r="E137" s="31">
        <v>502000</v>
      </c>
      <c r="F137" s="34">
        <v>502000000</v>
      </c>
      <c r="G137" s="34">
        <v>502000000</v>
      </c>
      <c r="H137" s="125">
        <v>502000000</v>
      </c>
      <c r="I137" s="125">
        <v>502000000</v>
      </c>
    </row>
    <row r="138" spans="1:9" ht="16.5" customHeight="1">
      <c r="A138" s="312"/>
      <c r="B138" s="28"/>
      <c r="C138" s="299" t="s">
        <v>28</v>
      </c>
      <c r="D138" s="300"/>
      <c r="E138" s="31">
        <v>0</v>
      </c>
      <c r="F138" s="34">
        <v>0</v>
      </c>
      <c r="G138" s="34">
        <v>0</v>
      </c>
      <c r="H138" s="125">
        <v>0</v>
      </c>
      <c r="I138" s="125">
        <v>0</v>
      </c>
    </row>
    <row r="139" spans="1:9" ht="16.5" customHeight="1" thickBot="1">
      <c r="A139" s="312"/>
      <c r="B139" s="28"/>
      <c r="C139" s="301" t="s">
        <v>29</v>
      </c>
      <c r="D139" s="302"/>
      <c r="E139" s="32">
        <v>0</v>
      </c>
      <c r="F139" s="35">
        <v>0</v>
      </c>
      <c r="G139" s="35">
        <v>0</v>
      </c>
      <c r="H139" s="126">
        <v>0</v>
      </c>
      <c r="I139" s="126">
        <v>1743452960</v>
      </c>
    </row>
    <row r="140" spans="1:9" ht="16.5" customHeight="1" thickBot="1">
      <c r="A140" s="314"/>
      <c r="B140" s="309" t="s">
        <v>30</v>
      </c>
      <c r="C140" s="310"/>
      <c r="D140" s="310"/>
      <c r="E140" s="56">
        <f>E123+E129</f>
        <v>156312500</v>
      </c>
      <c r="F140" s="59">
        <f>F123+F129</f>
        <v>153181808514</v>
      </c>
      <c r="G140" s="59">
        <f>G123+G129</f>
        <v>153450164494</v>
      </c>
      <c r="H140" s="134">
        <f>H123+H129</f>
        <v>154643867266</v>
      </c>
      <c r="I140" s="140">
        <f>I123+I129</f>
        <v>155792072071</v>
      </c>
    </row>
    <row r="141" spans="1:9" ht="16.5" customHeight="1">
      <c r="A141" s="311" t="s">
        <v>97</v>
      </c>
      <c r="B141" s="315" t="s">
        <v>31</v>
      </c>
      <c r="C141" s="316"/>
      <c r="D141" s="317"/>
      <c r="E141" s="49">
        <f>SUM(E142:E145)</f>
        <v>4948285</v>
      </c>
      <c r="F141" s="51">
        <f>SUM(F142:F145)</f>
        <v>3112003351</v>
      </c>
      <c r="G141" s="51">
        <f>SUM(G142:G145)</f>
        <v>2974300161</v>
      </c>
      <c r="H141" s="127">
        <f>SUM(H142:H145)</f>
        <v>1449280931</v>
      </c>
      <c r="I141" s="127">
        <f>SUM(I142:I145)</f>
        <v>905543657</v>
      </c>
    </row>
    <row r="142" spans="1:9" ht="16.5" customHeight="1">
      <c r="A142" s="312"/>
      <c r="B142" s="28"/>
      <c r="C142" s="299" t="s">
        <v>32</v>
      </c>
      <c r="D142" s="300"/>
      <c r="E142" s="31">
        <v>4917748</v>
      </c>
      <c r="F142" s="34">
        <v>3075936335</v>
      </c>
      <c r="G142" s="34">
        <v>2969941065</v>
      </c>
      <c r="H142" s="125">
        <v>1441870467</v>
      </c>
      <c r="I142" s="125">
        <v>905543657</v>
      </c>
    </row>
    <row r="143" spans="1:9" ht="16.5" customHeight="1">
      <c r="A143" s="312"/>
      <c r="B143" s="28"/>
      <c r="C143" s="299" t="s">
        <v>33</v>
      </c>
      <c r="D143" s="300"/>
      <c r="E143" s="31">
        <v>30537</v>
      </c>
      <c r="F143" s="34">
        <v>31707920</v>
      </c>
      <c r="G143" s="34">
        <v>0</v>
      </c>
      <c r="H143" s="125">
        <v>0</v>
      </c>
      <c r="I143" s="125">
        <v>0</v>
      </c>
    </row>
    <row r="144" spans="1:9" ht="16.5" customHeight="1">
      <c r="A144" s="312"/>
      <c r="B144" s="28"/>
      <c r="C144" s="299" t="s">
        <v>34</v>
      </c>
      <c r="D144" s="300"/>
      <c r="E144" s="31">
        <v>0</v>
      </c>
      <c r="F144" s="34">
        <v>4359096</v>
      </c>
      <c r="G144" s="34">
        <v>4359096</v>
      </c>
      <c r="H144" s="125">
        <v>7410464</v>
      </c>
      <c r="I144" s="125">
        <v>0</v>
      </c>
    </row>
    <row r="145" spans="1:9" ht="16.5" customHeight="1">
      <c r="A145" s="312"/>
      <c r="B145" s="28"/>
      <c r="C145" s="299" t="s">
        <v>35</v>
      </c>
      <c r="D145" s="300"/>
      <c r="E145" s="31">
        <v>0</v>
      </c>
      <c r="F145" s="34">
        <v>0</v>
      </c>
      <c r="G145" s="34">
        <v>0</v>
      </c>
      <c r="H145" s="125">
        <v>0</v>
      </c>
      <c r="I145" s="125">
        <v>0</v>
      </c>
    </row>
    <row r="146" spans="1:9" ht="16.5" customHeight="1">
      <c r="A146" s="312"/>
      <c r="B146" s="318" t="s">
        <v>36</v>
      </c>
      <c r="C146" s="319"/>
      <c r="D146" s="320"/>
      <c r="E146" s="48">
        <f>SUM(E147:E149)</f>
        <v>12980402</v>
      </c>
      <c r="F146" s="50">
        <f>SUM(F147:F149)</f>
        <v>13418522424</v>
      </c>
      <c r="G146" s="50">
        <f>SUM(G147:G149)</f>
        <v>10226518542</v>
      </c>
      <c r="H146" s="124">
        <f>SUM(H147:H149)</f>
        <v>8782577505</v>
      </c>
      <c r="I146" s="124">
        <f>SUM(I147:I149)</f>
        <v>7871476000</v>
      </c>
    </row>
    <row r="147" spans="1:9" ht="16.5" customHeight="1">
      <c r="A147" s="312"/>
      <c r="B147" s="28"/>
      <c r="C147" s="299" t="s">
        <v>32</v>
      </c>
      <c r="D147" s="300"/>
      <c r="E147" s="31">
        <v>12627768</v>
      </c>
      <c r="F147" s="34">
        <v>13048831189</v>
      </c>
      <c r="G147" s="34">
        <v>10218890124</v>
      </c>
      <c r="H147" s="125">
        <v>8777019657</v>
      </c>
      <c r="I147" s="125">
        <v>7871476000</v>
      </c>
    </row>
    <row r="148" spans="1:9" ht="16.5" customHeight="1">
      <c r="A148" s="312"/>
      <c r="B148" s="28"/>
      <c r="C148" s="299" t="s">
        <v>37</v>
      </c>
      <c r="D148" s="300"/>
      <c r="E148" s="31">
        <v>352634</v>
      </c>
      <c r="F148" s="34">
        <v>357703721</v>
      </c>
      <c r="G148" s="34">
        <v>0</v>
      </c>
      <c r="H148" s="125">
        <v>0</v>
      </c>
      <c r="I148" s="125">
        <v>0</v>
      </c>
    </row>
    <row r="149" spans="1:9" ht="16.5" customHeight="1" thickBot="1">
      <c r="A149" s="312"/>
      <c r="B149" s="28"/>
      <c r="C149" s="301" t="s">
        <v>34</v>
      </c>
      <c r="D149" s="302"/>
      <c r="E149" s="32">
        <v>0</v>
      </c>
      <c r="F149" s="35">
        <v>11987514</v>
      </c>
      <c r="G149" s="35">
        <v>7628418</v>
      </c>
      <c r="H149" s="126">
        <v>5557848</v>
      </c>
      <c r="I149" s="126">
        <v>0</v>
      </c>
    </row>
    <row r="150" spans="1:9" ht="16.5" customHeight="1" thickBot="1">
      <c r="A150" s="313"/>
      <c r="B150" s="303" t="s">
        <v>109</v>
      </c>
      <c r="C150" s="304"/>
      <c r="D150" s="304"/>
      <c r="E150" s="57">
        <f>E141+E146</f>
        <v>17928687</v>
      </c>
      <c r="F150" s="60">
        <f>F141+F146</f>
        <v>16530525775</v>
      </c>
      <c r="G150" s="60">
        <f>G141+G146</f>
        <v>13200818703</v>
      </c>
      <c r="H150" s="136">
        <f>H141+H146</f>
        <v>10231858436</v>
      </c>
      <c r="I150" s="141">
        <f>I141+I146</f>
        <v>8777019657</v>
      </c>
    </row>
    <row r="151" spans="1:9" ht="16.5" customHeight="1" thickBot="1">
      <c r="A151" s="313"/>
      <c r="B151" s="305" t="s">
        <v>38</v>
      </c>
      <c r="C151" s="306"/>
      <c r="D151" s="306"/>
      <c r="E151" s="56">
        <f>E140-E150</f>
        <v>138383813</v>
      </c>
      <c r="F151" s="59">
        <f>F140-F150</f>
        <v>136651282739</v>
      </c>
      <c r="G151" s="59">
        <f>G140-G150</f>
        <v>140249345791</v>
      </c>
      <c r="H151" s="134">
        <f>H140-H150</f>
        <v>144412008830</v>
      </c>
      <c r="I151" s="140">
        <f>I140-I150</f>
        <v>147015052414</v>
      </c>
    </row>
    <row r="152" spans="1:9" ht="16.5" customHeight="1" thickBot="1">
      <c r="A152" s="314"/>
      <c r="B152" s="307" t="s">
        <v>39</v>
      </c>
      <c r="C152" s="308"/>
      <c r="D152" s="308"/>
      <c r="E152" s="61">
        <f>SUM(E150:E151)</f>
        <v>156312500</v>
      </c>
      <c r="F152" s="62">
        <f>SUM(F150:F151)</f>
        <v>153181808514</v>
      </c>
      <c r="G152" s="62">
        <f>SUM(G150:G151)</f>
        <v>153450164494</v>
      </c>
      <c r="H152" s="137">
        <f>SUM(H150:H151)</f>
        <v>154643867266</v>
      </c>
      <c r="I152" s="142">
        <f>SUM(I150:I151)</f>
        <v>155792072071</v>
      </c>
    </row>
    <row r="153" spans="1:9" ht="21" customHeight="1">
      <c r="A153" s="9"/>
      <c r="B153" s="3"/>
      <c r="C153" s="3"/>
      <c r="D153" s="3"/>
      <c r="E153" s="33"/>
      <c r="F153" s="33"/>
      <c r="G153" s="19"/>
      <c r="H153" s="19"/>
      <c r="I153" s="143"/>
    </row>
    <row r="154" spans="1:9" ht="18.75">
      <c r="A154" s="36" t="s">
        <v>41</v>
      </c>
      <c r="B154" s="3"/>
      <c r="C154" s="3"/>
      <c r="D154" s="3"/>
      <c r="E154" s="17"/>
      <c r="F154" s="17"/>
      <c r="G154" s="18"/>
      <c r="I154" s="144"/>
    </row>
    <row r="155" spans="1:9" ht="18" customHeight="1">
      <c r="A155" s="292" t="s">
        <v>181</v>
      </c>
      <c r="B155" s="292"/>
      <c r="C155" s="292"/>
      <c r="D155" s="292"/>
      <c r="E155" s="17"/>
      <c r="F155" s="17"/>
      <c r="G155" s="18"/>
      <c r="H155" s="93"/>
      <c r="I155" s="93" t="s">
        <v>171</v>
      </c>
    </row>
    <row r="156" spans="1:9" ht="16.5" customHeight="1">
      <c r="A156" s="293" t="s">
        <v>0</v>
      </c>
      <c r="B156" s="294"/>
      <c r="C156" s="294"/>
      <c r="D156" s="295"/>
      <c r="E156" s="23" t="s">
        <v>112</v>
      </c>
      <c r="F156" s="23" t="s">
        <v>113</v>
      </c>
      <c r="G156" s="24" t="s">
        <v>114</v>
      </c>
      <c r="H156" s="24" t="s">
        <v>115</v>
      </c>
      <c r="I156" s="24" t="s">
        <v>116</v>
      </c>
    </row>
    <row r="157" spans="1:9" ht="16.5" customHeight="1">
      <c r="A157" s="296" t="s">
        <v>42</v>
      </c>
      <c r="B157" s="285" t="s">
        <v>43</v>
      </c>
      <c r="C157" s="286"/>
      <c r="D157" s="287"/>
      <c r="E157" s="48">
        <f>SUM(E158:E163)</f>
        <v>8960142</v>
      </c>
      <c r="F157" s="50">
        <f>SUM(F158:F163)</f>
        <v>10803723491</v>
      </c>
      <c r="G157" s="50">
        <f>SUM(G158:G163)</f>
        <v>8724405901</v>
      </c>
      <c r="H157" s="124">
        <f>SUM(H158:H163)</f>
        <v>9836994451</v>
      </c>
      <c r="I157" s="124">
        <f>SUM(I158:I163)</f>
        <v>7299919788</v>
      </c>
    </row>
    <row r="158" spans="1:9" ht="16.5" customHeight="1">
      <c r="A158" s="297"/>
      <c r="B158" s="29"/>
      <c r="C158" s="290" t="s">
        <v>44</v>
      </c>
      <c r="D158" s="291"/>
      <c r="E158" s="31">
        <v>0</v>
      </c>
      <c r="F158" s="34">
        <v>0</v>
      </c>
      <c r="G158" s="34">
        <v>0</v>
      </c>
      <c r="H158" s="125">
        <v>0</v>
      </c>
      <c r="I158" s="125">
        <v>0</v>
      </c>
    </row>
    <row r="159" spans="1:9" ht="16.5" customHeight="1">
      <c r="A159" s="297"/>
      <c r="B159" s="29"/>
      <c r="C159" s="290" t="s">
        <v>45</v>
      </c>
      <c r="D159" s="291"/>
      <c r="E159" s="31">
        <v>2625009</v>
      </c>
      <c r="F159" s="34">
        <v>2654113485</v>
      </c>
      <c r="G159" s="34">
        <v>2692432011</v>
      </c>
      <c r="H159" s="125">
        <v>2717961635</v>
      </c>
      <c r="I159" s="125">
        <v>2747333432</v>
      </c>
    </row>
    <row r="160" spans="1:9" ht="16.5" customHeight="1">
      <c r="A160" s="297"/>
      <c r="B160" s="29"/>
      <c r="C160" s="290" t="s">
        <v>46</v>
      </c>
      <c r="D160" s="291"/>
      <c r="E160" s="31">
        <v>0</v>
      </c>
      <c r="F160" s="34">
        <v>0</v>
      </c>
      <c r="G160" s="34">
        <v>0</v>
      </c>
      <c r="H160" s="125">
        <v>0</v>
      </c>
      <c r="I160" s="125">
        <v>0</v>
      </c>
    </row>
    <row r="161" spans="1:9" ht="16.5" customHeight="1">
      <c r="A161" s="297"/>
      <c r="B161" s="29"/>
      <c r="C161" s="290" t="s">
        <v>47</v>
      </c>
      <c r="D161" s="291"/>
      <c r="E161" s="31">
        <v>2521882</v>
      </c>
      <c r="F161" s="34">
        <v>2566778530</v>
      </c>
      <c r="G161" s="34">
        <v>2650012300</v>
      </c>
      <c r="H161" s="125">
        <v>2648606900</v>
      </c>
      <c r="I161" s="125">
        <v>2645188300</v>
      </c>
    </row>
    <row r="162" spans="1:9" ht="16.5" customHeight="1">
      <c r="A162" s="297"/>
      <c r="B162" s="29"/>
      <c r="C162" s="290" t="s">
        <v>48</v>
      </c>
      <c r="D162" s="291"/>
      <c r="E162" s="31">
        <v>3240802</v>
      </c>
      <c r="F162" s="34">
        <v>3132194000</v>
      </c>
      <c r="G162" s="34">
        <v>3276835000</v>
      </c>
      <c r="H162" s="125">
        <v>4049443000</v>
      </c>
      <c r="I162" s="125">
        <v>1521869000</v>
      </c>
    </row>
    <row r="163" spans="1:9" ht="16.5" customHeight="1">
      <c r="A163" s="297"/>
      <c r="B163" s="29"/>
      <c r="C163" s="290" t="s">
        <v>49</v>
      </c>
      <c r="D163" s="291"/>
      <c r="E163" s="31">
        <v>572449</v>
      </c>
      <c r="F163" s="34">
        <v>2450637476</v>
      </c>
      <c r="G163" s="34">
        <v>105126590</v>
      </c>
      <c r="H163" s="125">
        <v>420982916</v>
      </c>
      <c r="I163" s="125">
        <v>385529056</v>
      </c>
    </row>
    <row r="164" spans="1:9" ht="16.5" customHeight="1">
      <c r="A164" s="297"/>
      <c r="B164" s="285" t="s">
        <v>50</v>
      </c>
      <c r="C164" s="286"/>
      <c r="D164" s="287"/>
      <c r="E164" s="48">
        <f>E165</f>
        <v>0</v>
      </c>
      <c r="F164" s="50">
        <f>F165</f>
        <v>0</v>
      </c>
      <c r="G164" s="50">
        <f>G165</f>
        <v>0</v>
      </c>
      <c r="H164" s="124">
        <f>H165</f>
        <v>0</v>
      </c>
      <c r="I164" s="124">
        <f>I165</f>
        <v>0</v>
      </c>
    </row>
    <row r="165" spans="1:9" ht="16.5" customHeight="1">
      <c r="A165" s="297"/>
      <c r="B165" s="30"/>
      <c r="C165" s="288" t="s">
        <v>51</v>
      </c>
      <c r="D165" s="289"/>
      <c r="E165" s="31">
        <v>0</v>
      </c>
      <c r="F165" s="34">
        <v>0</v>
      </c>
      <c r="G165" s="34">
        <v>0</v>
      </c>
      <c r="H165" s="125">
        <v>0</v>
      </c>
      <c r="I165" s="125">
        <v>0</v>
      </c>
    </row>
    <row r="166" spans="1:9" ht="16.5" customHeight="1">
      <c r="A166" s="297"/>
      <c r="B166" s="285" t="s">
        <v>52</v>
      </c>
      <c r="C166" s="286"/>
      <c r="D166" s="287"/>
      <c r="E166" s="48">
        <f>SUM(E167:E170)</f>
        <v>544453</v>
      </c>
      <c r="F166" s="50">
        <f>SUM(F167:F170)</f>
        <v>1000000</v>
      </c>
      <c r="G166" s="50">
        <f>SUM(G167:G170)</f>
        <v>60000000</v>
      </c>
      <c r="H166" s="124">
        <f>SUM(H167:H170)</f>
        <v>9807966</v>
      </c>
      <c r="I166" s="124">
        <f>SUM(I167:I170)</f>
        <v>5601450</v>
      </c>
    </row>
    <row r="167" spans="1:9" ht="16.5" customHeight="1">
      <c r="A167" s="297"/>
      <c r="B167" s="29"/>
      <c r="C167" s="290" t="s">
        <v>44</v>
      </c>
      <c r="D167" s="291"/>
      <c r="E167" s="31">
        <v>0</v>
      </c>
      <c r="F167" s="34">
        <v>0</v>
      </c>
      <c r="G167" s="34">
        <v>0</v>
      </c>
      <c r="H167" s="125">
        <v>0</v>
      </c>
      <c r="I167" s="125">
        <v>0</v>
      </c>
    </row>
    <row r="168" spans="1:9" ht="16.5" customHeight="1">
      <c r="A168" s="297"/>
      <c r="B168" s="29"/>
      <c r="C168" s="290" t="s">
        <v>46</v>
      </c>
      <c r="D168" s="291"/>
      <c r="E168" s="31">
        <v>0</v>
      </c>
      <c r="F168" s="34">
        <v>1000000</v>
      </c>
      <c r="G168" s="34">
        <v>60000000</v>
      </c>
      <c r="H168" s="125">
        <v>0</v>
      </c>
      <c r="I168" s="125">
        <v>0</v>
      </c>
    </row>
    <row r="169" spans="1:9" ht="16.5" customHeight="1">
      <c r="A169" s="297"/>
      <c r="B169" s="29"/>
      <c r="C169" s="290" t="s">
        <v>53</v>
      </c>
      <c r="D169" s="291"/>
      <c r="E169" s="31">
        <v>544453</v>
      </c>
      <c r="F169" s="34">
        <v>0</v>
      </c>
      <c r="G169" s="34">
        <v>0</v>
      </c>
      <c r="H169" s="125">
        <v>0</v>
      </c>
      <c r="I169" s="125">
        <v>0</v>
      </c>
    </row>
    <row r="170" spans="1:9" ht="16.5" customHeight="1" thickBot="1">
      <c r="A170" s="297"/>
      <c r="B170" s="29"/>
      <c r="C170" s="274" t="s">
        <v>54</v>
      </c>
      <c r="D170" s="275"/>
      <c r="E170" s="32">
        <v>0</v>
      </c>
      <c r="F170" s="35">
        <v>0</v>
      </c>
      <c r="G170" s="35">
        <v>0</v>
      </c>
      <c r="H170" s="126">
        <v>9807966</v>
      </c>
      <c r="I170" s="126">
        <v>5601450</v>
      </c>
    </row>
    <row r="171" spans="1:9" ht="16.5" customHeight="1" thickBot="1">
      <c r="A171" s="298"/>
      <c r="B171" s="276" t="s">
        <v>120</v>
      </c>
      <c r="C171" s="277"/>
      <c r="D171" s="278"/>
      <c r="E171" s="63">
        <f>SUM(E157,E164,E166)</f>
        <v>9504595</v>
      </c>
      <c r="F171" s="64">
        <f>SUM(F157,F164,F166)</f>
        <v>10804723491</v>
      </c>
      <c r="G171" s="64">
        <f>SUM(G157,G164,G166)</f>
        <v>8784405901</v>
      </c>
      <c r="H171" s="134">
        <f>SUM(H157,H164,H166)</f>
        <v>9846802417</v>
      </c>
      <c r="I171" s="140">
        <f>SUM(I157,I164,I166)</f>
        <v>7305521238</v>
      </c>
    </row>
    <row r="172" spans="1:9" ht="16.5" customHeight="1">
      <c r="A172" s="279" t="s">
        <v>6</v>
      </c>
      <c r="B172" s="282" t="s">
        <v>111</v>
      </c>
      <c r="C172" s="283"/>
      <c r="D172" s="284"/>
      <c r="E172" s="49">
        <f>SUM(E173:E182)</f>
        <v>9347879</v>
      </c>
      <c r="F172" s="51">
        <f>SUM(F173:F182)</f>
        <v>16961190902</v>
      </c>
      <c r="G172" s="51">
        <f>SUM(G173:G182)</f>
        <v>8286918948</v>
      </c>
      <c r="H172" s="127">
        <f>SUM(H173:H182)</f>
        <v>8632492592</v>
      </c>
      <c r="I172" s="127">
        <f>SUM(I173:I182)</f>
        <v>6140516694</v>
      </c>
    </row>
    <row r="173" spans="1:9" ht="16.5" customHeight="1">
      <c r="A173" s="280"/>
      <c r="B173" s="29"/>
      <c r="C173" s="265" t="s">
        <v>55</v>
      </c>
      <c r="D173" s="266"/>
      <c r="E173" s="31">
        <v>277544</v>
      </c>
      <c r="F173" s="34">
        <v>279681952</v>
      </c>
      <c r="G173" s="34">
        <v>128676164</v>
      </c>
      <c r="H173" s="125">
        <v>39200</v>
      </c>
      <c r="I173" s="125">
        <v>29400</v>
      </c>
    </row>
    <row r="174" spans="1:9" ht="16.5" customHeight="1">
      <c r="A174" s="280"/>
      <c r="B174" s="29"/>
      <c r="C174" s="265" t="s">
        <v>56</v>
      </c>
      <c r="D174" s="266"/>
      <c r="E174" s="31">
        <v>307618</v>
      </c>
      <c r="F174" s="34">
        <v>260643472</v>
      </c>
      <c r="G174" s="34">
        <v>266850166</v>
      </c>
      <c r="H174" s="125">
        <v>358621066</v>
      </c>
      <c r="I174" s="125">
        <v>382973469</v>
      </c>
    </row>
    <row r="175" spans="1:9" ht="16.5" customHeight="1">
      <c r="A175" s="280"/>
      <c r="B175" s="29"/>
      <c r="C175" s="265" t="s">
        <v>57</v>
      </c>
      <c r="D175" s="266"/>
      <c r="E175" s="31">
        <v>153150</v>
      </c>
      <c r="F175" s="34">
        <v>234497233</v>
      </c>
      <c r="G175" s="34">
        <v>569260809</v>
      </c>
      <c r="H175" s="125">
        <v>137515795</v>
      </c>
      <c r="I175" s="125">
        <v>373638322</v>
      </c>
    </row>
    <row r="176" spans="1:9" ht="16.5" customHeight="1">
      <c r="A176" s="280"/>
      <c r="B176" s="29"/>
      <c r="C176" s="261" t="s">
        <v>58</v>
      </c>
      <c r="D176" s="262"/>
      <c r="E176" s="31">
        <v>0</v>
      </c>
      <c r="F176" s="34">
        <v>0</v>
      </c>
      <c r="G176" s="34">
        <v>0</v>
      </c>
      <c r="H176" s="125">
        <v>0</v>
      </c>
      <c r="I176" s="125">
        <v>0</v>
      </c>
    </row>
    <row r="177" spans="1:9" ht="16.5" customHeight="1">
      <c r="A177" s="280"/>
      <c r="B177" s="29"/>
      <c r="C177" s="265" t="s">
        <v>59</v>
      </c>
      <c r="D177" s="266"/>
      <c r="E177" s="31">
        <v>962580</v>
      </c>
      <c r="F177" s="34">
        <v>922356196</v>
      </c>
      <c r="G177" s="34">
        <v>1373503552</v>
      </c>
      <c r="H177" s="125">
        <v>2137714170</v>
      </c>
      <c r="I177" s="125">
        <v>1832208689</v>
      </c>
    </row>
    <row r="178" spans="1:9" ht="16.5" customHeight="1">
      <c r="A178" s="280"/>
      <c r="B178" s="29"/>
      <c r="C178" s="261" t="s">
        <v>60</v>
      </c>
      <c r="D178" s="262"/>
      <c r="E178" s="31">
        <v>0</v>
      </c>
      <c r="F178" s="34">
        <v>0</v>
      </c>
      <c r="G178" s="34">
        <v>0</v>
      </c>
      <c r="H178" s="125">
        <v>0</v>
      </c>
      <c r="I178" s="125">
        <v>0</v>
      </c>
    </row>
    <row r="179" spans="1:9" ht="16.5" customHeight="1">
      <c r="A179" s="280"/>
      <c r="B179" s="29"/>
      <c r="C179" s="261" t="s">
        <v>61</v>
      </c>
      <c r="D179" s="262"/>
      <c r="E179" s="31">
        <v>6860483</v>
      </c>
      <c r="F179" s="34">
        <v>12640091838</v>
      </c>
      <c r="G179" s="34">
        <v>6079451412</v>
      </c>
      <c r="H179" s="125">
        <v>5456328677</v>
      </c>
      <c r="I179" s="125">
        <v>3176081071</v>
      </c>
    </row>
    <row r="180" spans="1:9" ht="16.5" customHeight="1">
      <c r="A180" s="280"/>
      <c r="B180" s="29"/>
      <c r="C180" s="261" t="s">
        <v>62</v>
      </c>
      <c r="D180" s="262"/>
      <c r="E180" s="31">
        <v>198533</v>
      </c>
      <c r="F180" s="34">
        <v>208763623</v>
      </c>
      <c r="G180" s="34">
        <v>210703599</v>
      </c>
      <c r="H180" s="125">
        <v>214220375</v>
      </c>
      <c r="I180" s="125">
        <v>178309395</v>
      </c>
    </row>
    <row r="181" spans="1:9" ht="16.5" customHeight="1">
      <c r="A181" s="280"/>
      <c r="B181" s="29"/>
      <c r="C181" s="263" t="s">
        <v>63</v>
      </c>
      <c r="D181" s="264"/>
      <c r="E181" s="31">
        <v>34429</v>
      </c>
      <c r="F181" s="34">
        <v>65149887</v>
      </c>
      <c r="G181" s="34">
        <v>-341526754</v>
      </c>
      <c r="H181" s="125">
        <v>0</v>
      </c>
      <c r="I181" s="125">
        <v>0</v>
      </c>
    </row>
    <row r="182" spans="1:9" ht="16.5" customHeight="1">
      <c r="A182" s="280"/>
      <c r="B182" s="29"/>
      <c r="C182" s="265" t="s">
        <v>64</v>
      </c>
      <c r="D182" s="266"/>
      <c r="E182" s="31">
        <v>553542</v>
      </c>
      <c r="F182" s="34">
        <v>2350006701</v>
      </c>
      <c r="G182" s="34">
        <v>0</v>
      </c>
      <c r="H182" s="125">
        <v>328053309</v>
      </c>
      <c r="I182" s="125">
        <v>197276348</v>
      </c>
    </row>
    <row r="183" spans="1:9" ht="16.5" customHeight="1">
      <c r="A183" s="280"/>
      <c r="B183" s="267" t="s">
        <v>110</v>
      </c>
      <c r="C183" s="268"/>
      <c r="D183" s="269"/>
      <c r="E183" s="48">
        <f>E184</f>
        <v>15250</v>
      </c>
      <c r="F183" s="50">
        <f>F184</f>
        <v>15694458</v>
      </c>
      <c r="G183" s="50">
        <f>G184</f>
        <v>14064477</v>
      </c>
      <c r="H183" s="124">
        <f>H184</f>
        <v>10163727</v>
      </c>
      <c r="I183" s="124">
        <f>I184</f>
        <v>3831426</v>
      </c>
    </row>
    <row r="184" spans="1:9" ht="16.5" customHeight="1">
      <c r="A184" s="280"/>
      <c r="B184" s="30"/>
      <c r="C184" s="265" t="s">
        <v>65</v>
      </c>
      <c r="D184" s="266"/>
      <c r="E184" s="31">
        <v>15250</v>
      </c>
      <c r="F184" s="34">
        <v>15694458</v>
      </c>
      <c r="G184" s="34">
        <v>14064477</v>
      </c>
      <c r="H184" s="125">
        <v>10163727</v>
      </c>
      <c r="I184" s="125">
        <v>3831426</v>
      </c>
    </row>
    <row r="185" spans="1:9" ht="16.5" customHeight="1">
      <c r="A185" s="280"/>
      <c r="B185" s="267" t="s">
        <v>66</v>
      </c>
      <c r="C185" s="268"/>
      <c r="D185" s="269"/>
      <c r="E185" s="48">
        <f>SUM(E186:E187)</f>
        <v>348048</v>
      </c>
      <c r="F185" s="50">
        <f>SUM(F186:F187)</f>
        <v>6489564</v>
      </c>
      <c r="G185" s="50">
        <f>SUM(G186:G187)</f>
        <v>52759880</v>
      </c>
      <c r="H185" s="124">
        <f>SUM(H186:H187)</f>
        <v>16782524</v>
      </c>
      <c r="I185" s="124">
        <f>SUM(I186:I187)</f>
        <v>16782525</v>
      </c>
    </row>
    <row r="186" spans="1:9" ht="16.5" customHeight="1">
      <c r="A186" s="280"/>
      <c r="B186" s="29"/>
      <c r="C186" s="270" t="s">
        <v>67</v>
      </c>
      <c r="D186" s="271"/>
      <c r="E186" s="31">
        <v>348048</v>
      </c>
      <c r="F186" s="34">
        <v>0</v>
      </c>
      <c r="G186" s="34">
        <v>0</v>
      </c>
      <c r="H186" s="125">
        <v>0</v>
      </c>
      <c r="I186" s="125">
        <v>0</v>
      </c>
    </row>
    <row r="187" spans="1:9" ht="16.5" customHeight="1" thickBot="1">
      <c r="A187" s="280"/>
      <c r="B187" s="29"/>
      <c r="C187" s="272" t="s">
        <v>68</v>
      </c>
      <c r="D187" s="273"/>
      <c r="E187" s="32">
        <v>0</v>
      </c>
      <c r="F187" s="35">
        <v>6489564</v>
      </c>
      <c r="G187" s="35">
        <v>52759880</v>
      </c>
      <c r="H187" s="135">
        <v>16782524</v>
      </c>
      <c r="I187" s="126">
        <v>16782525</v>
      </c>
    </row>
    <row r="188" spans="1:9" ht="16.5" customHeight="1" thickBot="1">
      <c r="A188" s="281"/>
      <c r="B188" s="65" t="s">
        <v>121</v>
      </c>
      <c r="C188" s="66"/>
      <c r="D188" s="67"/>
      <c r="E188" s="57">
        <f>SUM(E172,E183,E185)</f>
        <v>9711177</v>
      </c>
      <c r="F188" s="60">
        <f>SUM(F172,F183,F185)</f>
        <v>16983374924</v>
      </c>
      <c r="G188" s="60">
        <f>SUM(G172,G183,G185)</f>
        <v>8353743305</v>
      </c>
      <c r="H188" s="136">
        <f>SUM(H172,H183,H185)</f>
        <v>8659438843</v>
      </c>
      <c r="I188" s="141">
        <f>SUM(I172,I183,I185)</f>
        <v>6161130645</v>
      </c>
    </row>
    <row r="189" spans="1:9" ht="16.5" customHeight="1" thickBot="1">
      <c r="A189" s="256" t="s">
        <v>118</v>
      </c>
      <c r="B189" s="257"/>
      <c r="C189" s="257"/>
      <c r="D189" s="257"/>
      <c r="E189" s="56">
        <f>E171-E188</f>
        <v>-206582</v>
      </c>
      <c r="F189" s="59">
        <f>F171-F188</f>
        <v>-6178651433</v>
      </c>
      <c r="G189" s="59">
        <f>G171-G188</f>
        <v>430662596</v>
      </c>
      <c r="H189" s="134">
        <f>H171-H188</f>
        <v>1187363574</v>
      </c>
      <c r="I189" s="140">
        <f>I171-I188</f>
        <v>1144390593</v>
      </c>
    </row>
    <row r="190" spans="1:9" ht="16.5" customHeight="1" thickBot="1">
      <c r="A190" s="258" t="s">
        <v>122</v>
      </c>
      <c r="B190" s="259"/>
      <c r="C190" s="259"/>
      <c r="D190" s="260"/>
      <c r="E190" s="68">
        <v>-500000</v>
      </c>
      <c r="F190" s="69">
        <v>-500000000</v>
      </c>
      <c r="G190" s="69">
        <v>0</v>
      </c>
      <c r="H190" s="138">
        <v>0</v>
      </c>
      <c r="I190" s="145">
        <v>0</v>
      </c>
    </row>
    <row r="191" spans="1:9" ht="16.5" customHeight="1" thickBot="1">
      <c r="A191" s="256" t="s">
        <v>119</v>
      </c>
      <c r="B191" s="257"/>
      <c r="C191" s="257"/>
      <c r="D191" s="257"/>
      <c r="E191" s="56">
        <f>SUM(E189:E190)</f>
        <v>-706582</v>
      </c>
      <c r="F191" s="59">
        <f>SUM(F189:F190)</f>
        <v>-6678651433</v>
      </c>
      <c r="G191" s="59">
        <f>SUM(G189:G190)</f>
        <v>430662596</v>
      </c>
      <c r="H191" s="134">
        <f>SUM(H189:H190)</f>
        <v>1187363574</v>
      </c>
      <c r="I191" s="140">
        <f>SUM(I189:I190)</f>
        <v>1144390593</v>
      </c>
    </row>
    <row r="192" spans="1:9" ht="16.5" customHeight="1">
      <c r="A192" s="365" t="s">
        <v>172</v>
      </c>
      <c r="B192" s="366"/>
      <c r="C192" s="366"/>
      <c r="D192" s="367"/>
      <c r="E192" s="96">
        <f>(E52+E150)*1000/D196</f>
        <v>4181.285776328872</v>
      </c>
      <c r="F192" s="96">
        <f>(F52+F150)/D196</f>
        <v>3986.5745972976433</v>
      </c>
      <c r="G192" s="120">
        <f>(G52+G150)/D198</f>
        <v>3414.041362868217</v>
      </c>
      <c r="H192" s="139">
        <f>(H52+H150)/D198</f>
        <v>3224.720239293435</v>
      </c>
      <c r="I192" s="120">
        <f>(I52+I150)/D198</f>
        <v>2788.825019108511</v>
      </c>
    </row>
    <row r="193" spans="1:9" ht="9" customHeight="1">
      <c r="A193" s="97"/>
      <c r="B193" s="97"/>
      <c r="C193" s="97"/>
      <c r="D193" s="97"/>
      <c r="E193" s="98"/>
      <c r="F193" s="98"/>
      <c r="G193" s="99"/>
      <c r="H193" s="98"/>
      <c r="I193" s="98"/>
    </row>
    <row r="194" spans="1:9" s="20" customFormat="1" ht="12" customHeight="1">
      <c r="A194" s="100" t="s">
        <v>40</v>
      </c>
      <c r="B194" s="101"/>
      <c r="C194" s="101"/>
      <c r="D194" s="101"/>
      <c r="E194" s="52"/>
      <c r="F194" s="21"/>
      <c r="G194" s="22"/>
      <c r="H194" s="19"/>
      <c r="I194" s="143"/>
    </row>
    <row r="195" spans="1:9" s="20" customFormat="1" ht="13.5" customHeight="1">
      <c r="A195" s="102" t="s">
        <v>117</v>
      </c>
      <c r="B195" s="102"/>
      <c r="C195" s="102"/>
      <c r="D195" s="102"/>
      <c r="E195" s="52"/>
      <c r="F195" s="21"/>
      <c r="G195" s="22"/>
      <c r="H195" s="19"/>
      <c r="I195" s="143"/>
    </row>
    <row r="196" spans="1:9" s="20" customFormat="1" ht="13.5" customHeight="1">
      <c r="A196" s="103" t="s">
        <v>127</v>
      </c>
      <c r="B196" s="102"/>
      <c r="C196" s="102"/>
      <c r="D196" s="104">
        <v>8839469</v>
      </c>
      <c r="E196" s="52"/>
      <c r="F196" s="21"/>
      <c r="G196" s="22"/>
      <c r="H196" s="19"/>
      <c r="I196" s="143"/>
    </row>
    <row r="197" spans="1:9" s="20" customFormat="1" ht="13.5" customHeight="1">
      <c r="A197" s="102" t="s">
        <v>205</v>
      </c>
      <c r="B197" s="102"/>
      <c r="C197" s="102"/>
      <c r="D197" s="102"/>
      <c r="E197" s="52"/>
      <c r="F197" s="21"/>
      <c r="G197" s="22"/>
      <c r="H197" s="19"/>
      <c r="I197" s="143"/>
    </row>
    <row r="198" spans="1:9" s="20" customFormat="1" ht="13.5" customHeight="1">
      <c r="A198" s="103" t="s">
        <v>128</v>
      </c>
      <c r="B198" s="102"/>
      <c r="C198" s="102"/>
      <c r="D198" s="104">
        <v>8837685</v>
      </c>
      <c r="E198" s="52"/>
      <c r="F198" s="21"/>
      <c r="G198" s="22"/>
      <c r="H198" s="19"/>
      <c r="I198" s="143"/>
    </row>
    <row r="199" spans="1:9" s="20" customFormat="1" ht="13.5" customHeight="1">
      <c r="A199" s="91"/>
      <c r="B199" s="90"/>
      <c r="C199" s="90"/>
      <c r="D199" s="92"/>
      <c r="E199" s="52"/>
      <c r="F199" s="21"/>
      <c r="G199" s="22"/>
      <c r="H199" s="19"/>
      <c r="I199" s="143"/>
    </row>
    <row r="200" spans="1:9" ht="16.5" customHeight="1">
      <c r="A200" s="105"/>
      <c r="B200" s="106"/>
      <c r="C200" s="106"/>
      <c r="D200" s="107"/>
      <c r="E200" s="108" t="s">
        <v>104</v>
      </c>
      <c r="F200" s="108" t="s">
        <v>95</v>
      </c>
      <c r="G200" s="109" t="s">
        <v>103</v>
      </c>
      <c r="H200" s="109" t="s">
        <v>105</v>
      </c>
      <c r="I200" s="109" t="s">
        <v>199</v>
      </c>
    </row>
    <row r="201" spans="1:9" ht="40.5" customHeight="1">
      <c r="A201" s="362" t="s">
        <v>173</v>
      </c>
      <c r="B201" s="363"/>
      <c r="C201" s="363"/>
      <c r="D201" s="364"/>
      <c r="E201" s="121"/>
      <c r="F201" s="121"/>
      <c r="G201" s="121"/>
      <c r="H201" s="121"/>
      <c r="I201" s="121"/>
    </row>
    <row r="202" spans="1:9" s="53" customFormat="1" ht="18" customHeight="1">
      <c r="A202" s="110"/>
      <c r="B202" s="110"/>
      <c r="C202" s="110"/>
      <c r="D202" s="110"/>
      <c r="E202" s="111"/>
      <c r="F202" s="111"/>
      <c r="G202" s="111"/>
      <c r="H202" s="111"/>
      <c r="I202" s="146"/>
    </row>
    <row r="203" spans="1:9" ht="16.5" customHeight="1">
      <c r="A203" s="112"/>
      <c r="B203" s="113"/>
      <c r="C203" s="113"/>
      <c r="D203" s="114"/>
      <c r="E203" s="115" t="s">
        <v>104</v>
      </c>
      <c r="F203" s="115" t="s">
        <v>95</v>
      </c>
      <c r="G203" s="116" t="s">
        <v>103</v>
      </c>
      <c r="H203" s="116" t="s">
        <v>105</v>
      </c>
      <c r="I203" s="116" t="s">
        <v>199</v>
      </c>
    </row>
    <row r="204" spans="1:9" ht="40.5" customHeight="1">
      <c r="A204" s="362" t="s">
        <v>174</v>
      </c>
      <c r="B204" s="363"/>
      <c r="C204" s="363"/>
      <c r="D204" s="364"/>
      <c r="E204" s="121"/>
      <c r="F204" s="117"/>
      <c r="G204" s="117"/>
      <c r="H204" s="117"/>
      <c r="I204" s="117"/>
    </row>
    <row r="205" spans="1:4" ht="18.75">
      <c r="A205" s="3"/>
      <c r="B205" s="3"/>
      <c r="C205" s="3"/>
      <c r="D205" s="3"/>
    </row>
    <row r="206" spans="1:9" ht="16.5" customHeight="1">
      <c r="A206" s="326" t="s">
        <v>11</v>
      </c>
      <c r="B206" s="327"/>
      <c r="C206" s="327"/>
      <c r="D206" s="327"/>
      <c r="E206" s="327"/>
      <c r="F206" s="327"/>
      <c r="G206" s="327"/>
      <c r="H206" s="327"/>
      <c r="I206" s="328"/>
    </row>
    <row r="207" spans="1:9" ht="68.25" customHeight="1">
      <c r="A207" s="329" t="s">
        <v>165</v>
      </c>
      <c r="B207" s="330"/>
      <c r="C207" s="330"/>
      <c r="D207" s="330"/>
      <c r="E207" s="330"/>
      <c r="F207" s="330"/>
      <c r="G207" s="330"/>
      <c r="H207" s="330"/>
      <c r="I207" s="331"/>
    </row>
  </sheetData>
  <sheetProtection/>
  <mergeCells count="181">
    <mergeCell ref="B10:D10"/>
    <mergeCell ref="B11:D11"/>
    <mergeCell ref="B12:D12"/>
    <mergeCell ref="A4:D4"/>
    <mergeCell ref="A61:D61"/>
    <mergeCell ref="A5:A8"/>
    <mergeCell ref="A9:A13"/>
    <mergeCell ref="A18:I18"/>
    <mergeCell ref="A19:I19"/>
    <mergeCell ref="B5:D5"/>
    <mergeCell ref="B6:D6"/>
    <mergeCell ref="B7:D7"/>
    <mergeCell ref="B8:D8"/>
    <mergeCell ref="B9:D9"/>
    <mergeCell ref="A206:I206"/>
    <mergeCell ref="C28:D28"/>
    <mergeCell ref="C29:D29"/>
    <mergeCell ref="C30:D30"/>
    <mergeCell ref="C32:D32"/>
    <mergeCell ref="C33:D33"/>
    <mergeCell ref="A207:I207"/>
    <mergeCell ref="B25:D25"/>
    <mergeCell ref="B13:D13"/>
    <mergeCell ref="A14:D14"/>
    <mergeCell ref="A16:D16"/>
    <mergeCell ref="A24:D24"/>
    <mergeCell ref="B31:D31"/>
    <mergeCell ref="A25:A42"/>
    <mergeCell ref="C26:D26"/>
    <mergeCell ref="C27:D27"/>
    <mergeCell ref="C34:D34"/>
    <mergeCell ref="C35:D35"/>
    <mergeCell ref="C36:D36"/>
    <mergeCell ref="C37:D37"/>
    <mergeCell ref="C38:D38"/>
    <mergeCell ref="C39:D39"/>
    <mergeCell ref="C50:D50"/>
    <mergeCell ref="C51:D51"/>
    <mergeCell ref="C40:D40"/>
    <mergeCell ref="C41:D41"/>
    <mergeCell ref="B42:D42"/>
    <mergeCell ref="B43:D43"/>
    <mergeCell ref="C44:D44"/>
    <mergeCell ref="C45:D45"/>
    <mergeCell ref="B52:D52"/>
    <mergeCell ref="B53:D53"/>
    <mergeCell ref="B54:D54"/>
    <mergeCell ref="A43:A54"/>
    <mergeCell ref="A192:D192"/>
    <mergeCell ref="A62:D62"/>
    <mergeCell ref="C46:D46"/>
    <mergeCell ref="C47:D47"/>
    <mergeCell ref="B48:D48"/>
    <mergeCell ref="C49:D49"/>
    <mergeCell ref="A63:A77"/>
    <mergeCell ref="B63:D63"/>
    <mergeCell ref="C64:D64"/>
    <mergeCell ref="C65:D65"/>
    <mergeCell ref="C66:D66"/>
    <mergeCell ref="C67:D67"/>
    <mergeCell ref="C68:D68"/>
    <mergeCell ref="C69:D69"/>
    <mergeCell ref="B70:D70"/>
    <mergeCell ref="C73:D73"/>
    <mergeCell ref="C74:D74"/>
    <mergeCell ref="C75:D75"/>
    <mergeCell ref="C76:D76"/>
    <mergeCell ref="B72:D72"/>
    <mergeCell ref="C71:D71"/>
    <mergeCell ref="B77:D77"/>
    <mergeCell ref="C90:D90"/>
    <mergeCell ref="B91:D91"/>
    <mergeCell ref="C92:D92"/>
    <mergeCell ref="C79:D79"/>
    <mergeCell ref="C80:D80"/>
    <mergeCell ref="C81:D81"/>
    <mergeCell ref="C82:D82"/>
    <mergeCell ref="C86:D86"/>
    <mergeCell ref="C87:D87"/>
    <mergeCell ref="A97:D97"/>
    <mergeCell ref="A201:D201"/>
    <mergeCell ref="A204:D204"/>
    <mergeCell ref="A78:A94"/>
    <mergeCell ref="C83:D83"/>
    <mergeCell ref="C84:D84"/>
    <mergeCell ref="C85:D85"/>
    <mergeCell ref="C88:D88"/>
    <mergeCell ref="B78:D78"/>
    <mergeCell ref="B89:D89"/>
    <mergeCell ref="A22:D22"/>
    <mergeCell ref="A100:D100"/>
    <mergeCell ref="A101:A104"/>
    <mergeCell ref="B101:D101"/>
    <mergeCell ref="B102:D102"/>
    <mergeCell ref="B103:D103"/>
    <mergeCell ref="B104:D104"/>
    <mergeCell ref="C93:D93"/>
    <mergeCell ref="A95:D95"/>
    <mergeCell ref="A96:D96"/>
    <mergeCell ref="A105:A109"/>
    <mergeCell ref="B105:D105"/>
    <mergeCell ref="B106:D106"/>
    <mergeCell ref="B107:D107"/>
    <mergeCell ref="B108:D108"/>
    <mergeCell ref="B109:D109"/>
    <mergeCell ref="A110:D110"/>
    <mergeCell ref="A112:D112"/>
    <mergeCell ref="A114:I114"/>
    <mergeCell ref="A115:I115"/>
    <mergeCell ref="A120:D120"/>
    <mergeCell ref="A122:D122"/>
    <mergeCell ref="A123:A140"/>
    <mergeCell ref="B123:D123"/>
    <mergeCell ref="C124:D124"/>
    <mergeCell ref="C125:D125"/>
    <mergeCell ref="C126:D126"/>
    <mergeCell ref="C127:D127"/>
    <mergeCell ref="C128:D128"/>
    <mergeCell ref="B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B140:D140"/>
    <mergeCell ref="A141:A152"/>
    <mergeCell ref="B141:D141"/>
    <mergeCell ref="C142:D142"/>
    <mergeCell ref="C143:D143"/>
    <mergeCell ref="C144:D144"/>
    <mergeCell ref="C145:D145"/>
    <mergeCell ref="B146:D146"/>
    <mergeCell ref="C147:D147"/>
    <mergeCell ref="C148:D148"/>
    <mergeCell ref="C149:D149"/>
    <mergeCell ref="B150:D150"/>
    <mergeCell ref="B151:D151"/>
    <mergeCell ref="B152:D152"/>
    <mergeCell ref="A155:D155"/>
    <mergeCell ref="A156:D156"/>
    <mergeCell ref="A157:A171"/>
    <mergeCell ref="B157:D157"/>
    <mergeCell ref="C158:D158"/>
    <mergeCell ref="C159:D159"/>
    <mergeCell ref="C160:D160"/>
    <mergeCell ref="C161:D161"/>
    <mergeCell ref="C162:D162"/>
    <mergeCell ref="C163:D163"/>
    <mergeCell ref="C177:D177"/>
    <mergeCell ref="C178:D178"/>
    <mergeCell ref="B164:D164"/>
    <mergeCell ref="C165:D165"/>
    <mergeCell ref="B166:D166"/>
    <mergeCell ref="C167:D167"/>
    <mergeCell ref="C168:D168"/>
    <mergeCell ref="C169:D169"/>
    <mergeCell ref="C186:D186"/>
    <mergeCell ref="C187:D187"/>
    <mergeCell ref="C170:D170"/>
    <mergeCell ref="B171:D171"/>
    <mergeCell ref="A172:A188"/>
    <mergeCell ref="B172:D172"/>
    <mergeCell ref="C173:D173"/>
    <mergeCell ref="C174:D174"/>
    <mergeCell ref="C175:D175"/>
    <mergeCell ref="C176:D176"/>
    <mergeCell ref="A189:D189"/>
    <mergeCell ref="A190:D190"/>
    <mergeCell ref="A191:D191"/>
    <mergeCell ref="C179:D179"/>
    <mergeCell ref="C180:D180"/>
    <mergeCell ref="C181:D181"/>
    <mergeCell ref="C182:D182"/>
    <mergeCell ref="B183:D183"/>
    <mergeCell ref="C184:D184"/>
    <mergeCell ref="B185:D185"/>
  </mergeCells>
  <hyperlinks>
    <hyperlink ref="A22" r:id="rId1" display="府の決算（財務諸表等）はこちら"/>
    <hyperlink ref="A120" r:id="rId2" display="府の決算（財務諸表等）はこちら"/>
    <hyperlink ref="A120:D120" r:id="rId3" display="府の決算（財務諸表等）はこちら"/>
    <hyperlink ref="A22:D22" r:id="rId4" display="府の決算（財務諸表等）はこちら"/>
  </hyperlinks>
  <printOptions/>
  <pageMargins left="0.5905511811023623" right="0.5905511811023623" top="0.5905511811023623" bottom="0.1968503937007874" header="0.5118110236220472" footer="0.1968503937007874"/>
  <pageSetup fitToHeight="0" fitToWidth="1" horizontalDpi="300" verticalDpi="300" orientation="portrait" paperSize="9" scale="68" r:id="rId5"/>
  <headerFooter alignWithMargins="0">
    <oddHeader>&amp;R【港湾施設】堺泉北港、阪南港、二色港、泉佐野港、泉州港、尾崎港、深日港</oddHeader>
  </headerFooter>
  <rowBreaks count="3" manualBreakCount="3">
    <brk id="59" max="255" man="1"/>
    <brk id="118" max="255" man="1"/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55.5" customHeight="1">
      <c r="A1" s="2" t="s">
        <v>106</v>
      </c>
      <c r="B1" s="6"/>
      <c r="C1" s="6"/>
      <c r="D1" s="6"/>
      <c r="E1" s="6"/>
      <c r="F1" s="6"/>
      <c r="G1" s="6"/>
      <c r="H1" s="6"/>
    </row>
    <row r="2" spans="1:8" ht="18.75">
      <c r="A2" s="37" t="s">
        <v>99</v>
      </c>
      <c r="B2" s="38"/>
      <c r="C2" s="38"/>
      <c r="D2" s="25" t="s">
        <v>200</v>
      </c>
      <c r="E2" s="25" t="s">
        <v>100</v>
      </c>
      <c r="F2" s="25" t="s">
        <v>101</v>
      </c>
      <c r="G2" s="25" t="s">
        <v>102</v>
      </c>
      <c r="H2" s="119" t="s">
        <v>201</v>
      </c>
    </row>
    <row r="3" spans="1:8" ht="19.5">
      <c r="A3" s="39" t="s">
        <v>87</v>
      </c>
      <c r="B3" s="40"/>
      <c r="C3" s="40"/>
      <c r="D3" s="45">
        <f>SUM(D4:D5)</f>
        <v>14</v>
      </c>
      <c r="E3" s="45">
        <f>SUM(E4:E5)</f>
        <v>14</v>
      </c>
      <c r="F3" s="45">
        <f>SUM(F4:F5)</f>
        <v>12</v>
      </c>
      <c r="G3" s="45">
        <f>SUM(G4:G5)</f>
        <v>11</v>
      </c>
      <c r="H3" s="46">
        <f>SUM(H4:H5)</f>
        <v>11</v>
      </c>
    </row>
    <row r="4" spans="1:8" ht="18.75">
      <c r="A4" s="41" t="s">
        <v>19</v>
      </c>
      <c r="B4" s="42" t="s">
        <v>88</v>
      </c>
      <c r="C4" s="43"/>
      <c r="D4" s="12">
        <v>14</v>
      </c>
      <c r="E4" s="12">
        <v>14</v>
      </c>
      <c r="F4" s="12">
        <v>11</v>
      </c>
      <c r="G4" s="13">
        <v>9</v>
      </c>
      <c r="H4" s="14">
        <v>9</v>
      </c>
    </row>
    <row r="5" spans="1:8" ht="18.75">
      <c r="A5" s="44"/>
      <c r="B5" s="42" t="s">
        <v>89</v>
      </c>
      <c r="C5" s="43"/>
      <c r="D5" s="12">
        <v>0</v>
      </c>
      <c r="E5" s="12">
        <v>0</v>
      </c>
      <c r="F5" s="13">
        <v>1</v>
      </c>
      <c r="G5" s="13">
        <v>2</v>
      </c>
      <c r="H5" s="14">
        <v>2</v>
      </c>
    </row>
    <row r="6" spans="1:8" ht="18.75">
      <c r="A6" s="1"/>
      <c r="B6" s="1"/>
      <c r="C6" s="1"/>
      <c r="D6" s="1"/>
      <c r="E6" s="1"/>
      <c r="F6" s="1"/>
      <c r="G6" s="1"/>
      <c r="H6" s="1"/>
    </row>
    <row r="7" spans="1:8" ht="18.75">
      <c r="A7" s="1"/>
      <c r="B7" s="4"/>
      <c r="C7" s="4"/>
      <c r="D7" s="5"/>
      <c r="E7" s="5"/>
      <c r="F7" s="5"/>
      <c r="G7" s="5"/>
      <c r="H7" s="5"/>
    </row>
    <row r="8" spans="1:8" ht="18.75">
      <c r="A8" s="2" t="s">
        <v>107</v>
      </c>
      <c r="B8" s="6"/>
      <c r="C8" s="6"/>
      <c r="D8" s="6"/>
      <c r="E8" s="6"/>
      <c r="F8" s="6"/>
      <c r="G8" s="6"/>
      <c r="H8" s="6"/>
    </row>
    <row r="9" spans="1:8" ht="150" customHeight="1">
      <c r="A9" s="377" t="s">
        <v>166</v>
      </c>
      <c r="B9" s="378"/>
      <c r="C9" s="378"/>
      <c r="D9" s="378"/>
      <c r="E9" s="378"/>
      <c r="F9" s="378"/>
      <c r="G9" s="378"/>
      <c r="H9" s="379"/>
    </row>
    <row r="10" spans="1:8" ht="18.75">
      <c r="A10" s="6"/>
      <c r="B10" s="6"/>
      <c r="C10" s="6"/>
      <c r="D10" s="8"/>
      <c r="E10" s="8"/>
      <c r="F10" s="8"/>
      <c r="G10" s="8"/>
      <c r="H10" s="8"/>
    </row>
    <row r="11" spans="1:8" ht="18.75">
      <c r="A11" s="6"/>
      <c r="B11" s="6"/>
      <c r="C11" s="6"/>
      <c r="D11" s="8"/>
      <c r="E11" s="8"/>
      <c r="F11" s="8"/>
      <c r="G11" s="8"/>
      <c r="H11" s="8"/>
    </row>
    <row r="12" spans="1:8" ht="18.75">
      <c r="A12" s="2" t="s">
        <v>108</v>
      </c>
      <c r="B12" s="6"/>
      <c r="C12" s="6"/>
      <c r="D12" s="8"/>
      <c r="E12" s="8"/>
      <c r="F12" s="8"/>
      <c r="G12" s="8"/>
      <c r="H12" s="8"/>
    </row>
    <row r="13" spans="1:8" ht="19.5" customHeight="1">
      <c r="A13" s="47" t="s">
        <v>90</v>
      </c>
      <c r="B13" s="7" t="s">
        <v>167</v>
      </c>
      <c r="C13" s="47" t="s">
        <v>91</v>
      </c>
      <c r="D13" s="368"/>
      <c r="E13" s="369"/>
      <c r="F13" s="370"/>
      <c r="G13" s="37" t="s">
        <v>92</v>
      </c>
      <c r="H13" s="10"/>
    </row>
    <row r="14" spans="1:8" ht="19.5" customHeight="1">
      <c r="A14" s="47" t="s">
        <v>93</v>
      </c>
      <c r="B14" s="371"/>
      <c r="C14" s="372"/>
      <c r="D14" s="372"/>
      <c r="E14" s="372"/>
      <c r="F14" s="372"/>
      <c r="G14" s="372"/>
      <c r="H14" s="373"/>
    </row>
    <row r="15" spans="1:8" ht="90" customHeight="1">
      <c r="A15" s="47" t="s">
        <v>94</v>
      </c>
      <c r="B15" s="374"/>
      <c r="C15" s="375"/>
      <c r="D15" s="375"/>
      <c r="E15" s="375"/>
      <c r="F15" s="375"/>
      <c r="G15" s="375"/>
      <c r="H15" s="376"/>
    </row>
  </sheetData>
  <sheetProtection/>
  <mergeCells count="4">
    <mergeCell ref="D13:F13"/>
    <mergeCell ref="B14:H14"/>
    <mergeCell ref="B15:H15"/>
    <mergeCell ref="A9:H9"/>
  </mergeCells>
  <printOptions/>
  <pageMargins left="0.5905511811023623" right="0.5905511811023623" top="0.5905511811023623" bottom="0.1968503937007874" header="0.5118110236220472" footer="0.1968503937007874"/>
  <pageSetup fitToHeight="0" fitToWidth="1" horizontalDpi="300" verticalDpi="300" orientation="portrait" paperSize="9" scale="72" r:id="rId1"/>
  <headerFooter alignWithMargins="0">
    <oddHeader>&amp;R【港湾施設】堺泉北港、阪南港、二色港、泉佐野港、泉州港、尾崎港、深日港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2023-10-19T10:03:21Z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0x01010085BBD448640CB147A5528A90D7A752E6</vt:lpwstr>
  </property>
</Properties>
</file>