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260" windowHeight="12648" activeTab="0"/>
  </bookViews>
  <sheets>
    <sheet name="基本情報" sheetId="1" r:id="rId1"/>
    <sheet name="収支情報" sheetId="2" r:id="rId2"/>
    <sheet name="その他" sheetId="3" r:id="rId3"/>
  </sheets>
  <definedNames>
    <definedName name="_xlnm.Print_Area" localSheetId="2">'その他'!$A$1:$H$15</definedName>
    <definedName name="_xlnm.Print_Area" localSheetId="0">'基本情報'!$A$1:$AR$42</definedName>
    <definedName name="_xlnm.Print_Area" localSheetId="1">'収支情報'!$A$1:$I$137</definedName>
  </definedNames>
  <calcPr fullCalcOnLoad="1"/>
</workbook>
</file>

<file path=xl/sharedStrings.xml><?xml version="1.0" encoding="utf-8"?>
<sst xmlns="http://schemas.openxmlformats.org/spreadsheetml/2006/main" count="275" uniqueCount="214">
  <si>
    <t>区分</t>
  </si>
  <si>
    <t>府収入</t>
  </si>
  <si>
    <t>施設使用料</t>
  </si>
  <si>
    <t>指定管理者納付金</t>
  </si>
  <si>
    <t>行政財産目的外使用料</t>
  </si>
  <si>
    <t>雑入</t>
  </si>
  <si>
    <t>合　　計</t>
  </si>
  <si>
    <t>府支出</t>
  </si>
  <si>
    <t>管理運営委託料</t>
  </si>
  <si>
    <t>補助金・委託料</t>
  </si>
  <si>
    <t>小　計</t>
  </si>
  <si>
    <t>その他
法人</t>
  </si>
  <si>
    <t>直接</t>
  </si>
  <si>
    <t>その他</t>
  </si>
  <si>
    <t>府費負担（府支出－府収入）</t>
  </si>
  <si>
    <t>府支出（補修費）</t>
  </si>
  <si>
    <t>備考欄</t>
  </si>
  <si>
    <t>■大阪府の決算</t>
  </si>
  <si>
    <t>貸借対照表</t>
  </si>
  <si>
    <t>Ⅰ流動資産</t>
  </si>
  <si>
    <t>現金預金等</t>
  </si>
  <si>
    <t>未収金</t>
  </si>
  <si>
    <t>不納欠損等引当金</t>
  </si>
  <si>
    <t>短期貸付金</t>
  </si>
  <si>
    <t>その他流動資産</t>
  </si>
  <si>
    <t>Ⅱ固定資産</t>
  </si>
  <si>
    <t>　</t>
  </si>
  <si>
    <t>土地</t>
  </si>
  <si>
    <t>建物</t>
  </si>
  <si>
    <t>工作物・立木竹・浮標等</t>
  </si>
  <si>
    <t>地上権</t>
  </si>
  <si>
    <t>重要物品</t>
  </si>
  <si>
    <t>リース資産・ソフトウェア等</t>
  </si>
  <si>
    <t>建設仮勘定</t>
  </si>
  <si>
    <t>出資金</t>
  </si>
  <si>
    <t>長期貸付金</t>
  </si>
  <si>
    <t>基金</t>
  </si>
  <si>
    <t>資産合計</t>
  </si>
  <si>
    <t>Ⅰ流動負債</t>
  </si>
  <si>
    <t>地方債</t>
  </si>
  <si>
    <t>賞与等引当金</t>
  </si>
  <si>
    <t>リース債務</t>
  </si>
  <si>
    <t>その他流動負債</t>
  </si>
  <si>
    <t>Ⅱ固定負債</t>
  </si>
  <si>
    <t>退職手当引当金</t>
  </si>
  <si>
    <t>純資産</t>
  </si>
  <si>
    <t>負債及び純資産の合計</t>
  </si>
  <si>
    <t>※府人口は国勢調査に基づいている</t>
  </si>
  <si>
    <t>■大阪府の決算</t>
  </si>
  <si>
    <t>府収入</t>
  </si>
  <si>
    <t>行政収入</t>
  </si>
  <si>
    <t>分担金及び負担金</t>
  </si>
  <si>
    <t>使用料及び手数料</t>
  </si>
  <si>
    <t>国庫支出金</t>
  </si>
  <si>
    <t>財産収入</t>
  </si>
  <si>
    <t>寄附金・繰入金</t>
  </si>
  <si>
    <t>その他行政収入</t>
  </si>
  <si>
    <t>（うち、指定管理者からの納付金）</t>
  </si>
  <si>
    <t>金融収入</t>
  </si>
  <si>
    <t>受取利息及び配当金</t>
  </si>
  <si>
    <t>特別収入</t>
  </si>
  <si>
    <t>固定資産売却益</t>
  </si>
  <si>
    <t>その他特別収入</t>
  </si>
  <si>
    <t>給与関係費</t>
  </si>
  <si>
    <t>物件費</t>
  </si>
  <si>
    <t>（うち、指定管理者への委託料）</t>
  </si>
  <si>
    <t>維持補修費</t>
  </si>
  <si>
    <t>社会保障扶助費</t>
  </si>
  <si>
    <t>負担金・補助金・交付金等</t>
  </si>
  <si>
    <t>国直轄事業負担金</t>
  </si>
  <si>
    <t>繰出金</t>
  </si>
  <si>
    <t>減価償却費</t>
  </si>
  <si>
    <t>各種引当金繰入額</t>
  </si>
  <si>
    <t>その他行政費用</t>
  </si>
  <si>
    <t>地方債利息・手数料</t>
  </si>
  <si>
    <t>特別費用</t>
  </si>
  <si>
    <t>固定資産売却損・除却損</t>
  </si>
  <si>
    <t>その他特別費用</t>
  </si>
  <si>
    <t>法人収入</t>
  </si>
  <si>
    <t>指定管理者</t>
  </si>
  <si>
    <t>利用料金収入</t>
  </si>
  <si>
    <t>自主事業収入</t>
  </si>
  <si>
    <t>管理運営委託料</t>
  </si>
  <si>
    <t>補助金・委託料</t>
  </si>
  <si>
    <t>その他</t>
  </si>
  <si>
    <t>法人支出</t>
  </si>
  <si>
    <t>管理運営費</t>
  </si>
  <si>
    <t>施設維持費</t>
  </si>
  <si>
    <t>人件費</t>
  </si>
  <si>
    <t>事業費等</t>
  </si>
  <si>
    <t>公の施設基本情報</t>
  </si>
  <si>
    <t>施設名（愛称）</t>
  </si>
  <si>
    <t>根拠条例・規則名</t>
  </si>
  <si>
    <t>所在地等</t>
  </si>
  <si>
    <t>敷地面積（敷地所有者）</t>
  </si>
  <si>
    <t>建物規模（施設構造）</t>
  </si>
  <si>
    <t>延床面積（建物所有者）</t>
  </si>
  <si>
    <t>主な施設内容</t>
  </si>
  <si>
    <t>施設建設時の財源内訳</t>
  </si>
  <si>
    <t>合　　　計</t>
  </si>
  <si>
    <t>左の財源内訳</t>
  </si>
  <si>
    <t>地方債</t>
  </si>
  <si>
    <t>国　　庫</t>
  </si>
  <si>
    <t>一般財源</t>
  </si>
  <si>
    <t>管理運営形態</t>
  </si>
  <si>
    <t>施設で実施している主な事業</t>
  </si>
  <si>
    <t>開館日・開館時間</t>
  </si>
  <si>
    <t>利用者数（過去5年間）</t>
  </si>
  <si>
    <t>年度</t>
  </si>
  <si>
    <t>施設運営に関する指標
（稼働率、利用率等）</t>
  </si>
  <si>
    <t>料金区分</t>
  </si>
  <si>
    <t>料金水準の考え方</t>
  </si>
  <si>
    <t>主な料金</t>
  </si>
  <si>
    <t>利用料金制</t>
  </si>
  <si>
    <t>総数</t>
  </si>
  <si>
    <t>常勤</t>
  </si>
  <si>
    <t>非常勤</t>
  </si>
  <si>
    <t>調査実施</t>
  </si>
  <si>
    <t>あり</t>
  </si>
  <si>
    <t>実施時期</t>
  </si>
  <si>
    <t>対象者数</t>
  </si>
  <si>
    <t>調査手法</t>
  </si>
  <si>
    <t>調査結果</t>
  </si>
  <si>
    <t>その他法人</t>
  </si>
  <si>
    <t>令和元年度</t>
  </si>
  <si>
    <t>資
産
の
部</t>
  </si>
  <si>
    <t>負
債
及
び
純
資
産
の
部</t>
  </si>
  <si>
    <t>■大阪府の予算</t>
  </si>
  <si>
    <t>府の決算（財務諸表等）はこちら</t>
  </si>
  <si>
    <t>行政コスト計算書</t>
  </si>
  <si>
    <t>令和2年度</t>
  </si>
  <si>
    <t>令和3年度</t>
  </si>
  <si>
    <t>施設職員数（4月1日時点）</t>
  </si>
  <si>
    <t>令和元年度</t>
  </si>
  <si>
    <t>令和2年度</t>
  </si>
  <si>
    <t>令和3年度</t>
  </si>
  <si>
    <t>令和4年度</t>
  </si>
  <si>
    <t>令和2年度</t>
  </si>
  <si>
    <t>平成30年度</t>
  </si>
  <si>
    <t>令和3年度</t>
  </si>
  <si>
    <t>3．施設運営に係る収支</t>
  </si>
  <si>
    <t>4．施設職員数</t>
  </si>
  <si>
    <t>5．主な代替・類似施設</t>
  </si>
  <si>
    <t>6．利用者の満足度調査</t>
  </si>
  <si>
    <r>
      <t>負債合計　</t>
    </r>
    <r>
      <rPr>
        <b/>
        <sz val="11"/>
        <color indexed="8"/>
        <rFont val="HG丸ｺﾞｼｯｸM-PRO"/>
        <family val="3"/>
      </rPr>
      <t>②</t>
    </r>
  </si>
  <si>
    <r>
      <t>金融費用　</t>
    </r>
    <r>
      <rPr>
        <b/>
        <sz val="11"/>
        <color indexed="8"/>
        <rFont val="HG丸ｺﾞｼｯｸM-PRO"/>
        <family val="3"/>
      </rPr>
      <t>④</t>
    </r>
  </si>
  <si>
    <r>
      <t>行政費用　</t>
    </r>
    <r>
      <rPr>
        <b/>
        <sz val="11"/>
        <color indexed="8"/>
        <rFont val="HG丸ｺﾞｼｯｸM-PRO"/>
        <family val="3"/>
      </rPr>
      <t>③</t>
    </r>
  </si>
  <si>
    <r>
      <t>府民1人あたり負債額　（</t>
    </r>
    <r>
      <rPr>
        <b/>
        <sz val="11"/>
        <color indexed="8"/>
        <rFont val="HG丸ｺﾞｼｯｸM-PRO"/>
        <family val="3"/>
      </rPr>
      <t>②</t>
    </r>
    <r>
      <rPr>
        <b/>
        <sz val="11"/>
        <color indexed="8"/>
        <rFont val="游ゴシック"/>
        <family val="3"/>
      </rPr>
      <t>/府人口）</t>
    </r>
  </si>
  <si>
    <t>令和元年度</t>
  </si>
  <si>
    <t>令和2年度</t>
  </si>
  <si>
    <t>令和3年度</t>
  </si>
  <si>
    <t>令和4年度</t>
  </si>
  <si>
    <t>■施設の管理運営を受託等している法人の決算</t>
  </si>
  <si>
    <r>
      <t>利用者1人あたり
通常費用額　｛</t>
    </r>
    <r>
      <rPr>
        <b/>
        <sz val="12"/>
        <rFont val="HG丸ｺﾞｼｯｸM-PRO"/>
        <family val="3"/>
      </rPr>
      <t>（③＋④）/①</t>
    </r>
    <r>
      <rPr>
        <b/>
        <sz val="12"/>
        <rFont val="游ゴシック"/>
        <family val="3"/>
      </rPr>
      <t>｝</t>
    </r>
  </si>
  <si>
    <r>
      <t>利用者1人あたり
一般財源等配分調整額　（</t>
    </r>
    <r>
      <rPr>
        <b/>
        <sz val="12"/>
        <rFont val="HG丸ｺﾞｼｯｸM-PRO"/>
        <family val="3"/>
      </rPr>
      <t>⑤/①</t>
    </r>
    <r>
      <rPr>
        <b/>
        <sz val="12"/>
        <rFont val="游ゴシック"/>
        <family val="3"/>
      </rPr>
      <t>）</t>
    </r>
  </si>
  <si>
    <t>平成29年度~令和元年度</t>
  </si>
  <si>
    <r>
      <t>収支　</t>
    </r>
    <r>
      <rPr>
        <b/>
        <sz val="11"/>
        <color indexed="8"/>
        <rFont val="HG丸ｺﾞｼｯｸM-PRO"/>
        <family val="3"/>
      </rPr>
      <t>Ｃ（Ａ－Ｂ）</t>
    </r>
    <r>
      <rPr>
        <b/>
        <sz val="11"/>
        <color indexed="8"/>
        <rFont val="游ゴシック"/>
        <family val="3"/>
      </rPr>
      <t>　</t>
    </r>
  </si>
  <si>
    <r>
      <t>調整後収支 　</t>
    </r>
    <r>
      <rPr>
        <b/>
        <sz val="11"/>
        <color indexed="8"/>
        <rFont val="HG丸ｺﾞｼｯｸM-PRO"/>
        <family val="3"/>
      </rPr>
      <t>Ｅ（Ｃ+Ｄ）</t>
    </r>
  </si>
  <si>
    <r>
      <t>小計　</t>
    </r>
    <r>
      <rPr>
        <b/>
        <sz val="11"/>
        <color indexed="8"/>
        <rFont val="HG丸ｺﾞｼｯｸM-PRO"/>
        <family val="3"/>
      </rPr>
      <t>（Ａ＋Ｂ＋Ｃ）</t>
    </r>
  </si>
  <si>
    <r>
      <t>合　　計　</t>
    </r>
    <r>
      <rPr>
        <b/>
        <sz val="11"/>
        <color indexed="8"/>
        <rFont val="HG丸ｺﾞｼｯｸM-PRO"/>
        <family val="3"/>
      </rPr>
      <t>Ａ</t>
    </r>
  </si>
  <si>
    <r>
      <t>合　　計　</t>
    </r>
    <r>
      <rPr>
        <b/>
        <sz val="11"/>
        <color indexed="8"/>
        <rFont val="HG丸ｺﾞｼｯｸM-PRO"/>
        <family val="3"/>
      </rPr>
      <t>Ｂ</t>
    </r>
  </si>
  <si>
    <r>
      <t>一般財源等配分調整額　</t>
    </r>
    <r>
      <rPr>
        <b/>
        <sz val="11"/>
        <color indexed="8"/>
        <rFont val="HG丸ｺﾞｼｯｸM-PRO"/>
        <family val="3"/>
      </rPr>
      <t>Ｄ</t>
    </r>
    <r>
      <rPr>
        <b/>
        <sz val="11"/>
        <color indexed="8"/>
        <rFont val="游ゴシック"/>
        <family val="3"/>
      </rPr>
      <t>　</t>
    </r>
    <r>
      <rPr>
        <b/>
        <sz val="11"/>
        <color indexed="8"/>
        <rFont val="HG丸ｺﾞｼｯｸM-PRO"/>
        <family val="3"/>
      </rPr>
      <t>⑤</t>
    </r>
  </si>
  <si>
    <r>
      <t>小計　</t>
    </r>
    <r>
      <rPr>
        <b/>
        <sz val="11"/>
        <color indexed="8"/>
        <rFont val="HG丸ｺﾞｼｯｸM-PRO"/>
        <family val="3"/>
      </rPr>
      <t>A</t>
    </r>
  </si>
  <si>
    <r>
      <t>事業費　</t>
    </r>
    <r>
      <rPr>
        <b/>
        <sz val="11"/>
        <color indexed="8"/>
        <rFont val="HG丸ｺﾞｼｯｸM-PRO"/>
        <family val="3"/>
      </rPr>
      <t>B</t>
    </r>
  </si>
  <si>
    <r>
      <t>その他　</t>
    </r>
    <r>
      <rPr>
        <b/>
        <sz val="11"/>
        <color indexed="8"/>
        <rFont val="HG丸ｺﾞｼｯｸM-PRO"/>
        <family val="3"/>
      </rPr>
      <t>C</t>
    </r>
  </si>
  <si>
    <t>※単位未満は四捨五入としたため、内訳の計と合計が一致しない場合がある。(以下すべての表も同様）</t>
  </si>
  <si>
    <t>　       平成27年度調査：</t>
  </si>
  <si>
    <t>　       令和2年度調査  ：</t>
  </si>
  <si>
    <t>担当部・課・
グループ</t>
  </si>
  <si>
    <t>条例等に規定された設置目的</t>
  </si>
  <si>
    <t>億円</t>
  </si>
  <si>
    <t>令和元年度</t>
  </si>
  <si>
    <t>人</t>
  </si>
  <si>
    <t>その他法人</t>
  </si>
  <si>
    <r>
      <t xml:space="preserve">開設年月日（経過年数）
</t>
    </r>
    <r>
      <rPr>
        <b/>
        <sz val="10"/>
        <rFont val="游ゴシック"/>
        <family val="3"/>
      </rPr>
      <t>[改築・大規模改修等の実施年度］</t>
    </r>
  </si>
  <si>
    <t>平成30年度</t>
  </si>
  <si>
    <t>（千円）</t>
  </si>
  <si>
    <t>%</t>
  </si>
  <si>
    <t>環境農林水産部 農政室 整備課
計画指導グループ</t>
  </si>
  <si>
    <t>大阪府立農業公園条例</t>
  </si>
  <si>
    <t>大阪府立農業公園条例施行規定</t>
  </si>
  <si>
    <t>府民が農業に親しむ場を提供するとともに、農業における障がい者その他の就職することが困難なものの雇用の促進と就労の支援の機会を創出し、もって農業の振興及び府民の健康で文化的な生活の確保に資するため、大阪府立農業公園を貝塚市馬場に設置する。</t>
  </si>
  <si>
    <t>〒597-0103　貝塚市馬場3081　Tel. 072（479）8026</t>
  </si>
  <si>
    <t>107,841㎡（大阪府）</t>
  </si>
  <si>
    <t>管理棟：地上1階（木造）
堆肥倉庫：地上1階（鉄骨造）
農機具倉庫：地上1階（木造）
朝市会場棟：地上1階（木造）
屋外トイレ：地上1階（鉄筋コンクリート造）</t>
  </si>
  <si>
    <t>614㎡（大阪府）</t>
  </si>
  <si>
    <t>・貸農園（５１区画）　　　　　　　・バーベキュー（２０区画）
・つみ取り園（２棟）　　　　　　　・管理棟（１棟（農作物直売所））</t>
  </si>
  <si>
    <t>農産物直売所の運営、支援学校の生徒の実習の場の提供・農園等での実習、障がい者雇用を検討している企業等の職員向けの研修の実施等</t>
  </si>
  <si>
    <t>休園日：毎週火曜日（火曜日が休日の場合はその翌日）
　　　　12月29日から1月3日の間</t>
  </si>
  <si>
    <t>・利用目的による区分：なし</t>
  </si>
  <si>
    <t>近傍の類似施設の立地条件や経営規模、各種使用料、利用者数などのデータを参考に使用料を設定</t>
  </si>
  <si>
    <t>・農園　区画による利用　　管理なし：1,200円（１平方メートル１年あたり）
　　　　　　　　　　　　　管理付き：3,000円（１平方メートル１年あたり）
　　　　体験による利用　　大人：500円、小人：250円（1人1回あたり）
・バーベキューサイト：3,500円（１区画１回あたり）
・農産物直売所：農産物等及びその加工品の販売金額に100分の18を乗じて得た額</t>
  </si>
  <si>
    <t>導入済み：令和３年11月1日より　（利用料金の詳細はこちら）</t>
  </si>
  <si>
    <t>・花の文化園　　・服部緑地都市緑化植物園
・大阪市立咲くやこの花館　　・大阪市立長居植物園　　　　・大阪市立大学附属植物園
・堺市都市緑化センター　 　　・堺市立フォレストガーデン
・富田林市農業公園サバーファーム　　・泉南市農業公園花咲きファーム　　</t>
  </si>
  <si>
    <t>農業体験
利用者数</t>
  </si>
  <si>
    <t>貸農園契約率</t>
  </si>
  <si>
    <t>貸農園契約率：契約区画数÷全体区画数</t>
  </si>
  <si>
    <t>(農業体験利用者数とは連動していません）</t>
  </si>
  <si>
    <t>※農業体験の利用は令和４年2月から開始</t>
  </si>
  <si>
    <t>農業公園
（かいづかいぶきヴィレッジ）</t>
  </si>
  <si>
    <t>アンケート</t>
  </si>
  <si>
    <t>ー</t>
  </si>
  <si>
    <t>令和４年度</t>
  </si>
  <si>
    <t>令和5年度</t>
  </si>
  <si>
    <t>令和4年度</t>
  </si>
  <si>
    <t>令和5年度</t>
  </si>
  <si>
    <t>令和５年度より実施</t>
  </si>
  <si>
    <t>令和５年度より実施（春秋の年２回実施予定）</t>
  </si>
  <si>
    <t>１．施設の概要（令和5年4月1日時点）</t>
  </si>
  <si>
    <r>
      <t>令和３年11月１日　（</t>
    </r>
    <r>
      <rPr>
        <sz val="11"/>
        <rFont val="游ゴシック"/>
        <family val="3"/>
      </rPr>
      <t>R5.4.1現在経過年数　１年）</t>
    </r>
  </si>
  <si>
    <r>
      <t>【</t>
    </r>
    <r>
      <rPr>
        <sz val="11"/>
        <rFont val="游ゴシック"/>
        <family val="3"/>
      </rPr>
      <t>R5】 指定管理者：SDGｓLABO
　　　　（指定期間：R3.11.1～R14.3.31）
（【R4】 同上）</t>
    </r>
  </si>
  <si>
    <t>２．料金体系（令和5年4月1日時点）</t>
  </si>
  <si>
    <t>　大阪府の決算（貸借対照表および行政コスト計算書）に記載されている金額については、府立農業公園の決算を含む農空間整備事業の決算の金額を記載しています。
　農空間整備事業は都市農業の振興と農空間の公益的機能を促進するため、農業生産基盤の改修や整備等を行う事業であり、府立農業公園に関係する事業も含まれます。なお、府立農業公園に関係する支出は￥4,338,800です。</t>
  </si>
  <si>
    <t>令和2年度~令和4年度</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</si>
</sst>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Red]\(#,##0.00\)"/>
    <numFmt numFmtId="179" formatCode="0.00_);[Red]\(0.00\)"/>
    <numFmt numFmtId="180" formatCode="0.0%"/>
    <numFmt numFmtId="181" formatCode="#,##0&quot;人&quot;"/>
    <numFmt numFmtId="182" formatCode="0.0"/>
    <numFmt numFmtId="183" formatCode="@&quot;決算&quot;"/>
    <numFmt numFmtId="184" formatCode="&quot;Yes&quot;;&quot;Yes&quot;;&quot;No&quot;"/>
    <numFmt numFmtId="185" formatCode="&quot;True&quot;;&quot;True&quot;;&quot;False&quot;"/>
    <numFmt numFmtId="186" formatCode="&quot;On&quot;;&quot;On&quot;;&quot;Off&quot;"/>
    <numFmt numFmtId="187" formatCode="[$€-2]\ #,##0.00_);[Red]\([$€-2]\ #,##0.00\)"/>
    <numFmt numFmtId="188" formatCode="#,##0_ &quot;億円&quot;"/>
    <numFmt numFmtId="189" formatCode="#,##0_ &quot;人&quot;"/>
    <numFmt numFmtId="190" formatCode="#,##0_ &quot;％&quot;"/>
    <numFmt numFmtId="191" formatCode="#,##0.0_ &quot;億円&quot;"/>
    <numFmt numFmtId="192" formatCode="#,##0.00_ &quot;億円&quot;"/>
    <numFmt numFmtId="193" formatCode="#,##0.000_ &quot;億円&quot;"/>
    <numFmt numFmtId="194" formatCode="#,##0;&quot;▲ &quot;#,##0"/>
    <numFmt numFmtId="195" formatCode="#,##0.0;[Red]\-#,##0.0"/>
    <numFmt numFmtId="196" formatCode="#,##0,;&quot;▲ &quot;#,##0,"/>
    <numFmt numFmtId="197" formatCode="#,##0&quot;円&quot;"/>
    <numFmt numFmtId="198" formatCode="#,##0_ &quot;円&quot;"/>
    <numFmt numFmtId="199" formatCode="#,##0,_ &quot;円&quot;"/>
    <numFmt numFmtId="200" formatCode="[$]ggge&quot;年&quot;m&quot;月&quot;d&quot;日&quot;;@"/>
    <numFmt numFmtId="201" formatCode="[$-411]gge&quot;年&quot;m&quot;月&quot;d&quot;日&quot;;@"/>
    <numFmt numFmtId="202" formatCode="[$]gge&quot;年&quot;m&quot;月&quot;d&quot;日&quot;;@"/>
    <numFmt numFmtId="203" formatCode="#,##0,&quot;円&quot;;&quot;▲ &quot;#,##0,&quot;円&quot;"/>
    <numFmt numFmtId="204" formatCode="[$]ggge&quot;年&quot;m&quot;月&quot;d&quot;日&quot;;@"/>
    <numFmt numFmtId="205" formatCode="[$]gge&quot;年&quot;m&quot;月&quot;d&quot;日&quot;;@"/>
  </numFmts>
  <fonts count="77">
    <font>
      <sz val="11"/>
      <color theme="1"/>
      <name val="Calibri"/>
      <family val="3"/>
    </font>
    <font>
      <sz val="11"/>
      <color indexed="8"/>
      <name val="游ゴシック"/>
      <family val="3"/>
    </font>
    <font>
      <sz val="6"/>
      <name val="游ゴシック"/>
      <family val="3"/>
    </font>
    <font>
      <sz val="6"/>
      <name val="ＭＳ Ｐゴシック"/>
      <family val="3"/>
    </font>
    <font>
      <b/>
      <sz val="12"/>
      <name val="ＭＳ Ｐゴシック"/>
      <family val="3"/>
    </font>
    <font>
      <sz val="12"/>
      <name val="ＭＳ Ｐゴシック"/>
      <family val="3"/>
    </font>
    <font>
      <sz val="11"/>
      <name val="ＭＳ Ｐゴシック"/>
      <family val="3"/>
    </font>
    <font>
      <b/>
      <sz val="24"/>
      <name val="ＭＳ Ｐゴシック"/>
      <family val="3"/>
    </font>
    <font>
      <u val="single"/>
      <sz val="11"/>
      <color indexed="12"/>
      <name val="ＭＳ Ｐゴシック"/>
      <family val="3"/>
    </font>
    <font>
      <b/>
      <sz val="14"/>
      <name val="ＭＳ Ｐゴシック"/>
      <family val="3"/>
    </font>
    <font>
      <b/>
      <sz val="11"/>
      <color indexed="8"/>
      <name val="游ゴシック"/>
      <family val="3"/>
    </font>
    <font>
      <b/>
      <sz val="12"/>
      <name val="游ゴシック"/>
      <family val="3"/>
    </font>
    <font>
      <b/>
      <sz val="11"/>
      <color indexed="8"/>
      <name val="HG丸ｺﾞｼｯｸM-PRO"/>
      <family val="3"/>
    </font>
    <font>
      <b/>
      <sz val="12"/>
      <name val="HG丸ｺﾞｼｯｸM-PRO"/>
      <family val="3"/>
    </font>
    <font>
      <sz val="24"/>
      <name val="ＭＳ Ｐゴシック"/>
      <family val="3"/>
    </font>
    <font>
      <b/>
      <sz val="10"/>
      <name val="游ゴシック"/>
      <family val="3"/>
    </font>
    <font>
      <sz val="11"/>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14"/>
      <color indexed="8"/>
      <name val="ＭＳ Ｐゴシック"/>
      <family val="3"/>
    </font>
    <font>
      <b/>
      <sz val="12"/>
      <color indexed="8"/>
      <name val="ＭＳ Ｐゴシック"/>
      <family val="3"/>
    </font>
    <font>
      <b/>
      <u val="single"/>
      <sz val="11"/>
      <color indexed="8"/>
      <name val="游ゴシック"/>
      <family val="3"/>
    </font>
    <font>
      <sz val="9"/>
      <color indexed="8"/>
      <name val="游ゴシック"/>
      <family val="3"/>
    </font>
    <font>
      <b/>
      <sz val="9"/>
      <color indexed="8"/>
      <name val="游ゴシック"/>
      <family val="3"/>
    </font>
    <font>
      <sz val="9"/>
      <color indexed="8"/>
      <name val="ＭＳ Ｐゴシック"/>
      <family val="3"/>
    </font>
    <font>
      <sz val="9"/>
      <name val="游ゴシック"/>
      <family val="3"/>
    </font>
    <font>
      <b/>
      <sz val="11"/>
      <name val="游ゴシック"/>
      <family val="3"/>
    </font>
    <font>
      <sz val="10"/>
      <name val="游ゴシック"/>
      <family val="3"/>
    </font>
    <font>
      <b/>
      <sz val="10"/>
      <color indexed="8"/>
      <name val="游ゴシック"/>
      <family val="3"/>
    </font>
    <font>
      <b/>
      <i/>
      <sz val="10"/>
      <name val="游ゴシック"/>
      <family val="3"/>
    </font>
    <font>
      <u val="single"/>
      <sz val="11"/>
      <color indexed="12"/>
      <name val="游ゴシック"/>
      <family val="3"/>
    </font>
    <font>
      <b/>
      <sz val="14"/>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ＭＳ Ｐゴシック"/>
      <family val="3"/>
    </font>
    <font>
      <b/>
      <sz val="12"/>
      <color theme="1"/>
      <name val="ＭＳ Ｐゴシック"/>
      <family val="3"/>
    </font>
    <font>
      <b/>
      <sz val="12"/>
      <name val="Calibri"/>
      <family val="3"/>
    </font>
    <font>
      <b/>
      <u val="single"/>
      <sz val="11"/>
      <color theme="1"/>
      <name val="Calibri"/>
      <family val="3"/>
    </font>
    <font>
      <sz val="9"/>
      <color theme="1"/>
      <name val="Calibri"/>
      <family val="3"/>
    </font>
    <font>
      <b/>
      <sz val="9"/>
      <color theme="1"/>
      <name val="Calibri"/>
      <family val="3"/>
    </font>
    <font>
      <sz val="9"/>
      <color theme="1"/>
      <name val="ＭＳ Ｐゴシック"/>
      <family val="3"/>
    </font>
    <font>
      <sz val="11"/>
      <name val="Calibri"/>
      <family val="3"/>
    </font>
    <font>
      <sz val="9"/>
      <name val="Calibri"/>
      <family val="3"/>
    </font>
    <font>
      <b/>
      <sz val="11"/>
      <name val="Calibri"/>
      <family val="3"/>
    </font>
    <font>
      <sz val="10"/>
      <name val="Calibri"/>
      <family val="3"/>
    </font>
    <font>
      <b/>
      <i/>
      <sz val="10"/>
      <name val="Calibri"/>
      <family val="3"/>
    </font>
    <font>
      <b/>
      <sz val="10"/>
      <color theme="1"/>
      <name val="Calibri"/>
      <family val="3"/>
    </font>
    <font>
      <u val="single"/>
      <sz val="11"/>
      <color indexed="12"/>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rgb="FFCCCCFF"/>
        <bgColor indexed="64"/>
      </patternFill>
    </fill>
    <fill>
      <patternFill patternType="solid">
        <fgColor theme="0"/>
        <bgColor indexed="64"/>
      </patternFill>
    </fill>
    <fill>
      <patternFill patternType="solid">
        <fgColor theme="0" tint="-0.2499700039625167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border>
    <border>
      <left style="thin"/>
      <right/>
      <top/>
      <bottom style="thin"/>
    </border>
    <border>
      <left style="thin"/>
      <right style="thin"/>
      <top/>
      <bottom style="thin"/>
    </border>
    <border>
      <left/>
      <right/>
      <top style="thin"/>
      <bottom/>
    </border>
    <border>
      <left style="thin"/>
      <right style="thin"/>
      <top style="thin"/>
      <bottom/>
    </border>
    <border>
      <left style="thin"/>
      <right/>
      <top style="thin"/>
      <bottom/>
    </border>
    <border>
      <left style="thin"/>
      <right style="thin"/>
      <top/>
      <bottom/>
    </border>
    <border>
      <left/>
      <right/>
      <top/>
      <bottom style="thin"/>
    </border>
    <border diagonalUp="1">
      <left style="thin"/>
      <right style="thin"/>
      <top style="thin"/>
      <bottom style="thin"/>
      <diagonal style="thin"/>
    </border>
    <border diagonalUp="1">
      <left style="thin"/>
      <right style="thin"/>
      <top style="thin"/>
      <bottom/>
      <diagonal style="thin"/>
    </border>
    <border diagonalUp="1">
      <left style="thin"/>
      <right style="thin"/>
      <top/>
      <bottom style="thin"/>
      <diagonal style="thin"/>
    </border>
    <border>
      <left style="thin"/>
      <right style="thin"/>
      <top style="medium"/>
      <bottom style="medium"/>
    </border>
    <border>
      <left style="thin"/>
      <right style="thin"/>
      <top style="medium"/>
      <bottom>
        <color indexed="63"/>
      </bottom>
    </border>
    <border>
      <left style="medium"/>
      <right/>
      <top style="medium"/>
      <bottom>
        <color indexed="63"/>
      </bottom>
    </border>
    <border>
      <left/>
      <right/>
      <top style="medium"/>
      <bottom>
        <color indexed="63"/>
      </bottom>
    </border>
    <border>
      <left/>
      <right style="thin"/>
      <top style="medium"/>
      <bottom>
        <color indexed="63"/>
      </bottom>
    </border>
    <border diagonalUp="1">
      <left style="thin"/>
      <right style="thin"/>
      <top/>
      <bottom/>
      <diagonal style="thin"/>
    </border>
    <border>
      <left/>
      <right style="thin"/>
      <top/>
      <bottom/>
    </border>
    <border diagonalUp="1">
      <left style="thin"/>
      <right/>
      <top style="thin"/>
      <bottom style="thin"/>
      <diagonal style="thin"/>
    </border>
    <border diagonalUp="1">
      <left style="thin"/>
      <right style="thin"/>
      <top style="medium"/>
      <bottom style="medium"/>
      <diagonal style="thin"/>
    </border>
    <border diagonalUp="1">
      <left style="thin"/>
      <right style="thin"/>
      <top style="medium"/>
      <bottom>
        <color indexed="63"/>
      </bottom>
      <diagonal style="thin"/>
    </border>
    <border diagonalUp="1">
      <left/>
      <right style="thin"/>
      <top style="medium"/>
      <bottom style="medium"/>
      <diagonal style="thin"/>
    </border>
    <border>
      <left style="thin"/>
      <right style="medium"/>
      <top style="medium"/>
      <bottom style="medium"/>
    </border>
    <border>
      <left style="thin"/>
      <right style="medium"/>
      <top style="medium"/>
      <bottom>
        <color indexed="63"/>
      </bottom>
    </border>
    <border>
      <left style="thin"/>
      <right>
        <color indexed="63"/>
      </right>
      <top style="medium"/>
      <bottom style="medium"/>
    </border>
    <border>
      <left style="thin"/>
      <right>
        <color indexed="63"/>
      </right>
      <top style="medium"/>
      <bottom>
        <color indexed="63"/>
      </bottom>
    </border>
    <border>
      <left/>
      <right style="thin"/>
      <top style="thin"/>
      <bottom/>
    </border>
    <border>
      <left/>
      <right style="thin"/>
      <top/>
      <bottom style="thin"/>
    </border>
    <border diagonalUp="1">
      <left/>
      <right/>
      <top style="thin"/>
      <bottom style="thin"/>
      <diagonal style="thin"/>
    </border>
    <border diagonalUp="1">
      <left/>
      <right style="thin"/>
      <top style="thin"/>
      <bottom style="thin"/>
      <diagonal style="thin"/>
    </border>
    <border>
      <left style="medium"/>
      <right style="thin"/>
      <top style="medium"/>
      <bottom>
        <color indexed="63"/>
      </bottom>
    </border>
    <border>
      <left style="medium"/>
      <right style="thin"/>
      <top style="medium"/>
      <bottom style="medium"/>
    </border>
    <border>
      <left style="medium"/>
      <right/>
      <top style="medium"/>
      <bottom style="medium"/>
    </border>
    <border>
      <left/>
      <right/>
      <top style="medium"/>
      <bottom style="medium"/>
    </border>
    <border>
      <left/>
      <right style="thin"/>
      <top style="medium"/>
      <bottom style="mediu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 fillId="0" borderId="0">
      <alignment/>
      <protection/>
    </xf>
    <xf numFmtId="0" fontId="61" fillId="0" borderId="0" applyNumberFormat="0" applyFill="0" applyBorder="0" applyAlignment="0" applyProtection="0"/>
    <xf numFmtId="0" fontId="62" fillId="32" borderId="0" applyNumberFormat="0" applyBorder="0" applyAlignment="0" applyProtection="0"/>
  </cellStyleXfs>
  <cellXfs count="438">
    <xf numFmtId="0" fontId="0" fillId="0" borderId="0" xfId="0" applyFont="1" applyAlignment="1">
      <alignment/>
    </xf>
    <xf numFmtId="0" fontId="4" fillId="0" borderId="0" xfId="0" applyFont="1" applyBorder="1" applyAlignment="1">
      <alignment vertical="center"/>
    </xf>
    <xf numFmtId="0" fontId="0" fillId="0" borderId="0" xfId="0" applyFont="1" applyFill="1" applyBorder="1" applyAlignment="1">
      <alignment vertical="center" shrinkToFit="1"/>
    </xf>
    <xf numFmtId="0" fontId="4" fillId="0" borderId="0" xfId="0" applyFont="1" applyFill="1" applyBorder="1" applyAlignment="1">
      <alignment vertical="center"/>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Alignment="1">
      <alignment/>
    </xf>
    <xf numFmtId="0" fontId="0" fillId="0" borderId="0" xfId="0" applyFont="1" applyFill="1" applyBorder="1" applyAlignment="1">
      <alignment horizontal="left" vertical="center" shrinkToFit="1"/>
    </xf>
    <xf numFmtId="181" fontId="0" fillId="0" borderId="0" xfId="0" applyNumberFormat="1" applyFont="1" applyFill="1" applyBorder="1" applyAlignment="1">
      <alignment horizontal="right"/>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wrapText="1"/>
    </xf>
    <xf numFmtId="0" fontId="63" fillId="0" borderId="0" xfId="0" applyFont="1" applyAlignment="1">
      <alignment/>
    </xf>
    <xf numFmtId="181" fontId="0" fillId="0" borderId="10" xfId="0" applyNumberFormat="1" applyFont="1" applyFill="1" applyBorder="1" applyAlignment="1">
      <alignment vertical="center"/>
    </xf>
    <xf numFmtId="194" fontId="0" fillId="0" borderId="0" xfId="49" applyNumberFormat="1" applyFont="1" applyAlignment="1">
      <alignment/>
    </xf>
    <xf numFmtId="196" fontId="0" fillId="0" borderId="0" xfId="49" applyNumberFormat="1" applyFont="1" applyAlignment="1">
      <alignment/>
    </xf>
    <xf numFmtId="194" fontId="0" fillId="0" borderId="0" xfId="49" applyNumberFormat="1" applyFont="1" applyAlignment="1">
      <alignment/>
    </xf>
    <xf numFmtId="196" fontId="0" fillId="0" borderId="0" xfId="49" applyNumberFormat="1" applyFont="1" applyAlignment="1">
      <alignment/>
    </xf>
    <xf numFmtId="0" fontId="0" fillId="33" borderId="11"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196" fontId="0" fillId="0" borderId="0" xfId="49" applyNumberFormat="1" applyFont="1" applyAlignment="1">
      <alignment vertical="center"/>
    </xf>
    <xf numFmtId="0" fontId="0" fillId="0" borderId="0" xfId="0" applyAlignment="1">
      <alignment vertical="center"/>
    </xf>
    <xf numFmtId="194" fontId="0" fillId="0" borderId="0" xfId="49" applyNumberFormat="1" applyFont="1" applyAlignment="1">
      <alignment horizontal="left" vertical="center"/>
    </xf>
    <xf numFmtId="196" fontId="0" fillId="0" borderId="0" xfId="49" applyNumberFormat="1" applyFont="1" applyAlignment="1">
      <alignment horizontal="left" vertical="center"/>
    </xf>
    <xf numFmtId="194" fontId="57" fillId="33" borderId="10" xfId="49" applyNumberFormat="1" applyFont="1" applyFill="1" applyBorder="1" applyAlignment="1">
      <alignment horizontal="center" vertical="center"/>
    </xf>
    <xf numFmtId="196" fontId="57" fillId="33" borderId="10" xfId="49" applyNumberFormat="1" applyFont="1" applyFill="1" applyBorder="1" applyAlignment="1">
      <alignment horizontal="center" vertical="center"/>
    </xf>
    <xf numFmtId="0" fontId="57" fillId="33" borderId="11" xfId="0" applyFont="1" applyFill="1" applyBorder="1" applyAlignment="1">
      <alignment horizontal="center" vertical="center" shrinkToFit="1"/>
    </xf>
    <xf numFmtId="0" fontId="57" fillId="33" borderId="14" xfId="0" applyFont="1" applyFill="1" applyBorder="1" applyAlignment="1">
      <alignment shrinkToFit="1"/>
    </xf>
    <xf numFmtId="0" fontId="57" fillId="33" borderId="15" xfId="0" applyFont="1" applyFill="1" applyBorder="1" applyAlignment="1">
      <alignment shrinkToFit="1"/>
    </xf>
    <xf numFmtId="0" fontId="57" fillId="33" borderId="0" xfId="0" applyFont="1" applyFill="1" applyAlignment="1">
      <alignment shrinkToFit="1"/>
    </xf>
    <xf numFmtId="0" fontId="57" fillId="33" borderId="10" xfId="0" applyFont="1" applyFill="1" applyBorder="1" applyAlignment="1">
      <alignment horizontal="center" vertical="center" shrinkToFit="1"/>
    </xf>
    <xf numFmtId="0" fontId="57" fillId="33" borderId="0" xfId="0" applyFont="1" applyFill="1" applyAlignment="1">
      <alignment/>
    </xf>
    <xf numFmtId="0" fontId="57" fillId="33" borderId="14" xfId="0" applyFont="1" applyFill="1" applyBorder="1" applyAlignment="1">
      <alignment/>
    </xf>
    <xf numFmtId="0" fontId="57" fillId="33" borderId="12" xfId="0" applyFont="1" applyFill="1" applyBorder="1" applyAlignment="1">
      <alignment/>
    </xf>
    <xf numFmtId="0" fontId="57" fillId="33" borderId="11" xfId="0" applyFont="1" applyFill="1" applyBorder="1" applyAlignment="1">
      <alignment/>
    </xf>
    <xf numFmtId="0" fontId="57" fillId="33" borderId="13" xfId="0" applyFont="1" applyFill="1" applyBorder="1" applyAlignment="1">
      <alignment/>
    </xf>
    <xf numFmtId="176" fontId="57" fillId="34" borderId="16" xfId="51" applyNumberFormat="1" applyFont="1" applyFill="1" applyBorder="1" applyAlignment="1">
      <alignment vertical="center"/>
    </xf>
    <xf numFmtId="176" fontId="57" fillId="34" borderId="10" xfId="51" applyNumberFormat="1" applyFont="1" applyFill="1" applyBorder="1" applyAlignment="1">
      <alignment vertical="center"/>
    </xf>
    <xf numFmtId="176" fontId="57" fillId="34" borderId="17" xfId="51" applyNumberFormat="1" applyFont="1" applyFill="1" applyBorder="1" applyAlignment="1">
      <alignment vertical="center" textRotation="255" wrapText="1"/>
    </xf>
    <xf numFmtId="194" fontId="0" fillId="0" borderId="10" xfId="49" applyNumberFormat="1" applyFont="1" applyBorder="1" applyAlignment="1">
      <alignment vertical="center"/>
    </xf>
    <xf numFmtId="194" fontId="0" fillId="0" borderId="18" xfId="49" applyNumberFormat="1" applyFont="1" applyBorder="1" applyAlignment="1">
      <alignment vertical="center"/>
    </xf>
    <xf numFmtId="194" fontId="0" fillId="0" borderId="0" xfId="49" applyNumberFormat="1" applyFont="1" applyAlignment="1">
      <alignment vertical="center"/>
    </xf>
    <xf numFmtId="194" fontId="0" fillId="0" borderId="16" xfId="49" applyNumberFormat="1" applyFont="1" applyBorder="1" applyAlignment="1">
      <alignment vertical="center"/>
    </xf>
    <xf numFmtId="0" fontId="64" fillId="0" borderId="0" xfId="0" applyFont="1" applyAlignment="1">
      <alignment/>
    </xf>
    <xf numFmtId="0" fontId="57" fillId="34" borderId="11" xfId="0" applyFont="1" applyFill="1" applyBorder="1" applyAlignment="1">
      <alignment vertical="center"/>
    </xf>
    <xf numFmtId="0" fontId="57" fillId="34" borderId="12" xfId="0" applyFont="1" applyFill="1" applyBorder="1" applyAlignment="1">
      <alignment vertical="center"/>
    </xf>
    <xf numFmtId="0" fontId="57" fillId="33" borderId="19" xfId="0" applyFont="1" applyFill="1" applyBorder="1" applyAlignment="1">
      <alignment vertical="center" shrinkToFit="1"/>
    </xf>
    <xf numFmtId="0" fontId="57" fillId="33" borderId="17" xfId="0" applyFont="1" applyFill="1" applyBorder="1" applyAlignment="1">
      <alignment vertical="center" shrinkToFit="1"/>
    </xf>
    <xf numFmtId="0" fontId="57" fillId="33" borderId="20" xfId="0" applyFont="1" applyFill="1" applyBorder="1" applyAlignment="1">
      <alignment vertical="center" shrinkToFit="1"/>
    </xf>
    <xf numFmtId="0" fontId="57" fillId="33" borderId="11" xfId="0" applyFont="1" applyFill="1" applyBorder="1" applyAlignment="1">
      <alignment vertical="center" shrinkToFit="1"/>
    </xf>
    <xf numFmtId="0" fontId="57" fillId="33" borderId="12" xfId="0" applyFont="1" applyFill="1" applyBorder="1" applyAlignment="1">
      <alignment vertical="center" shrinkToFit="1"/>
    </xf>
    <xf numFmtId="0" fontId="57" fillId="33" borderId="16" xfId="0" applyFont="1" applyFill="1" applyBorder="1" applyAlignment="1">
      <alignment vertical="center" shrinkToFit="1"/>
    </xf>
    <xf numFmtId="181" fontId="65" fillId="35" borderId="10" xfId="0" applyNumberFormat="1" applyFont="1" applyFill="1" applyBorder="1" applyAlignment="1">
      <alignment vertical="center"/>
    </xf>
    <xf numFmtId="0" fontId="57" fillId="33" borderId="11" xfId="0" applyFont="1" applyFill="1" applyBorder="1" applyAlignment="1">
      <alignment vertical="center"/>
    </xf>
    <xf numFmtId="194" fontId="57" fillId="8" borderId="10" xfId="49" applyNumberFormat="1" applyFont="1" applyFill="1" applyBorder="1" applyAlignment="1">
      <alignment vertical="center"/>
    </xf>
    <xf numFmtId="176" fontId="57" fillId="34" borderId="10" xfId="0" applyNumberFormat="1" applyFont="1" applyFill="1" applyBorder="1" applyAlignment="1">
      <alignment horizontal="left" vertical="center" shrinkToFit="1"/>
    </xf>
    <xf numFmtId="176" fontId="57" fillId="34" borderId="18" xfId="0" applyNumberFormat="1" applyFont="1" applyFill="1" applyBorder="1" applyAlignment="1">
      <alignment horizontal="left" vertical="center" shrinkToFit="1"/>
    </xf>
    <xf numFmtId="194" fontId="0" fillId="0" borderId="0" xfId="49" applyNumberFormat="1" applyFont="1" applyAlignment="1">
      <alignment horizontal="right" vertical="center"/>
    </xf>
    <xf numFmtId="9" fontId="57" fillId="0" borderId="0" xfId="42" applyFont="1" applyAlignment="1">
      <alignment/>
    </xf>
    <xf numFmtId="9" fontId="0" fillId="0" borderId="0" xfId="42" applyFont="1" applyAlignment="1">
      <alignment/>
    </xf>
    <xf numFmtId="9" fontId="0" fillId="0" borderId="0" xfId="42" applyFont="1" applyAlignment="1">
      <alignment/>
    </xf>
    <xf numFmtId="196" fontId="66" fillId="0" borderId="21" xfId="49" applyNumberFormat="1" applyFont="1" applyBorder="1" applyAlignment="1">
      <alignment horizontal="center"/>
    </xf>
    <xf numFmtId="196" fontId="66" fillId="0" borderId="0" xfId="49" applyNumberFormat="1" applyFont="1" applyFill="1" applyBorder="1" applyAlignment="1">
      <alignment/>
    </xf>
    <xf numFmtId="196" fontId="57" fillId="0" borderId="0" xfId="49" applyNumberFormat="1" applyFont="1" applyFill="1" applyBorder="1" applyAlignment="1">
      <alignment/>
    </xf>
    <xf numFmtId="196" fontId="57" fillId="8" borderId="22" xfId="49" applyNumberFormat="1" applyFont="1" applyFill="1" applyBorder="1" applyAlignment="1">
      <alignment vertical="center"/>
    </xf>
    <xf numFmtId="196" fontId="0" fillId="0" borderId="22" xfId="49" applyNumberFormat="1" applyFont="1" applyBorder="1" applyAlignment="1">
      <alignment vertical="center"/>
    </xf>
    <xf numFmtId="196" fontId="0" fillId="0" borderId="23" xfId="49" applyNumberFormat="1" applyFont="1" applyBorder="1" applyAlignment="1">
      <alignment vertical="center"/>
    </xf>
    <xf numFmtId="196" fontId="57" fillId="8" borderId="24" xfId="49" applyNumberFormat="1" applyFont="1" applyFill="1" applyBorder="1" applyAlignment="1">
      <alignment vertical="center"/>
    </xf>
    <xf numFmtId="176" fontId="57" fillId="34" borderId="16" xfId="0" applyNumberFormat="1" applyFont="1" applyFill="1" applyBorder="1" applyAlignment="1">
      <alignment horizontal="left" vertical="center" shrinkToFit="1"/>
    </xf>
    <xf numFmtId="0" fontId="67" fillId="0" borderId="0" xfId="0" applyFont="1" applyAlignment="1">
      <alignment vertical="center"/>
    </xf>
    <xf numFmtId="194" fontId="67" fillId="0" borderId="0" xfId="49" applyNumberFormat="1" applyFont="1" applyAlignment="1">
      <alignment horizontal="left" vertical="center"/>
    </xf>
    <xf numFmtId="194" fontId="67" fillId="0" borderId="0" xfId="49" applyNumberFormat="1" applyFont="1" applyAlignment="1">
      <alignment horizontal="right" vertical="center"/>
    </xf>
    <xf numFmtId="196" fontId="67" fillId="0" borderId="0" xfId="49" applyNumberFormat="1" applyFont="1" applyAlignment="1">
      <alignment horizontal="left" vertical="center"/>
    </xf>
    <xf numFmtId="0" fontId="67" fillId="0" borderId="0" xfId="0" applyFont="1" applyAlignment="1">
      <alignment horizontal="left" vertical="center"/>
    </xf>
    <xf numFmtId="0" fontId="68" fillId="0" borderId="0" xfId="0" applyFont="1" applyAlignment="1">
      <alignment vertical="center"/>
    </xf>
    <xf numFmtId="0" fontId="63" fillId="0" borderId="0" xfId="0" applyFont="1" applyAlignment="1">
      <alignment/>
    </xf>
    <xf numFmtId="194" fontId="57" fillId="8" borderId="25" xfId="49" applyNumberFormat="1" applyFont="1" applyFill="1" applyBorder="1" applyAlignment="1">
      <alignment vertical="center"/>
    </xf>
    <xf numFmtId="194" fontId="57" fillId="8" borderId="26" xfId="49" applyNumberFormat="1" applyFont="1" applyFill="1" applyBorder="1" applyAlignment="1">
      <alignment vertical="center"/>
    </xf>
    <xf numFmtId="176" fontId="57" fillId="33" borderId="27" xfId="0" applyNumberFormat="1" applyFont="1" applyFill="1" applyBorder="1" applyAlignment="1">
      <alignment vertical="center"/>
    </xf>
    <xf numFmtId="0" fontId="57" fillId="33" borderId="28" xfId="0" applyFont="1" applyFill="1" applyBorder="1" applyAlignment="1">
      <alignment/>
    </xf>
    <xf numFmtId="0" fontId="57" fillId="33" borderId="29" xfId="0" applyFont="1" applyFill="1" applyBorder="1" applyAlignment="1">
      <alignment/>
    </xf>
    <xf numFmtId="194" fontId="0" fillId="0" borderId="0" xfId="49" applyNumberFormat="1" applyFont="1" applyBorder="1" applyAlignment="1">
      <alignment vertical="center"/>
    </xf>
    <xf numFmtId="196" fontId="0" fillId="0" borderId="21" xfId="49" applyNumberFormat="1" applyFont="1" applyBorder="1" applyAlignment="1">
      <alignment/>
    </xf>
    <xf numFmtId="196" fontId="0" fillId="0" borderId="30" xfId="49" applyNumberFormat="1" applyFont="1" applyBorder="1" applyAlignment="1">
      <alignment vertical="center"/>
    </xf>
    <xf numFmtId="196" fontId="57" fillId="8" borderId="22" xfId="49" applyNumberFormat="1" applyFont="1" applyFill="1" applyBorder="1" applyAlignment="1">
      <alignment horizontal="right" vertical="center"/>
    </xf>
    <xf numFmtId="0" fontId="69" fillId="0" borderId="0" xfId="0" applyFont="1" applyAlignment="1">
      <alignment vertical="center"/>
    </xf>
    <xf numFmtId="0" fontId="6" fillId="0" borderId="0" xfId="62" applyFont="1" applyAlignment="1">
      <alignment vertical="center"/>
      <protection/>
    </xf>
    <xf numFmtId="0" fontId="6" fillId="0" borderId="0" xfId="62" applyFont="1" applyAlignment="1">
      <alignment vertical="center" wrapText="1"/>
      <protection/>
    </xf>
    <xf numFmtId="0" fontId="70" fillId="0" borderId="13" xfId="62" applyFont="1" applyBorder="1" applyAlignment="1">
      <alignment vertical="center"/>
      <protection/>
    </xf>
    <xf numFmtId="176" fontId="71" fillId="0" borderId="11" xfId="62" applyNumberFormat="1" applyFont="1" applyBorder="1" applyAlignment="1">
      <alignment horizontal="left" vertical="center"/>
      <protection/>
    </xf>
    <xf numFmtId="0" fontId="71" fillId="0" borderId="12" xfId="62" applyFont="1" applyBorder="1" applyAlignment="1">
      <alignment horizontal="center" vertical="center"/>
      <protection/>
    </xf>
    <xf numFmtId="180" fontId="70" fillId="0" borderId="12" xfId="62" applyNumberFormat="1" applyFont="1" applyBorder="1" applyAlignment="1">
      <alignment vertical="center"/>
      <protection/>
    </xf>
    <xf numFmtId="0" fontId="70" fillId="0" borderId="12" xfId="62" applyFont="1" applyBorder="1" applyAlignment="1">
      <alignment vertical="center"/>
      <protection/>
    </xf>
    <xf numFmtId="0" fontId="70" fillId="0" borderId="0" xfId="62" applyFont="1" applyBorder="1" applyAlignment="1">
      <alignment horizontal="center" vertical="center" wrapText="1"/>
      <protection/>
    </xf>
    <xf numFmtId="0" fontId="70" fillId="0" borderId="31" xfId="62" applyFont="1" applyBorder="1" applyAlignment="1">
      <alignment horizontal="center" vertical="center" wrapText="1"/>
      <protection/>
    </xf>
    <xf numFmtId="196" fontId="0" fillId="0" borderId="0" xfId="49" applyNumberFormat="1" applyFont="1" applyAlignment="1">
      <alignment horizontal="right"/>
    </xf>
    <xf numFmtId="199" fontId="57" fillId="8" borderId="22" xfId="49" applyNumberFormat="1" applyFont="1" applyFill="1" applyBorder="1" applyAlignment="1">
      <alignment vertical="center"/>
    </xf>
    <xf numFmtId="189" fontId="67" fillId="0" borderId="0" xfId="49" applyNumberFormat="1" applyFont="1" applyAlignment="1">
      <alignment horizontal="left" vertical="center"/>
    </xf>
    <xf numFmtId="189" fontId="67" fillId="0" borderId="0" xfId="0" applyNumberFormat="1" applyFont="1" applyAlignment="1">
      <alignment vertical="center"/>
    </xf>
    <xf numFmtId="181" fontId="65" fillId="35" borderId="32" xfId="0" applyNumberFormat="1" applyFont="1" applyFill="1" applyBorder="1" applyAlignment="1">
      <alignment vertical="center"/>
    </xf>
    <xf numFmtId="181" fontId="0" fillId="0" borderId="32" xfId="0" applyNumberFormat="1" applyFont="1" applyBorder="1" applyAlignment="1">
      <alignment vertical="center"/>
    </xf>
    <xf numFmtId="181" fontId="0" fillId="0" borderId="32" xfId="0" applyNumberFormat="1" applyFont="1" applyFill="1" applyBorder="1" applyAlignment="1">
      <alignment vertical="center"/>
    </xf>
    <xf numFmtId="194" fontId="0" fillId="0" borderId="22" xfId="49" applyNumberFormat="1" applyFont="1" applyBorder="1" applyAlignment="1">
      <alignment vertical="center"/>
    </xf>
    <xf numFmtId="194" fontId="0" fillId="0" borderId="23" xfId="49" applyNumberFormat="1" applyFont="1" applyBorder="1" applyAlignment="1">
      <alignment vertical="center"/>
    </xf>
    <xf numFmtId="194" fontId="57" fillId="8" borderId="33" xfId="49" applyNumberFormat="1" applyFont="1" applyFill="1" applyBorder="1" applyAlignment="1">
      <alignment vertical="center"/>
    </xf>
    <xf numFmtId="194" fontId="0" fillId="0" borderId="24" xfId="49" applyNumberFormat="1" applyFont="1" applyBorder="1" applyAlignment="1">
      <alignment vertical="center"/>
    </xf>
    <xf numFmtId="194" fontId="57" fillId="8" borderId="22" xfId="49" applyNumberFormat="1" applyFont="1" applyFill="1" applyBorder="1" applyAlignment="1">
      <alignment vertical="center"/>
    </xf>
    <xf numFmtId="194" fontId="57" fillId="8" borderId="34" xfId="49" applyNumberFormat="1" applyFont="1" applyFill="1" applyBorder="1" applyAlignment="1">
      <alignment vertical="center"/>
    </xf>
    <xf numFmtId="196" fontId="57" fillId="8" borderId="33" xfId="49" applyNumberFormat="1" applyFont="1" applyFill="1" applyBorder="1" applyAlignment="1">
      <alignment vertical="center"/>
    </xf>
    <xf numFmtId="194" fontId="57" fillId="8" borderId="24" xfId="49" applyNumberFormat="1" applyFont="1" applyFill="1" applyBorder="1" applyAlignment="1">
      <alignment vertical="center"/>
    </xf>
    <xf numFmtId="198" fontId="57" fillId="8" borderId="22" xfId="49" applyNumberFormat="1" applyFont="1" applyFill="1" applyBorder="1" applyAlignment="1">
      <alignment vertical="center"/>
    </xf>
    <xf numFmtId="194" fontId="57" fillId="8" borderId="35" xfId="49" applyNumberFormat="1" applyFont="1" applyFill="1" applyBorder="1" applyAlignment="1">
      <alignment vertical="center"/>
    </xf>
    <xf numFmtId="196" fontId="57" fillId="8" borderId="35" xfId="49" applyNumberFormat="1" applyFont="1" applyFill="1" applyBorder="1" applyAlignment="1">
      <alignment vertical="center"/>
    </xf>
    <xf numFmtId="196" fontId="57" fillId="8" borderId="34" xfId="49" applyNumberFormat="1" applyFont="1" applyFill="1" applyBorder="1" applyAlignment="1">
      <alignment vertical="center"/>
    </xf>
    <xf numFmtId="194" fontId="0" fillId="0" borderId="30" xfId="49" applyNumberFormat="1" applyFont="1" applyBorder="1" applyAlignment="1">
      <alignment vertical="center"/>
    </xf>
    <xf numFmtId="194" fontId="57" fillId="8" borderId="22" xfId="49" applyNumberFormat="1" applyFont="1" applyFill="1" applyBorder="1" applyAlignment="1">
      <alignment horizontal="right" vertical="center"/>
    </xf>
    <xf numFmtId="194" fontId="57" fillId="8" borderId="23" xfId="49" applyNumberFormat="1" applyFont="1" applyFill="1" applyBorder="1" applyAlignment="1">
      <alignment vertical="center"/>
    </xf>
    <xf numFmtId="196" fontId="72" fillId="8" borderId="10" xfId="49" applyNumberFormat="1" applyFont="1" applyFill="1" applyBorder="1" applyAlignment="1">
      <alignment vertical="center"/>
    </xf>
    <xf numFmtId="196" fontId="70" fillId="0" borderId="10" xfId="49" applyNumberFormat="1" applyFont="1" applyBorder="1" applyAlignment="1">
      <alignment vertical="center"/>
    </xf>
    <xf numFmtId="196" fontId="70" fillId="0" borderId="18" xfId="49" applyNumberFormat="1" applyFont="1" applyBorder="1" applyAlignment="1">
      <alignment vertical="center"/>
    </xf>
    <xf numFmtId="196" fontId="72" fillId="8" borderId="36" xfId="49" applyNumberFormat="1" applyFont="1" applyFill="1" applyBorder="1" applyAlignment="1">
      <alignment vertical="center"/>
    </xf>
    <xf numFmtId="196" fontId="70" fillId="0" borderId="0" xfId="49" applyNumberFormat="1" applyFont="1" applyBorder="1" applyAlignment="1">
      <alignment vertical="center"/>
    </xf>
    <xf numFmtId="199" fontId="72" fillId="8" borderId="10" xfId="49" applyNumberFormat="1" applyFont="1" applyFill="1" applyBorder="1" applyAlignment="1">
      <alignment vertical="center"/>
    </xf>
    <xf numFmtId="196" fontId="70" fillId="0" borderId="0" xfId="49" applyNumberFormat="1" applyFont="1" applyBorder="1" applyAlignment="1">
      <alignment/>
    </xf>
    <xf numFmtId="196" fontId="72" fillId="33" borderId="10" xfId="49" applyNumberFormat="1" applyFont="1" applyFill="1" applyBorder="1" applyAlignment="1">
      <alignment horizontal="center" vertical="center"/>
    </xf>
    <xf numFmtId="9" fontId="70" fillId="0" borderId="0" xfId="42" applyFont="1" applyBorder="1" applyAlignment="1">
      <alignment/>
    </xf>
    <xf numFmtId="196" fontId="72" fillId="8" borderId="18" xfId="49" applyNumberFormat="1" applyFont="1" applyFill="1" applyBorder="1" applyAlignment="1">
      <alignment vertical="center"/>
    </xf>
    <xf numFmtId="196" fontId="70" fillId="0" borderId="10" xfId="49" applyNumberFormat="1" applyFont="1" applyFill="1" applyBorder="1" applyAlignment="1">
      <alignment vertical="center"/>
    </xf>
    <xf numFmtId="196" fontId="70" fillId="0" borderId="16" xfId="49" applyNumberFormat="1" applyFont="1" applyBorder="1" applyAlignment="1">
      <alignment vertical="center"/>
    </xf>
    <xf numFmtId="196" fontId="70" fillId="36" borderId="10" xfId="49" applyNumberFormat="1" applyFont="1" applyFill="1" applyBorder="1" applyAlignment="1">
      <alignment vertical="center"/>
    </xf>
    <xf numFmtId="196" fontId="70" fillId="36" borderId="18" xfId="49" applyNumberFormat="1" applyFont="1" applyFill="1" applyBorder="1" applyAlignment="1">
      <alignment vertical="center"/>
    </xf>
    <xf numFmtId="0" fontId="72" fillId="33" borderId="11" xfId="0" applyFont="1" applyFill="1" applyBorder="1" applyAlignment="1">
      <alignment vertical="center"/>
    </xf>
    <xf numFmtId="0" fontId="72" fillId="34" borderId="11" xfId="0" applyFont="1" applyFill="1" applyBorder="1" applyAlignment="1">
      <alignment vertical="center"/>
    </xf>
    <xf numFmtId="0" fontId="70" fillId="0" borderId="10" xfId="0" applyFont="1" applyFill="1" applyBorder="1" applyAlignment="1">
      <alignment vertical="center" wrapText="1"/>
    </xf>
    <xf numFmtId="196" fontId="57" fillId="8" borderId="25" xfId="49" applyNumberFormat="1" applyFont="1" applyFill="1" applyBorder="1" applyAlignment="1">
      <alignment vertical="center"/>
    </xf>
    <xf numFmtId="0" fontId="70" fillId="0" borderId="11" xfId="0" applyFont="1" applyFill="1" applyBorder="1" applyAlignment="1">
      <alignment vertical="center"/>
    </xf>
    <xf numFmtId="194" fontId="70" fillId="0" borderId="10" xfId="49" applyNumberFormat="1" applyFont="1" applyBorder="1" applyAlignment="1">
      <alignment vertical="center"/>
    </xf>
    <xf numFmtId="194" fontId="70" fillId="0" borderId="18" xfId="49" applyNumberFormat="1" applyFont="1" applyBorder="1" applyAlignment="1">
      <alignment vertical="center"/>
    </xf>
    <xf numFmtId="194" fontId="72" fillId="8" borderId="36" xfId="49" applyNumberFormat="1" applyFont="1" applyFill="1" applyBorder="1" applyAlignment="1">
      <alignment vertical="center"/>
    </xf>
    <xf numFmtId="194" fontId="70" fillId="0" borderId="16" xfId="49" applyNumberFormat="1" applyFont="1" applyBorder="1" applyAlignment="1">
      <alignment vertical="center"/>
    </xf>
    <xf numFmtId="194" fontId="72" fillId="8" borderId="10" xfId="49" applyNumberFormat="1" applyFont="1" applyFill="1" applyBorder="1" applyAlignment="1">
      <alignment vertical="center"/>
    </xf>
    <xf numFmtId="194" fontId="72" fillId="8" borderId="37" xfId="49" applyNumberFormat="1" applyFont="1" applyFill="1" applyBorder="1" applyAlignment="1">
      <alignment vertical="center"/>
    </xf>
    <xf numFmtId="203" fontId="72" fillId="8" borderId="10" xfId="49" applyNumberFormat="1" applyFont="1" applyFill="1" applyBorder="1" applyAlignment="1">
      <alignment horizontal="right" vertical="center"/>
    </xf>
    <xf numFmtId="196" fontId="72" fillId="8" borderId="38" xfId="49" applyNumberFormat="1" applyFont="1" applyFill="1" applyBorder="1" applyAlignment="1">
      <alignment vertical="center"/>
    </xf>
    <xf numFmtId="196" fontId="72" fillId="8" borderId="39" xfId="49" applyNumberFormat="1" applyFont="1" applyFill="1" applyBorder="1" applyAlignment="1">
      <alignment vertical="center"/>
    </xf>
    <xf numFmtId="196" fontId="70" fillId="0" borderId="14" xfId="49" applyNumberFormat="1" applyFont="1" applyBorder="1" applyAlignment="1">
      <alignment vertical="center"/>
    </xf>
    <xf numFmtId="196" fontId="72" fillId="8" borderId="15" xfId="49" applyNumberFormat="1" applyFont="1" applyFill="1" applyBorder="1" applyAlignment="1">
      <alignment vertical="center"/>
    </xf>
    <xf numFmtId="196" fontId="70" fillId="0" borderId="11" xfId="49" applyNumberFormat="1" applyFont="1" applyBorder="1" applyAlignment="1">
      <alignment vertical="center"/>
    </xf>
    <xf numFmtId="196" fontId="72" fillId="8" borderId="11" xfId="49" applyNumberFormat="1" applyFont="1" applyFill="1" applyBorder="1" applyAlignment="1">
      <alignment vertical="center"/>
    </xf>
    <xf numFmtId="196" fontId="70" fillId="0" borderId="19" xfId="49" applyNumberFormat="1" applyFont="1" applyBorder="1" applyAlignment="1">
      <alignment vertical="center"/>
    </xf>
    <xf numFmtId="181" fontId="70" fillId="0" borderId="10" xfId="0" applyNumberFormat="1" applyFont="1" applyFill="1" applyBorder="1" applyAlignment="1">
      <alignment vertical="center"/>
    </xf>
    <xf numFmtId="194" fontId="0" fillId="36" borderId="10" xfId="49" applyNumberFormat="1" applyFont="1" applyFill="1" applyBorder="1" applyAlignment="1">
      <alignment vertical="center"/>
    </xf>
    <xf numFmtId="194" fontId="72" fillId="8" borderId="25" xfId="49" applyNumberFormat="1" applyFont="1" applyFill="1" applyBorder="1" applyAlignment="1">
      <alignment vertical="center"/>
    </xf>
    <xf numFmtId="194" fontId="72" fillId="8" borderId="26" xfId="49" applyNumberFormat="1" applyFont="1" applyFill="1" applyBorder="1" applyAlignment="1">
      <alignment vertical="center"/>
    </xf>
    <xf numFmtId="196" fontId="0" fillId="0" borderId="0" xfId="49" applyNumberFormat="1" applyFont="1" applyBorder="1" applyAlignment="1">
      <alignment vertical="center"/>
    </xf>
    <xf numFmtId="196" fontId="67" fillId="0" borderId="0" xfId="49" applyNumberFormat="1" applyFont="1" applyBorder="1" applyAlignment="1">
      <alignment vertical="center"/>
    </xf>
    <xf numFmtId="196" fontId="0" fillId="0" borderId="0" xfId="49" applyNumberFormat="1" applyFont="1" applyBorder="1" applyAlignment="1">
      <alignment/>
    </xf>
    <xf numFmtId="196" fontId="72" fillId="8" borderId="16" xfId="49" applyNumberFormat="1" applyFont="1" applyFill="1" applyBorder="1" applyAlignment="1">
      <alignment vertical="center"/>
    </xf>
    <xf numFmtId="196" fontId="72" fillId="8" borderId="37" xfId="49" applyNumberFormat="1" applyFont="1" applyFill="1" applyBorder="1" applyAlignment="1">
      <alignment vertical="center"/>
    </xf>
    <xf numFmtId="196" fontId="70" fillId="0" borderId="20" xfId="49" applyNumberFormat="1" applyFont="1" applyBorder="1" applyAlignment="1">
      <alignment vertical="center"/>
    </xf>
    <xf numFmtId="0" fontId="72" fillId="34" borderId="19" xfId="62" applyFont="1" applyFill="1" applyBorder="1" applyAlignment="1">
      <alignment horizontal="left" vertical="center" wrapText="1"/>
      <protection/>
    </xf>
    <xf numFmtId="0" fontId="72" fillId="34" borderId="17" xfId="62" applyFont="1" applyFill="1" applyBorder="1" applyAlignment="1">
      <alignment horizontal="left" vertical="center" wrapText="1"/>
      <protection/>
    </xf>
    <xf numFmtId="0" fontId="72" fillId="34" borderId="14" xfId="62" applyFont="1" applyFill="1" applyBorder="1" applyAlignment="1">
      <alignment horizontal="left" vertical="center" wrapText="1"/>
      <protection/>
    </xf>
    <xf numFmtId="0" fontId="72" fillId="34" borderId="0" xfId="62" applyFont="1" applyFill="1" applyBorder="1" applyAlignment="1">
      <alignment horizontal="left" vertical="center" wrapText="1"/>
      <protection/>
    </xf>
    <xf numFmtId="0" fontId="72" fillId="34" borderId="15" xfId="62" applyFont="1" applyFill="1" applyBorder="1" applyAlignment="1">
      <alignment horizontal="left" vertical="center" wrapText="1"/>
      <protection/>
    </xf>
    <xf numFmtId="0" fontId="72" fillId="34" borderId="21" xfId="62" applyFont="1" applyFill="1" applyBorder="1" applyAlignment="1">
      <alignment horizontal="left" vertical="center" wrapText="1"/>
      <protection/>
    </xf>
    <xf numFmtId="0" fontId="70" fillId="0" borderId="19" xfId="62" applyFont="1" applyBorder="1" applyAlignment="1">
      <alignment horizontal="left" vertical="top" wrapText="1"/>
      <protection/>
    </xf>
    <xf numFmtId="0" fontId="70" fillId="0" borderId="17" xfId="62" applyFont="1" applyBorder="1" applyAlignment="1">
      <alignment horizontal="left" vertical="top" wrapText="1"/>
      <protection/>
    </xf>
    <xf numFmtId="0" fontId="70" fillId="0" borderId="40" xfId="62" applyFont="1" applyBorder="1" applyAlignment="1">
      <alignment horizontal="left" vertical="top" wrapText="1"/>
      <protection/>
    </xf>
    <xf numFmtId="0" fontId="70" fillId="0" borderId="14" xfId="62" applyFont="1" applyBorder="1" applyAlignment="1">
      <alignment horizontal="left" vertical="top" wrapText="1"/>
      <protection/>
    </xf>
    <xf numFmtId="0" fontId="70" fillId="0" borderId="0" xfId="62" applyFont="1" applyBorder="1" applyAlignment="1">
      <alignment horizontal="left" vertical="top" wrapText="1"/>
      <protection/>
    </xf>
    <xf numFmtId="0" fontId="70" fillId="0" borderId="31" xfId="62" applyFont="1" applyBorder="1" applyAlignment="1">
      <alignment horizontal="left" vertical="top" wrapText="1"/>
      <protection/>
    </xf>
    <xf numFmtId="0" fontId="70" fillId="0" borderId="15" xfId="62" applyFont="1" applyBorder="1" applyAlignment="1">
      <alignment horizontal="left" vertical="top" wrapText="1"/>
      <protection/>
    </xf>
    <xf numFmtId="0" fontId="70" fillId="0" borderId="21" xfId="62" applyFont="1" applyBorder="1" applyAlignment="1">
      <alignment horizontal="left" vertical="top" wrapText="1"/>
      <protection/>
    </xf>
    <xf numFmtId="0" fontId="70" fillId="0" borderId="41" xfId="62" applyFont="1" applyBorder="1" applyAlignment="1">
      <alignment horizontal="left" vertical="top" wrapText="1"/>
      <protection/>
    </xf>
    <xf numFmtId="0" fontId="72" fillId="34" borderId="10" xfId="62" applyFont="1" applyFill="1" applyBorder="1" applyAlignment="1">
      <alignment vertical="center" wrapText="1"/>
      <protection/>
    </xf>
    <xf numFmtId="0" fontId="6" fillId="0" borderId="17" xfId="62" applyFont="1" applyBorder="1" applyAlignment="1">
      <alignment vertical="center" wrapText="1"/>
      <protection/>
    </xf>
    <xf numFmtId="0" fontId="9" fillId="0" borderId="21" xfId="62" applyFont="1" applyBorder="1" applyAlignment="1">
      <alignment horizontal="left" vertical="center"/>
      <protection/>
    </xf>
    <xf numFmtId="0" fontId="6" fillId="0" borderId="21" xfId="62" applyFont="1" applyBorder="1" applyAlignment="1">
      <alignment vertical="center"/>
      <protection/>
    </xf>
    <xf numFmtId="0" fontId="72" fillId="34" borderId="10" xfId="62" applyFont="1" applyFill="1" applyBorder="1" applyAlignment="1">
      <alignment horizontal="left" vertical="center" wrapText="1"/>
      <protection/>
    </xf>
    <xf numFmtId="0" fontId="70" fillId="0" borderId="11" xfId="62" applyFont="1" applyBorder="1" applyAlignment="1">
      <alignment vertical="center" wrapText="1"/>
      <protection/>
    </xf>
    <xf numFmtId="0" fontId="70" fillId="0" borderId="12" xfId="62" applyFont="1" applyBorder="1" applyAlignment="1">
      <alignment vertical="center" wrapText="1"/>
      <protection/>
    </xf>
    <xf numFmtId="0" fontId="70" fillId="0" borderId="13" xfId="62" applyFont="1" applyBorder="1" applyAlignment="1">
      <alignment vertical="center" wrapText="1"/>
      <protection/>
    </xf>
    <xf numFmtId="0" fontId="72" fillId="34" borderId="40" xfId="62" applyFont="1" applyFill="1" applyBorder="1" applyAlignment="1">
      <alignment horizontal="left" vertical="center" wrapText="1"/>
      <protection/>
    </xf>
    <xf numFmtId="0" fontId="70" fillId="0" borderId="19" xfId="62" applyFont="1" applyBorder="1" applyAlignment="1">
      <alignment vertical="center"/>
      <protection/>
    </xf>
    <xf numFmtId="0" fontId="70" fillId="0" borderId="17" xfId="62" applyFont="1" applyBorder="1" applyAlignment="1">
      <alignment vertical="center"/>
      <protection/>
    </xf>
    <xf numFmtId="0" fontId="70" fillId="0" borderId="40" xfId="62" applyFont="1" applyBorder="1" applyAlignment="1">
      <alignment vertical="center"/>
      <protection/>
    </xf>
    <xf numFmtId="176" fontId="70" fillId="0" borderId="11" xfId="62" applyNumberFormat="1" applyFont="1" applyBorder="1" applyAlignment="1">
      <alignment horizontal="center" vertical="center"/>
      <protection/>
    </xf>
    <xf numFmtId="0" fontId="70" fillId="0" borderId="12" xfId="62" applyFont="1" applyBorder="1" applyAlignment="1">
      <alignment horizontal="center" vertical="center"/>
      <protection/>
    </xf>
    <xf numFmtId="0" fontId="70" fillId="0" borderId="13" xfId="62" applyFont="1" applyBorder="1" applyAlignment="1">
      <alignment horizontal="center" vertical="center"/>
      <protection/>
    </xf>
    <xf numFmtId="0" fontId="70" fillId="0" borderId="11" xfId="62" applyFont="1" applyBorder="1" applyAlignment="1">
      <alignment horizontal="left" vertical="center" wrapText="1"/>
      <protection/>
    </xf>
    <xf numFmtId="0" fontId="70" fillId="0" borderId="12" xfId="62" applyFont="1" applyBorder="1" applyAlignment="1">
      <alignment horizontal="left" vertical="center" wrapText="1"/>
      <protection/>
    </xf>
    <xf numFmtId="180" fontId="70" fillId="0" borderId="32" xfId="62" applyNumberFormat="1" applyFont="1" applyBorder="1" applyAlignment="1">
      <alignment horizontal="right" vertical="center"/>
      <protection/>
    </xf>
    <xf numFmtId="180" fontId="70" fillId="0" borderId="42" xfId="62" applyNumberFormat="1" applyFont="1" applyBorder="1" applyAlignment="1">
      <alignment horizontal="right" vertical="center"/>
      <protection/>
    </xf>
    <xf numFmtId="180" fontId="70" fillId="0" borderId="43" xfId="62" applyNumberFormat="1" applyFont="1" applyBorder="1" applyAlignment="1">
      <alignment horizontal="right" vertical="center"/>
      <protection/>
    </xf>
    <xf numFmtId="180" fontId="70" fillId="0" borderId="11" xfId="62" applyNumberFormat="1" applyFont="1" applyBorder="1" applyAlignment="1">
      <alignment horizontal="right" vertical="center"/>
      <protection/>
    </xf>
    <xf numFmtId="180" fontId="70" fillId="0" borderId="12" xfId="62" applyNumberFormat="1" applyFont="1" applyBorder="1" applyAlignment="1">
      <alignment horizontal="right" vertical="center"/>
      <protection/>
    </xf>
    <xf numFmtId="180" fontId="70" fillId="0" borderId="13" xfId="62" applyNumberFormat="1" applyFont="1" applyBorder="1" applyAlignment="1">
      <alignment horizontal="right" vertical="center"/>
      <protection/>
    </xf>
    <xf numFmtId="0" fontId="70" fillId="0" borderId="15" xfId="62" applyFont="1" applyBorder="1" applyAlignment="1">
      <alignment vertical="center"/>
      <protection/>
    </xf>
    <xf numFmtId="0" fontId="70" fillId="0" borderId="21" xfId="62" applyFont="1" applyBorder="1" applyAlignment="1">
      <alignment vertical="center"/>
      <protection/>
    </xf>
    <xf numFmtId="0" fontId="70" fillId="0" borderId="41" xfId="62" applyFont="1" applyBorder="1" applyAlignment="1">
      <alignment vertical="center"/>
      <protection/>
    </xf>
    <xf numFmtId="0" fontId="72" fillId="34" borderId="31" xfId="62" applyFont="1" applyFill="1" applyBorder="1" applyAlignment="1">
      <alignment horizontal="left" vertical="center" wrapText="1"/>
      <protection/>
    </xf>
    <xf numFmtId="0" fontId="72" fillId="34" borderId="41" xfId="62" applyFont="1" applyFill="1" applyBorder="1" applyAlignment="1">
      <alignment horizontal="left" vertical="center" wrapText="1"/>
      <protection/>
    </xf>
    <xf numFmtId="0" fontId="70" fillId="37" borderId="11" xfId="62" applyFont="1" applyFill="1" applyBorder="1" applyAlignment="1">
      <alignment horizontal="center" vertical="center"/>
      <protection/>
    </xf>
    <xf numFmtId="0" fontId="70" fillId="37" borderId="12" xfId="62" applyFont="1" applyFill="1" applyBorder="1" applyAlignment="1">
      <alignment horizontal="center" vertical="center"/>
      <protection/>
    </xf>
    <xf numFmtId="0" fontId="70" fillId="37" borderId="13" xfId="62" applyFont="1" applyFill="1" applyBorder="1" applyAlignment="1">
      <alignment horizontal="center" vertical="center"/>
      <protection/>
    </xf>
    <xf numFmtId="180" fontId="70" fillId="0" borderId="12" xfId="62" applyNumberFormat="1" applyFont="1" applyBorder="1" applyAlignment="1">
      <alignment horizontal="left" vertical="center"/>
      <protection/>
    </xf>
    <xf numFmtId="0" fontId="70" fillId="0" borderId="14" xfId="62" applyFont="1" applyBorder="1" applyAlignment="1">
      <alignment horizontal="center" vertical="center"/>
      <protection/>
    </xf>
    <xf numFmtId="0" fontId="70" fillId="0" borderId="0" xfId="62" applyFont="1" applyBorder="1" applyAlignment="1">
      <alignment horizontal="center" vertical="center"/>
      <protection/>
    </xf>
    <xf numFmtId="0" fontId="70" fillId="0" borderId="31" xfId="62" applyFont="1" applyBorder="1" applyAlignment="1">
      <alignment horizontal="center" vertical="center"/>
      <protection/>
    </xf>
    <xf numFmtId="176" fontId="70" fillId="0" borderId="11" xfId="62" applyNumberFormat="1" applyFont="1" applyBorder="1" applyAlignment="1">
      <alignment horizontal="center" vertical="center" wrapText="1"/>
      <protection/>
    </xf>
    <xf numFmtId="176" fontId="70" fillId="0" borderId="32" xfId="62" applyNumberFormat="1" applyFont="1" applyBorder="1" applyAlignment="1">
      <alignment horizontal="right" vertical="center"/>
      <protection/>
    </xf>
    <xf numFmtId="176" fontId="70" fillId="0" borderId="42" xfId="62" applyNumberFormat="1" applyFont="1" applyBorder="1" applyAlignment="1">
      <alignment horizontal="right" vertical="center"/>
      <protection/>
    </xf>
    <xf numFmtId="176" fontId="70" fillId="0" borderId="11" xfId="62" applyNumberFormat="1" applyFont="1" applyBorder="1" applyAlignment="1">
      <alignment horizontal="right" vertical="center"/>
      <protection/>
    </xf>
    <xf numFmtId="176" fontId="70" fillId="0" borderId="12" xfId="62" applyNumberFormat="1" applyFont="1" applyBorder="1" applyAlignment="1">
      <alignment horizontal="right" vertical="center"/>
      <protection/>
    </xf>
    <xf numFmtId="176" fontId="70" fillId="0" borderId="15" xfId="62" applyNumberFormat="1" applyFont="1" applyBorder="1" applyAlignment="1">
      <alignment horizontal="center" vertical="center"/>
      <protection/>
    </xf>
    <xf numFmtId="176" fontId="70" fillId="0" borderId="21" xfId="62" applyNumberFormat="1" applyFont="1" applyBorder="1" applyAlignment="1">
      <alignment horizontal="center" vertical="center"/>
      <protection/>
    </xf>
    <xf numFmtId="176" fontId="70" fillId="0" borderId="41" xfId="62" applyNumberFormat="1" applyFont="1" applyBorder="1" applyAlignment="1">
      <alignment horizontal="center" vertical="center"/>
      <protection/>
    </xf>
    <xf numFmtId="0" fontId="72" fillId="0" borderId="15" xfId="62" applyFont="1" applyBorder="1" applyAlignment="1">
      <alignment horizontal="left" vertical="center" wrapText="1"/>
      <protection/>
    </xf>
    <xf numFmtId="0" fontId="72" fillId="0" borderId="21" xfId="62" applyFont="1" applyBorder="1" applyAlignment="1">
      <alignment horizontal="left" vertical="center" wrapText="1"/>
      <protection/>
    </xf>
    <xf numFmtId="0" fontId="72" fillId="0" borderId="41" xfId="62" applyFont="1" applyBorder="1" applyAlignment="1">
      <alignment horizontal="left" vertical="center" wrapText="1"/>
      <protection/>
    </xf>
    <xf numFmtId="0" fontId="70" fillId="0" borderId="19" xfId="62" applyFont="1" applyBorder="1" applyAlignment="1">
      <alignment horizontal="center" vertical="center"/>
      <protection/>
    </xf>
    <xf numFmtId="0" fontId="70" fillId="0" borderId="17" xfId="62" applyFont="1" applyBorder="1" applyAlignment="1">
      <alignment horizontal="center" vertical="center"/>
      <protection/>
    </xf>
    <xf numFmtId="0" fontId="70" fillId="0" borderId="40" xfId="62" applyFont="1" applyBorder="1" applyAlignment="1">
      <alignment horizontal="center" vertical="center"/>
      <protection/>
    </xf>
    <xf numFmtId="0" fontId="70" fillId="0" borderId="15" xfId="62" applyFont="1" applyBorder="1" applyAlignment="1">
      <alignment horizontal="center" vertical="center"/>
      <protection/>
    </xf>
    <xf numFmtId="0" fontId="70" fillId="0" borderId="21" xfId="62" applyFont="1" applyBorder="1" applyAlignment="1">
      <alignment horizontal="center" vertical="center"/>
      <protection/>
    </xf>
    <xf numFmtId="0" fontId="70" fillId="0" borderId="41" xfId="62" applyFont="1" applyBorder="1" applyAlignment="1">
      <alignment horizontal="center" vertical="center"/>
      <protection/>
    </xf>
    <xf numFmtId="0" fontId="70" fillId="37" borderId="15" xfId="62" applyFont="1" applyFill="1" applyBorder="1" applyAlignment="1">
      <alignment horizontal="center" vertical="center"/>
      <protection/>
    </xf>
    <xf numFmtId="0" fontId="70" fillId="37" borderId="21" xfId="62" applyFont="1" applyFill="1" applyBorder="1" applyAlignment="1">
      <alignment horizontal="center" vertical="center"/>
      <protection/>
    </xf>
    <xf numFmtId="0" fontId="70" fillId="37" borderId="41" xfId="62" applyFont="1" applyFill="1" applyBorder="1" applyAlignment="1">
      <alignment horizontal="center" vertical="center"/>
      <protection/>
    </xf>
    <xf numFmtId="179" fontId="70" fillId="0" borderId="11" xfId="62" applyNumberFormat="1" applyFont="1" applyFill="1" applyBorder="1" applyAlignment="1">
      <alignment vertical="center"/>
      <protection/>
    </xf>
    <xf numFmtId="179" fontId="70" fillId="0" borderId="12" xfId="62" applyNumberFormat="1" applyFont="1" applyFill="1" applyBorder="1" applyAlignment="1">
      <alignment vertical="center"/>
      <protection/>
    </xf>
    <xf numFmtId="176" fontId="70" fillId="0" borderId="12" xfId="62" applyNumberFormat="1" applyFont="1" applyBorder="1" applyAlignment="1">
      <alignment horizontal="center" vertical="center"/>
      <protection/>
    </xf>
    <xf numFmtId="0" fontId="70" fillId="36" borderId="19" xfId="62" applyFont="1" applyFill="1" applyBorder="1" applyAlignment="1">
      <alignment horizontal="left" vertical="center" wrapText="1"/>
      <protection/>
    </xf>
    <xf numFmtId="0" fontId="70" fillId="36" borderId="17" xfId="62" applyFont="1" applyFill="1" applyBorder="1" applyAlignment="1">
      <alignment horizontal="left" vertical="center" wrapText="1"/>
      <protection/>
    </xf>
    <xf numFmtId="0" fontId="70" fillId="36" borderId="40" xfId="62" applyFont="1" applyFill="1" applyBorder="1" applyAlignment="1">
      <alignment horizontal="left" vertical="center" wrapText="1"/>
      <protection/>
    </xf>
    <xf numFmtId="0" fontId="70" fillId="36" borderId="15" xfId="62" applyFont="1" applyFill="1" applyBorder="1" applyAlignment="1">
      <alignment horizontal="left" vertical="center" wrapText="1"/>
      <protection/>
    </xf>
    <xf numFmtId="0" fontId="70" fillId="36" borderId="21" xfId="62" applyFont="1" applyFill="1" applyBorder="1" applyAlignment="1">
      <alignment horizontal="left" vertical="center" wrapText="1"/>
      <protection/>
    </xf>
    <xf numFmtId="0" fontId="70" fillId="36" borderId="41" xfId="62" applyFont="1" applyFill="1" applyBorder="1" applyAlignment="1">
      <alignment horizontal="left" vertical="center" wrapText="1"/>
      <protection/>
    </xf>
    <xf numFmtId="0" fontId="70" fillId="0" borderId="11" xfId="62" applyFont="1" applyFill="1" applyBorder="1" applyAlignment="1">
      <alignment horizontal="left" vertical="center" wrapText="1"/>
      <protection/>
    </xf>
    <xf numFmtId="0" fontId="70" fillId="0" borderId="12" xfId="62" applyFont="1" applyFill="1" applyBorder="1" applyAlignment="1">
      <alignment horizontal="left" vertical="center" wrapText="1"/>
      <protection/>
    </xf>
    <xf numFmtId="0" fontId="70" fillId="0" borderId="10" xfId="62" applyFont="1" applyBorder="1" applyAlignment="1">
      <alignment horizontal="center" vertical="center"/>
      <protection/>
    </xf>
    <xf numFmtId="0" fontId="70" fillId="0" borderId="10" xfId="62" applyFont="1" applyBorder="1" applyAlignment="1">
      <alignment vertical="center"/>
      <protection/>
    </xf>
    <xf numFmtId="0" fontId="73" fillId="0" borderId="17" xfId="62" applyFont="1" applyBorder="1" applyAlignment="1">
      <alignment vertical="center"/>
      <protection/>
    </xf>
    <xf numFmtId="0" fontId="73" fillId="0" borderId="40" xfId="62" applyFont="1" applyBorder="1" applyAlignment="1">
      <alignment vertical="center"/>
      <protection/>
    </xf>
    <xf numFmtId="0" fontId="73" fillId="0" borderId="0" xfId="62" applyFont="1" applyAlignment="1">
      <alignment vertical="center"/>
      <protection/>
    </xf>
    <xf numFmtId="0" fontId="73" fillId="0" borderId="31" xfId="62" applyFont="1" applyBorder="1" applyAlignment="1">
      <alignment vertical="center"/>
      <protection/>
    </xf>
    <xf numFmtId="0" fontId="73" fillId="0" borderId="21" xfId="62" applyFont="1" applyBorder="1" applyAlignment="1">
      <alignment vertical="center"/>
      <protection/>
    </xf>
    <xf numFmtId="0" fontId="73" fillId="0" borderId="41" xfId="62" applyFont="1" applyBorder="1" applyAlignment="1">
      <alignment vertical="center"/>
      <protection/>
    </xf>
    <xf numFmtId="178" fontId="70" fillId="0" borderId="11" xfId="62" applyNumberFormat="1" applyFont="1" applyBorder="1" applyAlignment="1">
      <alignment vertical="center"/>
      <protection/>
    </xf>
    <xf numFmtId="178" fontId="70" fillId="0" borderId="12" xfId="62" applyNumberFormat="1" applyFont="1" applyBorder="1" applyAlignment="1">
      <alignment vertical="center"/>
      <protection/>
    </xf>
    <xf numFmtId="49" fontId="70" fillId="0" borderId="11" xfId="62" applyNumberFormat="1" applyFont="1" applyBorder="1" applyAlignment="1">
      <alignment horizontal="left" vertical="center" wrapText="1"/>
      <protection/>
    </xf>
    <xf numFmtId="49" fontId="70" fillId="0" borderId="12" xfId="62" applyNumberFormat="1" applyFont="1" applyBorder="1" applyAlignment="1">
      <alignment horizontal="left" vertical="center" wrapText="1"/>
      <protection/>
    </xf>
    <xf numFmtId="176" fontId="70" fillId="0" borderId="11" xfId="62" applyNumberFormat="1" applyFont="1" applyBorder="1" applyAlignment="1">
      <alignment horizontal="left" vertical="center" wrapText="1"/>
      <protection/>
    </xf>
    <xf numFmtId="176" fontId="70" fillId="0" borderId="12" xfId="62" applyNumberFormat="1" applyFont="1" applyBorder="1" applyAlignment="1">
      <alignment horizontal="left" vertical="center" wrapText="1"/>
      <protection/>
    </xf>
    <xf numFmtId="176" fontId="70" fillId="0" borderId="13" xfId="62" applyNumberFormat="1" applyFont="1" applyBorder="1" applyAlignment="1">
      <alignment horizontal="left" vertical="center" wrapText="1"/>
      <protection/>
    </xf>
    <xf numFmtId="0" fontId="7" fillId="0" borderId="0" xfId="62" applyFont="1" applyFill="1" applyBorder="1" applyAlignment="1">
      <alignment horizontal="center" vertical="center" wrapText="1"/>
      <protection/>
    </xf>
    <xf numFmtId="0" fontId="14" fillId="0" borderId="0" xfId="62" applyFont="1" applyFill="1" applyBorder="1" applyAlignment="1">
      <alignment vertical="center" wrapText="1"/>
      <protection/>
    </xf>
    <xf numFmtId="0" fontId="14" fillId="0" borderId="0" xfId="62" applyFont="1" applyAlignment="1">
      <alignment vertical="center" wrapText="1"/>
      <protection/>
    </xf>
    <xf numFmtId="0" fontId="5" fillId="0" borderId="21" xfId="62" applyFont="1" applyBorder="1" applyAlignment="1">
      <alignment horizontal="right" vertical="center" wrapText="1"/>
      <protection/>
    </xf>
    <xf numFmtId="0" fontId="72" fillId="34" borderId="19" xfId="62" applyFont="1" applyFill="1" applyBorder="1" applyAlignment="1">
      <alignment horizontal="left" vertical="center"/>
      <protection/>
    </xf>
    <xf numFmtId="0" fontId="72" fillId="34" borderId="17" xfId="62" applyFont="1" applyFill="1" applyBorder="1" applyAlignment="1">
      <alignment horizontal="left" vertical="center"/>
      <protection/>
    </xf>
    <xf numFmtId="0" fontId="72" fillId="34" borderId="40" xfId="62" applyFont="1" applyFill="1" applyBorder="1" applyAlignment="1">
      <alignment horizontal="left" vertical="center"/>
      <protection/>
    </xf>
    <xf numFmtId="0" fontId="72" fillId="34" borderId="14" xfId="62" applyFont="1" applyFill="1" applyBorder="1" applyAlignment="1">
      <alignment horizontal="left" vertical="center"/>
      <protection/>
    </xf>
    <xf numFmtId="0" fontId="72" fillId="34" borderId="0" xfId="62" applyFont="1" applyFill="1" applyBorder="1" applyAlignment="1">
      <alignment horizontal="left" vertical="center"/>
      <protection/>
    </xf>
    <xf numFmtId="0" fontId="72" fillId="34" borderId="31" xfId="62" applyFont="1" applyFill="1" applyBorder="1" applyAlignment="1">
      <alignment horizontal="left" vertical="center"/>
      <protection/>
    </xf>
    <xf numFmtId="0" fontId="72" fillId="34" borderId="15" xfId="62" applyFont="1" applyFill="1" applyBorder="1" applyAlignment="1">
      <alignment horizontal="left" vertical="center"/>
      <protection/>
    </xf>
    <xf numFmtId="0" fontId="72" fillId="34" borderId="21" xfId="62" applyFont="1" applyFill="1" applyBorder="1" applyAlignment="1">
      <alignment horizontal="left" vertical="center"/>
      <protection/>
    </xf>
    <xf numFmtId="0" fontId="72" fillId="34" borderId="41" xfId="62" applyFont="1" applyFill="1" applyBorder="1" applyAlignment="1">
      <alignment horizontal="left" vertical="center"/>
      <protection/>
    </xf>
    <xf numFmtId="0" fontId="64" fillId="0" borderId="21" xfId="0" applyFont="1" applyBorder="1" applyAlignment="1">
      <alignment horizontal="left"/>
    </xf>
    <xf numFmtId="0" fontId="57" fillId="0" borderId="0" xfId="0" applyFont="1" applyBorder="1" applyAlignment="1">
      <alignment horizontal="left"/>
    </xf>
    <xf numFmtId="0" fontId="57" fillId="0" borderId="21" xfId="0" applyFont="1" applyBorder="1" applyAlignment="1">
      <alignment horizontal="left"/>
    </xf>
    <xf numFmtId="176" fontId="57" fillId="34" borderId="11" xfId="0" applyNumberFormat="1" applyFont="1" applyFill="1" applyBorder="1" applyAlignment="1">
      <alignment vertical="center"/>
    </xf>
    <xf numFmtId="176" fontId="57" fillId="34" borderId="13" xfId="0" applyNumberFormat="1" applyFont="1" applyFill="1" applyBorder="1" applyAlignment="1">
      <alignment vertical="center"/>
    </xf>
    <xf numFmtId="176" fontId="57" fillId="34" borderId="16" xfId="0" applyNumberFormat="1" applyFont="1" applyFill="1" applyBorder="1" applyAlignment="1">
      <alignment horizontal="left" vertical="center" shrinkToFit="1"/>
    </xf>
    <xf numFmtId="176" fontId="57" fillId="34" borderId="10" xfId="0" applyNumberFormat="1" applyFont="1" applyFill="1" applyBorder="1" applyAlignment="1">
      <alignment horizontal="left" vertical="center" shrinkToFit="1"/>
    </xf>
    <xf numFmtId="176" fontId="57" fillId="34" borderId="19" xfId="0" applyNumberFormat="1" applyFont="1" applyFill="1" applyBorder="1" applyAlignment="1">
      <alignment horizontal="center" vertical="center" textRotation="255" shrinkToFit="1"/>
    </xf>
    <xf numFmtId="176" fontId="57" fillId="34" borderId="14" xfId="0" applyNumberFormat="1" applyFont="1" applyFill="1" applyBorder="1" applyAlignment="1">
      <alignment horizontal="center" vertical="center" textRotation="255" shrinkToFit="1"/>
    </xf>
    <xf numFmtId="176" fontId="57" fillId="34" borderId="15" xfId="0" applyNumberFormat="1" applyFont="1" applyFill="1" applyBorder="1" applyAlignment="1">
      <alignment horizontal="center" vertical="center" textRotation="255" shrinkToFit="1"/>
    </xf>
    <xf numFmtId="176" fontId="57" fillId="34" borderId="18" xfId="0" applyNumberFormat="1" applyFont="1" applyFill="1" applyBorder="1" applyAlignment="1">
      <alignment horizontal="center" vertical="center" textRotation="255" shrinkToFit="1"/>
    </xf>
    <xf numFmtId="176" fontId="57" fillId="34" borderId="20" xfId="0" applyNumberFormat="1" applyFont="1" applyFill="1" applyBorder="1" applyAlignment="1">
      <alignment horizontal="center" vertical="center" textRotation="255" shrinkToFit="1"/>
    </xf>
    <xf numFmtId="176" fontId="57" fillId="34" borderId="10" xfId="0" applyNumberFormat="1" applyFont="1" applyFill="1" applyBorder="1" applyAlignment="1">
      <alignment horizontal="left" vertical="center" wrapText="1" shrinkToFit="1"/>
    </xf>
    <xf numFmtId="176" fontId="57" fillId="34" borderId="18" xfId="0" applyNumberFormat="1" applyFont="1" applyFill="1" applyBorder="1" applyAlignment="1">
      <alignment horizontal="left" vertical="center" shrinkToFit="1"/>
    </xf>
    <xf numFmtId="0" fontId="57" fillId="33" borderId="19" xfId="0" applyFont="1" applyFill="1" applyBorder="1" applyAlignment="1">
      <alignment horizontal="left" vertical="center" shrinkToFit="1"/>
    </xf>
    <xf numFmtId="0" fontId="57" fillId="33" borderId="17" xfId="0" applyFont="1" applyFill="1" applyBorder="1" applyAlignment="1">
      <alignment horizontal="left" vertical="center" shrinkToFit="1"/>
    </xf>
    <xf numFmtId="0" fontId="57" fillId="33" borderId="40" xfId="0" applyFont="1" applyFill="1" applyBorder="1" applyAlignment="1">
      <alignment horizontal="left" vertical="center" shrinkToFit="1"/>
    </xf>
    <xf numFmtId="0" fontId="0" fillId="0" borderId="11" xfId="0" applyFont="1" applyBorder="1" applyAlignment="1">
      <alignment horizontal="left" vertical="top"/>
    </xf>
    <xf numFmtId="0" fontId="0" fillId="0" borderId="12" xfId="0" applyFont="1" applyBorder="1" applyAlignment="1">
      <alignment horizontal="left" vertical="top"/>
    </xf>
    <xf numFmtId="0" fontId="0" fillId="0" borderId="13" xfId="0" applyFont="1" applyBorder="1" applyAlignment="1">
      <alignment horizontal="left" vertical="top"/>
    </xf>
    <xf numFmtId="0" fontId="57" fillId="33" borderId="11" xfId="0" applyFont="1" applyFill="1" applyBorder="1" applyAlignment="1">
      <alignment horizontal="left"/>
    </xf>
    <xf numFmtId="0" fontId="57" fillId="33" borderId="12" xfId="0" applyFont="1" applyFill="1" applyBorder="1" applyAlignment="1">
      <alignment horizontal="left"/>
    </xf>
    <xf numFmtId="0" fontId="57" fillId="33" borderId="13" xfId="0" applyFont="1" applyFill="1" applyBorder="1" applyAlignment="1">
      <alignment horizontal="left"/>
    </xf>
    <xf numFmtId="0" fontId="0" fillId="0" borderId="11" xfId="0" applyFont="1" applyBorder="1" applyAlignment="1">
      <alignment horizontal="left" vertical="top" wrapText="1"/>
    </xf>
    <xf numFmtId="0" fontId="57" fillId="33" borderId="11" xfId="0" applyFont="1" applyFill="1" applyBorder="1" applyAlignment="1">
      <alignment horizontal="left" wrapText="1"/>
    </xf>
    <xf numFmtId="0" fontId="57" fillId="33" borderId="12" xfId="0" applyFont="1" applyFill="1" applyBorder="1" applyAlignment="1">
      <alignment horizontal="left" wrapText="1"/>
    </xf>
    <xf numFmtId="0" fontId="57" fillId="33" borderId="13" xfId="0" applyFont="1" applyFill="1" applyBorder="1" applyAlignment="1">
      <alignment horizontal="left" wrapText="1"/>
    </xf>
    <xf numFmtId="176" fontId="57" fillId="34" borderId="18" xfId="51" applyNumberFormat="1" applyFont="1" applyFill="1" applyBorder="1" applyAlignment="1">
      <alignment horizontal="center" vertical="center" textRotation="255"/>
    </xf>
    <xf numFmtId="176" fontId="57" fillId="34" borderId="20" xfId="51" applyNumberFormat="1" applyFont="1" applyFill="1" applyBorder="1" applyAlignment="1">
      <alignment horizontal="center" vertical="center" textRotation="255"/>
    </xf>
    <xf numFmtId="176" fontId="57" fillId="34" borderId="15" xfId="51" applyNumberFormat="1" applyFont="1" applyFill="1" applyBorder="1" applyAlignment="1">
      <alignment horizontal="center" vertical="center" textRotation="255"/>
    </xf>
    <xf numFmtId="176" fontId="57" fillId="34" borderId="10" xfId="0" applyNumberFormat="1" applyFont="1" applyFill="1" applyBorder="1" applyAlignment="1">
      <alignment horizontal="center" vertical="center" textRotation="255" wrapText="1"/>
    </xf>
    <xf numFmtId="176" fontId="57" fillId="34" borderId="18" xfId="0" applyNumberFormat="1" applyFont="1" applyFill="1" applyBorder="1" applyAlignment="1">
      <alignment horizontal="center" vertical="center" textRotation="255" wrapText="1"/>
    </xf>
    <xf numFmtId="176" fontId="57" fillId="33" borderId="44" xfId="0" applyNumberFormat="1" applyFont="1" applyFill="1" applyBorder="1" applyAlignment="1">
      <alignment horizontal="left" vertical="center" shrinkToFit="1"/>
    </xf>
    <xf numFmtId="176" fontId="57" fillId="33" borderId="26" xfId="0" applyNumberFormat="1" applyFont="1" applyFill="1" applyBorder="1" applyAlignment="1">
      <alignment horizontal="left" vertical="center" shrinkToFit="1"/>
    </xf>
    <xf numFmtId="176" fontId="57" fillId="34" borderId="45" xfId="0" applyNumberFormat="1" applyFont="1" applyFill="1" applyBorder="1" applyAlignment="1">
      <alignment horizontal="left" vertical="center" shrinkToFit="1"/>
    </xf>
    <xf numFmtId="176" fontId="57" fillId="34" borderId="25" xfId="0" applyNumberFormat="1" applyFont="1" applyFill="1" applyBorder="1" applyAlignment="1">
      <alignment horizontal="left" vertical="center" shrinkToFit="1"/>
    </xf>
    <xf numFmtId="176" fontId="57" fillId="34" borderId="11" xfId="0" applyNumberFormat="1" applyFont="1" applyFill="1" applyBorder="1" applyAlignment="1">
      <alignment horizontal="left" vertical="center"/>
    </xf>
    <xf numFmtId="176" fontId="57" fillId="34" borderId="12" xfId="0" applyNumberFormat="1" applyFont="1" applyFill="1" applyBorder="1" applyAlignment="1">
      <alignment horizontal="left" vertical="center"/>
    </xf>
    <xf numFmtId="176" fontId="57" fillId="34" borderId="13" xfId="0" applyNumberFormat="1" applyFont="1" applyFill="1" applyBorder="1" applyAlignment="1">
      <alignment horizontal="left" vertical="center"/>
    </xf>
    <xf numFmtId="0" fontId="57" fillId="33" borderId="11" xfId="0" applyFont="1" applyFill="1" applyBorder="1" applyAlignment="1">
      <alignment horizontal="left" vertical="center"/>
    </xf>
    <xf numFmtId="0" fontId="57" fillId="33" borderId="12" xfId="0" applyFont="1" applyFill="1" applyBorder="1" applyAlignment="1">
      <alignment horizontal="left" vertical="center"/>
    </xf>
    <xf numFmtId="0" fontId="57" fillId="33" borderId="13" xfId="0" applyFont="1" applyFill="1" applyBorder="1" applyAlignment="1">
      <alignment horizontal="left" vertical="center"/>
    </xf>
    <xf numFmtId="0" fontId="57" fillId="33" borderId="11" xfId="0" applyFont="1" applyFill="1" applyBorder="1" applyAlignment="1">
      <alignment horizontal="left" vertical="center" shrinkToFit="1"/>
    </xf>
    <xf numFmtId="0" fontId="57" fillId="33" borderId="12" xfId="0" applyFont="1" applyFill="1" applyBorder="1" applyAlignment="1">
      <alignment horizontal="left" vertical="center" shrinkToFit="1"/>
    </xf>
    <xf numFmtId="0" fontId="57" fillId="33" borderId="13" xfId="0" applyFont="1" applyFill="1" applyBorder="1" applyAlignment="1">
      <alignment horizontal="left" vertical="center" shrinkToFit="1"/>
    </xf>
    <xf numFmtId="176" fontId="57" fillId="34" borderId="11" xfId="0" applyNumberFormat="1" applyFont="1" applyFill="1" applyBorder="1" applyAlignment="1">
      <alignment vertical="center" shrinkToFit="1"/>
    </xf>
    <xf numFmtId="176" fontId="57" fillId="34" borderId="12" xfId="0" applyNumberFormat="1" applyFont="1" applyFill="1" applyBorder="1" applyAlignment="1">
      <alignment vertical="center" shrinkToFit="1"/>
    </xf>
    <xf numFmtId="176" fontId="57" fillId="34" borderId="13" xfId="0" applyNumberFormat="1" applyFont="1" applyFill="1" applyBorder="1" applyAlignment="1">
      <alignment vertical="center" shrinkToFit="1"/>
    </xf>
    <xf numFmtId="176" fontId="57" fillId="34" borderId="19" xfId="0" applyNumberFormat="1" applyFont="1" applyFill="1" applyBorder="1" applyAlignment="1">
      <alignment vertical="center" shrinkToFit="1"/>
    </xf>
    <xf numFmtId="176" fontId="57" fillId="34" borderId="17" xfId="0" applyNumberFormat="1" applyFont="1" applyFill="1" applyBorder="1" applyAlignment="1">
      <alignment vertical="center" shrinkToFit="1"/>
    </xf>
    <xf numFmtId="176" fontId="57" fillId="34" borderId="40" xfId="0" applyNumberFormat="1" applyFont="1" applyFill="1" applyBorder="1" applyAlignment="1">
      <alignment vertical="center" shrinkToFit="1"/>
    </xf>
    <xf numFmtId="176" fontId="57" fillId="33" borderId="45" xfId="0" applyNumberFormat="1" applyFont="1" applyFill="1" applyBorder="1" applyAlignment="1">
      <alignment vertical="center" shrinkToFit="1"/>
    </xf>
    <xf numFmtId="176" fontId="57" fillId="33" borderId="25" xfId="0" applyNumberFormat="1" applyFont="1" applyFill="1" applyBorder="1" applyAlignment="1">
      <alignment vertical="center" shrinkToFit="1"/>
    </xf>
    <xf numFmtId="0" fontId="57" fillId="33" borderId="18" xfId="0" applyFont="1" applyFill="1" applyBorder="1" applyAlignment="1">
      <alignment horizontal="center" vertical="center" wrapText="1"/>
    </xf>
    <xf numFmtId="0" fontId="57" fillId="33" borderId="20"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74" fillId="33" borderId="11" xfId="0" applyFont="1" applyFill="1" applyBorder="1" applyAlignment="1">
      <alignment vertical="center" shrinkToFit="1"/>
    </xf>
    <xf numFmtId="0" fontId="74" fillId="33" borderId="13" xfId="0" applyFont="1" applyFill="1" applyBorder="1" applyAlignment="1">
      <alignment vertical="center" shrinkToFit="1"/>
    </xf>
    <xf numFmtId="0" fontId="74" fillId="33" borderId="19" xfId="0" applyFont="1" applyFill="1" applyBorder="1" applyAlignment="1">
      <alignment vertical="center" shrinkToFit="1"/>
    </xf>
    <xf numFmtId="0" fontId="74" fillId="33" borderId="40" xfId="0" applyFont="1" applyFill="1" applyBorder="1" applyAlignment="1">
      <alignment vertical="center" shrinkToFit="1"/>
    </xf>
    <xf numFmtId="0" fontId="57" fillId="33" borderId="45" xfId="0" applyFont="1" applyFill="1" applyBorder="1" applyAlignment="1">
      <alignment horizontal="center" vertical="center" shrinkToFit="1"/>
    </xf>
    <xf numFmtId="0" fontId="57" fillId="33" borderId="25" xfId="0" applyFont="1" applyFill="1" applyBorder="1" applyAlignment="1">
      <alignment horizontal="center" vertical="center" shrinkToFit="1"/>
    </xf>
    <xf numFmtId="0" fontId="57" fillId="33" borderId="14" xfId="0" applyFont="1" applyFill="1" applyBorder="1" applyAlignment="1">
      <alignment horizontal="left" vertical="center" shrinkToFit="1"/>
    </xf>
    <xf numFmtId="0" fontId="57" fillId="33" borderId="0" xfId="0" applyFont="1" applyFill="1" applyBorder="1" applyAlignment="1">
      <alignment horizontal="left" vertical="center" shrinkToFit="1"/>
    </xf>
    <xf numFmtId="0" fontId="57" fillId="33" borderId="31" xfId="0" applyFont="1" applyFill="1" applyBorder="1" applyAlignment="1">
      <alignment horizontal="left" vertical="center" shrinkToFit="1"/>
    </xf>
    <xf numFmtId="0" fontId="57" fillId="33" borderId="45" xfId="0" applyFont="1" applyFill="1" applyBorder="1" applyAlignment="1">
      <alignment vertical="center" shrinkToFit="1"/>
    </xf>
    <xf numFmtId="0" fontId="57" fillId="33" borderId="25" xfId="0" applyFont="1" applyFill="1" applyBorder="1" applyAlignment="1">
      <alignment vertical="center" shrinkToFit="1"/>
    </xf>
    <xf numFmtId="0" fontId="57" fillId="33" borderId="14" xfId="0" applyFont="1" applyFill="1" applyBorder="1" applyAlignment="1">
      <alignment horizontal="center" vertical="center" wrapText="1"/>
    </xf>
    <xf numFmtId="0" fontId="57" fillId="34" borderId="11" xfId="0" applyFont="1" applyFill="1" applyBorder="1" applyAlignment="1">
      <alignment horizontal="left" vertical="center"/>
    </xf>
    <xf numFmtId="0" fontId="57" fillId="34" borderId="12" xfId="0" applyFont="1" applyFill="1" applyBorder="1" applyAlignment="1">
      <alignment horizontal="left" vertical="center"/>
    </xf>
    <xf numFmtId="0" fontId="57" fillId="34" borderId="13" xfId="0" applyFont="1" applyFill="1" applyBorder="1" applyAlignment="1">
      <alignment horizontal="left" vertical="center"/>
    </xf>
    <xf numFmtId="176" fontId="57" fillId="34" borderId="20" xfId="0" applyNumberFormat="1" applyFont="1" applyFill="1" applyBorder="1" applyAlignment="1">
      <alignment horizontal="center" vertical="center" textRotation="255" wrapText="1"/>
    </xf>
    <xf numFmtId="176" fontId="57" fillId="34" borderId="15" xfId="0" applyNumberFormat="1" applyFont="1" applyFill="1" applyBorder="1" applyAlignment="1">
      <alignment horizontal="center" vertical="center" textRotation="255" wrapText="1"/>
    </xf>
    <xf numFmtId="176" fontId="57" fillId="33" borderId="19" xfId="0" applyNumberFormat="1" applyFont="1" applyFill="1" applyBorder="1" applyAlignment="1">
      <alignment horizontal="left" vertical="center"/>
    </xf>
    <xf numFmtId="176" fontId="57" fillId="33" borderId="17" xfId="0" applyNumberFormat="1" applyFont="1" applyFill="1" applyBorder="1" applyAlignment="1">
      <alignment horizontal="left" vertical="center"/>
    </xf>
    <xf numFmtId="176" fontId="57" fillId="33" borderId="40" xfId="0" applyNumberFormat="1" applyFont="1" applyFill="1" applyBorder="1" applyAlignment="1">
      <alignment horizontal="left" vertical="center"/>
    </xf>
    <xf numFmtId="176" fontId="74" fillId="33" borderId="11" xfId="0" applyNumberFormat="1" applyFont="1" applyFill="1" applyBorder="1" applyAlignment="1">
      <alignment vertical="center"/>
    </xf>
    <xf numFmtId="176" fontId="74" fillId="33" borderId="13" xfId="0" applyNumberFormat="1" applyFont="1" applyFill="1" applyBorder="1" applyAlignment="1">
      <alignment vertical="center"/>
    </xf>
    <xf numFmtId="176" fontId="74" fillId="33" borderId="11" xfId="0" applyNumberFormat="1" applyFont="1" applyFill="1" applyBorder="1" applyAlignment="1">
      <alignment vertical="center" shrinkToFit="1"/>
    </xf>
    <xf numFmtId="176" fontId="74" fillId="33" borderId="13" xfId="0" applyNumberFormat="1" applyFont="1" applyFill="1" applyBorder="1" applyAlignment="1">
      <alignment vertical="center" shrinkToFit="1"/>
    </xf>
    <xf numFmtId="176" fontId="74" fillId="33" borderId="19" xfId="0" applyNumberFormat="1" applyFont="1" applyFill="1" applyBorder="1" applyAlignment="1">
      <alignment vertical="center"/>
    </xf>
    <xf numFmtId="176" fontId="74" fillId="33" borderId="40" xfId="0" applyNumberFormat="1" applyFont="1" applyFill="1" applyBorder="1" applyAlignment="1">
      <alignment vertical="center"/>
    </xf>
    <xf numFmtId="176" fontId="74" fillId="33" borderId="11" xfId="0" applyNumberFormat="1" applyFont="1" applyFill="1" applyBorder="1" applyAlignment="1">
      <alignment horizontal="left" vertical="top"/>
    </xf>
    <xf numFmtId="176" fontId="74" fillId="33" borderId="13" xfId="0" applyNumberFormat="1" applyFont="1" applyFill="1" applyBorder="1" applyAlignment="1">
      <alignment horizontal="left" vertical="top"/>
    </xf>
    <xf numFmtId="176" fontId="57" fillId="33" borderId="46" xfId="0" applyNumberFormat="1" applyFont="1" applyFill="1" applyBorder="1" applyAlignment="1">
      <alignment horizontal="left" vertical="center"/>
    </xf>
    <xf numFmtId="176" fontId="57" fillId="33" borderId="47" xfId="0" applyNumberFormat="1" applyFont="1" applyFill="1" applyBorder="1" applyAlignment="1">
      <alignment horizontal="left" vertical="center"/>
    </xf>
    <xf numFmtId="176" fontId="57" fillId="33" borderId="48" xfId="0" applyNumberFormat="1" applyFont="1" applyFill="1" applyBorder="1" applyAlignment="1">
      <alignment horizontal="left" vertical="center"/>
    </xf>
    <xf numFmtId="176" fontId="57" fillId="34" borderId="18" xfId="0" applyNumberFormat="1" applyFont="1" applyFill="1" applyBorder="1" applyAlignment="1">
      <alignment horizontal="center" vertical="center" textRotation="255"/>
    </xf>
    <xf numFmtId="176" fontId="57" fillId="34" borderId="20" xfId="0" applyNumberFormat="1" applyFont="1" applyFill="1" applyBorder="1" applyAlignment="1">
      <alignment horizontal="center" vertical="center" textRotation="255"/>
    </xf>
    <xf numFmtId="176" fontId="57" fillId="34" borderId="14" xfId="0" applyNumberFormat="1" applyFont="1" applyFill="1" applyBorder="1" applyAlignment="1">
      <alignment horizontal="center" vertical="center" textRotation="255"/>
    </xf>
    <xf numFmtId="176" fontId="74" fillId="33" borderId="11" xfId="0" applyNumberFormat="1" applyFont="1" applyFill="1" applyBorder="1" applyAlignment="1">
      <alignment horizontal="left" vertical="center" wrapText="1"/>
    </xf>
    <xf numFmtId="176" fontId="74" fillId="33" borderId="13" xfId="0" applyNumberFormat="1" applyFont="1" applyFill="1" applyBorder="1" applyAlignment="1">
      <alignment horizontal="left" vertical="center" wrapText="1"/>
    </xf>
    <xf numFmtId="176" fontId="74" fillId="33" borderId="11" xfId="0" applyNumberFormat="1" applyFont="1" applyFill="1" applyBorder="1" applyAlignment="1">
      <alignment horizontal="left" vertical="center" shrinkToFit="1"/>
    </xf>
    <xf numFmtId="176" fontId="74" fillId="33" borderId="13" xfId="0" applyNumberFormat="1" applyFont="1" applyFill="1" applyBorder="1" applyAlignment="1">
      <alignment horizontal="left" vertical="center" shrinkToFit="1"/>
    </xf>
    <xf numFmtId="176" fontId="74" fillId="33" borderId="11" xfId="0" applyNumberFormat="1" applyFont="1" applyFill="1" applyBorder="1" applyAlignment="1">
      <alignment horizontal="left" vertical="center"/>
    </xf>
    <xf numFmtId="176" fontId="74" fillId="33" borderId="13" xfId="0" applyNumberFormat="1" applyFont="1" applyFill="1" applyBorder="1" applyAlignment="1">
      <alignment horizontal="left" vertical="center"/>
    </xf>
    <xf numFmtId="176" fontId="57" fillId="33" borderId="14" xfId="0" applyNumberFormat="1" applyFont="1" applyFill="1" applyBorder="1" applyAlignment="1">
      <alignment horizontal="left" vertical="center" wrapText="1"/>
    </xf>
    <xf numFmtId="176" fontId="57" fillId="33" borderId="0" xfId="0" applyNumberFormat="1" applyFont="1" applyFill="1" applyBorder="1" applyAlignment="1">
      <alignment horizontal="left" vertical="center" wrapText="1"/>
    </xf>
    <xf numFmtId="176" fontId="57" fillId="33" borderId="31" xfId="0" applyNumberFormat="1" applyFont="1" applyFill="1" applyBorder="1" applyAlignment="1">
      <alignment horizontal="left" vertical="center" wrapText="1"/>
    </xf>
    <xf numFmtId="176" fontId="57" fillId="33" borderId="19" xfId="0" applyNumberFormat="1" applyFont="1" applyFill="1" applyBorder="1" applyAlignment="1">
      <alignment horizontal="left" vertical="center" wrapText="1"/>
    </xf>
    <xf numFmtId="176" fontId="57" fillId="33" borderId="17" xfId="0" applyNumberFormat="1" applyFont="1" applyFill="1" applyBorder="1" applyAlignment="1">
      <alignment horizontal="left" vertical="center" wrapText="1"/>
    </xf>
    <xf numFmtId="176" fontId="57" fillId="33" borderId="40" xfId="0" applyNumberFormat="1" applyFont="1" applyFill="1" applyBorder="1" applyAlignment="1">
      <alignment horizontal="left" vertical="center" wrapText="1"/>
    </xf>
    <xf numFmtId="176" fontId="74" fillId="33" borderId="11" xfId="0" applyNumberFormat="1" applyFont="1" applyFill="1" applyBorder="1" applyAlignment="1">
      <alignment vertical="center" wrapText="1"/>
    </xf>
    <xf numFmtId="176" fontId="74" fillId="33" borderId="13" xfId="0" applyNumberFormat="1" applyFont="1" applyFill="1" applyBorder="1" applyAlignment="1">
      <alignment vertical="center" wrapText="1"/>
    </xf>
    <xf numFmtId="176" fontId="74" fillId="33" borderId="14" xfId="0" applyNumberFormat="1" applyFont="1" applyFill="1" applyBorder="1" applyAlignment="1">
      <alignment vertical="center" wrapText="1"/>
    </xf>
    <xf numFmtId="176" fontId="74" fillId="33" borderId="31" xfId="0" applyNumberFormat="1" applyFont="1" applyFill="1" applyBorder="1" applyAlignment="1">
      <alignment vertical="center" wrapText="1"/>
    </xf>
    <xf numFmtId="176" fontId="57" fillId="33" borderId="45" xfId="0" applyNumberFormat="1" applyFont="1" applyFill="1" applyBorder="1" applyAlignment="1">
      <alignment horizontal="left" vertical="center" shrinkToFit="1"/>
    </xf>
    <xf numFmtId="176" fontId="57" fillId="33" borderId="25" xfId="0" applyNumberFormat="1" applyFont="1" applyFill="1" applyBorder="1" applyAlignment="1">
      <alignment horizontal="left" vertical="center" shrinkToFit="1"/>
    </xf>
    <xf numFmtId="176" fontId="57" fillId="33" borderId="14" xfId="0" applyNumberFormat="1" applyFont="1" applyFill="1" applyBorder="1" applyAlignment="1">
      <alignment horizontal="left" vertical="center" shrinkToFit="1"/>
    </xf>
    <xf numFmtId="176" fontId="57" fillId="33" borderId="0" xfId="0" applyNumberFormat="1" applyFont="1" applyFill="1" applyBorder="1" applyAlignment="1">
      <alignment horizontal="left" vertical="center" shrinkToFit="1"/>
    </xf>
    <xf numFmtId="176" fontId="57" fillId="33" borderId="31" xfId="0" applyNumberFormat="1" applyFont="1" applyFill="1" applyBorder="1" applyAlignment="1">
      <alignment horizontal="left" vertical="center" shrinkToFit="1"/>
    </xf>
    <xf numFmtId="0" fontId="65" fillId="33" borderId="11" xfId="0" applyFont="1" applyFill="1" applyBorder="1" applyAlignment="1">
      <alignment horizontal="center" vertical="center" wrapText="1" shrinkToFit="1"/>
    </xf>
    <xf numFmtId="0" fontId="65" fillId="33" borderId="12" xfId="0" applyFont="1" applyFill="1" applyBorder="1" applyAlignment="1">
      <alignment horizontal="center" vertical="center" wrapText="1" shrinkToFit="1"/>
    </xf>
    <xf numFmtId="0" fontId="65" fillId="33" borderId="13" xfId="0" applyFont="1" applyFill="1" applyBorder="1" applyAlignment="1">
      <alignment horizontal="center" vertical="center" wrapText="1" shrinkToFit="1"/>
    </xf>
    <xf numFmtId="0" fontId="57" fillId="34" borderId="11" xfId="0" applyFont="1" applyFill="1" applyBorder="1" applyAlignment="1">
      <alignment horizontal="center" vertical="center"/>
    </xf>
    <xf numFmtId="0" fontId="57" fillId="34" borderId="12" xfId="0" applyFont="1" applyFill="1" applyBorder="1" applyAlignment="1">
      <alignment horizontal="center" vertical="center"/>
    </xf>
    <xf numFmtId="0" fontId="57" fillId="34" borderId="13" xfId="0" applyFont="1" applyFill="1" applyBorder="1" applyAlignment="1">
      <alignment horizontal="center" vertical="center"/>
    </xf>
    <xf numFmtId="176" fontId="57" fillId="34" borderId="19" xfId="0" applyNumberFormat="1" applyFont="1" applyFill="1" applyBorder="1" applyAlignment="1">
      <alignment vertical="center"/>
    </xf>
    <xf numFmtId="176" fontId="57" fillId="34" borderId="40" xfId="0" applyNumberFormat="1" applyFont="1" applyFill="1" applyBorder="1" applyAlignment="1">
      <alignment vertical="center"/>
    </xf>
    <xf numFmtId="176" fontId="57" fillId="34" borderId="45" xfId="0" applyNumberFormat="1" applyFont="1" applyFill="1" applyBorder="1" applyAlignment="1">
      <alignment horizontal="left" vertical="center"/>
    </xf>
    <xf numFmtId="176" fontId="57" fillId="34" borderId="25" xfId="0" applyNumberFormat="1" applyFont="1" applyFill="1" applyBorder="1" applyAlignment="1">
      <alignment horizontal="left" vertical="center"/>
    </xf>
    <xf numFmtId="196" fontId="8" fillId="2" borderId="11" xfId="43" applyNumberFormat="1" applyFill="1" applyBorder="1" applyAlignment="1" applyProtection="1">
      <alignment horizontal="left"/>
      <protection/>
    </xf>
    <xf numFmtId="196" fontId="8" fillId="2" borderId="12" xfId="43" applyNumberFormat="1" applyFill="1" applyBorder="1" applyAlignment="1" applyProtection="1">
      <alignment horizontal="left"/>
      <protection/>
    </xf>
    <xf numFmtId="196" fontId="8" fillId="2" borderId="13" xfId="43" applyNumberFormat="1" applyFill="1" applyBorder="1" applyAlignment="1" applyProtection="1">
      <alignment horizontal="left"/>
      <protection/>
    </xf>
    <xf numFmtId="176" fontId="75" fillId="34" borderId="20" xfId="51" applyNumberFormat="1" applyFont="1" applyFill="1" applyBorder="1" applyAlignment="1">
      <alignment horizontal="center" vertical="center" textRotation="255" shrinkToFit="1"/>
    </xf>
    <xf numFmtId="176" fontId="75" fillId="34" borderId="16" xfId="51" applyNumberFormat="1" applyFont="1" applyFill="1" applyBorder="1" applyAlignment="1">
      <alignment horizontal="center" vertical="center" textRotation="255" shrinkToFit="1"/>
    </xf>
    <xf numFmtId="176" fontId="57" fillId="34" borderId="11" xfId="51" applyNumberFormat="1" applyFont="1" applyFill="1" applyBorder="1" applyAlignment="1">
      <alignment vertical="center"/>
    </xf>
    <xf numFmtId="176" fontId="57" fillId="34" borderId="13" xfId="51" applyNumberFormat="1" applyFont="1" applyFill="1" applyBorder="1" applyAlignment="1">
      <alignment vertical="center"/>
    </xf>
    <xf numFmtId="176" fontId="57" fillId="34" borderId="19" xfId="51" applyNumberFormat="1" applyFont="1" applyFill="1" applyBorder="1" applyAlignment="1">
      <alignment vertical="center"/>
    </xf>
    <xf numFmtId="176" fontId="57" fillId="34" borderId="40" xfId="51" applyNumberFormat="1" applyFont="1" applyFill="1" applyBorder="1" applyAlignment="1">
      <alignment vertical="center"/>
    </xf>
    <xf numFmtId="176" fontId="57" fillId="34" borderId="20" xfId="51" applyNumberFormat="1" applyFont="1" applyFill="1" applyBorder="1" applyAlignment="1">
      <alignment horizontal="center" vertical="center" textRotation="255" wrapText="1"/>
    </xf>
    <xf numFmtId="176" fontId="57" fillId="34" borderId="16" xfId="51" applyNumberFormat="1" applyFont="1" applyFill="1" applyBorder="1" applyAlignment="1">
      <alignment horizontal="center" vertical="center" textRotation="255" wrapText="1"/>
    </xf>
    <xf numFmtId="176" fontId="57" fillId="33" borderId="45" xfId="51" applyNumberFormat="1" applyFont="1" applyFill="1" applyBorder="1" applyAlignment="1">
      <alignment horizontal="left" vertical="center" wrapText="1"/>
    </xf>
    <xf numFmtId="176" fontId="57" fillId="33" borderId="25" xfId="51" applyNumberFormat="1" applyFont="1" applyFill="1" applyBorder="1" applyAlignment="1">
      <alignment horizontal="left" vertical="center" wrapText="1"/>
    </xf>
    <xf numFmtId="0" fontId="70" fillId="0" borderId="11" xfId="0" applyFont="1" applyFill="1" applyBorder="1" applyAlignment="1">
      <alignment horizontal="left" vertical="center" wrapText="1"/>
    </xf>
    <xf numFmtId="0" fontId="70" fillId="0" borderId="12" xfId="0" applyFont="1" applyFill="1" applyBorder="1" applyAlignment="1">
      <alignment horizontal="left" vertical="center" wrapText="1"/>
    </xf>
    <xf numFmtId="0" fontId="70" fillId="0" borderId="13" xfId="0" applyFont="1" applyFill="1" applyBorder="1" applyAlignment="1">
      <alignment horizontal="left" vertical="center" wrapText="1"/>
    </xf>
    <xf numFmtId="0" fontId="70" fillId="0" borderId="11" xfId="0" applyFont="1" applyFill="1" applyBorder="1" applyAlignment="1">
      <alignment vertical="center"/>
    </xf>
    <xf numFmtId="0" fontId="70" fillId="0" borderId="12" xfId="0" applyFont="1" applyFill="1" applyBorder="1" applyAlignment="1">
      <alignment vertical="center"/>
    </xf>
    <xf numFmtId="0" fontId="70" fillId="0" borderId="13" xfId="0" applyFont="1" applyFill="1" applyBorder="1" applyAlignment="1">
      <alignment vertical="center"/>
    </xf>
    <xf numFmtId="0" fontId="70" fillId="0" borderId="11" xfId="0" applyFont="1" applyFill="1" applyBorder="1" applyAlignment="1">
      <alignment horizontal="left" vertical="top" wrapText="1"/>
    </xf>
    <xf numFmtId="0" fontId="70" fillId="0" borderId="12" xfId="0" applyFont="1" applyFill="1" applyBorder="1" applyAlignment="1">
      <alignment horizontal="left" vertical="top" wrapText="1"/>
    </xf>
    <xf numFmtId="0" fontId="70" fillId="0" borderId="13"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76" fillId="0" borderId="19" xfId="43" applyFont="1" applyFill="1" applyBorder="1" applyAlignment="1" applyProtection="1">
      <alignment horizontal="left" vertical="center" wrapText="1"/>
      <protection/>
    </xf>
    <xf numFmtId="0" fontId="76" fillId="0" borderId="17" xfId="43" applyFont="1" applyFill="1" applyBorder="1" applyAlignment="1" applyProtection="1">
      <alignment horizontal="left" vertical="center" wrapText="1"/>
      <protection/>
    </xf>
    <xf numFmtId="0" fontId="76" fillId="0" borderId="14" xfId="43" applyFont="1" applyFill="1" applyBorder="1" applyAlignment="1" applyProtection="1">
      <alignment horizontal="left" vertical="center" wrapText="1"/>
      <protection/>
    </xf>
    <xf numFmtId="0" fontId="76" fillId="0" borderId="0" xfId="43" applyFont="1" applyFill="1" applyBorder="1" applyAlignment="1" applyProtection="1">
      <alignment horizontal="left" vertical="center" wrapText="1"/>
      <protection/>
    </xf>
    <xf numFmtId="0" fontId="76" fillId="0" borderId="15" xfId="43" applyFont="1" applyFill="1" applyBorder="1" applyAlignment="1" applyProtection="1">
      <alignment horizontal="left" vertical="center" wrapText="1"/>
      <protection/>
    </xf>
    <xf numFmtId="0" fontId="76" fillId="0" borderId="21" xfId="43" applyFont="1" applyFill="1" applyBorder="1" applyAlignment="1" applyProtection="1">
      <alignment horizontal="left" vertical="center" wrapText="1"/>
      <protection/>
    </xf>
    <xf numFmtId="0" fontId="76" fillId="36" borderId="19" xfId="43" applyFont="1" applyFill="1" applyBorder="1" applyAlignment="1" applyProtection="1">
      <alignment horizontal="left" vertical="center" wrapText="1"/>
      <protection/>
    </xf>
    <xf numFmtId="0" fontId="76" fillId="36" borderId="17" xfId="43" applyFont="1" applyFill="1" applyBorder="1" applyAlignment="1" applyProtection="1">
      <alignment horizontal="left" vertical="center" wrapText="1"/>
      <protection/>
    </xf>
    <xf numFmtId="0" fontId="76" fillId="36" borderId="17" xfId="43" applyFont="1" applyFill="1" applyBorder="1" applyAlignment="1" applyProtection="1">
      <alignment vertical="center" wrapText="1"/>
      <protection/>
    </xf>
    <xf numFmtId="0" fontId="76" fillId="36" borderId="40" xfId="43" applyFont="1" applyFill="1" applyBorder="1" applyAlignment="1" applyProtection="1">
      <alignment vertical="center" wrapText="1"/>
      <protection/>
    </xf>
    <xf numFmtId="0" fontId="76" fillId="36" borderId="14" xfId="43" applyFont="1" applyFill="1" applyBorder="1" applyAlignment="1" applyProtection="1">
      <alignment horizontal="left" vertical="center" wrapText="1"/>
      <protection/>
    </xf>
    <xf numFmtId="0" fontId="76" fillId="36" borderId="0" xfId="43" applyFont="1" applyFill="1" applyBorder="1" applyAlignment="1" applyProtection="1">
      <alignment horizontal="left" vertical="center" wrapText="1"/>
      <protection/>
    </xf>
    <xf numFmtId="0" fontId="76" fillId="36" borderId="0" xfId="43" applyFont="1" applyFill="1" applyBorder="1" applyAlignment="1" applyProtection="1">
      <alignment vertical="center" wrapText="1"/>
      <protection/>
    </xf>
    <xf numFmtId="0" fontId="76" fillId="36" borderId="31" xfId="43" applyFont="1" applyFill="1" applyBorder="1" applyAlignment="1" applyProtection="1">
      <alignment vertical="center" wrapText="1"/>
      <protection/>
    </xf>
    <xf numFmtId="0" fontId="76" fillId="36" borderId="15" xfId="43" applyFont="1" applyFill="1" applyBorder="1" applyAlignment="1" applyProtection="1">
      <alignment horizontal="left" vertical="center" wrapText="1"/>
      <protection/>
    </xf>
    <xf numFmtId="0" fontId="76" fillId="36" borderId="21" xfId="43" applyFont="1" applyFill="1" applyBorder="1" applyAlignment="1" applyProtection="1">
      <alignment horizontal="left" vertical="center" wrapText="1"/>
      <protection/>
    </xf>
    <xf numFmtId="0" fontId="76" fillId="36" borderId="21" xfId="43" applyFont="1" applyFill="1" applyBorder="1" applyAlignment="1" applyProtection="1">
      <alignment vertical="center" wrapText="1"/>
      <protection/>
    </xf>
    <xf numFmtId="0" fontId="76" fillId="36" borderId="41" xfId="43" applyFont="1" applyFill="1" applyBorder="1" applyAlignment="1" applyProtection="1">
      <alignment vertical="center" wrapText="1"/>
      <protection/>
    </xf>
    <xf numFmtId="0" fontId="76" fillId="0" borderId="12" xfId="43" applyFont="1" applyBorder="1" applyAlignment="1" applyProtection="1">
      <alignment horizontal="left" vertical="center" wrapText="1"/>
      <protection/>
    </xf>
    <xf numFmtId="0" fontId="76" fillId="0" borderId="13" xfId="43" applyFont="1" applyBorder="1" applyAlignment="1" applyProtection="1">
      <alignment horizontal="left" vertical="center" wrapText="1"/>
      <protection/>
    </xf>
    <xf numFmtId="0" fontId="76" fillId="0" borderId="11" xfId="43" applyFont="1" applyBorder="1" applyAlignment="1" applyProtection="1">
      <alignment horizontal="left" vertical="center" wrapText="1"/>
      <protection/>
    </xf>
    <xf numFmtId="0" fontId="76" fillId="0" borderId="10" xfId="43" applyFont="1" applyBorder="1" applyAlignment="1" applyProtection="1">
      <alignment horizontal="left" vertical="center"/>
      <protection/>
    </xf>
    <xf numFmtId="196" fontId="0" fillId="0" borderId="0" xfId="49" applyNumberFormat="1" applyFont="1" applyBorder="1" applyAlignment="1">
      <alignment horizontal="righ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5"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409575</xdr:rowOff>
    </xdr:from>
    <xdr:to>
      <xdr:col>9</xdr:col>
      <xdr:colOff>161925</xdr:colOff>
      <xdr:row>2</xdr:row>
      <xdr:rowOff>190500</xdr:rowOff>
    </xdr:to>
    <xdr:sp>
      <xdr:nvSpPr>
        <xdr:cNvPr id="1" name="テキスト ボックス 85"/>
        <xdr:cNvSpPr txBox="1">
          <a:spLocks noChangeArrowheads="1"/>
        </xdr:cNvSpPr>
      </xdr:nvSpPr>
      <xdr:spPr>
        <a:xfrm>
          <a:off x="38100" y="581025"/>
          <a:ext cx="2381250" cy="476250"/>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指定管理者制度導入施設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buki-village.jp/" TargetMode="External" /><Relationship Id="rId2" Type="http://schemas.openxmlformats.org/officeDocument/2006/relationships/hyperlink" Target="https://www.pref.osaka.lg.jp/nosei_seibi/" TargetMode="External" /><Relationship Id="rId3" Type="http://schemas.openxmlformats.org/officeDocument/2006/relationships/hyperlink" Target="https://www.pref.osaka.lg.jp/houbun/reiki/reiki_honbun/k201RG00002116.html" TargetMode="External" /><Relationship Id="rId4" Type="http://schemas.openxmlformats.org/officeDocument/2006/relationships/hyperlink" Target="https://www.pref.osaka.lg.jp/houbun/reiki/reiki_honbun/k201RG00002122.html" TargetMode="External" /><Relationship Id="rId5" Type="http://schemas.openxmlformats.org/officeDocument/2006/relationships/hyperlink" Target="https://www.pref.osaka.lg.jp/houbun/reiki/reiki_honbun/k201RG00002156.html"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osaka.lg.jp/attach/17834/00458249/R04_z10-12noukuuukannseibi.xls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3:AR42"/>
  <sheetViews>
    <sheetView tabSelected="1" view="pageBreakPreview" zoomScale="85" zoomScaleNormal="75" zoomScaleSheetLayoutView="85" workbookViewId="0" topLeftCell="A1">
      <selection activeCell="K33" sqref="K33:AR33"/>
    </sheetView>
  </sheetViews>
  <sheetFormatPr defaultColWidth="2.57421875" defaultRowHeight="15"/>
  <cols>
    <col min="1" max="2" width="2.57421875" style="87" customWidth="1"/>
    <col min="3" max="3" width="6.140625" style="87" customWidth="1"/>
    <col min="4" max="4" width="7.140625" style="87" customWidth="1"/>
    <col min="5" max="5" width="5.140625" style="87" bestFit="1" customWidth="1"/>
    <col min="6" max="13" width="2.57421875" style="87" customWidth="1"/>
    <col min="14" max="14" width="5.421875" style="87" customWidth="1"/>
    <col min="15" max="44" width="2.57421875" style="87" customWidth="1"/>
    <col min="45" max="16384" width="2.57421875" style="87" customWidth="1"/>
  </cols>
  <sheetData>
    <row r="2" ht="54.75" customHeight="1"/>
    <row r="3" spans="1:44" s="88" customFormat="1" ht="40.5" customHeight="1">
      <c r="A3" s="257" t="s">
        <v>90</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9"/>
      <c r="AP3" s="259"/>
      <c r="AQ3" s="259"/>
      <c r="AR3" s="259"/>
    </row>
    <row r="4" spans="1:44" s="88" customFormat="1" ht="17.25" customHeight="1">
      <c r="A4" s="260"/>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row>
    <row r="5" spans="1:44" s="88" customFormat="1" ht="13.5" customHeight="1">
      <c r="A5" s="261" t="s">
        <v>91</v>
      </c>
      <c r="B5" s="262"/>
      <c r="C5" s="262"/>
      <c r="D5" s="262"/>
      <c r="E5" s="263"/>
      <c r="F5" s="415" t="s">
        <v>199</v>
      </c>
      <c r="G5" s="416"/>
      <c r="H5" s="416"/>
      <c r="I5" s="416"/>
      <c r="J5" s="416"/>
      <c r="K5" s="416"/>
      <c r="L5" s="416"/>
      <c r="M5" s="416"/>
      <c r="N5" s="416"/>
      <c r="O5" s="416"/>
      <c r="P5" s="416"/>
      <c r="Q5" s="416"/>
      <c r="R5" s="416"/>
      <c r="S5" s="161" t="s">
        <v>168</v>
      </c>
      <c r="T5" s="162"/>
      <c r="U5" s="162"/>
      <c r="V5" s="162"/>
      <c r="W5" s="184"/>
      <c r="X5" s="421" t="s">
        <v>178</v>
      </c>
      <c r="Y5" s="422"/>
      <c r="Z5" s="422"/>
      <c r="AA5" s="422"/>
      <c r="AB5" s="422"/>
      <c r="AC5" s="422"/>
      <c r="AD5" s="422"/>
      <c r="AE5" s="422"/>
      <c r="AF5" s="422"/>
      <c r="AG5" s="422"/>
      <c r="AH5" s="422"/>
      <c r="AI5" s="422"/>
      <c r="AJ5" s="422"/>
      <c r="AK5" s="423"/>
      <c r="AL5" s="423"/>
      <c r="AM5" s="423"/>
      <c r="AN5" s="423"/>
      <c r="AO5" s="423"/>
      <c r="AP5" s="423"/>
      <c r="AQ5" s="423"/>
      <c r="AR5" s="424"/>
    </row>
    <row r="6" spans="1:44" s="88" customFormat="1" ht="13.5" customHeight="1">
      <c r="A6" s="264"/>
      <c r="B6" s="265"/>
      <c r="C6" s="265"/>
      <c r="D6" s="265"/>
      <c r="E6" s="266"/>
      <c r="F6" s="417"/>
      <c r="G6" s="418"/>
      <c r="H6" s="418"/>
      <c r="I6" s="418"/>
      <c r="J6" s="418"/>
      <c r="K6" s="418"/>
      <c r="L6" s="418"/>
      <c r="M6" s="418"/>
      <c r="N6" s="418"/>
      <c r="O6" s="418"/>
      <c r="P6" s="418"/>
      <c r="Q6" s="418"/>
      <c r="R6" s="418"/>
      <c r="S6" s="163"/>
      <c r="T6" s="164"/>
      <c r="U6" s="164"/>
      <c r="V6" s="164"/>
      <c r="W6" s="202"/>
      <c r="X6" s="425"/>
      <c r="Y6" s="426"/>
      <c r="Z6" s="426"/>
      <c r="AA6" s="426"/>
      <c r="AB6" s="426"/>
      <c r="AC6" s="426"/>
      <c r="AD6" s="426"/>
      <c r="AE6" s="426"/>
      <c r="AF6" s="426"/>
      <c r="AG6" s="426"/>
      <c r="AH6" s="426"/>
      <c r="AI6" s="426"/>
      <c r="AJ6" s="426"/>
      <c r="AK6" s="427"/>
      <c r="AL6" s="427"/>
      <c r="AM6" s="427"/>
      <c r="AN6" s="427"/>
      <c r="AO6" s="427"/>
      <c r="AP6" s="427"/>
      <c r="AQ6" s="427"/>
      <c r="AR6" s="428"/>
    </row>
    <row r="7" spans="1:44" s="88" customFormat="1" ht="13.5" customHeight="1">
      <c r="A7" s="267"/>
      <c r="B7" s="268"/>
      <c r="C7" s="268"/>
      <c r="D7" s="268"/>
      <c r="E7" s="269"/>
      <c r="F7" s="419"/>
      <c r="G7" s="420"/>
      <c r="H7" s="420"/>
      <c r="I7" s="420"/>
      <c r="J7" s="420"/>
      <c r="K7" s="420"/>
      <c r="L7" s="420"/>
      <c r="M7" s="420"/>
      <c r="N7" s="420"/>
      <c r="O7" s="420"/>
      <c r="P7" s="420"/>
      <c r="Q7" s="420"/>
      <c r="R7" s="420"/>
      <c r="S7" s="165"/>
      <c r="T7" s="166"/>
      <c r="U7" s="166"/>
      <c r="V7" s="166"/>
      <c r="W7" s="203"/>
      <c r="X7" s="429"/>
      <c r="Y7" s="430"/>
      <c r="Z7" s="430"/>
      <c r="AA7" s="430"/>
      <c r="AB7" s="430"/>
      <c r="AC7" s="430"/>
      <c r="AD7" s="430"/>
      <c r="AE7" s="430"/>
      <c r="AF7" s="430"/>
      <c r="AG7" s="430"/>
      <c r="AH7" s="430"/>
      <c r="AI7" s="430"/>
      <c r="AJ7" s="430"/>
      <c r="AK7" s="431"/>
      <c r="AL7" s="431"/>
      <c r="AM7" s="431"/>
      <c r="AN7" s="431"/>
      <c r="AO7" s="431"/>
      <c r="AP7" s="431"/>
      <c r="AQ7" s="431"/>
      <c r="AR7" s="432"/>
    </row>
    <row r="8" spans="1:44" s="88" customFormat="1" ht="15" customHeight="1">
      <c r="A8" s="177"/>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row>
    <row r="9" spans="1:44" s="88" customFormat="1" ht="15.75">
      <c r="A9" s="178" t="s">
        <v>208</v>
      </c>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row>
    <row r="10" spans="1:44" s="88" customFormat="1" ht="30" customHeight="1">
      <c r="A10" s="176" t="s">
        <v>92</v>
      </c>
      <c r="B10" s="176"/>
      <c r="C10" s="176"/>
      <c r="D10" s="176"/>
      <c r="E10" s="176"/>
      <c r="F10" s="176"/>
      <c r="G10" s="176"/>
      <c r="H10" s="176"/>
      <c r="I10" s="176"/>
      <c r="J10" s="176"/>
      <c r="K10" s="435" t="s">
        <v>179</v>
      </c>
      <c r="L10" s="433"/>
      <c r="M10" s="433"/>
      <c r="N10" s="433"/>
      <c r="O10" s="433"/>
      <c r="P10" s="433"/>
      <c r="Q10" s="433"/>
      <c r="R10" s="433"/>
      <c r="S10" s="433"/>
      <c r="T10" s="433"/>
      <c r="U10" s="433"/>
      <c r="V10" s="433"/>
      <c r="W10" s="433" t="s">
        <v>180</v>
      </c>
      <c r="X10" s="433"/>
      <c r="Y10" s="433"/>
      <c r="Z10" s="433"/>
      <c r="AA10" s="433"/>
      <c r="AB10" s="433"/>
      <c r="AC10" s="433"/>
      <c r="AD10" s="433"/>
      <c r="AE10" s="433"/>
      <c r="AF10" s="433"/>
      <c r="AG10" s="433"/>
      <c r="AH10" s="433"/>
      <c r="AI10" s="433"/>
      <c r="AJ10" s="433"/>
      <c r="AK10" s="433"/>
      <c r="AL10" s="433"/>
      <c r="AM10" s="433"/>
      <c r="AN10" s="433"/>
      <c r="AO10" s="433"/>
      <c r="AP10" s="433"/>
      <c r="AQ10" s="433"/>
      <c r="AR10" s="434"/>
    </row>
    <row r="11" spans="1:44" s="88" customFormat="1" ht="57.75" customHeight="1">
      <c r="A11" s="176" t="s">
        <v>169</v>
      </c>
      <c r="B11" s="176"/>
      <c r="C11" s="176"/>
      <c r="D11" s="176"/>
      <c r="E11" s="176"/>
      <c r="F11" s="176"/>
      <c r="G11" s="176"/>
      <c r="H11" s="176"/>
      <c r="I11" s="176"/>
      <c r="J11" s="176"/>
      <c r="K11" s="181" t="s">
        <v>181</v>
      </c>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3"/>
    </row>
    <row r="12" spans="1:44" s="88" customFormat="1" ht="34.5" customHeight="1">
      <c r="A12" s="180" t="s">
        <v>174</v>
      </c>
      <c r="B12" s="180"/>
      <c r="C12" s="180"/>
      <c r="D12" s="180"/>
      <c r="E12" s="180"/>
      <c r="F12" s="180"/>
      <c r="G12" s="180"/>
      <c r="H12" s="180"/>
      <c r="I12" s="180"/>
      <c r="J12" s="180"/>
      <c r="K12" s="252" t="s">
        <v>209</v>
      </c>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182"/>
      <c r="AP12" s="182"/>
      <c r="AQ12" s="182"/>
      <c r="AR12" s="183"/>
    </row>
    <row r="13" spans="1:44" s="88" customFormat="1" ht="30" customHeight="1">
      <c r="A13" s="180" t="s">
        <v>93</v>
      </c>
      <c r="B13" s="180"/>
      <c r="C13" s="180"/>
      <c r="D13" s="180"/>
      <c r="E13" s="180"/>
      <c r="F13" s="180"/>
      <c r="G13" s="180"/>
      <c r="H13" s="180"/>
      <c r="I13" s="180"/>
      <c r="J13" s="180"/>
      <c r="K13" s="191" t="s">
        <v>182</v>
      </c>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82"/>
      <c r="AP13" s="182"/>
      <c r="AQ13" s="182"/>
      <c r="AR13" s="183"/>
    </row>
    <row r="14" spans="1:44" s="88" customFormat="1" ht="30" customHeight="1">
      <c r="A14" s="180" t="s">
        <v>94</v>
      </c>
      <c r="B14" s="180"/>
      <c r="C14" s="180"/>
      <c r="D14" s="180"/>
      <c r="E14" s="180"/>
      <c r="F14" s="180"/>
      <c r="G14" s="180"/>
      <c r="H14" s="180"/>
      <c r="I14" s="180"/>
      <c r="J14" s="180"/>
      <c r="K14" s="191" t="s">
        <v>183</v>
      </c>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82"/>
      <c r="AP14" s="182"/>
      <c r="AQ14" s="182"/>
      <c r="AR14" s="183"/>
    </row>
    <row r="15" spans="1:44" s="88" customFormat="1" ht="105.75" customHeight="1">
      <c r="A15" s="180" t="s">
        <v>95</v>
      </c>
      <c r="B15" s="180"/>
      <c r="C15" s="180"/>
      <c r="D15" s="180"/>
      <c r="E15" s="180"/>
      <c r="F15" s="180"/>
      <c r="G15" s="180"/>
      <c r="H15" s="180"/>
      <c r="I15" s="180"/>
      <c r="J15" s="180"/>
      <c r="K15" s="191" t="s">
        <v>184</v>
      </c>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82"/>
      <c r="AP15" s="182"/>
      <c r="AQ15" s="182"/>
      <c r="AR15" s="183"/>
    </row>
    <row r="16" spans="1:44" s="88" customFormat="1" ht="30" customHeight="1">
      <c r="A16" s="180" t="s">
        <v>96</v>
      </c>
      <c r="B16" s="180"/>
      <c r="C16" s="180"/>
      <c r="D16" s="180"/>
      <c r="E16" s="180"/>
      <c r="F16" s="180"/>
      <c r="G16" s="180"/>
      <c r="H16" s="180"/>
      <c r="I16" s="180"/>
      <c r="J16" s="180"/>
      <c r="K16" s="191" t="s">
        <v>185</v>
      </c>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82"/>
      <c r="AP16" s="182"/>
      <c r="AQ16" s="182"/>
      <c r="AR16" s="183"/>
    </row>
    <row r="17" spans="1:44" s="88" customFormat="1" ht="73.5" customHeight="1">
      <c r="A17" s="180" t="s">
        <v>97</v>
      </c>
      <c r="B17" s="180"/>
      <c r="C17" s="180"/>
      <c r="D17" s="180"/>
      <c r="E17" s="180"/>
      <c r="F17" s="180"/>
      <c r="G17" s="180"/>
      <c r="H17" s="180"/>
      <c r="I17" s="180"/>
      <c r="J17" s="180"/>
      <c r="K17" s="191" t="s">
        <v>186</v>
      </c>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82"/>
      <c r="AP17" s="182"/>
      <c r="AQ17" s="182"/>
      <c r="AR17" s="183"/>
    </row>
    <row r="18" spans="1:44" s="88" customFormat="1" ht="15" customHeight="1">
      <c r="A18" s="161" t="s">
        <v>98</v>
      </c>
      <c r="B18" s="162"/>
      <c r="C18" s="162"/>
      <c r="D18" s="162"/>
      <c r="E18" s="162"/>
      <c r="F18" s="162"/>
      <c r="G18" s="162"/>
      <c r="H18" s="162"/>
      <c r="I18" s="162"/>
      <c r="J18" s="184"/>
      <c r="K18" s="222" t="s">
        <v>99</v>
      </c>
      <c r="L18" s="223"/>
      <c r="M18" s="223"/>
      <c r="N18" s="223"/>
      <c r="O18" s="223"/>
      <c r="P18" s="223"/>
      <c r="Q18" s="224"/>
      <c r="R18" s="242" t="s">
        <v>100</v>
      </c>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4"/>
      <c r="AQ18" s="244"/>
      <c r="AR18" s="245"/>
    </row>
    <row r="19" spans="1:44" s="88" customFormat="1" ht="15" customHeight="1">
      <c r="A19" s="163"/>
      <c r="B19" s="164"/>
      <c r="C19" s="164"/>
      <c r="D19" s="164"/>
      <c r="E19" s="164"/>
      <c r="F19" s="164"/>
      <c r="G19" s="164"/>
      <c r="H19" s="164"/>
      <c r="I19" s="164"/>
      <c r="J19" s="202"/>
      <c r="K19" s="225"/>
      <c r="L19" s="226"/>
      <c r="M19" s="226"/>
      <c r="N19" s="226"/>
      <c r="O19" s="226"/>
      <c r="P19" s="226"/>
      <c r="Q19" s="227"/>
      <c r="R19" s="242" t="s">
        <v>101</v>
      </c>
      <c r="S19" s="242"/>
      <c r="T19" s="242"/>
      <c r="U19" s="242"/>
      <c r="V19" s="242"/>
      <c r="W19" s="242"/>
      <c r="X19" s="242" t="s">
        <v>102</v>
      </c>
      <c r="Y19" s="242"/>
      <c r="Z19" s="242"/>
      <c r="AA19" s="242"/>
      <c r="AB19" s="242"/>
      <c r="AC19" s="242"/>
      <c r="AD19" s="242" t="s">
        <v>13</v>
      </c>
      <c r="AE19" s="242"/>
      <c r="AF19" s="242"/>
      <c r="AG19" s="242"/>
      <c r="AH19" s="242"/>
      <c r="AI19" s="242"/>
      <c r="AJ19" s="242" t="s">
        <v>103</v>
      </c>
      <c r="AK19" s="242"/>
      <c r="AL19" s="242"/>
      <c r="AM19" s="242"/>
      <c r="AN19" s="242"/>
      <c r="AO19" s="242"/>
      <c r="AP19" s="246"/>
      <c r="AQ19" s="246"/>
      <c r="AR19" s="247"/>
    </row>
    <row r="20" spans="1:44" s="88" customFormat="1" ht="15" customHeight="1">
      <c r="A20" s="219"/>
      <c r="B20" s="220"/>
      <c r="C20" s="220"/>
      <c r="D20" s="220"/>
      <c r="E20" s="220"/>
      <c r="F20" s="220"/>
      <c r="G20" s="220"/>
      <c r="H20" s="220"/>
      <c r="I20" s="220"/>
      <c r="J20" s="221"/>
      <c r="K20" s="250">
        <f>SUM(R20,X20,AD20,AJ20)</f>
        <v>0.435</v>
      </c>
      <c r="L20" s="251"/>
      <c r="M20" s="251"/>
      <c r="N20" s="251"/>
      <c r="O20" s="251"/>
      <c r="P20" s="233" t="s">
        <v>170</v>
      </c>
      <c r="Q20" s="190"/>
      <c r="R20" s="231">
        <v>0.2</v>
      </c>
      <c r="S20" s="232"/>
      <c r="T20" s="232"/>
      <c r="U20" s="232"/>
      <c r="V20" s="233" t="s">
        <v>170</v>
      </c>
      <c r="W20" s="190"/>
      <c r="X20" s="231"/>
      <c r="Y20" s="232"/>
      <c r="Z20" s="232"/>
      <c r="AA20" s="232"/>
      <c r="AB20" s="233" t="s">
        <v>170</v>
      </c>
      <c r="AC20" s="190"/>
      <c r="AD20" s="231"/>
      <c r="AE20" s="232"/>
      <c r="AF20" s="232"/>
      <c r="AG20" s="232"/>
      <c r="AH20" s="233" t="s">
        <v>170</v>
      </c>
      <c r="AI20" s="190"/>
      <c r="AJ20" s="231">
        <v>0.235</v>
      </c>
      <c r="AK20" s="232"/>
      <c r="AL20" s="232"/>
      <c r="AM20" s="232"/>
      <c r="AN20" s="233" t="s">
        <v>170</v>
      </c>
      <c r="AO20" s="190"/>
      <c r="AP20" s="248"/>
      <c r="AQ20" s="248"/>
      <c r="AR20" s="249"/>
    </row>
    <row r="21" spans="1:44" s="88" customFormat="1" ht="19.5" customHeight="1">
      <c r="A21" s="161" t="s">
        <v>104</v>
      </c>
      <c r="B21" s="162"/>
      <c r="C21" s="162"/>
      <c r="D21" s="162"/>
      <c r="E21" s="162"/>
      <c r="F21" s="162"/>
      <c r="G21" s="162"/>
      <c r="H21" s="162"/>
      <c r="I21" s="162"/>
      <c r="J21" s="184"/>
      <c r="K21" s="234" t="s">
        <v>210</v>
      </c>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6"/>
    </row>
    <row r="22" spans="1:44" s="88" customFormat="1" ht="40.5" customHeight="1">
      <c r="A22" s="163"/>
      <c r="B22" s="164"/>
      <c r="C22" s="164"/>
      <c r="D22" s="164"/>
      <c r="E22" s="164"/>
      <c r="F22" s="164"/>
      <c r="G22" s="164"/>
      <c r="H22" s="164"/>
      <c r="I22" s="164"/>
      <c r="J22" s="202"/>
      <c r="K22" s="237"/>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9"/>
    </row>
    <row r="23" spans="1:44" s="88" customFormat="1" ht="38.25" customHeight="1">
      <c r="A23" s="161" t="s">
        <v>105</v>
      </c>
      <c r="B23" s="162"/>
      <c r="C23" s="162"/>
      <c r="D23" s="162"/>
      <c r="E23" s="162"/>
      <c r="F23" s="162"/>
      <c r="G23" s="162"/>
      <c r="H23" s="162"/>
      <c r="I23" s="162"/>
      <c r="J23" s="184"/>
      <c r="K23" s="240" t="s">
        <v>187</v>
      </c>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182"/>
      <c r="AP23" s="182"/>
      <c r="AQ23" s="182"/>
      <c r="AR23" s="183"/>
    </row>
    <row r="24" spans="1:44" s="88" customFormat="1" ht="36.75" customHeight="1">
      <c r="A24" s="180" t="s">
        <v>106</v>
      </c>
      <c r="B24" s="180"/>
      <c r="C24" s="180"/>
      <c r="D24" s="180"/>
      <c r="E24" s="180"/>
      <c r="F24" s="180"/>
      <c r="G24" s="180"/>
      <c r="H24" s="180"/>
      <c r="I24" s="180"/>
      <c r="J24" s="180"/>
      <c r="K24" s="191" t="s">
        <v>188</v>
      </c>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82"/>
      <c r="AP24" s="182"/>
      <c r="AQ24" s="182"/>
      <c r="AR24" s="183"/>
    </row>
    <row r="25" spans="1:44" s="88" customFormat="1" ht="24.75" customHeight="1">
      <c r="A25" s="161" t="s">
        <v>107</v>
      </c>
      <c r="B25" s="162"/>
      <c r="C25" s="162"/>
      <c r="D25" s="162"/>
      <c r="E25" s="162"/>
      <c r="F25" s="162"/>
      <c r="G25" s="162"/>
      <c r="H25" s="162"/>
      <c r="I25" s="162"/>
      <c r="J25" s="184"/>
      <c r="K25" s="228" t="s">
        <v>108</v>
      </c>
      <c r="L25" s="229"/>
      <c r="M25" s="229"/>
      <c r="N25" s="230"/>
      <c r="O25" s="204" t="s">
        <v>175</v>
      </c>
      <c r="P25" s="205"/>
      <c r="Q25" s="205"/>
      <c r="R25" s="205"/>
      <c r="S25" s="206"/>
      <c r="T25" s="204" t="s">
        <v>171</v>
      </c>
      <c r="U25" s="205"/>
      <c r="V25" s="205"/>
      <c r="W25" s="205"/>
      <c r="X25" s="206"/>
      <c r="Y25" s="204" t="s">
        <v>130</v>
      </c>
      <c r="Z25" s="205"/>
      <c r="AA25" s="205"/>
      <c r="AB25" s="205"/>
      <c r="AC25" s="206"/>
      <c r="AD25" s="204" t="s">
        <v>131</v>
      </c>
      <c r="AE25" s="205"/>
      <c r="AF25" s="205"/>
      <c r="AG25" s="205"/>
      <c r="AH25" s="206"/>
      <c r="AI25" s="204" t="s">
        <v>202</v>
      </c>
      <c r="AJ25" s="205"/>
      <c r="AK25" s="205"/>
      <c r="AL25" s="205"/>
      <c r="AM25" s="206"/>
      <c r="AN25" s="208"/>
      <c r="AO25" s="209"/>
      <c r="AP25" s="209"/>
      <c r="AQ25" s="209"/>
      <c r="AR25" s="210"/>
    </row>
    <row r="26" spans="1:44" s="88" customFormat="1" ht="38.25" customHeight="1">
      <c r="A26" s="163"/>
      <c r="B26" s="164"/>
      <c r="C26" s="164"/>
      <c r="D26" s="164"/>
      <c r="E26" s="164"/>
      <c r="F26" s="164"/>
      <c r="G26" s="164"/>
      <c r="H26" s="164"/>
      <c r="I26" s="164"/>
      <c r="J26" s="202"/>
      <c r="K26" s="211" t="s">
        <v>194</v>
      </c>
      <c r="L26" s="189"/>
      <c r="M26" s="189"/>
      <c r="N26" s="190"/>
      <c r="O26" s="212"/>
      <c r="P26" s="213"/>
      <c r="Q26" s="213"/>
      <c r="R26" s="213"/>
      <c r="S26" s="89" t="s">
        <v>172</v>
      </c>
      <c r="T26" s="212"/>
      <c r="U26" s="213"/>
      <c r="V26" s="213"/>
      <c r="W26" s="213"/>
      <c r="X26" s="89" t="s">
        <v>172</v>
      </c>
      <c r="Y26" s="212"/>
      <c r="Z26" s="213"/>
      <c r="AA26" s="213"/>
      <c r="AB26" s="213"/>
      <c r="AC26" s="89" t="s">
        <v>172</v>
      </c>
      <c r="AD26" s="214">
        <v>431</v>
      </c>
      <c r="AE26" s="215"/>
      <c r="AF26" s="215"/>
      <c r="AG26" s="215"/>
      <c r="AH26" s="89" t="s">
        <v>172</v>
      </c>
      <c r="AI26" s="214">
        <v>702</v>
      </c>
      <c r="AJ26" s="215"/>
      <c r="AK26" s="215"/>
      <c r="AL26" s="215"/>
      <c r="AM26" s="89" t="s">
        <v>172</v>
      </c>
      <c r="AN26" s="216"/>
      <c r="AO26" s="217"/>
      <c r="AP26" s="217"/>
      <c r="AQ26" s="217"/>
      <c r="AR26" s="218"/>
    </row>
    <row r="27" spans="1:44" s="88" customFormat="1" ht="23.25" customHeight="1">
      <c r="A27" s="165"/>
      <c r="B27" s="166"/>
      <c r="C27" s="166"/>
      <c r="D27" s="166"/>
      <c r="E27" s="166"/>
      <c r="F27" s="166"/>
      <c r="G27" s="166"/>
      <c r="H27" s="166"/>
      <c r="I27" s="166"/>
      <c r="J27" s="203"/>
      <c r="K27" s="254" t="s">
        <v>198</v>
      </c>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6"/>
    </row>
    <row r="28" spans="1:44" s="88" customFormat="1" ht="24.75" customHeight="1">
      <c r="A28" s="161" t="s">
        <v>109</v>
      </c>
      <c r="B28" s="162"/>
      <c r="C28" s="162"/>
      <c r="D28" s="162"/>
      <c r="E28" s="162"/>
      <c r="F28" s="162"/>
      <c r="G28" s="162"/>
      <c r="H28" s="162"/>
      <c r="I28" s="162"/>
      <c r="J28" s="184"/>
      <c r="K28" s="204" t="s">
        <v>108</v>
      </c>
      <c r="L28" s="205"/>
      <c r="M28" s="205"/>
      <c r="N28" s="206"/>
      <c r="O28" s="204" t="s">
        <v>175</v>
      </c>
      <c r="P28" s="205"/>
      <c r="Q28" s="205"/>
      <c r="R28" s="205"/>
      <c r="S28" s="206"/>
      <c r="T28" s="204" t="s">
        <v>171</v>
      </c>
      <c r="U28" s="205"/>
      <c r="V28" s="205"/>
      <c r="W28" s="205"/>
      <c r="X28" s="206"/>
      <c r="Y28" s="204" t="s">
        <v>130</v>
      </c>
      <c r="Z28" s="205"/>
      <c r="AA28" s="205"/>
      <c r="AB28" s="205"/>
      <c r="AC28" s="206"/>
      <c r="AD28" s="204" t="s">
        <v>131</v>
      </c>
      <c r="AE28" s="205"/>
      <c r="AF28" s="205"/>
      <c r="AG28" s="205"/>
      <c r="AH28" s="206"/>
      <c r="AI28" s="204" t="s">
        <v>202</v>
      </c>
      <c r="AJ28" s="205"/>
      <c r="AK28" s="205"/>
      <c r="AL28" s="205"/>
      <c r="AM28" s="206"/>
      <c r="AN28" s="185"/>
      <c r="AO28" s="186"/>
      <c r="AP28" s="186"/>
      <c r="AQ28" s="186"/>
      <c r="AR28" s="187"/>
    </row>
    <row r="29" spans="1:44" s="88" customFormat="1" ht="24.75" customHeight="1">
      <c r="A29" s="163"/>
      <c r="B29" s="164"/>
      <c r="C29" s="164"/>
      <c r="D29" s="164"/>
      <c r="E29" s="164"/>
      <c r="F29" s="164"/>
      <c r="G29" s="164"/>
      <c r="H29" s="164"/>
      <c r="I29" s="164"/>
      <c r="J29" s="202"/>
      <c r="K29" s="188" t="s">
        <v>195</v>
      </c>
      <c r="L29" s="189"/>
      <c r="M29" s="189"/>
      <c r="N29" s="190"/>
      <c r="O29" s="193" t="s">
        <v>177</v>
      </c>
      <c r="P29" s="194"/>
      <c r="Q29" s="194"/>
      <c r="R29" s="194"/>
      <c r="S29" s="195"/>
      <c r="T29" s="193" t="s">
        <v>177</v>
      </c>
      <c r="U29" s="194"/>
      <c r="V29" s="194"/>
      <c r="W29" s="194"/>
      <c r="X29" s="195"/>
      <c r="Y29" s="193" t="s">
        <v>177</v>
      </c>
      <c r="Z29" s="194"/>
      <c r="AA29" s="194"/>
      <c r="AB29" s="194"/>
      <c r="AC29" s="195"/>
      <c r="AD29" s="196">
        <v>0.12</v>
      </c>
      <c r="AE29" s="197"/>
      <c r="AF29" s="197"/>
      <c r="AG29" s="197"/>
      <c r="AH29" s="198"/>
      <c r="AI29" s="196">
        <v>0.2</v>
      </c>
      <c r="AJ29" s="197"/>
      <c r="AK29" s="197"/>
      <c r="AL29" s="197"/>
      <c r="AM29" s="198"/>
      <c r="AN29" s="199"/>
      <c r="AO29" s="200"/>
      <c r="AP29" s="200"/>
      <c r="AQ29" s="200"/>
      <c r="AR29" s="201"/>
    </row>
    <row r="30" spans="1:44" s="88" customFormat="1" ht="24.75" customHeight="1">
      <c r="A30" s="165"/>
      <c r="B30" s="166"/>
      <c r="C30" s="166"/>
      <c r="D30" s="166"/>
      <c r="E30" s="166"/>
      <c r="F30" s="166"/>
      <c r="G30" s="166"/>
      <c r="H30" s="166"/>
      <c r="I30" s="166"/>
      <c r="J30" s="203"/>
      <c r="K30" s="90" t="s">
        <v>196</v>
      </c>
      <c r="L30" s="91"/>
      <c r="M30" s="91"/>
      <c r="N30" s="91"/>
      <c r="O30" s="92"/>
      <c r="P30" s="92"/>
      <c r="Q30" s="92"/>
      <c r="R30" s="92"/>
      <c r="S30" s="93"/>
      <c r="T30" s="92"/>
      <c r="U30" s="92"/>
      <c r="V30" s="92"/>
      <c r="W30" s="207" t="s">
        <v>197</v>
      </c>
      <c r="X30" s="207"/>
      <c r="Y30" s="207"/>
      <c r="Z30" s="207"/>
      <c r="AA30" s="207"/>
      <c r="AB30" s="207"/>
      <c r="AC30" s="207"/>
      <c r="AD30" s="207"/>
      <c r="AE30" s="207"/>
      <c r="AF30" s="207"/>
      <c r="AG30" s="207"/>
      <c r="AH30" s="207"/>
      <c r="AI30" s="207"/>
      <c r="AJ30" s="207"/>
      <c r="AK30" s="207"/>
      <c r="AL30" s="207"/>
      <c r="AM30" s="207"/>
      <c r="AN30" s="94"/>
      <c r="AO30" s="94"/>
      <c r="AP30" s="94"/>
      <c r="AQ30" s="94"/>
      <c r="AR30" s="95"/>
    </row>
    <row r="31" spans="1:44" s="88" customFormat="1" ht="7.5" customHeight="1">
      <c r="A31" s="177"/>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row>
    <row r="32" spans="1:44" s="88" customFormat="1" ht="15.75">
      <c r="A32" s="178" t="s">
        <v>211</v>
      </c>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row>
    <row r="33" spans="1:44" s="88" customFormat="1" ht="87.75" customHeight="1">
      <c r="A33" s="180" t="s">
        <v>110</v>
      </c>
      <c r="B33" s="180"/>
      <c r="C33" s="180"/>
      <c r="D33" s="180"/>
      <c r="E33" s="180"/>
      <c r="F33" s="180"/>
      <c r="G33" s="180"/>
      <c r="H33" s="180"/>
      <c r="I33" s="180"/>
      <c r="J33" s="180"/>
      <c r="K33" s="181" t="s">
        <v>189</v>
      </c>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3"/>
    </row>
    <row r="34" spans="1:44" s="88" customFormat="1" ht="30" customHeight="1">
      <c r="A34" s="161" t="s">
        <v>111</v>
      </c>
      <c r="B34" s="162"/>
      <c r="C34" s="162"/>
      <c r="D34" s="162"/>
      <c r="E34" s="162"/>
      <c r="F34" s="162"/>
      <c r="G34" s="162"/>
      <c r="H34" s="162"/>
      <c r="I34" s="162"/>
      <c r="J34" s="184"/>
      <c r="K34" s="191" t="s">
        <v>190</v>
      </c>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82"/>
      <c r="AP34" s="182"/>
      <c r="AQ34" s="182"/>
      <c r="AR34" s="183"/>
    </row>
    <row r="35" spans="1:44" s="88" customFormat="1" ht="19.5" customHeight="1">
      <c r="A35" s="161" t="s">
        <v>112</v>
      </c>
      <c r="B35" s="162"/>
      <c r="C35" s="162"/>
      <c r="D35" s="162"/>
      <c r="E35" s="162"/>
      <c r="F35" s="162"/>
      <c r="G35" s="162"/>
      <c r="H35" s="162"/>
      <c r="I35" s="162"/>
      <c r="J35" s="162"/>
      <c r="K35" s="167" t="s">
        <v>191</v>
      </c>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9"/>
    </row>
    <row r="36" spans="1:44" s="88" customFormat="1" ht="19.5" customHeight="1">
      <c r="A36" s="163"/>
      <c r="B36" s="164"/>
      <c r="C36" s="164"/>
      <c r="D36" s="164"/>
      <c r="E36" s="164"/>
      <c r="F36" s="164"/>
      <c r="G36" s="164"/>
      <c r="H36" s="164"/>
      <c r="I36" s="164"/>
      <c r="J36" s="164"/>
      <c r="K36" s="170"/>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2"/>
    </row>
    <row r="37" spans="1:44" s="88" customFormat="1" ht="19.5" customHeight="1">
      <c r="A37" s="163"/>
      <c r="B37" s="164"/>
      <c r="C37" s="164"/>
      <c r="D37" s="164"/>
      <c r="E37" s="164"/>
      <c r="F37" s="164"/>
      <c r="G37" s="164"/>
      <c r="H37" s="164"/>
      <c r="I37" s="164"/>
      <c r="J37" s="164"/>
      <c r="K37" s="170"/>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2"/>
    </row>
    <row r="38" spans="1:44" s="88" customFormat="1" ht="19.5" customHeight="1">
      <c r="A38" s="163"/>
      <c r="B38" s="164"/>
      <c r="C38" s="164"/>
      <c r="D38" s="164"/>
      <c r="E38" s="164"/>
      <c r="F38" s="164"/>
      <c r="G38" s="164"/>
      <c r="H38" s="164"/>
      <c r="I38" s="164"/>
      <c r="J38" s="164"/>
      <c r="K38" s="170"/>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2"/>
    </row>
    <row r="39" spans="1:44" s="88" customFormat="1" ht="19.5" customHeight="1">
      <c r="A39" s="163"/>
      <c r="B39" s="164"/>
      <c r="C39" s="164"/>
      <c r="D39" s="164"/>
      <c r="E39" s="164"/>
      <c r="F39" s="164"/>
      <c r="G39" s="164"/>
      <c r="H39" s="164"/>
      <c r="I39" s="164"/>
      <c r="J39" s="164"/>
      <c r="K39" s="170"/>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2"/>
    </row>
    <row r="40" spans="1:44" s="88" customFormat="1" ht="19.5" customHeight="1">
      <c r="A40" s="163"/>
      <c r="B40" s="164"/>
      <c r="C40" s="164"/>
      <c r="D40" s="164"/>
      <c r="E40" s="164"/>
      <c r="F40" s="164"/>
      <c r="G40" s="164"/>
      <c r="H40" s="164"/>
      <c r="I40" s="164"/>
      <c r="J40" s="164"/>
      <c r="K40" s="170"/>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2"/>
    </row>
    <row r="41" spans="1:44" s="88" customFormat="1" ht="46.5" customHeight="1">
      <c r="A41" s="165"/>
      <c r="B41" s="166"/>
      <c r="C41" s="166"/>
      <c r="D41" s="166"/>
      <c r="E41" s="166"/>
      <c r="F41" s="166"/>
      <c r="G41" s="166"/>
      <c r="H41" s="166"/>
      <c r="I41" s="166"/>
      <c r="J41" s="166"/>
      <c r="K41" s="173"/>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5"/>
    </row>
    <row r="42" spans="1:44" s="88" customFormat="1" ht="25.5" customHeight="1">
      <c r="A42" s="176" t="s">
        <v>113</v>
      </c>
      <c r="B42" s="176"/>
      <c r="C42" s="176"/>
      <c r="D42" s="176"/>
      <c r="E42" s="176"/>
      <c r="F42" s="176"/>
      <c r="G42" s="176"/>
      <c r="H42" s="176"/>
      <c r="I42" s="176"/>
      <c r="J42" s="176"/>
      <c r="K42" s="436" t="s">
        <v>192</v>
      </c>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c r="AM42" s="436"/>
      <c r="AN42" s="436"/>
      <c r="AO42" s="436"/>
      <c r="AP42" s="436"/>
      <c r="AQ42" s="436"/>
      <c r="AR42" s="436"/>
    </row>
  </sheetData>
  <sheetProtection/>
  <mergeCells count="91">
    <mergeCell ref="A25:J27"/>
    <mergeCell ref="K27:AR27"/>
    <mergeCell ref="A3:AR3"/>
    <mergeCell ref="A4:AR4"/>
    <mergeCell ref="A5:E7"/>
    <mergeCell ref="F5:R7"/>
    <mergeCell ref="S5:W7"/>
    <mergeCell ref="X5:AR7"/>
    <mergeCell ref="A8:AR8"/>
    <mergeCell ref="A9:AR9"/>
    <mergeCell ref="A10:J10"/>
    <mergeCell ref="K10:V10"/>
    <mergeCell ref="W10:AR10"/>
    <mergeCell ref="A11:J11"/>
    <mergeCell ref="K11:AR11"/>
    <mergeCell ref="A12:J12"/>
    <mergeCell ref="K12:AR12"/>
    <mergeCell ref="A13:J13"/>
    <mergeCell ref="K13:AR13"/>
    <mergeCell ref="A14:J14"/>
    <mergeCell ref="K14:AR14"/>
    <mergeCell ref="K20:O20"/>
    <mergeCell ref="P20:Q20"/>
    <mergeCell ref="A15:J15"/>
    <mergeCell ref="K15:AR15"/>
    <mergeCell ref="A16:J16"/>
    <mergeCell ref="K16:AR16"/>
    <mergeCell ref="A17:J17"/>
    <mergeCell ref="K17:AR17"/>
    <mergeCell ref="AD20:AG20"/>
    <mergeCell ref="AH20:AI20"/>
    <mergeCell ref="R18:AO18"/>
    <mergeCell ref="AP18:AR20"/>
    <mergeCell ref="R19:W19"/>
    <mergeCell ref="X19:AC19"/>
    <mergeCell ref="AD19:AI19"/>
    <mergeCell ref="AJ19:AO19"/>
    <mergeCell ref="AJ20:AM20"/>
    <mergeCell ref="AN20:AO20"/>
    <mergeCell ref="A21:J22"/>
    <mergeCell ref="K21:AR22"/>
    <mergeCell ref="A23:J23"/>
    <mergeCell ref="K23:AR23"/>
    <mergeCell ref="R20:U20"/>
    <mergeCell ref="V20:W20"/>
    <mergeCell ref="X20:AA20"/>
    <mergeCell ref="AB20:AC20"/>
    <mergeCell ref="A18:J20"/>
    <mergeCell ref="K18:Q19"/>
    <mergeCell ref="A24:J24"/>
    <mergeCell ref="K24:AR24"/>
    <mergeCell ref="K25:N25"/>
    <mergeCell ref="O25:S25"/>
    <mergeCell ref="T25:X25"/>
    <mergeCell ref="Y25:AC25"/>
    <mergeCell ref="AD25:AH25"/>
    <mergeCell ref="AI25:AM25"/>
    <mergeCell ref="AN25:AR25"/>
    <mergeCell ref="K26:N26"/>
    <mergeCell ref="O26:R26"/>
    <mergeCell ref="T26:W26"/>
    <mergeCell ref="Y26:AB26"/>
    <mergeCell ref="AD26:AG26"/>
    <mergeCell ref="AI26:AL26"/>
    <mergeCell ref="AN26:AR26"/>
    <mergeCell ref="A28:J30"/>
    <mergeCell ref="K28:N28"/>
    <mergeCell ref="O28:S28"/>
    <mergeCell ref="T28:X28"/>
    <mergeCell ref="Y28:AC28"/>
    <mergeCell ref="AD28:AH28"/>
    <mergeCell ref="W30:AM30"/>
    <mergeCell ref="AI28:AM28"/>
    <mergeCell ref="AN28:AR28"/>
    <mergeCell ref="K29:N29"/>
    <mergeCell ref="K34:AR34"/>
    <mergeCell ref="O29:S29"/>
    <mergeCell ref="T29:X29"/>
    <mergeCell ref="Y29:AC29"/>
    <mergeCell ref="AD29:AH29"/>
    <mergeCell ref="AI29:AM29"/>
    <mergeCell ref="AN29:AR29"/>
    <mergeCell ref="A35:J41"/>
    <mergeCell ref="K35:AR41"/>
    <mergeCell ref="A42:J42"/>
    <mergeCell ref="K42:AR42"/>
    <mergeCell ref="A31:AR31"/>
    <mergeCell ref="A32:AR32"/>
    <mergeCell ref="A33:J33"/>
    <mergeCell ref="K33:AR33"/>
    <mergeCell ref="A34:J34"/>
  </mergeCells>
  <hyperlinks>
    <hyperlink ref="F5:R7" r:id="rId1" display="https://ibuki-village.jp/"/>
    <hyperlink ref="X5:AR7" r:id="rId2" display="環境農林水産部農政室整備課計画指導グループ"/>
    <hyperlink ref="K10:V10" r:id="rId3" display="大阪府立農業公園条例"/>
    <hyperlink ref="W10:AR10" r:id="rId4" display="大阪府立農業公園条例施行規定"/>
    <hyperlink ref="K42:AR42" r:id="rId5" display="導入済み：令和３年11月26日より　（利用料金の詳細はこちら）"/>
  </hyperlinks>
  <printOptions horizontalCentered="1"/>
  <pageMargins left="0.5905511811023623" right="0.5905511811023623" top="0.5905511811023623" bottom="0.1968503937007874" header="0.5118110236220472" footer="0.1968503937007874"/>
  <pageSetup cellComments="asDisplayed" fitToHeight="0" fitToWidth="1" horizontalDpi="600" verticalDpi="600" orientation="portrait" paperSize="9" scale="65" r:id="rId7"/>
  <headerFooter alignWithMargins="0">
    <oddHeader>&amp;R農業公園</oddHeader>
    <oddFooter>&amp;C&amp;P / &amp;N ページ</oddFooter>
  </headerFooter>
  <rowBreaks count="1" manualBreakCount="1">
    <brk id="31" max="43" man="1"/>
  </rowBreaks>
  <drawing r:id="rId6"/>
</worksheet>
</file>

<file path=xl/worksheets/sheet2.xml><?xml version="1.0" encoding="utf-8"?>
<worksheet xmlns="http://schemas.openxmlformats.org/spreadsheetml/2006/main" xmlns:r="http://schemas.openxmlformats.org/officeDocument/2006/relationships">
  <sheetPr>
    <pageSetUpPr fitToPage="1"/>
  </sheetPr>
  <dimension ref="A1:I137"/>
  <sheetViews>
    <sheetView view="pageBreakPreview" zoomScale="80" zoomScaleSheetLayoutView="80" workbookViewId="0" topLeftCell="A58">
      <selection activeCell="I65" sqref="I65"/>
    </sheetView>
  </sheetViews>
  <sheetFormatPr defaultColWidth="9.140625" defaultRowHeight="15"/>
  <cols>
    <col min="1" max="1" width="4.140625" style="0" customWidth="1"/>
    <col min="2" max="2" width="6.421875" style="0" customWidth="1"/>
    <col min="3" max="3" width="6.140625" style="0" customWidth="1"/>
    <col min="4" max="4" width="16.140625" style="0" customWidth="1"/>
    <col min="5" max="7" width="17.140625" style="14" customWidth="1"/>
    <col min="8" max="9" width="17.140625" style="15" customWidth="1"/>
  </cols>
  <sheetData>
    <row r="1" ht="18.75">
      <c r="A1" s="12" t="s">
        <v>140</v>
      </c>
    </row>
    <row r="2" spans="1:9" ht="11.25" customHeight="1">
      <c r="A2" s="86" t="s">
        <v>165</v>
      </c>
      <c r="B2" s="76"/>
      <c r="C2" s="76"/>
      <c r="D2" s="76"/>
      <c r="E2" s="76"/>
      <c r="F2" s="76"/>
      <c r="G2" s="76"/>
      <c r="H2" s="76"/>
      <c r="I2" s="17"/>
    </row>
    <row r="3" spans="1:9" ht="18" customHeight="1">
      <c r="A3" s="270" t="s">
        <v>127</v>
      </c>
      <c r="B3" s="270"/>
      <c r="C3" s="270"/>
      <c r="D3" s="270"/>
      <c r="E3" s="16"/>
      <c r="F3" s="16"/>
      <c r="G3" s="16"/>
      <c r="H3" s="17"/>
      <c r="I3" s="96" t="s">
        <v>176</v>
      </c>
    </row>
    <row r="4" spans="1:9" ht="16.5" customHeight="1">
      <c r="A4" s="312" t="s">
        <v>0</v>
      </c>
      <c r="B4" s="313"/>
      <c r="C4" s="313"/>
      <c r="D4" s="314"/>
      <c r="E4" s="25" t="s">
        <v>148</v>
      </c>
      <c r="F4" s="25" t="s">
        <v>149</v>
      </c>
      <c r="G4" s="25" t="s">
        <v>150</v>
      </c>
      <c r="H4" s="26" t="s">
        <v>151</v>
      </c>
      <c r="I4" s="125" t="s">
        <v>203</v>
      </c>
    </row>
    <row r="5" spans="1:9" ht="16.5" customHeight="1">
      <c r="A5" s="277" t="s">
        <v>1</v>
      </c>
      <c r="B5" s="315" t="s">
        <v>2</v>
      </c>
      <c r="C5" s="316"/>
      <c r="D5" s="317"/>
      <c r="E5" s="103"/>
      <c r="F5" s="103"/>
      <c r="G5" s="137">
        <v>0</v>
      </c>
      <c r="H5" s="40">
        <v>0</v>
      </c>
      <c r="I5" s="137">
        <v>0</v>
      </c>
    </row>
    <row r="6" spans="1:9" ht="16.5" customHeight="1">
      <c r="A6" s="278"/>
      <c r="B6" s="315" t="s">
        <v>3</v>
      </c>
      <c r="C6" s="316"/>
      <c r="D6" s="317"/>
      <c r="E6" s="103"/>
      <c r="F6" s="103"/>
      <c r="G6" s="137">
        <v>0</v>
      </c>
      <c r="H6" s="40">
        <v>0</v>
      </c>
      <c r="I6" s="137">
        <v>200</v>
      </c>
    </row>
    <row r="7" spans="1:9" ht="16.5" customHeight="1">
      <c r="A7" s="278"/>
      <c r="B7" s="315" t="s">
        <v>4</v>
      </c>
      <c r="C7" s="316"/>
      <c r="D7" s="317"/>
      <c r="E7" s="103"/>
      <c r="F7" s="103"/>
      <c r="G7" s="137">
        <v>0</v>
      </c>
      <c r="H7" s="40">
        <v>1400</v>
      </c>
      <c r="I7" s="137">
        <v>1891</v>
      </c>
    </row>
    <row r="8" spans="1:9" ht="16.5" customHeight="1" thickBot="1">
      <c r="A8" s="278"/>
      <c r="B8" s="318" t="s">
        <v>5</v>
      </c>
      <c r="C8" s="319"/>
      <c r="D8" s="320"/>
      <c r="E8" s="104"/>
      <c r="F8" s="104"/>
      <c r="G8" s="138">
        <v>0</v>
      </c>
      <c r="H8" s="41">
        <v>100</v>
      </c>
      <c r="I8" s="138">
        <v>100</v>
      </c>
    </row>
    <row r="9" spans="1:9" ht="16.5" customHeight="1" thickBot="1">
      <c r="A9" s="279"/>
      <c r="B9" s="321" t="s">
        <v>6</v>
      </c>
      <c r="C9" s="322"/>
      <c r="D9" s="322"/>
      <c r="E9" s="105"/>
      <c r="F9" s="105"/>
      <c r="G9" s="153">
        <f>SUM(G5:G8)</f>
        <v>0</v>
      </c>
      <c r="H9" s="77">
        <f>SUM(H5:H8)</f>
        <v>1500</v>
      </c>
      <c r="I9" s="139">
        <f>SUM(I5:I8)</f>
        <v>2191</v>
      </c>
    </row>
    <row r="10" spans="1:9" ht="16.5" customHeight="1">
      <c r="A10" s="280" t="s">
        <v>7</v>
      </c>
      <c r="B10" s="275" t="s">
        <v>79</v>
      </c>
      <c r="C10" s="275"/>
      <c r="D10" s="69" t="s">
        <v>8</v>
      </c>
      <c r="E10" s="106"/>
      <c r="F10" s="106"/>
      <c r="G10" s="140">
        <v>0</v>
      </c>
      <c r="H10" s="43">
        <v>0</v>
      </c>
      <c r="I10" s="140">
        <v>0</v>
      </c>
    </row>
    <row r="11" spans="1:9" ht="16.5" customHeight="1">
      <c r="A11" s="281"/>
      <c r="B11" s="276"/>
      <c r="C11" s="276"/>
      <c r="D11" s="56" t="s">
        <v>9</v>
      </c>
      <c r="E11" s="103"/>
      <c r="F11" s="103"/>
      <c r="G11" s="137">
        <v>0</v>
      </c>
      <c r="H11" s="40">
        <v>0</v>
      </c>
      <c r="I11" s="137">
        <v>0</v>
      </c>
    </row>
    <row r="12" spans="1:9" ht="16.5" customHeight="1">
      <c r="A12" s="281"/>
      <c r="B12" s="276"/>
      <c r="C12" s="276"/>
      <c r="D12" s="56" t="s">
        <v>10</v>
      </c>
      <c r="E12" s="107"/>
      <c r="F12" s="107"/>
      <c r="G12" s="141">
        <f>SUM(G10:G11)</f>
        <v>0</v>
      </c>
      <c r="H12" s="55">
        <f>SUM(H10:H11)</f>
        <v>0</v>
      </c>
      <c r="I12" s="141">
        <f>SUM(I10:I11)</f>
        <v>0</v>
      </c>
    </row>
    <row r="13" spans="1:9" ht="16.5" customHeight="1">
      <c r="A13" s="281"/>
      <c r="B13" s="282" t="s">
        <v>173</v>
      </c>
      <c r="C13" s="282"/>
      <c r="D13" s="56" t="s">
        <v>9</v>
      </c>
      <c r="E13" s="103"/>
      <c r="F13" s="103"/>
      <c r="G13" s="137">
        <v>0</v>
      </c>
      <c r="H13" s="40">
        <v>0</v>
      </c>
      <c r="I13" s="137">
        <v>0</v>
      </c>
    </row>
    <row r="14" spans="1:9" ht="16.5" customHeight="1" thickBot="1">
      <c r="A14" s="281"/>
      <c r="B14" s="283" t="s">
        <v>12</v>
      </c>
      <c r="C14" s="283"/>
      <c r="D14" s="57" t="s">
        <v>13</v>
      </c>
      <c r="E14" s="104"/>
      <c r="F14" s="104"/>
      <c r="G14" s="138">
        <v>35299</v>
      </c>
      <c r="H14" s="41">
        <v>5000</v>
      </c>
      <c r="I14" s="138">
        <v>16111</v>
      </c>
    </row>
    <row r="15" spans="1:9" ht="16.5" customHeight="1" thickBot="1">
      <c r="A15" s="278"/>
      <c r="B15" s="302" t="s">
        <v>6</v>
      </c>
      <c r="C15" s="303"/>
      <c r="D15" s="303"/>
      <c r="E15" s="108"/>
      <c r="F15" s="108"/>
      <c r="G15" s="154">
        <f>G12+G13+G14</f>
        <v>35299</v>
      </c>
      <c r="H15" s="78">
        <f>H12+H13+H14</f>
        <v>5000</v>
      </c>
      <c r="I15" s="142">
        <f>I12+I13+I14</f>
        <v>16111</v>
      </c>
    </row>
    <row r="16" spans="1:9" ht="16.5" customHeight="1" thickBot="1">
      <c r="A16" s="304" t="s">
        <v>14</v>
      </c>
      <c r="B16" s="305"/>
      <c r="C16" s="305"/>
      <c r="D16" s="305"/>
      <c r="E16" s="105"/>
      <c r="F16" s="105"/>
      <c r="G16" s="153">
        <f>G15-G9</f>
        <v>35299</v>
      </c>
      <c r="H16" s="77">
        <f>H15-H9</f>
        <v>3500</v>
      </c>
      <c r="I16" s="139">
        <f>I15-I9</f>
        <v>13920</v>
      </c>
    </row>
    <row r="17" spans="1:9" ht="8.25" customHeight="1">
      <c r="A17" s="6"/>
      <c r="B17" s="6"/>
      <c r="C17" s="6"/>
      <c r="D17" s="6"/>
      <c r="E17" s="42"/>
      <c r="F17" s="42"/>
      <c r="G17" s="42"/>
      <c r="H17" s="42"/>
      <c r="I17" s="82"/>
    </row>
    <row r="18" spans="1:9" ht="16.5" customHeight="1">
      <c r="A18" s="306" t="s">
        <v>15</v>
      </c>
      <c r="B18" s="307"/>
      <c r="C18" s="307"/>
      <c r="D18" s="308"/>
      <c r="E18" s="103"/>
      <c r="F18" s="103"/>
      <c r="G18" s="152">
        <v>0</v>
      </c>
      <c r="H18" s="152">
        <v>0</v>
      </c>
      <c r="I18" s="152">
        <v>0</v>
      </c>
    </row>
    <row r="19" spans="1:9" ht="8.25" customHeight="1">
      <c r="A19" s="6"/>
      <c r="B19" s="6"/>
      <c r="C19" s="6"/>
      <c r="D19" s="6"/>
      <c r="I19" s="83"/>
    </row>
    <row r="20" spans="1:9" ht="18" customHeight="1">
      <c r="A20" s="290" t="s">
        <v>16</v>
      </c>
      <c r="B20" s="291"/>
      <c r="C20" s="291"/>
      <c r="D20" s="291"/>
      <c r="E20" s="291"/>
      <c r="F20" s="291"/>
      <c r="G20" s="291"/>
      <c r="H20" s="291"/>
      <c r="I20" s="292"/>
    </row>
    <row r="21" spans="1:9" ht="51" customHeight="1">
      <c r="A21" s="287"/>
      <c r="B21" s="288"/>
      <c r="C21" s="288"/>
      <c r="D21" s="288"/>
      <c r="E21" s="288"/>
      <c r="F21" s="288"/>
      <c r="G21" s="288"/>
      <c r="H21" s="288"/>
      <c r="I21" s="289"/>
    </row>
    <row r="22" ht="6" customHeight="1"/>
    <row r="23" ht="18">
      <c r="A23" s="1" t="s">
        <v>17</v>
      </c>
    </row>
    <row r="24" spans="1:9" ht="18" customHeight="1">
      <c r="A24" s="271" t="s">
        <v>18</v>
      </c>
      <c r="B24" s="271"/>
      <c r="C24" s="271"/>
      <c r="H24" s="63"/>
      <c r="I24" s="64"/>
    </row>
    <row r="25" spans="1:9" ht="18" customHeight="1">
      <c r="A25" s="391" t="s">
        <v>128</v>
      </c>
      <c r="B25" s="392"/>
      <c r="C25" s="392"/>
      <c r="D25" s="393"/>
      <c r="E25" s="16"/>
      <c r="F25" s="16"/>
      <c r="G25" s="16"/>
      <c r="H25" s="62"/>
      <c r="I25" s="96" t="s">
        <v>176</v>
      </c>
    </row>
    <row r="26" spans="1:9" ht="16.5" customHeight="1">
      <c r="A26" s="309" t="s">
        <v>0</v>
      </c>
      <c r="B26" s="310"/>
      <c r="C26" s="310"/>
      <c r="D26" s="311"/>
      <c r="E26" s="25" t="s">
        <v>138</v>
      </c>
      <c r="F26" s="25" t="s">
        <v>124</v>
      </c>
      <c r="G26" s="26" t="s">
        <v>137</v>
      </c>
      <c r="H26" s="26" t="s">
        <v>139</v>
      </c>
      <c r="I26" s="26" t="s">
        <v>204</v>
      </c>
    </row>
    <row r="27" spans="1:9" ht="16.5" customHeight="1">
      <c r="A27" s="323" t="s">
        <v>125</v>
      </c>
      <c r="B27" s="284" t="s">
        <v>19</v>
      </c>
      <c r="C27" s="285"/>
      <c r="D27" s="286"/>
      <c r="E27" s="107"/>
      <c r="F27" s="107"/>
      <c r="G27" s="65"/>
      <c r="H27" s="118">
        <f>SUM(H28:H32)</f>
        <v>0</v>
      </c>
      <c r="I27" s="118">
        <f>SUM(I28:I32)</f>
        <v>0</v>
      </c>
    </row>
    <row r="28" spans="1:9" ht="16.5" customHeight="1">
      <c r="A28" s="324"/>
      <c r="B28" s="28"/>
      <c r="C28" s="326" t="s">
        <v>20</v>
      </c>
      <c r="D28" s="327"/>
      <c r="E28" s="103"/>
      <c r="F28" s="103"/>
      <c r="G28" s="66"/>
      <c r="H28" s="119">
        <v>0</v>
      </c>
      <c r="I28" s="119">
        <v>0</v>
      </c>
    </row>
    <row r="29" spans="1:9" ht="16.5" customHeight="1">
      <c r="A29" s="324"/>
      <c r="B29" s="28"/>
      <c r="C29" s="326" t="s">
        <v>21</v>
      </c>
      <c r="D29" s="327"/>
      <c r="E29" s="103"/>
      <c r="F29" s="103"/>
      <c r="G29" s="66"/>
      <c r="H29" s="119">
        <v>0</v>
      </c>
      <c r="I29" s="119">
        <v>0</v>
      </c>
    </row>
    <row r="30" spans="1:9" ht="16.5" customHeight="1">
      <c r="A30" s="324"/>
      <c r="B30" s="28"/>
      <c r="C30" s="326" t="s">
        <v>22</v>
      </c>
      <c r="D30" s="327"/>
      <c r="E30" s="103"/>
      <c r="F30" s="103"/>
      <c r="G30" s="66"/>
      <c r="H30" s="119">
        <v>0</v>
      </c>
      <c r="I30" s="119">
        <v>0</v>
      </c>
    </row>
    <row r="31" spans="1:9" ht="16.5" customHeight="1">
      <c r="A31" s="324"/>
      <c r="B31" s="28"/>
      <c r="C31" s="326" t="s">
        <v>23</v>
      </c>
      <c r="D31" s="327"/>
      <c r="E31" s="103"/>
      <c r="F31" s="103"/>
      <c r="G31" s="66"/>
      <c r="H31" s="119">
        <v>0</v>
      </c>
      <c r="I31" s="119">
        <v>0</v>
      </c>
    </row>
    <row r="32" spans="1:9" ht="16.5" customHeight="1">
      <c r="A32" s="324"/>
      <c r="B32" s="29"/>
      <c r="C32" s="326" t="s">
        <v>24</v>
      </c>
      <c r="D32" s="327"/>
      <c r="E32" s="103"/>
      <c r="F32" s="103"/>
      <c r="G32" s="66"/>
      <c r="H32" s="119">
        <v>0</v>
      </c>
      <c r="I32" s="119">
        <v>0</v>
      </c>
    </row>
    <row r="33" spans="1:9" ht="16.5" customHeight="1">
      <c r="A33" s="324"/>
      <c r="B33" s="284" t="s">
        <v>25</v>
      </c>
      <c r="C33" s="285"/>
      <c r="D33" s="286"/>
      <c r="E33" s="107"/>
      <c r="F33" s="107"/>
      <c r="G33" s="65"/>
      <c r="H33" s="118">
        <f>SUM(H34:H43)</f>
        <v>27686275792</v>
      </c>
      <c r="I33" s="118">
        <f>SUM(I34:I43)</f>
        <v>27915368737</v>
      </c>
    </row>
    <row r="34" spans="1:9" ht="16.5" customHeight="1">
      <c r="A34" s="324"/>
      <c r="B34" s="30"/>
      <c r="C34" s="326" t="s">
        <v>27</v>
      </c>
      <c r="D34" s="327"/>
      <c r="E34" s="103"/>
      <c r="F34" s="103"/>
      <c r="G34" s="66"/>
      <c r="H34" s="119">
        <v>16255422676</v>
      </c>
      <c r="I34" s="119">
        <v>16255358861</v>
      </c>
    </row>
    <row r="35" spans="1:9" ht="16.5" customHeight="1">
      <c r="A35" s="324"/>
      <c r="B35" s="30"/>
      <c r="C35" s="326" t="s">
        <v>28</v>
      </c>
      <c r="D35" s="327"/>
      <c r="E35" s="103"/>
      <c r="F35" s="103"/>
      <c r="G35" s="66"/>
      <c r="H35" s="119">
        <v>134365026</v>
      </c>
      <c r="I35" s="119">
        <v>123460228</v>
      </c>
    </row>
    <row r="36" spans="1:9" ht="16.5" customHeight="1">
      <c r="A36" s="324"/>
      <c r="B36" s="30"/>
      <c r="C36" s="326" t="s">
        <v>29</v>
      </c>
      <c r="D36" s="327"/>
      <c r="E36" s="103"/>
      <c r="F36" s="103"/>
      <c r="G36" s="66"/>
      <c r="H36" s="119">
        <v>7110601081</v>
      </c>
      <c r="I36" s="119">
        <v>6811599842</v>
      </c>
    </row>
    <row r="37" spans="1:9" ht="16.5" customHeight="1">
      <c r="A37" s="324"/>
      <c r="B37" s="30"/>
      <c r="C37" s="326" t="s">
        <v>30</v>
      </c>
      <c r="D37" s="327"/>
      <c r="E37" s="103"/>
      <c r="F37" s="103"/>
      <c r="G37" s="66"/>
      <c r="H37" s="119">
        <v>2266724</v>
      </c>
      <c r="I37" s="119">
        <v>2266744</v>
      </c>
    </row>
    <row r="38" spans="1:9" ht="16.5" customHeight="1">
      <c r="A38" s="324"/>
      <c r="B38" s="30"/>
      <c r="C38" s="326" t="s">
        <v>31</v>
      </c>
      <c r="D38" s="327"/>
      <c r="E38" s="103"/>
      <c r="F38" s="103"/>
      <c r="G38" s="66"/>
      <c r="H38" s="119">
        <v>63</v>
      </c>
      <c r="I38" s="119">
        <v>63</v>
      </c>
    </row>
    <row r="39" spans="1:9" ht="16.5" customHeight="1">
      <c r="A39" s="324"/>
      <c r="B39" s="30"/>
      <c r="C39" s="326" t="s">
        <v>32</v>
      </c>
      <c r="D39" s="327"/>
      <c r="E39" s="103"/>
      <c r="F39" s="103"/>
      <c r="G39" s="66"/>
      <c r="H39" s="119">
        <v>3742200</v>
      </c>
      <c r="I39" s="119">
        <v>0</v>
      </c>
    </row>
    <row r="40" spans="1:9" ht="16.5" customHeight="1">
      <c r="A40" s="324"/>
      <c r="B40" s="30"/>
      <c r="C40" s="326" t="s">
        <v>33</v>
      </c>
      <c r="D40" s="327"/>
      <c r="E40" s="103"/>
      <c r="F40" s="103"/>
      <c r="G40" s="66"/>
      <c r="H40" s="128">
        <v>4179878022</v>
      </c>
      <c r="I40" s="128">
        <v>4722682999</v>
      </c>
    </row>
    <row r="41" spans="1:9" ht="16.5" customHeight="1">
      <c r="A41" s="324"/>
      <c r="B41" s="30"/>
      <c r="C41" s="326" t="s">
        <v>34</v>
      </c>
      <c r="D41" s="327"/>
      <c r="E41" s="103"/>
      <c r="F41" s="103"/>
      <c r="G41" s="66"/>
      <c r="H41" s="119">
        <v>0</v>
      </c>
      <c r="I41" s="119">
        <v>0</v>
      </c>
    </row>
    <row r="42" spans="1:9" ht="16.5" customHeight="1">
      <c r="A42" s="324"/>
      <c r="B42" s="30"/>
      <c r="C42" s="326" t="s">
        <v>35</v>
      </c>
      <c r="D42" s="327"/>
      <c r="E42" s="103"/>
      <c r="F42" s="103"/>
      <c r="G42" s="66"/>
      <c r="H42" s="119">
        <v>0</v>
      </c>
      <c r="I42" s="119">
        <v>0</v>
      </c>
    </row>
    <row r="43" spans="1:9" ht="16.5" customHeight="1" thickBot="1">
      <c r="A43" s="324"/>
      <c r="B43" s="30"/>
      <c r="C43" s="328" t="s">
        <v>36</v>
      </c>
      <c r="D43" s="329"/>
      <c r="E43" s="104"/>
      <c r="F43" s="104"/>
      <c r="G43" s="67"/>
      <c r="H43" s="120">
        <v>0</v>
      </c>
      <c r="I43" s="120">
        <v>0</v>
      </c>
    </row>
    <row r="44" spans="1:9" ht="16.5" customHeight="1" thickBot="1">
      <c r="A44" s="325"/>
      <c r="B44" s="330" t="s">
        <v>37</v>
      </c>
      <c r="C44" s="331"/>
      <c r="D44" s="331"/>
      <c r="E44" s="105"/>
      <c r="F44" s="105"/>
      <c r="G44" s="109"/>
      <c r="H44" s="144">
        <f>H27+H33</f>
        <v>27686275792</v>
      </c>
      <c r="I44" s="121">
        <f>I27+I33</f>
        <v>27915368737</v>
      </c>
    </row>
    <row r="45" spans="1:9" ht="16.5" customHeight="1">
      <c r="A45" s="323" t="s">
        <v>126</v>
      </c>
      <c r="B45" s="332" t="s">
        <v>38</v>
      </c>
      <c r="C45" s="333"/>
      <c r="D45" s="334"/>
      <c r="E45" s="110"/>
      <c r="F45" s="110"/>
      <c r="G45" s="68"/>
      <c r="H45" s="147">
        <f>SUM(H46:H49)</f>
        <v>2511988001</v>
      </c>
      <c r="I45" s="158">
        <f>SUM(I46:I49)</f>
        <v>1780877758</v>
      </c>
    </row>
    <row r="46" spans="1:9" ht="16.5" customHeight="1">
      <c r="A46" s="324"/>
      <c r="B46" s="30"/>
      <c r="C46" s="326" t="s">
        <v>39</v>
      </c>
      <c r="D46" s="327"/>
      <c r="E46" s="103"/>
      <c r="F46" s="103"/>
      <c r="G46" s="66"/>
      <c r="H46" s="148">
        <v>2466338866</v>
      </c>
      <c r="I46" s="119">
        <v>1736104810</v>
      </c>
    </row>
    <row r="47" spans="1:9" ht="16.5" customHeight="1">
      <c r="A47" s="324"/>
      <c r="B47" s="30"/>
      <c r="C47" s="326" t="s">
        <v>40</v>
      </c>
      <c r="D47" s="327"/>
      <c r="E47" s="103"/>
      <c r="F47" s="103"/>
      <c r="G47" s="66"/>
      <c r="H47" s="148">
        <v>44057647</v>
      </c>
      <c r="I47" s="119">
        <v>44772948</v>
      </c>
    </row>
    <row r="48" spans="1:9" ht="16.5" customHeight="1">
      <c r="A48" s="324"/>
      <c r="B48" s="30"/>
      <c r="C48" s="326" t="s">
        <v>41</v>
      </c>
      <c r="D48" s="327"/>
      <c r="E48" s="103"/>
      <c r="F48" s="103"/>
      <c r="G48" s="66"/>
      <c r="H48" s="148">
        <v>1591488</v>
      </c>
      <c r="I48" s="119">
        <v>0</v>
      </c>
    </row>
    <row r="49" spans="1:9" ht="16.5" customHeight="1">
      <c r="A49" s="324"/>
      <c r="B49" s="30"/>
      <c r="C49" s="326" t="s">
        <v>42</v>
      </c>
      <c r="D49" s="327"/>
      <c r="E49" s="103"/>
      <c r="F49" s="103"/>
      <c r="G49" s="66"/>
      <c r="H49" s="148">
        <v>0</v>
      </c>
      <c r="I49" s="119">
        <v>0</v>
      </c>
    </row>
    <row r="50" spans="1:9" ht="16.5" customHeight="1">
      <c r="A50" s="324"/>
      <c r="B50" s="284" t="s">
        <v>43</v>
      </c>
      <c r="C50" s="285"/>
      <c r="D50" s="286"/>
      <c r="E50" s="107"/>
      <c r="F50" s="107"/>
      <c r="G50" s="65"/>
      <c r="H50" s="149">
        <f>SUM(H51:H53)</f>
        <v>10935419843</v>
      </c>
      <c r="I50" s="118">
        <f>SUM(I51:I53)</f>
        <v>11395034945</v>
      </c>
    </row>
    <row r="51" spans="1:9" ht="16.5" customHeight="1">
      <c r="A51" s="324"/>
      <c r="B51" s="30"/>
      <c r="C51" s="326" t="s">
        <v>39</v>
      </c>
      <c r="D51" s="327"/>
      <c r="E51" s="103"/>
      <c r="F51" s="103"/>
      <c r="G51" s="66"/>
      <c r="H51" s="148">
        <v>10469134310</v>
      </c>
      <c r="I51" s="119">
        <v>10960491500</v>
      </c>
    </row>
    <row r="52" spans="1:9" ht="16.5" customHeight="1">
      <c r="A52" s="324"/>
      <c r="B52" s="30"/>
      <c r="C52" s="326" t="s">
        <v>44</v>
      </c>
      <c r="D52" s="327"/>
      <c r="E52" s="103"/>
      <c r="F52" s="103"/>
      <c r="G52" s="66"/>
      <c r="H52" s="148">
        <v>464134821</v>
      </c>
      <c r="I52" s="119">
        <v>434543445</v>
      </c>
    </row>
    <row r="53" spans="1:9" ht="16.5" customHeight="1" thickBot="1">
      <c r="A53" s="324"/>
      <c r="B53" s="30"/>
      <c r="C53" s="328" t="s">
        <v>41</v>
      </c>
      <c r="D53" s="329"/>
      <c r="E53" s="104"/>
      <c r="F53" s="104"/>
      <c r="G53" s="67"/>
      <c r="H53" s="150">
        <v>2150712</v>
      </c>
      <c r="I53" s="120">
        <v>0</v>
      </c>
    </row>
    <row r="54" spans="1:9" ht="16.5" customHeight="1" thickBot="1">
      <c r="A54" s="337"/>
      <c r="B54" s="330" t="s">
        <v>144</v>
      </c>
      <c r="C54" s="331"/>
      <c r="D54" s="331"/>
      <c r="E54" s="105"/>
      <c r="F54" s="105"/>
      <c r="G54" s="109"/>
      <c r="H54" s="144">
        <f>H45+H50</f>
        <v>13447407844</v>
      </c>
      <c r="I54" s="121">
        <f>I45+I50</f>
        <v>13175912703</v>
      </c>
    </row>
    <row r="55" spans="1:9" ht="16.5" customHeight="1" thickBot="1">
      <c r="A55" s="337"/>
      <c r="B55" s="335" t="s">
        <v>45</v>
      </c>
      <c r="C55" s="336"/>
      <c r="D55" s="336"/>
      <c r="E55" s="105"/>
      <c r="F55" s="105"/>
      <c r="G55" s="109"/>
      <c r="H55" s="144">
        <f>H44-H54</f>
        <v>14238867948</v>
      </c>
      <c r="I55" s="121">
        <f>I44-I54</f>
        <v>14739456034</v>
      </c>
    </row>
    <row r="56" spans="1:9" ht="16.5" customHeight="1" thickBot="1">
      <c r="A56" s="325"/>
      <c r="B56" s="335" t="s">
        <v>46</v>
      </c>
      <c r="C56" s="336"/>
      <c r="D56" s="336"/>
      <c r="E56" s="105"/>
      <c r="F56" s="105"/>
      <c r="G56" s="109"/>
      <c r="H56" s="144">
        <f>SUM(H54:H55)</f>
        <v>27686275792</v>
      </c>
      <c r="I56" s="121">
        <f>SUM(I54:I55)</f>
        <v>27915368737</v>
      </c>
    </row>
    <row r="57" spans="1:9" ht="8.25" customHeight="1">
      <c r="A57" s="11"/>
      <c r="B57" s="6"/>
      <c r="C57" s="6"/>
      <c r="D57" s="6"/>
      <c r="E57" s="42"/>
      <c r="F57" s="42"/>
      <c r="G57" s="42"/>
      <c r="H57" s="21"/>
      <c r="I57" s="122"/>
    </row>
    <row r="58" spans="1:9" ht="16.5" customHeight="1">
      <c r="A58" s="312" t="s">
        <v>147</v>
      </c>
      <c r="B58" s="313"/>
      <c r="C58" s="313"/>
      <c r="D58" s="314"/>
      <c r="E58" s="111"/>
      <c r="F58" s="111"/>
      <c r="G58" s="97"/>
      <c r="H58" s="123">
        <f>H54*1000/D63</f>
        <v>1521598.4552515731</v>
      </c>
      <c r="I58" s="123">
        <f>I54*1000/D63</f>
        <v>1490878.2902988736</v>
      </c>
    </row>
    <row r="59" spans="1:9" s="22" customFormat="1" ht="12" customHeight="1">
      <c r="A59" s="75" t="s">
        <v>47</v>
      </c>
      <c r="B59" s="4"/>
      <c r="C59" s="4"/>
      <c r="D59" s="4"/>
      <c r="E59" s="23"/>
      <c r="F59" s="58"/>
      <c r="G59" s="23"/>
      <c r="H59" s="24"/>
      <c r="I59" s="155"/>
    </row>
    <row r="60" spans="1:9" s="22" customFormat="1" ht="13.5" customHeight="1">
      <c r="A60" s="70" t="s">
        <v>155</v>
      </c>
      <c r="B60" s="70"/>
      <c r="C60" s="70"/>
      <c r="D60" s="70"/>
      <c r="E60" s="71"/>
      <c r="F60" s="72"/>
      <c r="G60" s="71"/>
      <c r="H60" s="73"/>
      <c r="I60" s="156"/>
    </row>
    <row r="61" spans="1:9" s="22" customFormat="1" ht="13.5" customHeight="1">
      <c r="A61" s="74" t="s">
        <v>166</v>
      </c>
      <c r="B61" s="70"/>
      <c r="C61" s="70"/>
      <c r="D61" s="98">
        <v>8839469</v>
      </c>
      <c r="E61" s="71"/>
      <c r="F61" s="72"/>
      <c r="G61" s="71"/>
      <c r="H61" s="73"/>
      <c r="I61" s="156"/>
    </row>
    <row r="62" spans="1:9" s="22" customFormat="1" ht="13.5" customHeight="1">
      <c r="A62" s="70" t="s">
        <v>213</v>
      </c>
      <c r="B62" s="70"/>
      <c r="C62" s="70"/>
      <c r="D62" s="99"/>
      <c r="E62" s="71"/>
      <c r="F62" s="72"/>
      <c r="G62" s="71"/>
      <c r="H62" s="73"/>
      <c r="I62" s="156"/>
    </row>
    <row r="63" spans="1:9" s="22" customFormat="1" ht="13.5" customHeight="1">
      <c r="A63" s="74" t="s">
        <v>167</v>
      </c>
      <c r="B63" s="70"/>
      <c r="C63" s="70"/>
      <c r="D63" s="98">
        <v>8837685</v>
      </c>
      <c r="E63" s="71"/>
      <c r="F63" s="72"/>
      <c r="G63" s="71"/>
      <c r="H63" s="73"/>
      <c r="I63" s="156"/>
    </row>
    <row r="64" spans="1:9" ht="18">
      <c r="A64" s="44" t="s">
        <v>48</v>
      </c>
      <c r="B64" s="6"/>
      <c r="C64" s="6"/>
      <c r="D64" s="6"/>
      <c r="E64" s="16"/>
      <c r="F64" s="16"/>
      <c r="G64" s="16"/>
      <c r="H64" s="17"/>
      <c r="I64" s="157"/>
    </row>
    <row r="65" spans="1:9" ht="18" customHeight="1">
      <c r="A65" s="272" t="s">
        <v>129</v>
      </c>
      <c r="B65" s="272"/>
      <c r="C65" s="272"/>
      <c r="D65" s="272"/>
      <c r="E65" s="16"/>
      <c r="F65" s="16"/>
      <c r="G65" s="16"/>
      <c r="H65" s="17"/>
      <c r="I65" s="437" t="s">
        <v>176</v>
      </c>
    </row>
    <row r="66" spans="1:9" ht="16.5" customHeight="1">
      <c r="A66" s="338" t="s">
        <v>0</v>
      </c>
      <c r="B66" s="339"/>
      <c r="C66" s="339"/>
      <c r="D66" s="340"/>
      <c r="E66" s="25" t="s">
        <v>138</v>
      </c>
      <c r="F66" s="25" t="s">
        <v>124</v>
      </c>
      <c r="G66" s="26" t="s">
        <v>137</v>
      </c>
      <c r="H66" s="26" t="s">
        <v>139</v>
      </c>
      <c r="I66" s="26" t="s">
        <v>204</v>
      </c>
    </row>
    <row r="67" spans="1:9" ht="16.5" customHeight="1">
      <c r="A67" s="301" t="s">
        <v>49</v>
      </c>
      <c r="B67" s="343" t="s">
        <v>50</v>
      </c>
      <c r="C67" s="344"/>
      <c r="D67" s="345"/>
      <c r="E67" s="107"/>
      <c r="F67" s="107"/>
      <c r="G67" s="65"/>
      <c r="H67" s="118">
        <f>SUM(H68:H73)</f>
        <v>2730056745</v>
      </c>
      <c r="I67" s="118">
        <f>SUM(I68:I73)</f>
        <v>2329926948</v>
      </c>
    </row>
    <row r="68" spans="1:9" ht="16.5" customHeight="1">
      <c r="A68" s="341"/>
      <c r="B68" s="32"/>
      <c r="C68" s="346" t="s">
        <v>51</v>
      </c>
      <c r="D68" s="347"/>
      <c r="E68" s="103"/>
      <c r="F68" s="103"/>
      <c r="G68" s="66"/>
      <c r="H68" s="119">
        <v>725911073</v>
      </c>
      <c r="I68" s="119">
        <v>806864305</v>
      </c>
    </row>
    <row r="69" spans="1:9" ht="16.5" customHeight="1">
      <c r="A69" s="341"/>
      <c r="B69" s="32"/>
      <c r="C69" s="346" t="s">
        <v>52</v>
      </c>
      <c r="D69" s="347"/>
      <c r="E69" s="103"/>
      <c r="F69" s="103"/>
      <c r="G69" s="66"/>
      <c r="H69" s="119">
        <v>759730</v>
      </c>
      <c r="I69" s="119">
        <v>1929850</v>
      </c>
    </row>
    <row r="70" spans="1:9" ht="16.5" customHeight="1">
      <c r="A70" s="341"/>
      <c r="B70" s="32"/>
      <c r="C70" s="346" t="s">
        <v>53</v>
      </c>
      <c r="D70" s="347"/>
      <c r="E70" s="103"/>
      <c r="F70" s="103"/>
      <c r="G70" s="66"/>
      <c r="H70" s="119">
        <v>1964401045</v>
      </c>
      <c r="I70" s="119">
        <v>1505669153</v>
      </c>
    </row>
    <row r="71" spans="1:9" ht="16.5" customHeight="1">
      <c r="A71" s="341"/>
      <c r="B71" s="32"/>
      <c r="C71" s="346" t="s">
        <v>54</v>
      </c>
      <c r="D71" s="347"/>
      <c r="E71" s="103"/>
      <c r="F71" s="103"/>
      <c r="G71" s="66"/>
      <c r="H71" s="119">
        <v>0</v>
      </c>
      <c r="I71" s="119">
        <v>0</v>
      </c>
    </row>
    <row r="72" spans="1:9" ht="16.5" customHeight="1">
      <c r="A72" s="341"/>
      <c r="B72" s="32"/>
      <c r="C72" s="346" t="s">
        <v>55</v>
      </c>
      <c r="D72" s="347"/>
      <c r="E72" s="103"/>
      <c r="F72" s="103"/>
      <c r="G72" s="66"/>
      <c r="H72" s="119">
        <v>0</v>
      </c>
      <c r="I72" s="119">
        <v>0</v>
      </c>
    </row>
    <row r="73" spans="1:9" ht="16.5" customHeight="1">
      <c r="A73" s="341"/>
      <c r="B73" s="32"/>
      <c r="C73" s="346" t="s">
        <v>56</v>
      </c>
      <c r="D73" s="347"/>
      <c r="E73" s="103"/>
      <c r="F73" s="103"/>
      <c r="G73" s="66"/>
      <c r="H73" s="119">
        <v>38984897</v>
      </c>
      <c r="I73" s="119">
        <v>15463640</v>
      </c>
    </row>
    <row r="74" spans="1:9" ht="16.5" customHeight="1">
      <c r="A74" s="341"/>
      <c r="B74" s="32"/>
      <c r="C74" s="348" t="s">
        <v>57</v>
      </c>
      <c r="D74" s="349"/>
      <c r="E74" s="103"/>
      <c r="F74" s="103"/>
      <c r="G74" s="66"/>
      <c r="H74" s="119">
        <v>0</v>
      </c>
      <c r="I74" s="119">
        <v>0</v>
      </c>
    </row>
    <row r="75" spans="1:9" ht="16.5" customHeight="1">
      <c r="A75" s="341"/>
      <c r="B75" s="343" t="s">
        <v>58</v>
      </c>
      <c r="C75" s="344"/>
      <c r="D75" s="345"/>
      <c r="E75" s="107"/>
      <c r="F75" s="107"/>
      <c r="G75" s="65"/>
      <c r="H75" s="118">
        <f>H76</f>
        <v>0</v>
      </c>
      <c r="I75" s="118">
        <f>I76</f>
        <v>0</v>
      </c>
    </row>
    <row r="76" spans="1:9" ht="16.5" customHeight="1">
      <c r="A76" s="341"/>
      <c r="B76" s="33"/>
      <c r="C76" s="352" t="s">
        <v>59</v>
      </c>
      <c r="D76" s="353"/>
      <c r="E76" s="103"/>
      <c r="F76" s="103"/>
      <c r="G76" s="66"/>
      <c r="H76" s="119">
        <v>0</v>
      </c>
      <c r="I76" s="119">
        <v>0</v>
      </c>
    </row>
    <row r="77" spans="1:9" ht="16.5" customHeight="1">
      <c r="A77" s="341"/>
      <c r="B77" s="343" t="s">
        <v>60</v>
      </c>
      <c r="C77" s="344"/>
      <c r="D77" s="345"/>
      <c r="E77" s="107"/>
      <c r="F77" s="107"/>
      <c r="G77" s="65"/>
      <c r="H77" s="118">
        <f>SUM(H78:H81)</f>
        <v>337926428</v>
      </c>
      <c r="I77" s="118">
        <f>SUM(I78:I81)</f>
        <v>253800020</v>
      </c>
    </row>
    <row r="78" spans="1:9" ht="16.5" customHeight="1">
      <c r="A78" s="341"/>
      <c r="B78" s="32"/>
      <c r="C78" s="346" t="s">
        <v>51</v>
      </c>
      <c r="D78" s="347"/>
      <c r="E78" s="103"/>
      <c r="F78" s="103"/>
      <c r="G78" s="66"/>
      <c r="H78" s="119">
        <v>61250000</v>
      </c>
      <c r="I78" s="119">
        <v>65800000</v>
      </c>
    </row>
    <row r="79" spans="1:9" ht="16.5" customHeight="1">
      <c r="A79" s="341"/>
      <c r="B79" s="32"/>
      <c r="C79" s="346" t="s">
        <v>53</v>
      </c>
      <c r="D79" s="347"/>
      <c r="E79" s="103"/>
      <c r="F79" s="103"/>
      <c r="G79" s="66"/>
      <c r="H79" s="130">
        <v>175000000</v>
      </c>
      <c r="I79" s="130">
        <v>188000000</v>
      </c>
    </row>
    <row r="80" spans="1:9" ht="16.5" customHeight="1">
      <c r="A80" s="341"/>
      <c r="B80" s="32"/>
      <c r="C80" s="346" t="s">
        <v>61</v>
      </c>
      <c r="D80" s="347"/>
      <c r="E80" s="103"/>
      <c r="F80" s="103"/>
      <c r="G80" s="66"/>
      <c r="H80" s="130">
        <v>0</v>
      </c>
      <c r="I80" s="130">
        <v>0</v>
      </c>
    </row>
    <row r="81" spans="1:9" ht="16.5" customHeight="1" thickBot="1">
      <c r="A81" s="341"/>
      <c r="B81" s="32"/>
      <c r="C81" s="350" t="s">
        <v>62</v>
      </c>
      <c r="D81" s="351"/>
      <c r="E81" s="104"/>
      <c r="F81" s="104"/>
      <c r="G81" s="67"/>
      <c r="H81" s="131">
        <v>101676428</v>
      </c>
      <c r="I81" s="131">
        <v>20</v>
      </c>
    </row>
    <row r="82" spans="1:9" ht="16.5" customHeight="1" thickBot="1">
      <c r="A82" s="342"/>
      <c r="B82" s="354" t="s">
        <v>159</v>
      </c>
      <c r="C82" s="355"/>
      <c r="D82" s="356"/>
      <c r="E82" s="105"/>
      <c r="F82" s="112"/>
      <c r="G82" s="113"/>
      <c r="H82" s="135">
        <f>SUM(H67,H75,H77)</f>
        <v>3067983173</v>
      </c>
      <c r="I82" s="121">
        <f>SUM(I67,I75,I77)</f>
        <v>2583726968</v>
      </c>
    </row>
    <row r="83" spans="1:9" ht="16.5" customHeight="1" thickBot="1">
      <c r="A83" s="357" t="s">
        <v>7</v>
      </c>
      <c r="B83" s="366" t="s">
        <v>146</v>
      </c>
      <c r="C83" s="367"/>
      <c r="D83" s="368"/>
      <c r="E83" s="110"/>
      <c r="F83" s="110"/>
      <c r="G83" s="68"/>
      <c r="H83" s="135">
        <f>SUM(H84:H94)-H86</f>
        <v>4593081345</v>
      </c>
      <c r="I83" s="121">
        <f>SUM(I84:I94)-I86</f>
        <v>4003861597</v>
      </c>
    </row>
    <row r="84" spans="1:9" ht="16.5" customHeight="1">
      <c r="A84" s="358"/>
      <c r="B84" s="32"/>
      <c r="C84" s="360" t="s">
        <v>63</v>
      </c>
      <c r="D84" s="361"/>
      <c r="E84" s="103"/>
      <c r="F84" s="103"/>
      <c r="G84" s="66"/>
      <c r="H84" s="130">
        <v>521290284</v>
      </c>
      <c r="I84" s="130">
        <v>521524321</v>
      </c>
    </row>
    <row r="85" spans="1:9" ht="16.5" customHeight="1">
      <c r="A85" s="358"/>
      <c r="B85" s="32"/>
      <c r="C85" s="360" t="s">
        <v>64</v>
      </c>
      <c r="D85" s="361"/>
      <c r="E85" s="103"/>
      <c r="F85" s="103"/>
      <c r="G85" s="66"/>
      <c r="H85" s="130">
        <v>1009986640</v>
      </c>
      <c r="I85" s="130">
        <v>421084830</v>
      </c>
    </row>
    <row r="86" spans="1:9" ht="16.5" customHeight="1">
      <c r="A86" s="358"/>
      <c r="B86" s="32"/>
      <c r="C86" s="362" t="s">
        <v>65</v>
      </c>
      <c r="D86" s="363"/>
      <c r="E86" s="103"/>
      <c r="F86" s="103"/>
      <c r="G86" s="66"/>
      <c r="H86" s="130">
        <v>0</v>
      </c>
      <c r="I86" s="130">
        <v>0</v>
      </c>
    </row>
    <row r="87" spans="1:9" ht="16.5" customHeight="1">
      <c r="A87" s="358"/>
      <c r="B87" s="32"/>
      <c r="C87" s="360" t="s">
        <v>66</v>
      </c>
      <c r="D87" s="361"/>
      <c r="E87" s="103"/>
      <c r="F87" s="103"/>
      <c r="G87" s="66"/>
      <c r="H87" s="130">
        <v>1074498745</v>
      </c>
      <c r="I87" s="130">
        <v>1297445167</v>
      </c>
    </row>
    <row r="88" spans="1:9" ht="16.5" customHeight="1">
      <c r="A88" s="358"/>
      <c r="B88" s="32"/>
      <c r="C88" s="364" t="s">
        <v>67</v>
      </c>
      <c r="D88" s="365"/>
      <c r="E88" s="103"/>
      <c r="F88" s="103"/>
      <c r="G88" s="66"/>
      <c r="H88" s="130">
        <v>0</v>
      </c>
      <c r="I88" s="130">
        <v>0</v>
      </c>
    </row>
    <row r="89" spans="1:9" ht="16.5" customHeight="1">
      <c r="A89" s="358"/>
      <c r="B89" s="32"/>
      <c r="C89" s="360" t="s">
        <v>68</v>
      </c>
      <c r="D89" s="361"/>
      <c r="E89" s="103"/>
      <c r="F89" s="103"/>
      <c r="G89" s="66"/>
      <c r="H89" s="119">
        <v>1497895755</v>
      </c>
      <c r="I89" s="119">
        <v>1382351554</v>
      </c>
    </row>
    <row r="90" spans="1:9" ht="16.5" customHeight="1">
      <c r="A90" s="358"/>
      <c r="B90" s="32"/>
      <c r="C90" s="364" t="s">
        <v>69</v>
      </c>
      <c r="D90" s="365"/>
      <c r="E90" s="103"/>
      <c r="F90" s="103"/>
      <c r="G90" s="66"/>
      <c r="H90" s="119">
        <v>0</v>
      </c>
      <c r="I90" s="119">
        <v>0</v>
      </c>
    </row>
    <row r="91" spans="1:9" ht="16.5" customHeight="1">
      <c r="A91" s="358"/>
      <c r="B91" s="32"/>
      <c r="C91" s="364" t="s">
        <v>70</v>
      </c>
      <c r="D91" s="365"/>
      <c r="E91" s="103"/>
      <c r="F91" s="103"/>
      <c r="G91" s="66"/>
      <c r="H91" s="119">
        <v>0</v>
      </c>
      <c r="I91" s="119">
        <v>0</v>
      </c>
    </row>
    <row r="92" spans="1:9" ht="16.5" customHeight="1">
      <c r="A92" s="358"/>
      <c r="B92" s="32"/>
      <c r="C92" s="364" t="s">
        <v>71</v>
      </c>
      <c r="D92" s="365"/>
      <c r="E92" s="103"/>
      <c r="F92" s="103"/>
      <c r="G92" s="66"/>
      <c r="H92" s="119">
        <v>438094451</v>
      </c>
      <c r="I92" s="119">
        <v>315055638</v>
      </c>
    </row>
    <row r="93" spans="1:9" ht="16.5" customHeight="1">
      <c r="A93" s="358"/>
      <c r="B93" s="32"/>
      <c r="C93" s="362" t="s">
        <v>72</v>
      </c>
      <c r="D93" s="363"/>
      <c r="E93" s="103"/>
      <c r="F93" s="103"/>
      <c r="G93" s="66"/>
      <c r="H93" s="119">
        <v>51315470</v>
      </c>
      <c r="I93" s="119">
        <v>66400087</v>
      </c>
    </row>
    <row r="94" spans="1:9" ht="16.5" customHeight="1">
      <c r="A94" s="358"/>
      <c r="B94" s="32"/>
      <c r="C94" s="360" t="s">
        <v>73</v>
      </c>
      <c r="D94" s="361"/>
      <c r="E94" s="103"/>
      <c r="F94" s="103"/>
      <c r="G94" s="66"/>
      <c r="H94" s="119">
        <v>0</v>
      </c>
      <c r="I94" s="119">
        <v>0</v>
      </c>
    </row>
    <row r="95" spans="1:9" ht="16.5" customHeight="1">
      <c r="A95" s="358"/>
      <c r="B95" s="369" t="s">
        <v>145</v>
      </c>
      <c r="C95" s="370"/>
      <c r="D95" s="371"/>
      <c r="E95" s="107"/>
      <c r="F95" s="107"/>
      <c r="G95" s="65"/>
      <c r="H95" s="118">
        <f>H96</f>
        <v>34909295</v>
      </c>
      <c r="I95" s="118">
        <f>I96</f>
        <v>31040747</v>
      </c>
    </row>
    <row r="96" spans="1:9" ht="16.5" customHeight="1">
      <c r="A96" s="358"/>
      <c r="B96" s="33"/>
      <c r="C96" s="360" t="s">
        <v>74</v>
      </c>
      <c r="D96" s="361"/>
      <c r="E96" s="103"/>
      <c r="F96" s="103"/>
      <c r="G96" s="66"/>
      <c r="H96" s="119">
        <v>34909295</v>
      </c>
      <c r="I96" s="119">
        <v>31040747</v>
      </c>
    </row>
    <row r="97" spans="1:9" ht="16.5" customHeight="1">
      <c r="A97" s="358"/>
      <c r="B97" s="369" t="s">
        <v>75</v>
      </c>
      <c r="C97" s="370"/>
      <c r="D97" s="371"/>
      <c r="E97" s="107"/>
      <c r="F97" s="107"/>
      <c r="G97" s="65"/>
      <c r="H97" s="118">
        <f>SUM(H98:H99)</f>
        <v>372845275</v>
      </c>
      <c r="I97" s="118">
        <f>SUM(I98:I99)</f>
        <v>20041584</v>
      </c>
    </row>
    <row r="98" spans="1:9" ht="16.5" customHeight="1">
      <c r="A98" s="358"/>
      <c r="B98" s="32"/>
      <c r="C98" s="372" t="s">
        <v>76</v>
      </c>
      <c r="D98" s="373"/>
      <c r="E98" s="103"/>
      <c r="F98" s="103"/>
      <c r="G98" s="66"/>
      <c r="H98" s="119">
        <v>0</v>
      </c>
      <c r="I98" s="119">
        <v>439779</v>
      </c>
    </row>
    <row r="99" spans="1:9" ht="16.5" customHeight="1" thickBot="1">
      <c r="A99" s="358"/>
      <c r="B99" s="32"/>
      <c r="C99" s="374" t="s">
        <v>77</v>
      </c>
      <c r="D99" s="375"/>
      <c r="E99" s="104"/>
      <c r="F99" s="104"/>
      <c r="G99" s="67"/>
      <c r="H99" s="120">
        <v>372845275</v>
      </c>
      <c r="I99" s="120">
        <v>19601805</v>
      </c>
    </row>
    <row r="100" spans="1:9" ht="16.5" customHeight="1" thickBot="1">
      <c r="A100" s="359"/>
      <c r="B100" s="79" t="s">
        <v>160</v>
      </c>
      <c r="C100" s="80"/>
      <c r="D100" s="81"/>
      <c r="E100" s="108"/>
      <c r="F100" s="108"/>
      <c r="G100" s="114"/>
      <c r="H100" s="145">
        <f>SUM(H83,H95,H97)</f>
        <v>5000835915</v>
      </c>
      <c r="I100" s="159">
        <f>SUM(I83,I95,I97)</f>
        <v>4054943928</v>
      </c>
    </row>
    <row r="101" spans="1:9" ht="16.5" customHeight="1" thickBot="1">
      <c r="A101" s="376" t="s">
        <v>156</v>
      </c>
      <c r="B101" s="377"/>
      <c r="C101" s="377"/>
      <c r="D101" s="377"/>
      <c r="E101" s="105"/>
      <c r="F101" s="105"/>
      <c r="G101" s="109"/>
      <c r="H101" s="144">
        <f>H82-H100</f>
        <v>-1932852742</v>
      </c>
      <c r="I101" s="121">
        <f>I82-I100</f>
        <v>-1471216960</v>
      </c>
    </row>
    <row r="102" spans="1:9" ht="16.5" customHeight="1" thickBot="1">
      <c r="A102" s="378" t="s">
        <v>161</v>
      </c>
      <c r="B102" s="379"/>
      <c r="C102" s="379"/>
      <c r="D102" s="380"/>
      <c r="E102" s="115"/>
      <c r="F102" s="115"/>
      <c r="G102" s="84"/>
      <c r="H102" s="146">
        <v>1685641625</v>
      </c>
      <c r="I102" s="160">
        <v>1731342926</v>
      </c>
    </row>
    <row r="103" spans="1:9" ht="16.5" customHeight="1" thickBot="1">
      <c r="A103" s="376" t="s">
        <v>157</v>
      </c>
      <c r="B103" s="377"/>
      <c r="C103" s="377"/>
      <c r="D103" s="377"/>
      <c r="E103" s="105"/>
      <c r="F103" s="105"/>
      <c r="G103" s="109"/>
      <c r="H103" s="144">
        <f>SUM(H101:H102)</f>
        <v>-247211117</v>
      </c>
      <c r="I103" s="121">
        <f>SUM(I101:I102)</f>
        <v>260125966</v>
      </c>
    </row>
    <row r="104" ht="18" customHeight="1">
      <c r="I104" s="124"/>
    </row>
    <row r="105" spans="1:9" ht="16.5" customHeight="1">
      <c r="A105" s="18"/>
      <c r="B105" s="19"/>
      <c r="C105" s="19"/>
      <c r="D105" s="20"/>
      <c r="E105" s="25" t="s">
        <v>138</v>
      </c>
      <c r="F105" s="25" t="s">
        <v>124</v>
      </c>
      <c r="G105" s="26" t="s">
        <v>137</v>
      </c>
      <c r="H105" s="26" t="s">
        <v>139</v>
      </c>
      <c r="I105" s="26" t="s">
        <v>204</v>
      </c>
    </row>
    <row r="106" spans="1:9" ht="40.5" customHeight="1">
      <c r="A106" s="381" t="s">
        <v>153</v>
      </c>
      <c r="B106" s="382"/>
      <c r="C106" s="382"/>
      <c r="D106" s="383"/>
      <c r="E106" s="116"/>
      <c r="F106" s="116"/>
      <c r="G106" s="85"/>
      <c r="H106" s="143">
        <f>(H83+H95)*1000/'基本情報'!$AD$26</f>
        <v>10737797308.584686</v>
      </c>
      <c r="I106" s="143">
        <f>(I83+I95)*1000/'基本情報'!$AI$26</f>
        <v>5747724136.752137</v>
      </c>
    </row>
    <row r="107" spans="1:9" s="61" customFormat="1" ht="18" customHeight="1">
      <c r="A107" s="59"/>
      <c r="B107" s="59"/>
      <c r="C107" s="59"/>
      <c r="D107" s="59"/>
      <c r="E107" s="60"/>
      <c r="F107" s="60"/>
      <c r="G107" s="60"/>
      <c r="H107" s="60"/>
      <c r="I107" s="126"/>
    </row>
    <row r="108" spans="1:9" ht="16.5" customHeight="1">
      <c r="A108" s="35"/>
      <c r="B108" s="34"/>
      <c r="C108" s="34"/>
      <c r="D108" s="36"/>
      <c r="E108" s="25" t="s">
        <v>138</v>
      </c>
      <c r="F108" s="25" t="s">
        <v>124</v>
      </c>
      <c r="G108" s="26" t="s">
        <v>137</v>
      </c>
      <c r="H108" s="26" t="s">
        <v>139</v>
      </c>
      <c r="I108" s="26" t="s">
        <v>204</v>
      </c>
    </row>
    <row r="109" spans="1:9" ht="40.5" customHeight="1">
      <c r="A109" s="381" t="s">
        <v>154</v>
      </c>
      <c r="B109" s="382"/>
      <c r="C109" s="382"/>
      <c r="D109" s="383"/>
      <c r="E109" s="116"/>
      <c r="F109" s="116"/>
      <c r="G109" s="85"/>
      <c r="H109" s="143">
        <f>H102*1000/'基本情報'!$AD$26</f>
        <v>3911001450.116009</v>
      </c>
      <c r="I109" s="143">
        <f>I102*1000/'基本情報'!$AI$26</f>
        <v>2466300464.3874645</v>
      </c>
    </row>
    <row r="110" spans="1:4" ht="18">
      <c r="A110" s="6"/>
      <c r="B110" s="6"/>
      <c r="C110" s="6"/>
      <c r="D110" s="6"/>
    </row>
    <row r="111" spans="1:9" ht="18">
      <c r="A111" s="290" t="s">
        <v>16</v>
      </c>
      <c r="B111" s="291"/>
      <c r="C111" s="291"/>
      <c r="D111" s="291"/>
      <c r="E111" s="291"/>
      <c r="F111" s="291"/>
      <c r="G111" s="291"/>
      <c r="H111" s="291"/>
      <c r="I111" s="292"/>
    </row>
    <row r="112" spans="1:9" ht="82.5" customHeight="1">
      <c r="A112" s="293" t="s">
        <v>212</v>
      </c>
      <c r="B112" s="288"/>
      <c r="C112" s="288"/>
      <c r="D112" s="288"/>
      <c r="E112" s="288"/>
      <c r="F112" s="288"/>
      <c r="G112" s="288"/>
      <c r="H112" s="288"/>
      <c r="I112" s="289"/>
    </row>
    <row r="114" spans="1:9" ht="18">
      <c r="A114" s="3" t="s">
        <v>152</v>
      </c>
      <c r="I114" s="96" t="s">
        <v>176</v>
      </c>
    </row>
    <row r="115" spans="1:9" ht="19.5" customHeight="1">
      <c r="A115" s="384" t="s">
        <v>0</v>
      </c>
      <c r="B115" s="385"/>
      <c r="C115" s="385"/>
      <c r="D115" s="386"/>
      <c r="E115" s="25" t="s">
        <v>138</v>
      </c>
      <c r="F115" s="25" t="s">
        <v>124</v>
      </c>
      <c r="G115" s="26" t="s">
        <v>137</v>
      </c>
      <c r="H115" s="26" t="s">
        <v>139</v>
      </c>
      <c r="I115" s="26" t="s">
        <v>204</v>
      </c>
    </row>
    <row r="116" spans="1:9" ht="19.5" customHeight="1">
      <c r="A116" s="297" t="s">
        <v>78</v>
      </c>
      <c r="B116" s="300" t="s">
        <v>79</v>
      </c>
      <c r="C116" s="273" t="s">
        <v>80</v>
      </c>
      <c r="D116" s="274"/>
      <c r="E116" s="103"/>
      <c r="F116" s="103"/>
      <c r="G116" s="103"/>
      <c r="H116" s="119">
        <v>3909849</v>
      </c>
      <c r="I116" s="119">
        <v>14260962</v>
      </c>
    </row>
    <row r="117" spans="1:9" ht="19.5" customHeight="1">
      <c r="A117" s="298"/>
      <c r="B117" s="300"/>
      <c r="C117" s="273" t="s">
        <v>81</v>
      </c>
      <c r="D117" s="274"/>
      <c r="E117" s="103"/>
      <c r="F117" s="103"/>
      <c r="G117" s="103"/>
      <c r="H117" s="119">
        <v>7151080</v>
      </c>
      <c r="I117" s="119">
        <v>143864082</v>
      </c>
    </row>
    <row r="118" spans="1:9" ht="19.5" customHeight="1">
      <c r="A118" s="298"/>
      <c r="B118" s="300"/>
      <c r="C118" s="273" t="s">
        <v>82</v>
      </c>
      <c r="D118" s="274"/>
      <c r="E118" s="103"/>
      <c r="F118" s="103"/>
      <c r="G118" s="103"/>
      <c r="H118" s="119">
        <v>0</v>
      </c>
      <c r="I118" s="119">
        <v>0</v>
      </c>
    </row>
    <row r="119" spans="1:9" ht="19.5" customHeight="1">
      <c r="A119" s="298"/>
      <c r="B119" s="300"/>
      <c r="C119" s="273" t="s">
        <v>83</v>
      </c>
      <c r="D119" s="274"/>
      <c r="E119" s="103"/>
      <c r="F119" s="103"/>
      <c r="G119" s="103"/>
      <c r="H119" s="119">
        <v>0</v>
      </c>
      <c r="I119" s="119">
        <v>0</v>
      </c>
    </row>
    <row r="120" spans="1:9" ht="19.5" customHeight="1">
      <c r="A120" s="298"/>
      <c r="B120" s="300"/>
      <c r="C120" s="273" t="s">
        <v>84</v>
      </c>
      <c r="D120" s="274"/>
      <c r="E120" s="103"/>
      <c r="F120" s="103"/>
      <c r="G120" s="103"/>
      <c r="H120" s="119">
        <v>8514</v>
      </c>
      <c r="I120" s="119">
        <v>3726414</v>
      </c>
    </row>
    <row r="121" spans="1:9" ht="19.5" customHeight="1">
      <c r="A121" s="298"/>
      <c r="B121" s="300"/>
      <c r="C121" s="273" t="s">
        <v>10</v>
      </c>
      <c r="D121" s="274"/>
      <c r="E121" s="107"/>
      <c r="F121" s="107"/>
      <c r="G121" s="107"/>
      <c r="H121" s="118">
        <f>SUM(H116:H120)</f>
        <v>11069443</v>
      </c>
      <c r="I121" s="118">
        <f>SUM(I116:I120)</f>
        <v>161851458</v>
      </c>
    </row>
    <row r="122" spans="1:9" ht="19.5" customHeight="1">
      <c r="A122" s="298"/>
      <c r="B122" s="300" t="s">
        <v>123</v>
      </c>
      <c r="C122" s="273" t="s">
        <v>83</v>
      </c>
      <c r="D122" s="274"/>
      <c r="E122" s="103"/>
      <c r="F122" s="103"/>
      <c r="G122" s="103"/>
      <c r="H122" s="119">
        <v>0</v>
      </c>
      <c r="I122" s="119">
        <v>0</v>
      </c>
    </row>
    <row r="123" spans="1:9" ht="19.5" customHeight="1">
      <c r="A123" s="298"/>
      <c r="B123" s="300"/>
      <c r="C123" s="273" t="s">
        <v>84</v>
      </c>
      <c r="D123" s="274"/>
      <c r="E123" s="103"/>
      <c r="F123" s="103"/>
      <c r="G123" s="103"/>
      <c r="H123" s="119">
        <v>0</v>
      </c>
      <c r="I123" s="119">
        <v>0</v>
      </c>
    </row>
    <row r="124" spans="1:9" ht="25.5" customHeight="1" thickBot="1">
      <c r="A124" s="298"/>
      <c r="B124" s="301"/>
      <c r="C124" s="387" t="s">
        <v>10</v>
      </c>
      <c r="D124" s="388"/>
      <c r="E124" s="117"/>
      <c r="F124" s="117"/>
      <c r="G124" s="117"/>
      <c r="H124" s="127">
        <f>SUM(H122:H123)</f>
        <v>0</v>
      </c>
      <c r="I124" s="127">
        <f>SUM(I122:I123)</f>
        <v>0</v>
      </c>
    </row>
    <row r="125" spans="1:9" ht="19.5" customHeight="1" thickBot="1">
      <c r="A125" s="299"/>
      <c r="B125" s="389" t="s">
        <v>6</v>
      </c>
      <c r="C125" s="390"/>
      <c r="D125" s="390"/>
      <c r="E125" s="105"/>
      <c r="F125" s="105"/>
      <c r="G125" s="105"/>
      <c r="H125" s="144">
        <f>SUM(H124,H121)</f>
        <v>11069443</v>
      </c>
      <c r="I125" s="121">
        <f>SUM(I124,I121)</f>
        <v>161851458</v>
      </c>
    </row>
    <row r="126" spans="1:9" ht="19.5" customHeight="1">
      <c r="A126" s="297" t="s">
        <v>85</v>
      </c>
      <c r="B126" s="400" t="s">
        <v>79</v>
      </c>
      <c r="C126" s="394" t="s">
        <v>86</v>
      </c>
      <c r="D126" s="37" t="s">
        <v>87</v>
      </c>
      <c r="E126" s="106"/>
      <c r="F126" s="106"/>
      <c r="G126" s="106"/>
      <c r="H126" s="129">
        <v>6254519</v>
      </c>
      <c r="I126" s="129">
        <v>9190059</v>
      </c>
    </row>
    <row r="127" spans="1:9" ht="19.5" customHeight="1">
      <c r="A127" s="298"/>
      <c r="B127" s="400"/>
      <c r="C127" s="394"/>
      <c r="D127" s="38" t="s">
        <v>88</v>
      </c>
      <c r="E127" s="103"/>
      <c r="F127" s="103"/>
      <c r="G127" s="103"/>
      <c r="H127" s="119">
        <v>159891</v>
      </c>
      <c r="I127" s="119">
        <v>2400896</v>
      </c>
    </row>
    <row r="128" spans="1:9" ht="19.5" customHeight="1">
      <c r="A128" s="298"/>
      <c r="B128" s="400"/>
      <c r="C128" s="394"/>
      <c r="D128" s="38" t="s">
        <v>13</v>
      </c>
      <c r="E128" s="103"/>
      <c r="F128" s="103"/>
      <c r="G128" s="103"/>
      <c r="H128" s="119">
        <v>0</v>
      </c>
      <c r="I128" s="119">
        <v>0</v>
      </c>
    </row>
    <row r="129" spans="1:9" ht="19.5" customHeight="1">
      <c r="A129" s="298"/>
      <c r="B129" s="400"/>
      <c r="C129" s="395"/>
      <c r="D129" s="38" t="s">
        <v>162</v>
      </c>
      <c r="E129" s="107"/>
      <c r="F129" s="107"/>
      <c r="G129" s="107"/>
      <c r="H129" s="118">
        <f>SUM(H126:H128)</f>
        <v>6414410</v>
      </c>
      <c r="I129" s="118">
        <f>SUM(I126:I128)</f>
        <v>11590955</v>
      </c>
    </row>
    <row r="130" spans="1:9" ht="19.5" customHeight="1">
      <c r="A130" s="298"/>
      <c r="B130" s="400"/>
      <c r="C130" s="396" t="s">
        <v>163</v>
      </c>
      <c r="D130" s="397"/>
      <c r="E130" s="103"/>
      <c r="F130" s="103"/>
      <c r="G130" s="103"/>
      <c r="H130" s="119">
        <v>8247872</v>
      </c>
      <c r="I130" s="119">
        <v>147235699</v>
      </c>
    </row>
    <row r="131" spans="1:9" ht="19.5" customHeight="1">
      <c r="A131" s="298"/>
      <c r="B131" s="400"/>
      <c r="C131" s="396" t="s">
        <v>164</v>
      </c>
      <c r="D131" s="397"/>
      <c r="E131" s="103"/>
      <c r="F131" s="103"/>
      <c r="G131" s="103"/>
      <c r="H131" s="119">
        <v>0</v>
      </c>
      <c r="I131" s="119">
        <v>0</v>
      </c>
    </row>
    <row r="132" spans="1:9" ht="19.5" customHeight="1">
      <c r="A132" s="298"/>
      <c r="B132" s="401"/>
      <c r="C132" s="315" t="s">
        <v>158</v>
      </c>
      <c r="D132" s="317"/>
      <c r="E132" s="107"/>
      <c r="F132" s="107"/>
      <c r="G132" s="107"/>
      <c r="H132" s="118">
        <f>SUM(H129:H131)</f>
        <v>14662282</v>
      </c>
      <c r="I132" s="118">
        <f>SUM(I129:I131)</f>
        <v>158826654</v>
      </c>
    </row>
    <row r="133" spans="1:9" ht="57.75" customHeight="1" thickBot="1">
      <c r="A133" s="298"/>
      <c r="B133" s="39" t="s">
        <v>11</v>
      </c>
      <c r="C133" s="398" t="s">
        <v>89</v>
      </c>
      <c r="D133" s="399"/>
      <c r="E133" s="104"/>
      <c r="F133" s="104"/>
      <c r="G133" s="104"/>
      <c r="H133" s="41">
        <v>0</v>
      </c>
      <c r="I133" s="120">
        <v>0</v>
      </c>
    </row>
    <row r="134" spans="1:9" ht="19.5" customHeight="1" thickBot="1">
      <c r="A134" s="299"/>
      <c r="B134" s="402" t="s">
        <v>6</v>
      </c>
      <c r="C134" s="403"/>
      <c r="D134" s="403"/>
      <c r="E134" s="105"/>
      <c r="F134" s="105"/>
      <c r="G134" s="105"/>
      <c r="H134" s="144">
        <f>SUM(H132:H133)</f>
        <v>14662282</v>
      </c>
      <c r="I134" s="121">
        <f>SUM(I132:I133)</f>
        <v>158826654</v>
      </c>
    </row>
    <row r="135" spans="1:4" ht="18">
      <c r="A135" s="6"/>
      <c r="B135" s="6"/>
      <c r="C135" s="6"/>
      <c r="D135" s="6"/>
    </row>
    <row r="136" spans="1:9" ht="18.75" customHeight="1">
      <c r="A136" s="294" t="s">
        <v>16</v>
      </c>
      <c r="B136" s="295"/>
      <c r="C136" s="295"/>
      <c r="D136" s="295"/>
      <c r="E136" s="295"/>
      <c r="F136" s="295"/>
      <c r="G136" s="295"/>
      <c r="H136" s="295"/>
      <c r="I136" s="296"/>
    </row>
    <row r="137" spans="1:9" ht="105.75" customHeight="1">
      <c r="A137" s="287"/>
      <c r="B137" s="288"/>
      <c r="C137" s="288"/>
      <c r="D137" s="288"/>
      <c r="E137" s="288"/>
      <c r="F137" s="288"/>
      <c r="G137" s="288"/>
      <c r="H137" s="288"/>
      <c r="I137" s="289"/>
    </row>
  </sheetData>
  <sheetProtection/>
  <mergeCells count="121">
    <mergeCell ref="A25:D25"/>
    <mergeCell ref="A106:D106"/>
    <mergeCell ref="A126:A134"/>
    <mergeCell ref="C126:C129"/>
    <mergeCell ref="C130:D130"/>
    <mergeCell ref="C131:D131"/>
    <mergeCell ref="C132:D132"/>
    <mergeCell ref="C133:D133"/>
    <mergeCell ref="B126:B132"/>
    <mergeCell ref="B134:D134"/>
    <mergeCell ref="A109:D109"/>
    <mergeCell ref="A115:D115"/>
    <mergeCell ref="C123:D123"/>
    <mergeCell ref="C124:D124"/>
    <mergeCell ref="B125:D125"/>
    <mergeCell ref="C117:D117"/>
    <mergeCell ref="C118:D118"/>
    <mergeCell ref="C119:D119"/>
    <mergeCell ref="C120:D120"/>
    <mergeCell ref="B97:D97"/>
    <mergeCell ref="C98:D98"/>
    <mergeCell ref="C99:D99"/>
    <mergeCell ref="A101:D101"/>
    <mergeCell ref="A102:D102"/>
    <mergeCell ref="A103:D103"/>
    <mergeCell ref="C92:D92"/>
    <mergeCell ref="C93:D93"/>
    <mergeCell ref="C94:D94"/>
    <mergeCell ref="B83:D83"/>
    <mergeCell ref="B95:D95"/>
    <mergeCell ref="C96:D96"/>
    <mergeCell ref="B82:D82"/>
    <mergeCell ref="A83:A100"/>
    <mergeCell ref="C84:D84"/>
    <mergeCell ref="C85:D85"/>
    <mergeCell ref="C86:D86"/>
    <mergeCell ref="C87:D87"/>
    <mergeCell ref="C88:D88"/>
    <mergeCell ref="C89:D89"/>
    <mergeCell ref="C90:D90"/>
    <mergeCell ref="C91:D91"/>
    <mergeCell ref="C78:D78"/>
    <mergeCell ref="C79:D79"/>
    <mergeCell ref="C80:D80"/>
    <mergeCell ref="C81:D81"/>
    <mergeCell ref="B77:D77"/>
    <mergeCell ref="C76:D76"/>
    <mergeCell ref="C70:D70"/>
    <mergeCell ref="C71:D71"/>
    <mergeCell ref="C72:D72"/>
    <mergeCell ref="C73:D73"/>
    <mergeCell ref="C74:D74"/>
    <mergeCell ref="B75:D75"/>
    <mergeCell ref="B55:D55"/>
    <mergeCell ref="B56:D56"/>
    <mergeCell ref="A45:A56"/>
    <mergeCell ref="C122:D122"/>
    <mergeCell ref="A58:D58"/>
    <mergeCell ref="A66:D66"/>
    <mergeCell ref="A67:A82"/>
    <mergeCell ref="B67:D67"/>
    <mergeCell ref="C68:D68"/>
    <mergeCell ref="C69:D69"/>
    <mergeCell ref="C49:D49"/>
    <mergeCell ref="B50:D50"/>
    <mergeCell ref="C51:D51"/>
    <mergeCell ref="C52:D52"/>
    <mergeCell ref="C53:D53"/>
    <mergeCell ref="B54:D54"/>
    <mergeCell ref="C43:D43"/>
    <mergeCell ref="B44:D44"/>
    <mergeCell ref="B45:D45"/>
    <mergeCell ref="C46:D46"/>
    <mergeCell ref="C47:D47"/>
    <mergeCell ref="C48:D48"/>
    <mergeCell ref="C37:D37"/>
    <mergeCell ref="C38:D38"/>
    <mergeCell ref="C39:D39"/>
    <mergeCell ref="C40:D40"/>
    <mergeCell ref="C41:D41"/>
    <mergeCell ref="C42:D42"/>
    <mergeCell ref="B33:D33"/>
    <mergeCell ref="A27:A44"/>
    <mergeCell ref="C28:D28"/>
    <mergeCell ref="C29:D29"/>
    <mergeCell ref="C30:D30"/>
    <mergeCell ref="C31:D31"/>
    <mergeCell ref="C32:D32"/>
    <mergeCell ref="C34:D34"/>
    <mergeCell ref="C35:D35"/>
    <mergeCell ref="C36:D36"/>
    <mergeCell ref="B15:D15"/>
    <mergeCell ref="A16:D16"/>
    <mergeCell ref="A18:D18"/>
    <mergeCell ref="A26:D26"/>
    <mergeCell ref="A4:D4"/>
    <mergeCell ref="B5:D5"/>
    <mergeCell ref="B6:D6"/>
    <mergeCell ref="B7:D7"/>
    <mergeCell ref="B8:D8"/>
    <mergeCell ref="B9:D9"/>
    <mergeCell ref="A137:I137"/>
    <mergeCell ref="A20:I20"/>
    <mergeCell ref="A21:I21"/>
    <mergeCell ref="A111:I111"/>
    <mergeCell ref="A112:I112"/>
    <mergeCell ref="A136:I136"/>
    <mergeCell ref="A116:A125"/>
    <mergeCell ref="B116:B121"/>
    <mergeCell ref="B122:B124"/>
    <mergeCell ref="C121:D121"/>
    <mergeCell ref="A3:D3"/>
    <mergeCell ref="A24:C24"/>
    <mergeCell ref="A65:D65"/>
    <mergeCell ref="C116:D116"/>
    <mergeCell ref="B10:C12"/>
    <mergeCell ref="A5:A9"/>
    <mergeCell ref="A10:A15"/>
    <mergeCell ref="B13:C13"/>
    <mergeCell ref="B14:C14"/>
    <mergeCell ref="B27:D27"/>
  </mergeCells>
  <hyperlinks>
    <hyperlink ref="A25:D25" r:id="rId1" display="府の決算（財務諸表等）はこちら"/>
  </hyperlinks>
  <printOptions/>
  <pageMargins left="0.6299212598425197" right="0.6299212598425197" top="0.7480314960629921" bottom="0.5511811023622047" header="0.31496062992125984" footer="0.31496062992125984"/>
  <pageSetup fitToHeight="0" fitToWidth="1" horizontalDpi="600" verticalDpi="600" orientation="portrait" paperSize="9" scale="69" r:id="rId2"/>
  <headerFooter>
    <oddHeader>&amp;R農業公園</oddHeader>
  </headerFooter>
  <rowBreaks count="2" manualBreakCount="2">
    <brk id="63" max="8" man="1"/>
    <brk id="112" max="8" man="1"/>
  </rowBreaks>
</worksheet>
</file>

<file path=xl/worksheets/sheet3.xml><?xml version="1.0" encoding="utf-8"?>
<worksheet xmlns="http://schemas.openxmlformats.org/spreadsheetml/2006/main" xmlns:r="http://schemas.openxmlformats.org/officeDocument/2006/relationships">
  <dimension ref="A1:H15"/>
  <sheetViews>
    <sheetView view="pageBreakPreview" zoomScaleSheetLayoutView="100" zoomScalePageLayoutView="0" workbookViewId="0" topLeftCell="A1">
      <selection activeCell="A1" sqref="A1"/>
    </sheetView>
  </sheetViews>
  <sheetFormatPr defaultColWidth="9.140625" defaultRowHeight="15"/>
  <cols>
    <col min="1" max="1" width="20.140625" style="0" customWidth="1"/>
    <col min="2" max="2" width="14.140625" style="0" customWidth="1"/>
    <col min="3" max="3" width="10.57421875" style="0" customWidth="1"/>
    <col min="4" max="8" width="13.57421875" style="0" customWidth="1"/>
  </cols>
  <sheetData>
    <row r="1" spans="1:8" ht="18">
      <c r="A1" s="5" t="s">
        <v>141</v>
      </c>
      <c r="B1" s="9"/>
      <c r="C1" s="9"/>
      <c r="D1" s="9"/>
      <c r="E1" s="9"/>
      <c r="F1" s="9"/>
      <c r="G1" s="9"/>
      <c r="H1" s="9"/>
    </row>
    <row r="2" spans="1:8" ht="18">
      <c r="A2" s="45" t="s">
        <v>132</v>
      </c>
      <c r="B2" s="46"/>
      <c r="C2" s="46"/>
      <c r="D2" s="27" t="s">
        <v>133</v>
      </c>
      <c r="E2" s="27" t="s">
        <v>134</v>
      </c>
      <c r="F2" s="27" t="s">
        <v>135</v>
      </c>
      <c r="G2" s="31" t="s">
        <v>136</v>
      </c>
      <c r="H2" s="31" t="s">
        <v>205</v>
      </c>
    </row>
    <row r="3" spans="1:8" ht="19.5">
      <c r="A3" s="47" t="s">
        <v>114</v>
      </c>
      <c r="B3" s="48"/>
      <c r="C3" s="48"/>
      <c r="D3" s="100"/>
      <c r="E3" s="100"/>
      <c r="F3" s="100"/>
      <c r="G3" s="53">
        <f>SUM(G4:G5)</f>
        <v>16</v>
      </c>
      <c r="H3" s="53">
        <f>SUM(H4:H5)</f>
        <v>39</v>
      </c>
    </row>
    <row r="4" spans="1:8" ht="18">
      <c r="A4" s="49" t="s">
        <v>26</v>
      </c>
      <c r="B4" s="50" t="s">
        <v>115</v>
      </c>
      <c r="C4" s="51"/>
      <c r="D4" s="101"/>
      <c r="E4" s="101"/>
      <c r="F4" s="101"/>
      <c r="G4" s="13">
        <v>7</v>
      </c>
      <c r="H4" s="151">
        <v>4</v>
      </c>
    </row>
    <row r="5" spans="1:8" ht="18">
      <c r="A5" s="52"/>
      <c r="B5" s="50" t="s">
        <v>116</v>
      </c>
      <c r="C5" s="51"/>
      <c r="D5" s="101"/>
      <c r="E5" s="101"/>
      <c r="F5" s="102"/>
      <c r="G5" s="13">
        <v>9</v>
      </c>
      <c r="H5" s="151">
        <v>35</v>
      </c>
    </row>
    <row r="6" spans="1:8" ht="18">
      <c r="A6" s="2"/>
      <c r="B6" s="2"/>
      <c r="C6" s="2"/>
      <c r="D6" s="2"/>
      <c r="E6" s="2"/>
      <c r="F6" s="2"/>
      <c r="G6" s="2"/>
      <c r="H6" s="2"/>
    </row>
    <row r="7" spans="1:8" ht="18">
      <c r="A7" s="2"/>
      <c r="B7" s="7"/>
      <c r="C7" s="7"/>
      <c r="D7" s="8"/>
      <c r="E7" s="8"/>
      <c r="F7" s="8"/>
      <c r="G7" s="8"/>
      <c r="H7" s="8"/>
    </row>
    <row r="8" spans="1:8" ht="18">
      <c r="A8" s="5" t="s">
        <v>142</v>
      </c>
      <c r="B8" s="9"/>
      <c r="C8" s="9"/>
      <c r="D8" s="9"/>
      <c r="E8" s="9"/>
      <c r="F8" s="9"/>
      <c r="G8" s="9"/>
      <c r="H8" s="9"/>
    </row>
    <row r="9" spans="1:8" ht="150" customHeight="1">
      <c r="A9" s="293" t="s">
        <v>193</v>
      </c>
      <c r="B9" s="413"/>
      <c r="C9" s="413"/>
      <c r="D9" s="413"/>
      <c r="E9" s="413"/>
      <c r="F9" s="413"/>
      <c r="G9" s="413"/>
      <c r="H9" s="414"/>
    </row>
    <row r="10" spans="1:8" ht="18">
      <c r="A10" s="9"/>
      <c r="B10" s="9"/>
      <c r="C10" s="9"/>
      <c r="D10" s="10"/>
      <c r="E10" s="10"/>
      <c r="F10" s="10"/>
      <c r="G10" s="10"/>
      <c r="H10" s="10"/>
    </row>
    <row r="11" spans="1:8" ht="18">
      <c r="A11" s="9"/>
      <c r="B11" s="9"/>
      <c r="C11" s="9"/>
      <c r="D11" s="10"/>
      <c r="E11" s="10"/>
      <c r="F11" s="10"/>
      <c r="G11" s="10"/>
      <c r="H11" s="10"/>
    </row>
    <row r="12" spans="1:8" ht="18">
      <c r="A12" s="5" t="s">
        <v>143</v>
      </c>
      <c r="B12" s="9"/>
      <c r="C12" s="9"/>
      <c r="D12" s="10"/>
      <c r="E12" s="10"/>
      <c r="F12" s="10"/>
      <c r="G12" s="10"/>
      <c r="H12" s="10"/>
    </row>
    <row r="13" spans="1:8" ht="19.5" customHeight="1">
      <c r="A13" s="54" t="s">
        <v>117</v>
      </c>
      <c r="B13" s="136" t="s">
        <v>118</v>
      </c>
      <c r="C13" s="132" t="s">
        <v>119</v>
      </c>
      <c r="D13" s="404" t="s">
        <v>207</v>
      </c>
      <c r="E13" s="405"/>
      <c r="F13" s="406"/>
      <c r="G13" s="133" t="s">
        <v>120</v>
      </c>
      <c r="H13" s="134" t="s">
        <v>201</v>
      </c>
    </row>
    <row r="14" spans="1:8" ht="19.5" customHeight="1">
      <c r="A14" s="54" t="s">
        <v>121</v>
      </c>
      <c r="B14" s="407" t="s">
        <v>200</v>
      </c>
      <c r="C14" s="408"/>
      <c r="D14" s="408"/>
      <c r="E14" s="408"/>
      <c r="F14" s="408"/>
      <c r="G14" s="408"/>
      <c r="H14" s="409"/>
    </row>
    <row r="15" spans="1:8" ht="90" customHeight="1">
      <c r="A15" s="54" t="s">
        <v>122</v>
      </c>
      <c r="B15" s="410" t="s">
        <v>206</v>
      </c>
      <c r="C15" s="411"/>
      <c r="D15" s="411"/>
      <c r="E15" s="411"/>
      <c r="F15" s="411"/>
      <c r="G15" s="411"/>
      <c r="H15" s="412"/>
    </row>
  </sheetData>
  <sheetProtection/>
  <mergeCells count="4">
    <mergeCell ref="D13:F13"/>
    <mergeCell ref="B14:H14"/>
    <mergeCell ref="B15:H15"/>
    <mergeCell ref="A9:H9"/>
  </mergeCells>
  <printOptions/>
  <pageMargins left="0.7086614173228347" right="0.7086614173228347" top="0.7480314960629921" bottom="0.7480314960629921" header="0.31496062992125984" footer="0.31496062992125984"/>
  <pageSetup horizontalDpi="600" verticalDpi="600" orientation="portrait" paperSize="9" scale="69" r:id="rId1"/>
  <headerFooter>
    <oddHeader>&amp;R農業公園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2023-11-08T01:47:41Z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