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基本情報" sheetId="1" r:id="rId1"/>
    <sheet name="収支情報" sheetId="2" r:id="rId2"/>
    <sheet name="その他" sheetId="3" r:id="rId3"/>
  </sheets>
  <definedNames>
    <definedName name="_xlfn.SINGLE" hidden="1">#NAME?</definedName>
    <definedName name="_xlnm.Print_Area" localSheetId="2">'その他'!$A$1:$H$15</definedName>
    <definedName name="_xlnm.Print_Area" localSheetId="0">'基本情報'!$A$1:$G$31</definedName>
    <definedName name="_xlnm.Print_Area" localSheetId="1">'収支情報'!$A$1:$I$108</definedName>
  </definedNames>
  <calcPr fullCalcOnLoad="1"/>
</workbook>
</file>

<file path=xl/sharedStrings.xml><?xml version="1.0" encoding="utf-8"?>
<sst xmlns="http://schemas.openxmlformats.org/spreadsheetml/2006/main" count="209" uniqueCount="182">
  <si>
    <t>区分</t>
  </si>
  <si>
    <t>府収入</t>
  </si>
  <si>
    <t>施設使用料</t>
  </si>
  <si>
    <t>行政財産目的外使用料</t>
  </si>
  <si>
    <t>雑入</t>
  </si>
  <si>
    <t>合　　計</t>
  </si>
  <si>
    <t>府支出</t>
  </si>
  <si>
    <t>その他
法人</t>
  </si>
  <si>
    <t>その他</t>
  </si>
  <si>
    <t>府費負担（府支出－府収入）</t>
  </si>
  <si>
    <t>府支出（補修費）</t>
  </si>
  <si>
    <t>備考欄</t>
  </si>
  <si>
    <t>■大阪府の決算</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</si>
  <si>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</si>
  <si>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</si>
  <si>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</si>
  <si>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</si>
  <si>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</si>
  <si>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</si>
  <si>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</si>
  <si>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</si>
  <si>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</si>
  <si>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</si>
  <si>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</si>
  <si>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</si>
  <si>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</si>
  <si>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</si>
  <si>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</si>
  <si>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</si>
  <si>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</si>
  <si>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</si>
  <si>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</si>
  <si>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</si>
  <si>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</si>
  <si>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</si>
  <si>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</si>
  <si>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</si>
  <si>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</si>
  <si>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</si>
  <si>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</si>
  <si>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</si>
  <si>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</si>
  <si>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</si>
  <si>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■大阪府の決算</t>
  </si>
  <si>
    <t>府収入</t>
  </si>
  <si>
    <t>行政収入</t>
  </si>
  <si>
    <t>分担金及び負担金</t>
  </si>
  <si>
    <t>使用料及び手数料</t>
  </si>
  <si>
    <t>国庫支出金</t>
  </si>
  <si>
    <t>財産収入</t>
  </si>
  <si>
    <t>寄附金・繰入金</t>
  </si>
  <si>
    <t>その他行政収入</t>
  </si>
  <si>
    <t>金融収入</t>
  </si>
  <si>
    <t>受取利息及び配当金</t>
  </si>
  <si>
    <t>特別収入</t>
  </si>
  <si>
    <t>固定資産売却益</t>
  </si>
  <si>
    <t>その他特別収入</t>
  </si>
  <si>
    <t>給与関係費</t>
  </si>
  <si>
    <t>物件費</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</si>
  <si>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</si>
  <si>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</si>
  <si>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</si>
  <si>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</si>
  <si>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</si>
  <si>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</si>
  <si>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</si>
  <si>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</si>
  <si>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</si>
  <si>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</si>
  <si>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</si>
  <si>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</si>
  <si>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公の施設基本情報</t>
  </si>
  <si>
    <t>施設名（愛称）</t>
  </si>
  <si>
    <t>根拠条例・規則名</t>
  </si>
  <si>
    <t>所在地等</t>
  </si>
  <si>
    <t>敷地面積（敷地所有者）</t>
  </si>
  <si>
    <t>建物規模（施設構造）</t>
  </si>
  <si>
    <t>延床面積（建物所有者）</t>
  </si>
  <si>
    <t>主な施設内容</t>
  </si>
  <si>
    <t>施設建設時の財源内訳</t>
  </si>
  <si>
    <t>合　　　計</t>
  </si>
  <si>
    <t>左の財源内訳</t>
  </si>
  <si>
    <t>地方債</t>
  </si>
  <si>
    <t>国　　庫</t>
  </si>
  <si>
    <t>一般財源</t>
  </si>
  <si>
    <t>管理運営形態</t>
  </si>
  <si>
    <t>施設で実施している主な事業</t>
  </si>
  <si>
    <t>開館日・開館時間</t>
  </si>
  <si>
    <t>利用者数（過去5年間）</t>
  </si>
  <si>
    <t>年度</t>
  </si>
  <si>
    <t>料金区分</t>
  </si>
  <si>
    <t>料金水準の考え方</t>
  </si>
  <si>
    <t>主な料金</t>
  </si>
  <si>
    <t>総数</t>
  </si>
  <si>
    <t>常勤</t>
  </si>
  <si>
    <t>非常勤</t>
  </si>
  <si>
    <t>調査実施</t>
  </si>
  <si>
    <t>あり</t>
  </si>
  <si>
    <t>実施時期</t>
  </si>
  <si>
    <t>対象者数</t>
  </si>
  <si>
    <t>調査手法</t>
  </si>
  <si>
    <t>調査結果</t>
  </si>
  <si>
    <t>令和元年度</t>
  </si>
  <si>
    <t>条例等に規定された設置目的</t>
  </si>
  <si>
    <t>資
産
の
部</t>
  </si>
  <si>
    <t>負
債
及
び
純
資
産
の
部</t>
  </si>
  <si>
    <t>■大阪府の予算</t>
  </si>
  <si>
    <t>府の決算（財務諸表等）はこちら</t>
  </si>
  <si>
    <t>行政コスト計算書</t>
  </si>
  <si>
    <r>
      <t xml:space="preserve">開設年月日（経過年数）
</t>
    </r>
    <r>
      <rPr>
        <b/>
        <sz val="10"/>
        <rFont val="游ゴシック"/>
        <family val="3"/>
      </rPr>
      <t>[改築・大規模改修等の実施年度］</t>
    </r>
  </si>
  <si>
    <t>平成30年度</t>
  </si>
  <si>
    <t>令和2年度</t>
  </si>
  <si>
    <t>令和3年度</t>
  </si>
  <si>
    <t>施設職員数（4月1日時点）</t>
  </si>
  <si>
    <t>令和元年度</t>
  </si>
  <si>
    <t>令和2年度</t>
  </si>
  <si>
    <t>令和3年度</t>
  </si>
  <si>
    <t>令和4年度</t>
  </si>
  <si>
    <t>令和2年度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</si>
  <si>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</si>
  <si>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</si>
  <si>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</si>
  <si>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</si>
  <si>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</si>
  <si>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</si>
  <si>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</si>
  <si>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</si>
  <si>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</si>
  <si>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</si>
  <si>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</si>
  <si>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</si>
  <si>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</si>
  <si>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</si>
  <si>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</si>
  <si>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r>
      <t>収支　</t>
    </r>
    <r>
      <rPr>
        <b/>
        <sz val="11"/>
        <color indexed="8"/>
        <rFont val="HG丸ｺﾞｼｯｸM-PRO"/>
        <family val="3"/>
      </rPr>
      <t>Ｃ（Ａ－Ｂ）</t>
    </r>
    <r>
      <rPr>
        <b/>
        <sz val="11"/>
        <color indexed="8"/>
        <rFont val="游ゴシック"/>
        <family val="3"/>
      </rPr>
      <t>　</t>
    </r>
  </si>
  <si>
    <r>
      <t>調整後収支 　</t>
    </r>
    <r>
      <rPr>
        <b/>
        <sz val="11"/>
        <color indexed="8"/>
        <rFont val="HG丸ｺﾞｼｯｸM-PRO"/>
        <family val="3"/>
      </rPr>
      <t>Ｅ（Ｃ+Ｄ）</t>
    </r>
  </si>
  <si>
    <r>
      <t>合　　計　</t>
    </r>
    <r>
      <rPr>
        <b/>
        <sz val="11"/>
        <color indexed="8"/>
        <rFont val="HG丸ｺﾞｼｯｸM-PRO"/>
        <family val="3"/>
      </rPr>
      <t>Ａ</t>
    </r>
  </si>
  <si>
    <r>
      <t>合　　計　</t>
    </r>
    <r>
      <rPr>
        <b/>
        <sz val="11"/>
        <color indexed="8"/>
        <rFont val="HG丸ｺﾞｼｯｸM-PRO"/>
        <family val="3"/>
      </rPr>
      <t>Ｂ</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</si>
  <si>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</si>
  <si>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t>施設管理費</t>
  </si>
  <si>
    <t>人件費</t>
  </si>
  <si>
    <t>事業費</t>
  </si>
  <si>
    <t>直営施設</t>
  </si>
  <si>
    <t>※単位未満は四捨五入としたため、内訳の計と合計が一致しない場合がある。(以下すべての表も同様）</t>
  </si>
  <si>
    <t>　       平成27年度調査：</t>
  </si>
  <si>
    <t>　       令和2年度調査  ：</t>
  </si>
  <si>
    <t>大阪府立上方演芸資料館条例</t>
  </si>
  <si>
    <t>大阪府立上方演芸資料館条例施行規則</t>
  </si>
  <si>
    <t>上方演芸の保存及び振興を図るとともに府民に上方演芸に親しむ機会を提供し、もって大阪文化の発展に資する。</t>
  </si>
  <si>
    <t>〒５４２－００７５　　大阪市中央区難波千日前１２-７ YES・NAMBAﾋﾞﾙ７階
TEL　０６－６６３１－０８８４</t>
  </si>
  <si>
    <t>２，２５８㎡（イエスビルディング(株)）</t>
  </si>
  <si>
    <t>地上８階・地下１階（鉄骨鉄筋コンクリート造）の７階の一部</t>
  </si>
  <si>
    <t>６０９㎡（イエスビルディング(株)）</t>
  </si>
  <si>
    <t>・常設展示エリア99.85㎡・１室
・企画展示エリア、体験エリア、事務室  260㎡</t>
  </si>
  <si>
    <t>上方演芸資料の収集、保存及び活用、上方演芸の殿堂入り顕彰、上方演芸魅力発信事業等</t>
  </si>
  <si>
    <t>火曜日から日曜日（12月29日～1月3日を除く毎日）　・　１０時～１８時
※月曜日が休日の場合は、直近の平日が休館日</t>
  </si>
  <si>
    <r>
      <t>利用者数計　</t>
    </r>
    <r>
      <rPr>
        <sz val="11"/>
        <color indexed="8"/>
        <rFont val="HG丸ｺﾞｼｯｸM-PRO"/>
        <family val="3"/>
      </rPr>
      <t>①</t>
    </r>
  </si>
  <si>
    <t>○ 目的による利用者の区分：なし
○ 利用料金は無料（平成25年４月～）</t>
  </si>
  <si>
    <t>特になし</t>
  </si>
  <si>
    <t>上方演芸資料全般の展示機能については代替・類似施設はなし</t>
  </si>
  <si>
    <t>来館者へアンケート用紙を配布、記入希望者のみアンケート用紙に記入</t>
  </si>
  <si>
    <t>担当部・課・グループ</t>
  </si>
  <si>
    <t>府民文化部　文化・スポーツ室文化課
文化振興グループ</t>
  </si>
  <si>
    <t>※民間ビルの　
　ため記載せず。</t>
  </si>
  <si>
    <t>（千円）</t>
  </si>
  <si>
    <t>※H30年12月１日からH31年４月23日まで施設改修のため休館。
※R2年2月29日からR2年5月18日まで臨時休館（新型コロナ感染症拡大防止）
※R3年4月25日からR3年6月20日まで臨時休館（新型コロナ感染症拡大防止）</t>
  </si>
  <si>
    <t>令和4年度</t>
  </si>
  <si>
    <t>令和4年4月～令和5年3月</t>
  </si>
  <si>
    <t>5,181人</t>
  </si>
  <si>
    <t>満足57.5%  やや満足22.8%</t>
  </si>
  <si>
    <t>上方演芸資料館
（ワッハ上方）</t>
  </si>
  <si>
    <t>１．施設の概要（令和5年4月1日時点）</t>
  </si>
  <si>
    <t>【R5】 府直営
（【R4】 同上）</t>
  </si>
  <si>
    <t>平成８年１１月１５日（R5.4.1現在経過年数２6年）
[大規模改修：平成30年度]</t>
  </si>
  <si>
    <t>2．料金体系（令和5年4月1日時点）</t>
  </si>
  <si>
    <t>令和5年度</t>
  </si>
  <si>
    <t>令和4年度</t>
  </si>
  <si>
    <t>平成30年度</t>
  </si>
  <si>
    <t>令和元年度</t>
  </si>
  <si>
    <t>令和5年度</t>
  </si>
  <si>
    <t>平成30年度~令和元年度</t>
  </si>
  <si>
    <t>令和2年度~令和4年度</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</si>
</sst>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ggge&quot;年&quot;m&quot;月&quot;d&quot;日&quot;;@"/>
    <numFmt numFmtId="199" formatCode="[$-411]gge&quot;年&quot;m&quot;月&quot;d&quot;日&quot;;@"/>
    <numFmt numFmtId="200" formatCode="[$]gge&quot;年&quot;m&quot;月&quot;d&quot;日&quot;;@"/>
    <numFmt numFmtId="201" formatCode="#,##0,,;&quot;▲ &quot;#,##0,,;&quot;－&quot;"/>
  </numFmts>
  <fonts count="79">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0"/>
      <name val="游ゴシック"/>
      <family val="3"/>
    </font>
    <font>
      <b/>
      <sz val="11"/>
      <color indexed="8"/>
      <name val="游ゴシック"/>
      <family val="3"/>
    </font>
    <font>
      <b/>
      <sz val="12"/>
      <name val="游ゴシック"/>
      <family val="3"/>
    </font>
    <font>
      <sz val="11"/>
      <color indexed="8"/>
      <name val="HG丸ｺﾞｼｯｸM-PRO"/>
      <family val="3"/>
    </font>
    <font>
      <b/>
      <sz val="11"/>
      <color indexed="8"/>
      <name val="HG丸ｺﾞｼｯｸM-PRO"/>
      <family val="3"/>
    </font>
    <font>
      <b/>
      <sz val="12"/>
      <name val="HG丸ｺﾞｼｯｸM-PRO"/>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9"/>
      <color indexed="8"/>
      <name val="ＭＳ Ｐゴシック"/>
      <family val="3"/>
    </font>
    <font>
      <sz val="8"/>
      <color indexed="8"/>
      <name val="游ゴシック"/>
      <family val="3"/>
    </font>
    <font>
      <b/>
      <sz val="11"/>
      <name val="游ゴシック"/>
      <family val="3"/>
    </font>
    <font>
      <sz val="11"/>
      <name val="游ゴシック"/>
      <family val="3"/>
    </font>
    <font>
      <u val="single"/>
      <sz val="11"/>
      <color indexed="12"/>
      <name val="游ゴシック"/>
      <family val="3"/>
    </font>
    <font>
      <b/>
      <sz val="18"/>
      <color indexed="8"/>
      <name val="游ゴシック"/>
      <family val="3"/>
    </font>
    <font>
      <b/>
      <sz val="16"/>
      <name val="游ゴシック"/>
      <family val="3"/>
    </font>
    <font>
      <b/>
      <i/>
      <sz val="10"/>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rgb="FF0000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8"/>
      <color theme="1"/>
      <name val="Calibri"/>
      <family val="3"/>
    </font>
    <font>
      <b/>
      <sz val="11"/>
      <name val="Calibri"/>
      <family val="3"/>
    </font>
    <font>
      <sz val="11"/>
      <name val="Calibri"/>
      <family val="3"/>
    </font>
    <font>
      <b/>
      <sz val="18"/>
      <color theme="1"/>
      <name val="Calibri"/>
      <family val="3"/>
    </font>
    <font>
      <b/>
      <sz val="16"/>
      <name val="Calibri"/>
      <family val="3"/>
    </font>
    <font>
      <u val="single"/>
      <sz val="11"/>
      <color indexed="12"/>
      <name val="Calibri"/>
      <family val="3"/>
    </font>
    <font>
      <b/>
      <i/>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bgColor indexed="64"/>
      </patternFill>
    </fill>
    <fill>
      <patternFill patternType="solid">
        <fgColor theme="0" tint="-0.1499900072813034"/>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style="thin"/>
      <bottom style="thin"/>
    </border>
    <border>
      <left style="medium"/>
      <right style="medium"/>
      <top style="medium"/>
      <bottom style="medium"/>
    </border>
    <border>
      <left style="thin"/>
      <right style="thin"/>
      <top style="thin"/>
      <bottom style="thin"/>
    </border>
    <border>
      <left style="thin"/>
      <right/>
      <top/>
      <bottom/>
    </border>
    <border>
      <left/>
      <right/>
      <top style="thin"/>
      <bottom style="thin"/>
    </border>
    <border>
      <left/>
      <right style="thin"/>
      <top style="thin"/>
      <bottom style="thin"/>
    </border>
    <border>
      <left style="thin"/>
      <right style="thin"/>
      <top/>
      <bottom/>
    </border>
    <border>
      <left style="thin"/>
      <right/>
      <top/>
      <bottom style="thin"/>
    </border>
    <border>
      <left style="thin"/>
      <right style="thin"/>
      <top style="thin"/>
      <bottom/>
    </border>
    <border>
      <left style="thin"/>
      <right style="thin"/>
      <top/>
      <bottom style="thin"/>
    </border>
    <border>
      <left style="thin"/>
      <right/>
      <top style="thin"/>
      <bottom/>
    </border>
    <border>
      <left style="thin"/>
      <right style="thin"/>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medium"/>
      <top style="medium"/>
      <bottom style="medium"/>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
      <left style="thin"/>
      <right style="medium"/>
      <top>
        <color indexed="63"/>
      </top>
      <bottom style="medium"/>
    </border>
    <border>
      <left/>
      <right style="thin"/>
      <top style="thin"/>
      <bottom/>
    </border>
    <border>
      <left/>
      <right style="thin"/>
      <top/>
      <bottom/>
    </border>
    <border>
      <left/>
      <right style="thin"/>
      <top/>
      <bottom style="thin"/>
    </border>
    <border>
      <left style="medium"/>
      <right style="thin"/>
      <top style="medium"/>
      <bottom style="medium"/>
    </border>
    <border>
      <left style="medium"/>
      <right style="thin"/>
      <top style="medium"/>
      <bottom>
        <color indexed="63"/>
      </bottom>
    </border>
    <border>
      <left style="medium"/>
      <right style="thin"/>
      <top>
        <color indexed="63"/>
      </top>
      <bottom style="medium"/>
    </border>
    <border>
      <left style="medium"/>
      <right/>
      <top style="medium"/>
      <bottom style="medium"/>
    </border>
    <border>
      <left/>
      <right/>
      <top style="medium"/>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6" fillId="0" borderId="0" applyFont="0" applyFill="0" applyBorder="0" applyAlignment="0" applyProtection="0"/>
    <xf numFmtId="38" fontId="6"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308">
    <xf numFmtId="0" fontId="0" fillId="0" borderId="0" xfId="0" applyFont="1" applyAlignment="1">
      <alignment/>
    </xf>
    <xf numFmtId="0" fontId="4" fillId="0" borderId="0" xfId="0" applyFont="1" applyBorder="1" applyAlignment="1">
      <alignment vertical="center"/>
    </xf>
    <xf numFmtId="0" fontId="0" fillId="0" borderId="0" xfId="0" applyFont="1" applyFill="1" applyBorder="1" applyAlignment="1">
      <alignment vertical="center" shrinkToFit="1"/>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5" fillId="0" borderId="10" xfId="0" applyFont="1" applyBorder="1" applyAlignment="1">
      <alignment horizontal="right" vertical="center" wrapText="1"/>
    </xf>
    <xf numFmtId="0" fontId="0" fillId="0" borderId="11" xfId="0" applyFont="1" applyBorder="1" applyAlignment="1">
      <alignment vertical="center" wrapText="1"/>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Border="1" applyAlignment="1">
      <alignment vertical="center"/>
    </xf>
    <xf numFmtId="0" fontId="7" fillId="0" borderId="0" xfId="0" applyFont="1" applyFill="1" applyBorder="1" applyAlignment="1">
      <alignment horizontal="centerContinuous" vertical="center" wrapText="1"/>
    </xf>
    <xf numFmtId="0" fontId="0" fillId="0" borderId="0" xfId="0" applyFont="1" applyFill="1" applyAlignment="1">
      <alignment vertical="center"/>
    </xf>
    <xf numFmtId="0" fontId="64" fillId="0" borderId="0" xfId="0" applyFont="1" applyFill="1" applyAlignment="1">
      <alignment/>
    </xf>
    <xf numFmtId="0" fontId="5" fillId="0" borderId="10" xfId="0" applyFont="1" applyFill="1" applyBorder="1" applyAlignment="1">
      <alignment horizontal="right" vertical="center" wrapText="1"/>
    </xf>
    <xf numFmtId="0" fontId="0" fillId="0" borderId="11" xfId="0" applyFont="1" applyFill="1" applyBorder="1" applyAlignment="1">
      <alignment vertical="center" wrapText="1"/>
    </xf>
    <xf numFmtId="0" fontId="9" fillId="0" borderId="10" xfId="0" applyFont="1" applyFill="1" applyBorder="1" applyAlignment="1">
      <alignment vertical="center"/>
    </xf>
    <xf numFmtId="0" fontId="0" fillId="0" borderId="0" xfId="0" applyFill="1" applyAlignment="1">
      <alignment/>
    </xf>
    <xf numFmtId="0" fontId="0" fillId="0" borderId="0" xfId="0" applyFont="1" applyFill="1" applyBorder="1" applyAlignment="1">
      <alignment vertical="center" wrapText="1"/>
    </xf>
    <xf numFmtId="0" fontId="64" fillId="0" borderId="13" xfId="0" applyFont="1" applyBorder="1" applyAlignment="1">
      <alignment horizontal="center"/>
    </xf>
    <xf numFmtId="0" fontId="65" fillId="0" borderId="0" xfId="0" applyFont="1" applyAlignment="1">
      <alignment/>
    </xf>
    <xf numFmtId="181" fontId="0" fillId="0" borderId="12" xfId="0" applyNumberFormat="1" applyFont="1" applyBorder="1" applyAlignment="1">
      <alignment vertical="center"/>
    </xf>
    <xf numFmtId="181" fontId="0" fillId="0" borderId="12" xfId="0" applyNumberFormat="1" applyFont="1" applyFill="1" applyBorder="1" applyAlignment="1">
      <alignment vertical="center"/>
    </xf>
    <xf numFmtId="181" fontId="0" fillId="0" borderId="14" xfId="0" applyNumberFormat="1" applyFont="1" applyFill="1" applyBorder="1" applyAlignment="1">
      <alignment vertical="center"/>
    </xf>
    <xf numFmtId="189" fontId="0" fillId="0" borderId="15" xfId="0" applyNumberFormat="1" applyFont="1" applyFill="1" applyBorder="1" applyAlignment="1">
      <alignment horizontal="center" vertical="center" wrapText="1"/>
    </xf>
    <xf numFmtId="194" fontId="0" fillId="0" borderId="0" xfId="49" applyNumberFormat="1" applyFont="1" applyAlignment="1">
      <alignment/>
    </xf>
    <xf numFmtId="196" fontId="0" fillId="0" borderId="0" xfId="49" applyNumberFormat="1" applyFont="1" applyAlignment="1">
      <alignment/>
    </xf>
    <xf numFmtId="194" fontId="0" fillId="0" borderId="0" xfId="49" applyNumberFormat="1" applyFont="1" applyAlignment="1">
      <alignment/>
    </xf>
    <xf numFmtId="196" fontId="0" fillId="0" borderId="0" xfId="49" applyNumberFormat="1" applyFont="1" applyAlignment="1">
      <alignment/>
    </xf>
    <xf numFmtId="0" fontId="0" fillId="33" borderId="12" xfId="0" applyFont="1" applyFill="1" applyBorder="1" applyAlignment="1">
      <alignment/>
    </xf>
    <xf numFmtId="0" fontId="0" fillId="33" borderId="16" xfId="0" applyFont="1" applyFill="1" applyBorder="1" applyAlignment="1">
      <alignment/>
    </xf>
    <xf numFmtId="0" fontId="0" fillId="33" borderId="17" xfId="0" applyFont="1" applyFill="1" applyBorder="1" applyAlignment="1">
      <alignment/>
    </xf>
    <xf numFmtId="189" fontId="0" fillId="0" borderId="18" xfId="0" applyNumberFormat="1" applyFont="1" applyFill="1" applyBorder="1" applyAlignment="1">
      <alignment horizontal="center" vertical="center" wrapText="1"/>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58" fillId="33" borderId="14" xfId="49" applyNumberFormat="1" applyFont="1" applyFill="1" applyBorder="1" applyAlignment="1">
      <alignment horizontal="center" vertical="center"/>
    </xf>
    <xf numFmtId="196" fontId="58" fillId="33" borderId="14" xfId="49" applyNumberFormat="1" applyFont="1" applyFill="1" applyBorder="1" applyAlignment="1">
      <alignment horizontal="center" vertical="center"/>
    </xf>
    <xf numFmtId="0" fontId="58" fillId="33" borderId="12" xfId="0" applyFont="1" applyFill="1" applyBorder="1" applyAlignment="1">
      <alignment horizontal="center" vertical="center" shrinkToFit="1"/>
    </xf>
    <xf numFmtId="0" fontId="58" fillId="33" borderId="15" xfId="0" applyFont="1" applyFill="1" applyBorder="1" applyAlignment="1">
      <alignment shrinkToFit="1"/>
    </xf>
    <xf numFmtId="0" fontId="58" fillId="33" borderId="19" xfId="0" applyFont="1" applyFill="1" applyBorder="1" applyAlignment="1">
      <alignment shrinkToFit="1"/>
    </xf>
    <xf numFmtId="0" fontId="58" fillId="33" borderId="0" xfId="0" applyFont="1" applyFill="1" applyAlignment="1">
      <alignment shrinkToFit="1"/>
    </xf>
    <xf numFmtId="0" fontId="58" fillId="33" borderId="14" xfId="0" applyFont="1" applyFill="1" applyBorder="1" applyAlignment="1">
      <alignment horizontal="center" vertical="center" shrinkToFit="1"/>
    </xf>
    <xf numFmtId="0" fontId="58" fillId="33" borderId="0" xfId="0" applyFont="1" applyFill="1" applyAlignment="1">
      <alignment/>
    </xf>
    <xf numFmtId="0" fontId="58" fillId="33" borderId="15" xfId="0" applyFont="1" applyFill="1" applyBorder="1" applyAlignment="1">
      <alignment/>
    </xf>
    <xf numFmtId="0" fontId="58" fillId="33" borderId="16" xfId="0" applyFont="1" applyFill="1" applyBorder="1" applyAlignment="1">
      <alignment/>
    </xf>
    <xf numFmtId="0" fontId="58" fillId="33" borderId="12" xfId="0" applyFont="1" applyFill="1" applyBorder="1" applyAlignment="1">
      <alignment/>
    </xf>
    <xf numFmtId="0" fontId="58" fillId="33" borderId="17" xfId="0" applyFont="1" applyFill="1" applyBorder="1" applyAlignment="1">
      <alignment/>
    </xf>
    <xf numFmtId="194" fontId="0" fillId="0" borderId="14" xfId="49" applyNumberFormat="1" applyFont="1" applyBorder="1" applyAlignment="1">
      <alignment vertical="center"/>
    </xf>
    <xf numFmtId="194" fontId="0" fillId="0" borderId="20" xfId="49" applyNumberFormat="1" applyFont="1" applyBorder="1" applyAlignment="1">
      <alignment vertical="center"/>
    </xf>
    <xf numFmtId="194" fontId="0" fillId="0" borderId="0" xfId="49" applyNumberFormat="1" applyFont="1" applyAlignment="1">
      <alignment vertical="center"/>
    </xf>
    <xf numFmtId="196" fontId="0" fillId="0" borderId="14" xfId="49" applyNumberFormat="1" applyFont="1" applyBorder="1" applyAlignment="1">
      <alignment vertical="center"/>
    </xf>
    <xf numFmtId="196" fontId="0" fillId="0" borderId="20" xfId="49" applyNumberFormat="1" applyFont="1" applyBorder="1" applyAlignment="1">
      <alignment vertical="center"/>
    </xf>
    <xf numFmtId="0" fontId="58" fillId="34" borderId="12" xfId="0" applyFont="1" applyFill="1" applyBorder="1" applyAlignment="1">
      <alignment vertical="center" wrapText="1"/>
    </xf>
    <xf numFmtId="0" fontId="58" fillId="34" borderId="21" xfId="0" applyFont="1" applyFill="1" applyBorder="1" applyAlignment="1">
      <alignment horizontal="left" vertical="center" wrapText="1"/>
    </xf>
    <xf numFmtId="0" fontId="58" fillId="34" borderId="14" xfId="0" applyFont="1" applyFill="1" applyBorder="1" applyAlignment="1">
      <alignment vertical="center" wrapText="1"/>
    </xf>
    <xf numFmtId="0" fontId="58" fillId="34" borderId="22" xfId="0" applyFont="1" applyFill="1" applyBorder="1" applyAlignment="1">
      <alignment vertical="center" wrapText="1"/>
    </xf>
    <xf numFmtId="0" fontId="66" fillId="0" borderId="0" xfId="0" applyFont="1" applyAlignment="1">
      <alignment/>
    </xf>
    <xf numFmtId="0" fontId="58" fillId="34" borderId="12" xfId="0" applyFont="1" applyFill="1" applyBorder="1" applyAlignment="1">
      <alignment vertical="center"/>
    </xf>
    <xf numFmtId="0" fontId="58" fillId="34" borderId="16" xfId="0" applyFont="1" applyFill="1" applyBorder="1" applyAlignment="1">
      <alignment vertical="center"/>
    </xf>
    <xf numFmtId="0" fontId="58" fillId="33" borderId="22" xfId="0" applyFont="1" applyFill="1" applyBorder="1" applyAlignment="1">
      <alignment vertical="center" shrinkToFit="1"/>
    </xf>
    <xf numFmtId="0" fontId="58" fillId="33" borderId="11" xfId="0" applyFont="1" applyFill="1" applyBorder="1" applyAlignment="1">
      <alignment vertical="center" shrinkToFit="1"/>
    </xf>
    <xf numFmtId="0" fontId="58" fillId="33" borderId="18" xfId="0" applyFont="1" applyFill="1" applyBorder="1" applyAlignment="1">
      <alignment vertical="center" shrinkToFit="1"/>
    </xf>
    <xf numFmtId="0" fontId="58" fillId="33" borderId="12" xfId="0" applyFont="1" applyFill="1" applyBorder="1" applyAlignment="1">
      <alignment vertical="center" shrinkToFit="1"/>
    </xf>
    <xf numFmtId="0" fontId="58" fillId="33" borderId="16" xfId="0" applyFont="1" applyFill="1" applyBorder="1" applyAlignment="1">
      <alignment vertical="center" shrinkToFit="1"/>
    </xf>
    <xf numFmtId="0" fontId="58" fillId="33" borderId="21" xfId="0" applyFont="1" applyFill="1" applyBorder="1" applyAlignment="1">
      <alignment vertical="center" shrinkToFit="1"/>
    </xf>
    <xf numFmtId="181" fontId="67" fillId="35" borderId="12" xfId="0" applyNumberFormat="1" applyFont="1" applyFill="1" applyBorder="1" applyAlignment="1">
      <alignment vertical="center"/>
    </xf>
    <xf numFmtId="181" fontId="67" fillId="35" borderId="14" xfId="0" applyNumberFormat="1" applyFont="1" applyFill="1" applyBorder="1" applyAlignment="1">
      <alignment vertical="center"/>
    </xf>
    <xf numFmtId="0" fontId="58" fillId="33" borderId="12" xfId="0" applyFont="1" applyFill="1" applyBorder="1" applyAlignment="1">
      <alignment vertical="center"/>
    </xf>
    <xf numFmtId="194" fontId="58" fillId="8" borderId="14" xfId="49" applyNumberFormat="1" applyFont="1" applyFill="1" applyBorder="1" applyAlignment="1">
      <alignment vertical="center"/>
    </xf>
    <xf numFmtId="194" fontId="58" fillId="8" borderId="21" xfId="49" applyNumberFormat="1" applyFont="1" applyFill="1" applyBorder="1" applyAlignment="1">
      <alignment vertical="center"/>
    </xf>
    <xf numFmtId="196" fontId="58" fillId="8" borderId="14" xfId="49" applyNumberFormat="1" applyFont="1" applyFill="1" applyBorder="1" applyAlignment="1">
      <alignment vertical="center"/>
    </xf>
    <xf numFmtId="196" fontId="58" fillId="8" borderId="21" xfId="49" applyNumberFormat="1" applyFont="1" applyFill="1" applyBorder="1" applyAlignment="1">
      <alignment vertical="center"/>
    </xf>
    <xf numFmtId="194" fontId="0" fillId="0" borderId="0" xfId="49" applyNumberFormat="1" applyFont="1" applyAlignment="1">
      <alignment horizontal="right" vertical="center"/>
    </xf>
    <xf numFmtId="9" fontId="58" fillId="0" borderId="0" xfId="42" applyFont="1" applyAlignment="1">
      <alignment/>
    </xf>
    <xf numFmtId="9" fontId="0" fillId="0" borderId="0" xfId="42" applyFont="1" applyAlignment="1">
      <alignment/>
    </xf>
    <xf numFmtId="9" fontId="0" fillId="0" borderId="0" xfId="42" applyFont="1" applyAlignment="1">
      <alignment/>
    </xf>
    <xf numFmtId="196" fontId="68" fillId="0" borderId="10" xfId="49" applyNumberFormat="1" applyFont="1" applyBorder="1" applyAlignment="1">
      <alignment horizontal="center"/>
    </xf>
    <xf numFmtId="196" fontId="68" fillId="0" borderId="0" xfId="49" applyNumberFormat="1" applyFont="1" applyFill="1" applyBorder="1" applyAlignment="1">
      <alignment/>
    </xf>
    <xf numFmtId="196" fontId="58" fillId="0" borderId="0" xfId="49" applyNumberFormat="1" applyFont="1" applyFill="1" applyBorder="1" applyAlignment="1">
      <alignment/>
    </xf>
    <xf numFmtId="0" fontId="69" fillId="0" borderId="0" xfId="0" applyFont="1" applyAlignment="1">
      <alignment vertical="center"/>
    </xf>
    <xf numFmtId="0" fontId="69" fillId="0" borderId="0" xfId="0" applyFont="1" applyAlignment="1">
      <alignment horizontal="left" vertical="center"/>
    </xf>
    <xf numFmtId="194" fontId="0" fillId="0" borderId="21" xfId="49" applyNumberFormat="1" applyFont="1" applyBorder="1" applyAlignment="1">
      <alignment vertical="center"/>
    </xf>
    <xf numFmtId="194" fontId="58" fillId="8" borderId="23" xfId="49" applyNumberFormat="1" applyFont="1" applyFill="1" applyBorder="1" applyAlignment="1">
      <alignment vertical="center"/>
    </xf>
    <xf numFmtId="194" fontId="58" fillId="8" borderId="24" xfId="49" applyNumberFormat="1" applyFont="1" applyFill="1" applyBorder="1" applyAlignment="1">
      <alignment vertical="center"/>
    </xf>
    <xf numFmtId="194" fontId="58" fillId="8" borderId="25" xfId="49" applyNumberFormat="1" applyFont="1" applyFill="1" applyBorder="1" applyAlignment="1">
      <alignment vertical="center"/>
    </xf>
    <xf numFmtId="196" fontId="58" fillId="8" borderId="23" xfId="49" applyNumberFormat="1" applyFont="1" applyFill="1" applyBorder="1" applyAlignment="1">
      <alignment vertical="center"/>
    </xf>
    <xf numFmtId="196" fontId="58" fillId="8" borderId="24" xfId="49" applyNumberFormat="1" applyFont="1" applyFill="1" applyBorder="1" applyAlignment="1">
      <alignment vertical="center"/>
    </xf>
    <xf numFmtId="194" fontId="58" fillId="8" borderId="26" xfId="49" applyNumberFormat="1" applyFont="1" applyFill="1" applyBorder="1" applyAlignment="1">
      <alignment vertical="center"/>
    </xf>
    <xf numFmtId="196" fontId="58" fillId="8" borderId="26" xfId="49" applyNumberFormat="1" applyFont="1" applyFill="1" applyBorder="1" applyAlignment="1">
      <alignment vertical="center"/>
    </xf>
    <xf numFmtId="194" fontId="58" fillId="8" borderId="27" xfId="49" applyNumberFormat="1" applyFont="1" applyFill="1" applyBorder="1" applyAlignment="1">
      <alignment vertical="center"/>
    </xf>
    <xf numFmtId="196" fontId="58" fillId="8" borderId="27" xfId="49" applyNumberFormat="1" applyFont="1" applyFill="1" applyBorder="1" applyAlignment="1">
      <alignment vertical="center"/>
    </xf>
    <xf numFmtId="176" fontId="58" fillId="33" borderId="28" xfId="0" applyNumberFormat="1" applyFont="1" applyFill="1" applyBorder="1" applyAlignment="1">
      <alignment vertical="center"/>
    </xf>
    <xf numFmtId="0" fontId="58" fillId="33" borderId="29" xfId="0" applyFont="1" applyFill="1" applyBorder="1" applyAlignment="1">
      <alignment/>
    </xf>
    <xf numFmtId="0" fontId="58" fillId="33" borderId="30" xfId="0" applyFont="1" applyFill="1" applyBorder="1" applyAlignment="1">
      <alignment/>
    </xf>
    <xf numFmtId="194" fontId="0" fillId="0" borderId="18" xfId="49" applyNumberFormat="1" applyFont="1" applyBorder="1" applyAlignment="1">
      <alignment vertical="center"/>
    </xf>
    <xf numFmtId="196" fontId="0" fillId="0" borderId="18" xfId="49" applyNumberFormat="1" applyFont="1" applyBorder="1" applyAlignment="1">
      <alignment vertical="center"/>
    </xf>
    <xf numFmtId="194" fontId="58" fillId="8" borderId="31" xfId="49" applyNumberFormat="1" applyFont="1" applyFill="1" applyBorder="1" applyAlignment="1">
      <alignment vertical="center"/>
    </xf>
    <xf numFmtId="194" fontId="0" fillId="0" borderId="0" xfId="49" applyNumberFormat="1" applyFont="1" applyBorder="1" applyAlignment="1">
      <alignment vertical="center"/>
    </xf>
    <xf numFmtId="192" fontId="0" fillId="0" borderId="14" xfId="0" applyNumberFormat="1" applyFont="1" applyFill="1" applyBorder="1" applyAlignment="1">
      <alignment vertical="center"/>
    </xf>
    <xf numFmtId="194" fontId="0" fillId="36" borderId="14" xfId="49" applyNumberFormat="1" applyFont="1" applyFill="1" applyBorder="1" applyAlignment="1">
      <alignment vertical="center"/>
    </xf>
    <xf numFmtId="0" fontId="70" fillId="0" borderId="0" xfId="0" applyFont="1" applyAlignment="1">
      <alignment vertical="center"/>
    </xf>
    <xf numFmtId="0" fontId="71" fillId="0" borderId="0" xfId="0" applyFont="1" applyAlignment="1">
      <alignment vertical="center"/>
    </xf>
    <xf numFmtId="176" fontId="0" fillId="0" borderId="22" xfId="0" applyNumberFormat="1" applyFont="1" applyFill="1" applyBorder="1" applyAlignment="1">
      <alignment horizontal="center" vertical="center"/>
    </xf>
    <xf numFmtId="0" fontId="58" fillId="33" borderId="14" xfId="43" applyFont="1" applyFill="1" applyBorder="1" applyAlignment="1" applyProtection="1">
      <alignment vertical="center" wrapText="1"/>
      <protection/>
    </xf>
    <xf numFmtId="0" fontId="8" fillId="0" borderId="0" xfId="43"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37" borderId="19" xfId="0" applyFont="1" applyFill="1" applyBorder="1" applyAlignment="1">
      <alignment horizontal="center" vertical="center"/>
    </xf>
    <xf numFmtId="0" fontId="0" fillId="37" borderId="12" xfId="0" applyFont="1" applyFill="1" applyBorder="1" applyAlignment="1">
      <alignment horizontal="center" vertical="center"/>
    </xf>
    <xf numFmtId="0" fontId="0" fillId="37" borderId="14" xfId="0" applyFont="1" applyFill="1" applyBorder="1" applyAlignment="1">
      <alignment horizontal="center" vertical="center"/>
    </xf>
    <xf numFmtId="197" fontId="58" fillId="8" borderId="14" xfId="49" applyNumberFormat="1" applyFont="1" applyFill="1" applyBorder="1" applyAlignment="1">
      <alignment vertical="center"/>
    </xf>
    <xf numFmtId="189" fontId="69" fillId="0" borderId="0" xfId="49" applyNumberFormat="1" applyFont="1" applyAlignment="1">
      <alignment horizontal="left" vertical="center"/>
    </xf>
    <xf numFmtId="197" fontId="58" fillId="8" borderId="14" xfId="49" applyNumberFormat="1" applyFont="1" applyFill="1" applyBorder="1" applyAlignment="1">
      <alignment horizontal="right" vertical="center"/>
    </xf>
    <xf numFmtId="196" fontId="72" fillId="0" borderId="0" xfId="49" applyNumberFormat="1" applyFont="1" applyAlignment="1">
      <alignment horizontal="right"/>
    </xf>
    <xf numFmtId="196" fontId="73" fillId="8" borderId="14" xfId="49" applyNumberFormat="1" applyFont="1" applyFill="1" applyBorder="1" applyAlignment="1">
      <alignment vertical="center"/>
    </xf>
    <xf numFmtId="196" fontId="74" fillId="0" borderId="14" xfId="49" applyNumberFormat="1" applyFont="1" applyBorder="1" applyAlignment="1">
      <alignment vertical="center"/>
    </xf>
    <xf numFmtId="196" fontId="74" fillId="0" borderId="20" xfId="49" applyNumberFormat="1" applyFont="1" applyBorder="1" applyAlignment="1">
      <alignment vertical="center"/>
    </xf>
    <xf numFmtId="196" fontId="73" fillId="8" borderId="21" xfId="49" applyNumberFormat="1" applyFont="1" applyFill="1" applyBorder="1" applyAlignment="1">
      <alignment vertical="center"/>
    </xf>
    <xf numFmtId="196" fontId="74" fillId="0" borderId="0" xfId="49" applyNumberFormat="1" applyFont="1" applyBorder="1" applyAlignment="1">
      <alignment vertical="center"/>
    </xf>
    <xf numFmtId="197" fontId="73" fillId="8" borderId="14" xfId="49" applyNumberFormat="1" applyFont="1" applyFill="1" applyBorder="1" applyAlignment="1">
      <alignment vertical="center"/>
    </xf>
    <xf numFmtId="196" fontId="74" fillId="0" borderId="0" xfId="49" applyNumberFormat="1" applyFont="1" applyBorder="1" applyAlignment="1">
      <alignment/>
    </xf>
    <xf numFmtId="9" fontId="74" fillId="0" borderId="0" xfId="42" applyFont="1" applyBorder="1" applyAlignment="1">
      <alignment/>
    </xf>
    <xf numFmtId="0" fontId="74" fillId="0" borderId="14" xfId="0" applyFont="1" applyFill="1" applyBorder="1" applyAlignment="1">
      <alignment vertical="center" wrapText="1"/>
    </xf>
    <xf numFmtId="0" fontId="74" fillId="37" borderId="14" xfId="0" applyFont="1" applyFill="1" applyBorder="1" applyAlignment="1">
      <alignment horizontal="center" vertical="center"/>
    </xf>
    <xf numFmtId="189" fontId="74" fillId="0" borderId="18" xfId="0" applyNumberFormat="1" applyFont="1" applyFill="1" applyBorder="1" applyAlignment="1">
      <alignment horizontal="center" vertical="center" wrapText="1"/>
    </xf>
    <xf numFmtId="194" fontId="58" fillId="8" borderId="32" xfId="49" applyNumberFormat="1" applyFont="1" applyFill="1" applyBorder="1" applyAlignment="1">
      <alignment vertical="center"/>
    </xf>
    <xf numFmtId="194" fontId="58" fillId="8" borderId="33" xfId="49" applyNumberFormat="1" applyFont="1" applyFill="1" applyBorder="1" applyAlignment="1">
      <alignment vertical="center"/>
    </xf>
    <xf numFmtId="196" fontId="73" fillId="8" borderId="32" xfId="49" applyNumberFormat="1" applyFont="1" applyFill="1" applyBorder="1" applyAlignment="1">
      <alignment vertical="center"/>
    </xf>
    <xf numFmtId="196" fontId="73" fillId="8" borderId="33" xfId="49" applyNumberFormat="1" applyFont="1" applyFill="1" applyBorder="1" applyAlignment="1">
      <alignment vertical="center"/>
    </xf>
    <xf numFmtId="196" fontId="73" fillId="8" borderId="34" xfId="49" applyNumberFormat="1" applyFont="1" applyFill="1" applyBorder="1" applyAlignment="1">
      <alignment vertical="center"/>
    </xf>
    <xf numFmtId="196" fontId="74" fillId="0" borderId="15" xfId="49" applyNumberFormat="1" applyFont="1" applyBorder="1" applyAlignment="1">
      <alignment vertical="center"/>
    </xf>
    <xf numFmtId="194" fontId="0" fillId="36" borderId="20" xfId="49" applyNumberFormat="1" applyFont="1" applyFill="1" applyBorder="1" applyAlignment="1">
      <alignment vertical="center"/>
    </xf>
    <xf numFmtId="194" fontId="0" fillId="36" borderId="21" xfId="49" applyNumberFormat="1" applyFont="1" applyFill="1" applyBorder="1" applyAlignment="1">
      <alignment vertical="center"/>
    </xf>
    <xf numFmtId="181" fontId="0" fillId="36" borderId="14" xfId="0" applyNumberFormat="1" applyFont="1" applyFill="1" applyBorder="1" applyAlignment="1">
      <alignment vertical="center"/>
    </xf>
    <xf numFmtId="0" fontId="65" fillId="0" borderId="10" xfId="0" applyFont="1" applyBorder="1" applyAlignment="1">
      <alignment horizontal="left" vertical="center"/>
    </xf>
    <xf numFmtId="196" fontId="73" fillId="8" borderId="31" xfId="49" applyNumberFormat="1" applyFont="1" applyFill="1" applyBorder="1" applyAlignment="1">
      <alignment vertical="center"/>
    </xf>
    <xf numFmtId="196" fontId="73" fillId="8" borderId="25" xfId="49" applyNumberFormat="1" applyFont="1" applyFill="1" applyBorder="1" applyAlignment="1">
      <alignment vertical="center"/>
    </xf>
    <xf numFmtId="196" fontId="73" fillId="8" borderId="35" xfId="49" applyNumberFormat="1" applyFont="1" applyFill="1" applyBorder="1" applyAlignment="1">
      <alignment vertical="center"/>
    </xf>
    <xf numFmtId="196" fontId="0" fillId="0" borderId="0" xfId="49" applyNumberFormat="1" applyFont="1" applyBorder="1" applyAlignment="1">
      <alignment vertical="center"/>
    </xf>
    <xf numFmtId="196" fontId="0" fillId="0" borderId="0" xfId="49" applyNumberFormat="1" applyFont="1" applyBorder="1" applyAlignment="1">
      <alignment/>
    </xf>
    <xf numFmtId="196" fontId="72" fillId="0" borderId="0" xfId="49" applyNumberFormat="1" applyFont="1" applyBorder="1" applyAlignment="1">
      <alignment horizontal="right"/>
    </xf>
    <xf numFmtId="196" fontId="74" fillId="0" borderId="18" xfId="49" applyNumberFormat="1" applyFont="1" applyBorder="1" applyAlignment="1">
      <alignment vertical="center"/>
    </xf>
    <xf numFmtId="197" fontId="73" fillId="8" borderId="14" xfId="49" applyNumberFormat="1" applyFont="1" applyFill="1" applyBorder="1" applyAlignment="1">
      <alignment horizontal="right" vertical="center"/>
    </xf>
    <xf numFmtId="0" fontId="75" fillId="0" borderId="0" xfId="0" applyFont="1" applyFill="1" applyAlignment="1">
      <alignment horizontal="right" vertical="center"/>
    </xf>
    <xf numFmtId="0" fontId="58" fillId="34" borderId="20" xfId="0" applyFont="1" applyFill="1" applyBorder="1" applyAlignment="1">
      <alignment horizontal="left" vertical="center" wrapText="1"/>
    </xf>
    <xf numFmtId="0" fontId="58" fillId="34" borderId="18" xfId="0" applyFont="1" applyFill="1" applyBorder="1" applyAlignment="1">
      <alignment horizontal="left" vertical="center" wrapText="1"/>
    </xf>
    <xf numFmtId="0" fontId="58" fillId="34" borderId="21" xfId="0" applyFont="1" applyFill="1" applyBorder="1" applyAlignment="1">
      <alignment horizontal="left" vertical="center" wrapText="1"/>
    </xf>
    <xf numFmtId="188" fontId="0" fillId="0" borderId="12" xfId="0" applyNumberFormat="1" applyFont="1" applyFill="1" applyBorder="1" applyAlignment="1">
      <alignment horizontal="center" vertical="center"/>
    </xf>
    <xf numFmtId="188" fontId="0" fillId="0" borderId="16" xfId="0" applyNumberFormat="1" applyFont="1" applyFill="1" applyBorder="1" applyAlignment="1">
      <alignment horizontal="center" vertical="center"/>
    </xf>
    <xf numFmtId="188" fontId="0" fillId="0" borderId="17" xfId="0" applyNumberFormat="1" applyFont="1" applyFill="1" applyBorder="1" applyAlignment="1">
      <alignment horizontal="center" vertical="center"/>
    </xf>
    <xf numFmtId="0" fontId="0" fillId="0" borderId="12" xfId="0" applyFont="1" applyFill="1" applyBorder="1" applyAlignment="1">
      <alignment vertical="center" wrapText="1"/>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49" fontId="0" fillId="0" borderId="12" xfId="0" applyNumberFormat="1" applyFont="1" applyFill="1" applyBorder="1" applyAlignment="1">
      <alignment vertical="center" wrapText="1"/>
    </xf>
    <xf numFmtId="49" fontId="0" fillId="0" borderId="16" xfId="0" applyNumberFormat="1" applyFont="1" applyFill="1" applyBorder="1" applyAlignment="1">
      <alignment vertical="center"/>
    </xf>
    <xf numFmtId="49" fontId="0" fillId="0" borderId="17" xfId="0" applyNumberFormat="1" applyFont="1" applyFill="1" applyBorder="1" applyAlignment="1">
      <alignment vertical="center"/>
    </xf>
    <xf numFmtId="0" fontId="76" fillId="0" borderId="0" xfId="0" applyFont="1" applyFill="1" applyBorder="1" applyAlignment="1">
      <alignment horizontal="right"/>
    </xf>
    <xf numFmtId="0" fontId="77" fillId="0" borderId="12" xfId="43" applyFont="1" applyFill="1" applyBorder="1" applyAlignment="1" applyProtection="1">
      <alignment horizontal="left" vertical="center" wrapText="1"/>
      <protection/>
    </xf>
    <xf numFmtId="0" fontId="77" fillId="0" borderId="16" xfId="43" applyFont="1" applyFill="1" applyBorder="1" applyAlignment="1" applyProtection="1">
      <alignment horizontal="left" vertical="center" wrapText="1"/>
      <protection/>
    </xf>
    <xf numFmtId="0" fontId="0" fillId="0" borderId="2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2" xfId="0" applyFont="1" applyFill="1" applyBorder="1" applyAlignment="1">
      <alignment vertical="center"/>
    </xf>
    <xf numFmtId="0" fontId="74" fillId="0" borderId="12" xfId="0" applyFont="1" applyFill="1" applyBorder="1" applyAlignment="1">
      <alignment horizontal="left" vertical="center" wrapText="1"/>
    </xf>
    <xf numFmtId="0" fontId="74" fillId="0" borderId="16" xfId="0" applyFont="1" applyFill="1" applyBorder="1" applyAlignment="1">
      <alignment horizontal="left" vertical="center" wrapText="1"/>
    </xf>
    <xf numFmtId="0" fontId="74" fillId="0" borderId="17" xfId="0" applyFont="1" applyFill="1" applyBorder="1" applyAlignment="1">
      <alignment horizontal="left" vertical="center" wrapText="1"/>
    </xf>
    <xf numFmtId="0" fontId="69" fillId="0" borderId="20"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77" fillId="0" borderId="14" xfId="43" applyFont="1" applyFill="1" applyBorder="1" applyAlignment="1" applyProtection="1">
      <alignment horizontal="left" vertical="center" wrapText="1"/>
      <protection/>
    </xf>
    <xf numFmtId="0" fontId="77" fillId="0" borderId="17" xfId="43" applyFont="1" applyFill="1" applyBorder="1" applyAlignment="1" applyProtection="1">
      <alignment horizontal="left" vertical="center" wrapText="1"/>
      <protection/>
    </xf>
    <xf numFmtId="0" fontId="77" fillId="0" borderId="12" xfId="43" applyFont="1" applyFill="1" applyBorder="1" applyAlignment="1" applyProtection="1">
      <alignment horizontal="left" vertical="center"/>
      <protection/>
    </xf>
    <xf numFmtId="0" fontId="77" fillId="0" borderId="16" xfId="43" applyFont="1" applyFill="1" applyBorder="1" applyAlignment="1" applyProtection="1">
      <alignment horizontal="left" vertical="center"/>
      <protection/>
    </xf>
    <xf numFmtId="0" fontId="77" fillId="0" borderId="17" xfId="43" applyFont="1" applyFill="1" applyBorder="1" applyAlignment="1" applyProtection="1">
      <alignment horizontal="left" vertical="center"/>
      <protection/>
    </xf>
    <xf numFmtId="176" fontId="0" fillId="0" borderId="12" xfId="0" applyNumberFormat="1" applyFont="1" applyFill="1" applyBorder="1" applyAlignment="1">
      <alignment horizontal="left" vertical="center" wrapText="1"/>
    </xf>
    <xf numFmtId="176" fontId="0" fillId="0" borderId="16" xfId="0" applyNumberFormat="1" applyFont="1" applyFill="1" applyBorder="1" applyAlignment="1">
      <alignment horizontal="left" vertical="center"/>
    </xf>
    <xf numFmtId="176" fontId="0" fillId="0" borderId="17" xfId="0" applyNumberFormat="1" applyFont="1" applyFill="1" applyBorder="1" applyAlignment="1">
      <alignment horizontal="left" vertical="center"/>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176" fontId="58" fillId="34" borderId="19" xfId="0" applyNumberFormat="1" applyFont="1" applyFill="1" applyBorder="1" applyAlignment="1">
      <alignment vertical="center" shrinkToFit="1"/>
    </xf>
    <xf numFmtId="176" fontId="58" fillId="34" borderId="10" xfId="0" applyNumberFormat="1" applyFont="1" applyFill="1" applyBorder="1" applyAlignment="1">
      <alignment vertical="center" shrinkToFit="1"/>
    </xf>
    <xf numFmtId="176" fontId="58" fillId="34" borderId="38" xfId="0" applyNumberFormat="1" applyFont="1" applyFill="1" applyBorder="1" applyAlignment="1">
      <alignment vertical="center" shrinkToFit="1"/>
    </xf>
    <xf numFmtId="176" fontId="58" fillId="34" borderId="12" xfId="0" applyNumberFormat="1" applyFont="1" applyFill="1" applyBorder="1" applyAlignment="1">
      <alignment vertical="center" shrinkToFit="1"/>
    </xf>
    <xf numFmtId="176" fontId="58" fillId="34" borderId="16" xfId="0" applyNumberFormat="1" applyFont="1" applyFill="1" applyBorder="1" applyAlignment="1">
      <alignment vertical="center" shrinkToFit="1"/>
    </xf>
    <xf numFmtId="176" fontId="58" fillId="34" borderId="17" xfId="0" applyNumberFormat="1" applyFont="1" applyFill="1" applyBorder="1" applyAlignment="1">
      <alignment vertical="center" shrinkToFit="1"/>
    </xf>
    <xf numFmtId="176" fontId="58" fillId="34" borderId="22" xfId="0" applyNumberFormat="1" applyFont="1" applyFill="1" applyBorder="1" applyAlignment="1">
      <alignment horizontal="left" vertical="center" wrapText="1" shrinkToFit="1"/>
    </xf>
    <xf numFmtId="176" fontId="58" fillId="34" borderId="11" xfId="0" applyNumberFormat="1" applyFont="1" applyFill="1" applyBorder="1" applyAlignment="1">
      <alignment horizontal="left" vertical="center" wrapText="1" shrinkToFit="1"/>
    </xf>
    <xf numFmtId="176" fontId="58" fillId="34" borderId="36" xfId="0" applyNumberFormat="1" applyFont="1" applyFill="1" applyBorder="1" applyAlignment="1">
      <alignment horizontal="left" vertical="center" wrapText="1" shrinkToFit="1"/>
    </xf>
    <xf numFmtId="0" fontId="66" fillId="0" borderId="10" xfId="0" applyFont="1" applyBorder="1" applyAlignment="1">
      <alignment horizontal="left"/>
    </xf>
    <xf numFmtId="0" fontId="58" fillId="33" borderId="12" xfId="0" applyFont="1" applyFill="1" applyBorder="1" applyAlignment="1">
      <alignment horizontal="left" vertical="center" shrinkToFit="1"/>
    </xf>
    <xf numFmtId="0" fontId="58" fillId="33" borderId="16" xfId="0" applyFont="1" applyFill="1" applyBorder="1" applyAlignment="1">
      <alignment horizontal="left" vertical="center" shrinkToFit="1"/>
    </xf>
    <xf numFmtId="0" fontId="58" fillId="33" borderId="17" xfId="0" applyFont="1" applyFill="1" applyBorder="1" applyAlignment="1">
      <alignment horizontal="left" vertical="center" shrinkToFit="1"/>
    </xf>
    <xf numFmtId="0" fontId="58" fillId="0" borderId="0" xfId="0" applyFont="1" applyBorder="1" applyAlignment="1">
      <alignment horizontal="left"/>
    </xf>
    <xf numFmtId="0" fontId="58" fillId="0" borderId="10" xfId="0" applyFont="1" applyBorder="1" applyAlignment="1">
      <alignment horizontal="left"/>
    </xf>
    <xf numFmtId="176" fontId="58" fillId="34" borderId="22" xfId="0" applyNumberFormat="1" applyFont="1" applyFill="1" applyBorder="1" applyAlignment="1">
      <alignment horizontal="center" vertical="center" textRotation="255" shrinkToFit="1"/>
    </xf>
    <xf numFmtId="176" fontId="58" fillId="34" borderId="15" xfId="0" applyNumberFormat="1" applyFont="1" applyFill="1" applyBorder="1" applyAlignment="1">
      <alignment horizontal="center" vertical="center" textRotation="255" shrinkToFit="1"/>
    </xf>
    <xf numFmtId="176" fontId="58" fillId="34" borderId="19" xfId="0" applyNumberFormat="1" applyFont="1" applyFill="1" applyBorder="1" applyAlignment="1">
      <alignment horizontal="center" vertical="center" textRotation="255" shrinkToFit="1"/>
    </xf>
    <xf numFmtId="176" fontId="58" fillId="34" borderId="20" xfId="0" applyNumberFormat="1" applyFont="1" applyFill="1" applyBorder="1" applyAlignment="1">
      <alignment horizontal="center" vertical="center" textRotation="255" shrinkToFit="1"/>
    </xf>
    <xf numFmtId="176" fontId="58" fillId="34" borderId="18" xfId="0" applyNumberFormat="1" applyFont="1" applyFill="1" applyBorder="1" applyAlignment="1">
      <alignment horizontal="center" vertical="center" textRotation="255" shrinkToFit="1"/>
    </xf>
    <xf numFmtId="0" fontId="58" fillId="33" borderId="12" xfId="0" applyFont="1" applyFill="1" applyBorder="1" applyAlignment="1">
      <alignment horizontal="left"/>
    </xf>
    <xf numFmtId="0" fontId="58" fillId="33" borderId="16" xfId="0" applyFont="1" applyFill="1" applyBorder="1" applyAlignment="1">
      <alignment horizontal="left"/>
    </xf>
    <xf numFmtId="0" fontId="58" fillId="33" borderId="17" xfId="0" applyFont="1" applyFill="1" applyBorder="1" applyAlignment="1">
      <alignment horizontal="left"/>
    </xf>
    <xf numFmtId="0" fontId="0" fillId="0" borderId="12"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176" fontId="58" fillId="34" borderId="22" xfId="0" applyNumberFormat="1" applyFont="1" applyFill="1" applyBorder="1" applyAlignment="1">
      <alignment vertical="center" shrinkToFit="1"/>
    </xf>
    <xf numFmtId="176" fontId="58" fillId="34" borderId="11" xfId="0" applyNumberFormat="1" applyFont="1" applyFill="1" applyBorder="1" applyAlignment="1">
      <alignment vertical="center" shrinkToFit="1"/>
    </xf>
    <xf numFmtId="176" fontId="58" fillId="34" borderId="36" xfId="0" applyNumberFormat="1" applyFont="1" applyFill="1" applyBorder="1" applyAlignment="1">
      <alignment vertical="center" shrinkToFit="1"/>
    </xf>
    <xf numFmtId="176" fontId="58" fillId="33" borderId="39" xfId="0" applyNumberFormat="1" applyFont="1" applyFill="1" applyBorder="1" applyAlignment="1">
      <alignment vertical="center" shrinkToFit="1"/>
    </xf>
    <xf numFmtId="176" fontId="58" fillId="33" borderId="23" xfId="0" applyNumberFormat="1" applyFont="1" applyFill="1" applyBorder="1" applyAlignment="1">
      <alignment vertical="center" shrinkToFit="1"/>
    </xf>
    <xf numFmtId="0" fontId="58" fillId="33" borderId="22" xfId="0" applyFont="1" applyFill="1" applyBorder="1" applyAlignment="1">
      <alignment horizontal="left" vertical="center" shrinkToFit="1"/>
    </xf>
    <xf numFmtId="0" fontId="58" fillId="33" borderId="11" xfId="0" applyFont="1" applyFill="1" applyBorder="1" applyAlignment="1">
      <alignment horizontal="left" vertical="center" shrinkToFit="1"/>
    </xf>
    <xf numFmtId="0" fontId="58" fillId="33" borderId="36" xfId="0" applyFont="1" applyFill="1" applyBorder="1" applyAlignment="1">
      <alignment horizontal="left" vertical="center" shrinkToFit="1"/>
    </xf>
    <xf numFmtId="176" fontId="58" fillId="33" borderId="40" xfId="0" applyNumberFormat="1" applyFont="1" applyFill="1" applyBorder="1" applyAlignment="1">
      <alignment horizontal="left" vertical="center" shrinkToFit="1"/>
    </xf>
    <xf numFmtId="176" fontId="58" fillId="33" borderId="24" xfId="0" applyNumberFormat="1" applyFont="1" applyFill="1" applyBorder="1" applyAlignment="1">
      <alignment horizontal="left" vertical="center" shrinkToFit="1"/>
    </xf>
    <xf numFmtId="176" fontId="58" fillId="34" borderId="39" xfId="0" applyNumberFormat="1" applyFont="1" applyFill="1" applyBorder="1" applyAlignment="1">
      <alignment horizontal="left" vertical="center" shrinkToFit="1"/>
    </xf>
    <xf numFmtId="176" fontId="58" fillId="34" borderId="23" xfId="0" applyNumberFormat="1" applyFont="1" applyFill="1" applyBorder="1" applyAlignment="1">
      <alignment horizontal="left" vertical="center" shrinkToFit="1"/>
    </xf>
    <xf numFmtId="176" fontId="58" fillId="34" borderId="12" xfId="0" applyNumberFormat="1" applyFont="1" applyFill="1" applyBorder="1" applyAlignment="1">
      <alignment horizontal="left" vertical="center"/>
    </xf>
    <xf numFmtId="176" fontId="58" fillId="34" borderId="16" xfId="0" applyNumberFormat="1" applyFont="1" applyFill="1" applyBorder="1" applyAlignment="1">
      <alignment horizontal="left" vertical="center"/>
    </xf>
    <xf numFmtId="176" fontId="58" fillId="34" borderId="17" xfId="0" applyNumberFormat="1" applyFont="1" applyFill="1" applyBorder="1" applyAlignment="1">
      <alignment horizontal="left" vertical="center"/>
    </xf>
    <xf numFmtId="0" fontId="58" fillId="33" borderId="12" xfId="0" applyFont="1" applyFill="1" applyBorder="1" applyAlignment="1">
      <alignment horizontal="left" vertical="center"/>
    </xf>
    <xf numFmtId="0" fontId="58" fillId="33" borderId="16" xfId="0" applyFont="1" applyFill="1" applyBorder="1" applyAlignment="1">
      <alignment horizontal="left" vertical="center"/>
    </xf>
    <xf numFmtId="0" fontId="58" fillId="33" borderId="17" xfId="0" applyFont="1" applyFill="1" applyBorder="1" applyAlignment="1">
      <alignment horizontal="left" vertical="center"/>
    </xf>
    <xf numFmtId="0" fontId="58" fillId="33" borderId="20"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78" fillId="33" borderId="12" xfId="0" applyFont="1" applyFill="1" applyBorder="1" applyAlignment="1">
      <alignment vertical="center" shrinkToFit="1"/>
    </xf>
    <xf numFmtId="0" fontId="78" fillId="33" borderId="17" xfId="0" applyFont="1" applyFill="1" applyBorder="1" applyAlignment="1">
      <alignment vertical="center" shrinkToFit="1"/>
    </xf>
    <xf numFmtId="0" fontId="78" fillId="33" borderId="22" xfId="0" applyFont="1" applyFill="1" applyBorder="1" applyAlignment="1">
      <alignment vertical="center" shrinkToFit="1"/>
    </xf>
    <xf numFmtId="0" fontId="78" fillId="33" borderId="36" xfId="0" applyFont="1" applyFill="1" applyBorder="1" applyAlignment="1">
      <alignment vertical="center" shrinkToFit="1"/>
    </xf>
    <xf numFmtId="0" fontId="58" fillId="33" borderId="39" xfId="0" applyFont="1" applyFill="1" applyBorder="1" applyAlignment="1">
      <alignment horizontal="center" vertical="center" shrinkToFit="1"/>
    </xf>
    <xf numFmtId="0" fontId="58" fillId="33" borderId="23" xfId="0" applyFont="1" applyFill="1" applyBorder="1" applyAlignment="1">
      <alignment horizontal="center" vertical="center" shrinkToFit="1"/>
    </xf>
    <xf numFmtId="0" fontId="58" fillId="33" borderId="15" xfId="0" applyFont="1" applyFill="1" applyBorder="1" applyAlignment="1">
      <alignment horizontal="left" vertical="center" shrinkToFit="1"/>
    </xf>
    <xf numFmtId="0" fontId="58" fillId="33" borderId="0" xfId="0" applyFont="1" applyFill="1" applyBorder="1" applyAlignment="1">
      <alignment horizontal="left" vertical="center" shrinkToFit="1"/>
    </xf>
    <xf numFmtId="0" fontId="58" fillId="33" borderId="37" xfId="0" applyFont="1" applyFill="1" applyBorder="1" applyAlignment="1">
      <alignment horizontal="left" vertical="center" shrinkToFit="1"/>
    </xf>
    <xf numFmtId="0" fontId="58" fillId="33" borderId="40" xfId="0" applyFont="1" applyFill="1" applyBorder="1" applyAlignment="1">
      <alignment horizontal="center" vertical="center" shrinkToFit="1"/>
    </xf>
    <xf numFmtId="0" fontId="58" fillId="33" borderId="24" xfId="0" applyFont="1" applyFill="1" applyBorder="1" applyAlignment="1">
      <alignment horizontal="center" vertical="center" shrinkToFit="1"/>
    </xf>
    <xf numFmtId="0" fontId="58" fillId="33" borderId="39" xfId="0" applyFont="1" applyFill="1" applyBorder="1" applyAlignment="1">
      <alignment vertical="center" shrinkToFit="1"/>
    </xf>
    <xf numFmtId="0" fontId="58" fillId="33" borderId="23" xfId="0" applyFont="1" applyFill="1" applyBorder="1" applyAlignment="1">
      <alignment vertical="center" shrinkToFit="1"/>
    </xf>
    <xf numFmtId="0" fontId="58" fillId="33" borderId="41" xfId="0" applyFont="1" applyFill="1" applyBorder="1" applyAlignment="1">
      <alignment vertical="center" shrinkToFit="1"/>
    </xf>
    <xf numFmtId="0" fontId="58" fillId="33" borderId="26" xfId="0" applyFont="1" applyFill="1" applyBorder="1" applyAlignment="1">
      <alignment vertical="center" shrinkToFit="1"/>
    </xf>
    <xf numFmtId="176" fontId="58" fillId="33" borderId="22" xfId="0" applyNumberFormat="1" applyFont="1" applyFill="1" applyBorder="1" applyAlignment="1">
      <alignment horizontal="left" vertical="center"/>
    </xf>
    <xf numFmtId="176" fontId="58" fillId="33" borderId="11" xfId="0" applyNumberFormat="1" applyFont="1" applyFill="1" applyBorder="1" applyAlignment="1">
      <alignment horizontal="left" vertical="center"/>
    </xf>
    <xf numFmtId="176" fontId="58" fillId="33" borderId="36" xfId="0" applyNumberFormat="1" applyFont="1" applyFill="1" applyBorder="1" applyAlignment="1">
      <alignment horizontal="left" vertical="center"/>
    </xf>
    <xf numFmtId="176" fontId="78" fillId="33" borderId="12" xfId="0" applyNumberFormat="1" applyFont="1" applyFill="1" applyBorder="1" applyAlignment="1">
      <alignment horizontal="left" vertical="top"/>
    </xf>
    <xf numFmtId="176" fontId="78" fillId="33" borderId="17" xfId="0" applyNumberFormat="1" applyFont="1" applyFill="1" applyBorder="1" applyAlignment="1">
      <alignment horizontal="left" vertical="top"/>
    </xf>
    <xf numFmtId="0" fontId="58" fillId="33" borderId="15" xfId="0" applyFont="1" applyFill="1" applyBorder="1" applyAlignment="1">
      <alignment horizontal="center" vertical="center" wrapText="1"/>
    </xf>
    <xf numFmtId="0" fontId="58" fillId="34" borderId="12" xfId="0" applyFont="1" applyFill="1" applyBorder="1" applyAlignment="1">
      <alignment horizontal="left" vertical="center"/>
    </xf>
    <xf numFmtId="0" fontId="58" fillId="34" borderId="16" xfId="0" applyFont="1" applyFill="1" applyBorder="1" applyAlignment="1">
      <alignment horizontal="left" vertical="center"/>
    </xf>
    <xf numFmtId="0" fontId="58" fillId="34" borderId="17" xfId="0" applyFont="1" applyFill="1" applyBorder="1" applyAlignment="1">
      <alignment horizontal="left" vertical="center"/>
    </xf>
    <xf numFmtId="176" fontId="58" fillId="34" borderId="20" xfId="0" applyNumberFormat="1" applyFont="1" applyFill="1" applyBorder="1" applyAlignment="1">
      <alignment horizontal="center" vertical="center" textRotation="255" wrapText="1"/>
    </xf>
    <xf numFmtId="176" fontId="58" fillId="34" borderId="18" xfId="0" applyNumberFormat="1" applyFont="1" applyFill="1" applyBorder="1" applyAlignment="1">
      <alignment horizontal="center" vertical="center" textRotation="255" wrapText="1"/>
    </xf>
    <xf numFmtId="176" fontId="58" fillId="34" borderId="19" xfId="0" applyNumberFormat="1" applyFont="1" applyFill="1" applyBorder="1" applyAlignment="1">
      <alignment horizontal="center" vertical="center" textRotation="255" wrapText="1"/>
    </xf>
    <xf numFmtId="176" fontId="78" fillId="33" borderId="12" xfId="0" applyNumberFormat="1" applyFont="1" applyFill="1" applyBorder="1" applyAlignment="1">
      <alignment vertical="center"/>
    </xf>
    <xf numFmtId="176" fontId="78" fillId="33" borderId="17" xfId="0" applyNumberFormat="1" applyFont="1" applyFill="1" applyBorder="1" applyAlignment="1">
      <alignment vertical="center"/>
    </xf>
    <xf numFmtId="176" fontId="78" fillId="33" borderId="12" xfId="0" applyNumberFormat="1" applyFont="1" applyFill="1" applyBorder="1" applyAlignment="1">
      <alignment horizontal="left" vertical="center"/>
    </xf>
    <xf numFmtId="176" fontId="78" fillId="33" borderId="17" xfId="0" applyNumberFormat="1" applyFont="1" applyFill="1" applyBorder="1" applyAlignment="1">
      <alignment horizontal="left" vertical="center"/>
    </xf>
    <xf numFmtId="176" fontId="78" fillId="33" borderId="12" xfId="0" applyNumberFormat="1" applyFont="1" applyFill="1" applyBorder="1" applyAlignment="1">
      <alignment horizontal="left" vertical="center" shrinkToFit="1"/>
    </xf>
    <xf numFmtId="176" fontId="78" fillId="33" borderId="17" xfId="0" applyNumberFormat="1" applyFont="1" applyFill="1" applyBorder="1" applyAlignment="1">
      <alignment horizontal="left" vertical="center" shrinkToFit="1"/>
    </xf>
    <xf numFmtId="176" fontId="78" fillId="33" borderId="22" xfId="0" applyNumberFormat="1" applyFont="1" applyFill="1" applyBorder="1" applyAlignment="1">
      <alignment vertical="center"/>
    </xf>
    <xf numFmtId="176" fontId="78" fillId="33" borderId="36" xfId="0" applyNumberFormat="1" applyFont="1" applyFill="1" applyBorder="1" applyAlignment="1">
      <alignment vertical="center"/>
    </xf>
    <xf numFmtId="176" fontId="58" fillId="33" borderId="42" xfId="0" applyNumberFormat="1" applyFont="1" applyFill="1" applyBorder="1" applyAlignment="1">
      <alignment horizontal="left" vertical="center"/>
    </xf>
    <xf numFmtId="176" fontId="58" fillId="33" borderId="43" xfId="0" applyNumberFormat="1" applyFont="1" applyFill="1" applyBorder="1" applyAlignment="1">
      <alignment horizontal="left" vertical="center"/>
    </xf>
    <xf numFmtId="176" fontId="58" fillId="33" borderId="27" xfId="0" applyNumberFormat="1" applyFont="1" applyFill="1" applyBorder="1" applyAlignment="1">
      <alignment horizontal="left" vertical="center"/>
    </xf>
    <xf numFmtId="0" fontId="67" fillId="33" borderId="12" xfId="0" applyFont="1" applyFill="1" applyBorder="1" applyAlignment="1">
      <alignment horizontal="center" vertical="center" wrapText="1" shrinkToFit="1"/>
    </xf>
    <xf numFmtId="0" fontId="67" fillId="33" borderId="16" xfId="0" applyFont="1" applyFill="1" applyBorder="1" applyAlignment="1">
      <alignment horizontal="center" vertical="center" wrapText="1" shrinkToFit="1"/>
    </xf>
    <xf numFmtId="0" fontId="67" fillId="33" borderId="17" xfId="0" applyFont="1" applyFill="1" applyBorder="1" applyAlignment="1">
      <alignment horizontal="center" vertical="center" wrapText="1" shrinkToFit="1"/>
    </xf>
    <xf numFmtId="176" fontId="58" fillId="34" borderId="20" xfId="0" applyNumberFormat="1" applyFont="1" applyFill="1" applyBorder="1" applyAlignment="1">
      <alignment horizontal="center" vertical="center" textRotation="255"/>
    </xf>
    <xf numFmtId="176" fontId="58" fillId="34" borderId="18" xfId="0" applyNumberFormat="1" applyFont="1" applyFill="1" applyBorder="1" applyAlignment="1">
      <alignment horizontal="center" vertical="center" textRotation="255"/>
    </xf>
    <xf numFmtId="176" fontId="58" fillId="34" borderId="15" xfId="0" applyNumberFormat="1" applyFont="1" applyFill="1" applyBorder="1" applyAlignment="1">
      <alignment horizontal="center" vertical="center" textRotation="255"/>
    </xf>
    <xf numFmtId="176" fontId="78" fillId="33" borderId="12" xfId="0" applyNumberFormat="1" applyFont="1" applyFill="1" applyBorder="1" applyAlignment="1">
      <alignment horizontal="left" vertical="center" wrapText="1"/>
    </xf>
    <xf numFmtId="176" fontId="78" fillId="33" borderId="17" xfId="0" applyNumberFormat="1" applyFont="1" applyFill="1" applyBorder="1" applyAlignment="1">
      <alignment horizontal="left" vertical="center" wrapText="1"/>
    </xf>
    <xf numFmtId="176" fontId="58" fillId="33" borderId="15" xfId="0" applyNumberFormat="1" applyFont="1" applyFill="1" applyBorder="1" applyAlignment="1">
      <alignment horizontal="left" vertical="center" wrapText="1"/>
    </xf>
    <xf numFmtId="176" fontId="58" fillId="33" borderId="0" xfId="0" applyNumberFormat="1" applyFont="1" applyFill="1" applyBorder="1" applyAlignment="1">
      <alignment horizontal="left" vertical="center" wrapText="1"/>
    </xf>
    <xf numFmtId="176" fontId="58" fillId="33" borderId="37" xfId="0" applyNumberFormat="1" applyFont="1" applyFill="1" applyBorder="1" applyAlignment="1">
      <alignment horizontal="left" vertical="center" wrapText="1"/>
    </xf>
    <xf numFmtId="176" fontId="58" fillId="33" borderId="22" xfId="0" applyNumberFormat="1" applyFont="1" applyFill="1" applyBorder="1" applyAlignment="1">
      <alignment horizontal="left" vertical="center" wrapText="1"/>
    </xf>
    <xf numFmtId="176" fontId="58" fillId="33" borderId="11" xfId="0" applyNumberFormat="1" applyFont="1" applyFill="1" applyBorder="1" applyAlignment="1">
      <alignment horizontal="left" vertical="center" wrapText="1"/>
    </xf>
    <xf numFmtId="176" fontId="58" fillId="33" borderId="36" xfId="0" applyNumberFormat="1" applyFont="1" applyFill="1" applyBorder="1" applyAlignment="1">
      <alignment horizontal="left" vertical="center" wrapText="1"/>
    </xf>
    <xf numFmtId="0" fontId="8" fillId="0" borderId="0" xfId="43" applyAlignment="1" applyProtection="1">
      <alignment/>
      <protection/>
    </xf>
    <xf numFmtId="176" fontId="78" fillId="33" borderId="15" xfId="0" applyNumberFormat="1" applyFont="1" applyFill="1" applyBorder="1" applyAlignment="1">
      <alignment vertical="center" wrapText="1"/>
    </xf>
    <xf numFmtId="176" fontId="78" fillId="33" borderId="37" xfId="0" applyNumberFormat="1" applyFont="1" applyFill="1" applyBorder="1" applyAlignment="1">
      <alignment vertical="center" wrapText="1"/>
    </xf>
    <xf numFmtId="176" fontId="58" fillId="33" borderId="39" xfId="0" applyNumberFormat="1" applyFont="1" applyFill="1" applyBorder="1" applyAlignment="1">
      <alignment horizontal="left" vertical="center" shrinkToFit="1"/>
    </xf>
    <xf numFmtId="176" fontId="58" fillId="33" borderId="23" xfId="0" applyNumberFormat="1" applyFont="1" applyFill="1" applyBorder="1" applyAlignment="1">
      <alignment horizontal="left" vertical="center" shrinkToFit="1"/>
    </xf>
    <xf numFmtId="176" fontId="58" fillId="33" borderId="15" xfId="0" applyNumberFormat="1" applyFont="1" applyFill="1" applyBorder="1" applyAlignment="1">
      <alignment horizontal="left" vertical="center" shrinkToFit="1"/>
    </xf>
    <xf numFmtId="176" fontId="58" fillId="33" borderId="0" xfId="0" applyNumberFormat="1" applyFont="1" applyFill="1" applyBorder="1" applyAlignment="1">
      <alignment horizontal="left" vertical="center" shrinkToFit="1"/>
    </xf>
    <xf numFmtId="176" fontId="58" fillId="33" borderId="37" xfId="0" applyNumberFormat="1" applyFont="1" applyFill="1" applyBorder="1" applyAlignment="1">
      <alignment horizontal="left" vertical="center" shrinkToFit="1"/>
    </xf>
    <xf numFmtId="176" fontId="78" fillId="33" borderId="12" xfId="0" applyNumberFormat="1" applyFont="1" applyFill="1" applyBorder="1" applyAlignment="1">
      <alignment vertical="center" wrapText="1"/>
    </xf>
    <xf numFmtId="176" fontId="78" fillId="33" borderId="17" xfId="0" applyNumberFormat="1" applyFont="1" applyFill="1" applyBorder="1" applyAlignment="1">
      <alignment vertical="center" wrapText="1"/>
    </xf>
    <xf numFmtId="0" fontId="74" fillId="0" borderId="12" xfId="0" applyFont="1" applyFill="1" applyBorder="1" applyAlignment="1">
      <alignment horizontal="left" vertical="top" wrapText="1"/>
    </xf>
    <xf numFmtId="0" fontId="74" fillId="0" borderId="16" xfId="0" applyFont="1" applyFill="1" applyBorder="1" applyAlignment="1">
      <alignment horizontal="left" vertical="top" wrapText="1"/>
    </xf>
    <xf numFmtId="0" fontId="74" fillId="0" borderId="17"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osaka.lg.jp/houbun/reiki/reiki_honbun/k201RG00000141.html" TargetMode="External" /><Relationship Id="rId2" Type="http://schemas.openxmlformats.org/officeDocument/2006/relationships/hyperlink" Target="https://www.pref.osaka.lg.jp/houbun/reiki/reiki_honbun/k201RG00000142.html" TargetMode="External" /><Relationship Id="rId3" Type="http://schemas.openxmlformats.org/officeDocument/2006/relationships/hyperlink" Target="https://wahha-kamigata.jp/" TargetMode="External" /><Relationship Id="rId4" Type="http://schemas.openxmlformats.org/officeDocument/2006/relationships/hyperlink" Target="https://www.pref.osaka.lg.jp/bunka/"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57/R04_z05-15kamigataenngeisiryoukann.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31"/>
  <sheetViews>
    <sheetView tabSelected="1" view="pageBreakPreview" zoomScale="80" zoomScaleNormal="80" zoomScaleSheetLayoutView="80" zoomScalePageLayoutView="0" workbookViewId="0" topLeftCell="A1">
      <selection activeCell="B5" sqref="B5:C5"/>
    </sheetView>
  </sheetViews>
  <sheetFormatPr defaultColWidth="9.140625" defaultRowHeight="15"/>
  <cols>
    <col min="1" max="1" width="35.8515625" style="0" customWidth="1"/>
    <col min="2" max="2" width="14.00390625" style="19" customWidth="1"/>
    <col min="3" max="7" width="13.00390625" style="19" customWidth="1"/>
  </cols>
  <sheetData>
    <row r="1" spans="1:7" ht="21.75" customHeight="1" thickBot="1">
      <c r="A1" s="3"/>
      <c r="B1" s="14"/>
      <c r="C1" s="14"/>
      <c r="D1" s="14"/>
      <c r="E1" s="14"/>
      <c r="F1" s="146"/>
      <c r="G1" s="146"/>
    </row>
    <row r="2" spans="1:7" ht="26.25" thickBot="1">
      <c r="A2" s="21" t="s">
        <v>142</v>
      </c>
      <c r="B2" s="15"/>
      <c r="C2" s="15"/>
      <c r="D2" s="15"/>
      <c r="E2" s="15"/>
      <c r="F2" s="161"/>
      <c r="G2" s="161"/>
    </row>
    <row r="3" spans="1:7" ht="28.5" customHeight="1">
      <c r="A3" s="13" t="s">
        <v>71</v>
      </c>
      <c r="B3" s="13"/>
      <c r="C3" s="13"/>
      <c r="D3" s="13"/>
      <c r="E3" s="13"/>
      <c r="F3" s="13"/>
      <c r="G3" s="13"/>
    </row>
    <row r="4" spans="1:7" ht="18.75">
      <c r="A4" s="8"/>
      <c r="B4" s="16"/>
      <c r="C4" s="16"/>
      <c r="D4" s="16"/>
      <c r="E4" s="16"/>
      <c r="F4" s="16"/>
      <c r="G4" s="16"/>
    </row>
    <row r="5" spans="1:7" ht="43.5" customHeight="1">
      <c r="A5" s="61" t="s">
        <v>72</v>
      </c>
      <c r="B5" s="162" t="s">
        <v>170</v>
      </c>
      <c r="C5" s="163"/>
      <c r="D5" s="107" t="s">
        <v>161</v>
      </c>
      <c r="E5" s="183" t="s">
        <v>162</v>
      </c>
      <c r="F5" s="183"/>
      <c r="G5" s="183"/>
    </row>
    <row r="6" spans="1:7" s="19" customFormat="1" ht="18.75">
      <c r="A6" s="20"/>
      <c r="B6" s="108"/>
      <c r="C6" s="108"/>
      <c r="D6" s="20"/>
      <c r="E6" s="20"/>
      <c r="F6" s="20"/>
      <c r="G6" s="20"/>
    </row>
    <row r="7" spans="1:7" ht="18.75">
      <c r="A7" s="137" t="s">
        <v>171</v>
      </c>
      <c r="B7" s="18"/>
      <c r="C7" s="18"/>
      <c r="D7" s="18"/>
      <c r="E7" s="18"/>
      <c r="F7" s="18"/>
      <c r="G7" s="18"/>
    </row>
    <row r="8" spans="1:7" ht="25.5" customHeight="1">
      <c r="A8" s="147" t="s">
        <v>73</v>
      </c>
      <c r="B8" s="162" t="s">
        <v>146</v>
      </c>
      <c r="C8" s="163"/>
      <c r="D8" s="163"/>
      <c r="E8" s="163"/>
      <c r="F8" s="163"/>
      <c r="G8" s="184"/>
    </row>
    <row r="9" spans="1:7" ht="25.5" customHeight="1">
      <c r="A9" s="149"/>
      <c r="B9" s="185" t="s">
        <v>147</v>
      </c>
      <c r="C9" s="186"/>
      <c r="D9" s="186"/>
      <c r="E9" s="186"/>
      <c r="F9" s="186"/>
      <c r="G9" s="187"/>
    </row>
    <row r="10" spans="1:7" ht="38.25" customHeight="1">
      <c r="A10" s="57" t="s">
        <v>103</v>
      </c>
      <c r="B10" s="177" t="s">
        <v>148</v>
      </c>
      <c r="C10" s="178"/>
      <c r="D10" s="178"/>
      <c r="E10" s="178"/>
      <c r="F10" s="178"/>
      <c r="G10" s="179"/>
    </row>
    <row r="11" spans="1:7" ht="38.25" customHeight="1">
      <c r="A11" s="58" t="s">
        <v>109</v>
      </c>
      <c r="B11" s="158" t="s">
        <v>173</v>
      </c>
      <c r="C11" s="159"/>
      <c r="D11" s="159"/>
      <c r="E11" s="159"/>
      <c r="F11" s="159"/>
      <c r="G11" s="160"/>
    </row>
    <row r="12" spans="1:7" ht="38.25" customHeight="1">
      <c r="A12" s="58" t="s">
        <v>74</v>
      </c>
      <c r="B12" s="153" t="s">
        <v>149</v>
      </c>
      <c r="C12" s="154"/>
      <c r="D12" s="154"/>
      <c r="E12" s="154"/>
      <c r="F12" s="154"/>
      <c r="G12" s="155"/>
    </row>
    <row r="13" spans="1:7" ht="38.25" customHeight="1">
      <c r="A13" s="58" t="s">
        <v>75</v>
      </c>
      <c r="B13" s="176" t="s">
        <v>150</v>
      </c>
      <c r="C13" s="154"/>
      <c r="D13" s="154"/>
      <c r="E13" s="154"/>
      <c r="F13" s="154"/>
      <c r="G13" s="155"/>
    </row>
    <row r="14" spans="1:7" ht="38.25" customHeight="1">
      <c r="A14" s="58" t="s">
        <v>76</v>
      </c>
      <c r="B14" s="176" t="s">
        <v>151</v>
      </c>
      <c r="C14" s="154"/>
      <c r="D14" s="154"/>
      <c r="E14" s="154"/>
      <c r="F14" s="154"/>
      <c r="G14" s="155"/>
    </row>
    <row r="15" spans="1:7" ht="38.25" customHeight="1">
      <c r="A15" s="58" t="s">
        <v>77</v>
      </c>
      <c r="B15" s="176" t="s">
        <v>152</v>
      </c>
      <c r="C15" s="154"/>
      <c r="D15" s="154"/>
      <c r="E15" s="154"/>
      <c r="F15" s="154"/>
      <c r="G15" s="155"/>
    </row>
    <row r="16" spans="1:7" ht="39" customHeight="1">
      <c r="A16" s="58" t="s">
        <v>78</v>
      </c>
      <c r="B16" s="153" t="s">
        <v>153</v>
      </c>
      <c r="C16" s="154"/>
      <c r="D16" s="154"/>
      <c r="E16" s="154"/>
      <c r="F16" s="154"/>
      <c r="G16" s="155"/>
    </row>
    <row r="17" spans="1:7" ht="18.75" customHeight="1">
      <c r="A17" s="147" t="s">
        <v>79</v>
      </c>
      <c r="B17" s="156" t="s">
        <v>80</v>
      </c>
      <c r="C17" s="173" t="s">
        <v>81</v>
      </c>
      <c r="D17" s="174"/>
      <c r="E17" s="174"/>
      <c r="F17" s="175"/>
      <c r="G17" s="180" t="s">
        <v>163</v>
      </c>
    </row>
    <row r="18" spans="1:7" ht="18.75">
      <c r="A18" s="148"/>
      <c r="B18" s="157"/>
      <c r="C18" s="109" t="s">
        <v>82</v>
      </c>
      <c r="D18" s="109" t="s">
        <v>83</v>
      </c>
      <c r="E18" s="109" t="s">
        <v>8</v>
      </c>
      <c r="F18" s="109" t="s">
        <v>84</v>
      </c>
      <c r="G18" s="181"/>
    </row>
    <row r="19" spans="1:7" ht="18.75">
      <c r="A19" s="148"/>
      <c r="B19" s="102">
        <f>SUM(C19:F19)</f>
        <v>0</v>
      </c>
      <c r="C19" s="102">
        <v>0</v>
      </c>
      <c r="D19" s="102">
        <v>0</v>
      </c>
      <c r="E19" s="102">
        <v>0</v>
      </c>
      <c r="F19" s="102">
        <v>0</v>
      </c>
      <c r="G19" s="182"/>
    </row>
    <row r="20" spans="1:7" ht="18.75">
      <c r="A20" s="149"/>
      <c r="B20" s="150"/>
      <c r="C20" s="151"/>
      <c r="D20" s="151"/>
      <c r="E20" s="151"/>
      <c r="F20" s="151"/>
      <c r="G20" s="152"/>
    </row>
    <row r="21" spans="1:7" ht="38.25" customHeight="1">
      <c r="A21" s="59" t="s">
        <v>85</v>
      </c>
      <c r="B21" s="153" t="s">
        <v>172</v>
      </c>
      <c r="C21" s="191"/>
      <c r="D21" s="191"/>
      <c r="E21" s="191"/>
      <c r="F21" s="191"/>
      <c r="G21" s="192"/>
    </row>
    <row r="22" spans="1:7" ht="38.25" customHeight="1">
      <c r="A22" s="59" t="s">
        <v>86</v>
      </c>
      <c r="B22" s="153" t="s">
        <v>154</v>
      </c>
      <c r="C22" s="191"/>
      <c r="D22" s="191"/>
      <c r="E22" s="191"/>
      <c r="F22" s="191"/>
      <c r="G22" s="192"/>
    </row>
    <row r="23" spans="1:7" ht="38.25" customHeight="1">
      <c r="A23" s="58" t="s">
        <v>87</v>
      </c>
      <c r="B23" s="153" t="s">
        <v>155</v>
      </c>
      <c r="C23" s="191"/>
      <c r="D23" s="191"/>
      <c r="E23" s="191"/>
      <c r="F23" s="191"/>
      <c r="G23" s="192"/>
    </row>
    <row r="24" spans="1:7" ht="18.75" customHeight="1">
      <c r="A24" s="147" t="s">
        <v>88</v>
      </c>
      <c r="B24" s="110" t="s">
        <v>89</v>
      </c>
      <c r="C24" s="111" t="s">
        <v>110</v>
      </c>
      <c r="D24" s="111" t="s">
        <v>102</v>
      </c>
      <c r="E24" s="111" t="s">
        <v>111</v>
      </c>
      <c r="F24" s="112" t="s">
        <v>112</v>
      </c>
      <c r="G24" s="126" t="s">
        <v>166</v>
      </c>
    </row>
    <row r="25" spans="1:7" ht="18.75">
      <c r="A25" s="148"/>
      <c r="B25" s="106" t="s">
        <v>156</v>
      </c>
      <c r="C25" s="26">
        <v>7567</v>
      </c>
      <c r="D25" s="26">
        <v>34541</v>
      </c>
      <c r="E25" s="26">
        <v>12166</v>
      </c>
      <c r="F25" s="34">
        <v>13212</v>
      </c>
      <c r="G25" s="127">
        <v>23723</v>
      </c>
    </row>
    <row r="26" spans="1:7" ht="58.5" customHeight="1">
      <c r="A26" s="149"/>
      <c r="B26" s="188" t="s">
        <v>165</v>
      </c>
      <c r="C26" s="189"/>
      <c r="D26" s="189"/>
      <c r="E26" s="189"/>
      <c r="F26" s="189"/>
      <c r="G26" s="190"/>
    </row>
    <row r="27" spans="1:7" ht="18.75">
      <c r="A27" s="9"/>
      <c r="B27" s="17"/>
      <c r="C27" s="17"/>
      <c r="D27" s="17"/>
      <c r="E27" s="17"/>
      <c r="F27" s="17"/>
      <c r="G27" s="17"/>
    </row>
    <row r="28" spans="1:7" ht="18.75">
      <c r="A28" s="137" t="s">
        <v>174</v>
      </c>
      <c r="B28" s="18"/>
      <c r="C28" s="18"/>
      <c r="D28" s="18"/>
      <c r="E28" s="18"/>
      <c r="F28" s="18"/>
      <c r="G28" s="18"/>
    </row>
    <row r="29" spans="1:7" ht="39" customHeight="1">
      <c r="A29" s="58" t="s">
        <v>90</v>
      </c>
      <c r="B29" s="164" t="s">
        <v>157</v>
      </c>
      <c r="C29" s="165"/>
      <c r="D29" s="165"/>
      <c r="E29" s="165"/>
      <c r="F29" s="165"/>
      <c r="G29" s="166"/>
    </row>
    <row r="30" spans="1:7" ht="39" customHeight="1">
      <c r="A30" s="59" t="s">
        <v>91</v>
      </c>
      <c r="B30" s="167"/>
      <c r="C30" s="168"/>
      <c r="D30" s="168"/>
      <c r="E30" s="168"/>
      <c r="F30" s="168"/>
      <c r="G30" s="169"/>
    </row>
    <row r="31" spans="1:7" ht="39" customHeight="1">
      <c r="A31" s="56" t="s">
        <v>92</v>
      </c>
      <c r="B31" s="170"/>
      <c r="C31" s="171"/>
      <c r="D31" s="171"/>
      <c r="E31" s="171"/>
      <c r="F31" s="171"/>
      <c r="G31" s="172"/>
    </row>
  </sheetData>
  <sheetProtection/>
  <mergeCells count="25">
    <mergeCell ref="E5:G5"/>
    <mergeCell ref="B8:G8"/>
    <mergeCell ref="B9:G9"/>
    <mergeCell ref="A24:A26"/>
    <mergeCell ref="B26:G26"/>
    <mergeCell ref="B21:G21"/>
    <mergeCell ref="B22:G22"/>
    <mergeCell ref="B23:G23"/>
    <mergeCell ref="B29:G31"/>
    <mergeCell ref="C17:F17"/>
    <mergeCell ref="B13:G13"/>
    <mergeCell ref="B14:G14"/>
    <mergeCell ref="B15:G15"/>
    <mergeCell ref="B10:G10"/>
    <mergeCell ref="G17:G19"/>
    <mergeCell ref="F1:G1"/>
    <mergeCell ref="A17:A20"/>
    <mergeCell ref="B20:G20"/>
    <mergeCell ref="B12:G12"/>
    <mergeCell ref="B17:B18"/>
    <mergeCell ref="B16:G16"/>
    <mergeCell ref="B11:G11"/>
    <mergeCell ref="F2:G2"/>
    <mergeCell ref="A8:A9"/>
    <mergeCell ref="B5:C5"/>
  </mergeCells>
  <hyperlinks>
    <hyperlink ref="B8:G8" r:id="rId1" display="大阪府立上方演芸資料館条例"/>
    <hyperlink ref="B9:G9" r:id="rId2" display="大阪府立上方演芸資料館条例施行規則"/>
    <hyperlink ref="B5:C5" r:id="rId3" display="https://wahha-kamigata.jp/"/>
    <hyperlink ref="E5:G5" r:id="rId4" display="https://www.pref.osaka.lg.jp/bunka/"/>
  </hyperlinks>
  <printOptions/>
  <pageMargins left="0.6299212598425197" right="0.6299212598425197" top="0.5511811023622047" bottom="0.35433070866141736" header="0.31496062992125984" footer="0.31496062992125984"/>
  <pageSetup fitToHeight="0" fitToWidth="1" horizontalDpi="600" verticalDpi="600" orientation="portrait" paperSize="9" scale="71" r:id="rId5"/>
  <headerFooter>
    <oddHeader>&amp;R上方演芸資料館
（ワッハ上方）</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08"/>
  <sheetViews>
    <sheetView view="pageBreakPreview" zoomScaleSheetLayoutView="100" workbookViewId="0" topLeftCell="A49">
      <selection activeCell="A60" sqref="A60"/>
    </sheetView>
  </sheetViews>
  <sheetFormatPr defaultColWidth="9.140625" defaultRowHeight="15"/>
  <cols>
    <col min="1" max="1" width="4.28125" style="0" customWidth="1"/>
    <col min="2" max="2" width="6.421875" style="0" customWidth="1"/>
    <col min="3" max="3" width="6.140625" style="0" customWidth="1"/>
    <col min="4" max="4" width="16.28125" style="0" customWidth="1"/>
    <col min="5" max="6" width="17.140625" style="27" customWidth="1"/>
    <col min="7" max="7" width="17.140625" style="28" customWidth="1"/>
    <col min="8" max="8" width="17.140625" style="30" customWidth="1"/>
    <col min="9" max="9" width="17.140625" style="28" customWidth="1"/>
  </cols>
  <sheetData>
    <row r="1" ht="20.25">
      <c r="A1" s="22" t="s">
        <v>120</v>
      </c>
    </row>
    <row r="2" spans="1:9" ht="12" customHeight="1">
      <c r="A2" s="105" t="s">
        <v>143</v>
      </c>
      <c r="E2" s="29"/>
      <c r="F2" s="29"/>
      <c r="G2" s="30"/>
      <c r="I2" s="30"/>
    </row>
    <row r="3" spans="1:9" ht="18" customHeight="1">
      <c r="A3" s="202" t="s">
        <v>106</v>
      </c>
      <c r="B3" s="202"/>
      <c r="C3" s="202"/>
      <c r="D3" s="202"/>
      <c r="E3" s="29"/>
      <c r="F3" s="29"/>
      <c r="G3" s="30"/>
      <c r="H3" s="116"/>
      <c r="I3" s="116" t="s">
        <v>164</v>
      </c>
    </row>
    <row r="4" spans="1:9" ht="16.5" customHeight="1">
      <c r="A4" s="203" t="s">
        <v>0</v>
      </c>
      <c r="B4" s="204"/>
      <c r="C4" s="204"/>
      <c r="D4" s="205"/>
      <c r="E4" s="39" t="s">
        <v>128</v>
      </c>
      <c r="F4" s="39" t="s">
        <v>129</v>
      </c>
      <c r="G4" s="40" t="s">
        <v>130</v>
      </c>
      <c r="H4" s="40" t="s">
        <v>131</v>
      </c>
      <c r="I4" s="40" t="s">
        <v>175</v>
      </c>
    </row>
    <row r="5" spans="1:9" ht="16.5" customHeight="1">
      <c r="A5" s="208" t="s">
        <v>1</v>
      </c>
      <c r="B5" s="196" t="s">
        <v>2</v>
      </c>
      <c r="C5" s="197"/>
      <c r="D5" s="198"/>
      <c r="E5" s="51">
        <v>0</v>
      </c>
      <c r="F5" s="51">
        <v>0</v>
      </c>
      <c r="G5" s="51">
        <v>0</v>
      </c>
      <c r="H5" s="51">
        <v>0</v>
      </c>
      <c r="I5" s="103">
        <v>0</v>
      </c>
    </row>
    <row r="6" spans="1:9" ht="16.5" customHeight="1">
      <c r="A6" s="209"/>
      <c r="B6" s="196" t="s">
        <v>3</v>
      </c>
      <c r="C6" s="197"/>
      <c r="D6" s="198"/>
      <c r="E6" s="51">
        <v>0</v>
      </c>
      <c r="F6" s="51">
        <v>0</v>
      </c>
      <c r="G6" s="51">
        <v>0</v>
      </c>
      <c r="H6" s="51">
        <v>0</v>
      </c>
      <c r="I6" s="103">
        <v>0</v>
      </c>
    </row>
    <row r="7" spans="1:9" ht="16.5" customHeight="1" thickBot="1">
      <c r="A7" s="209"/>
      <c r="B7" s="219" t="s">
        <v>4</v>
      </c>
      <c r="C7" s="220"/>
      <c r="D7" s="221"/>
      <c r="E7" s="52">
        <v>0</v>
      </c>
      <c r="F7" s="52">
        <v>0</v>
      </c>
      <c r="G7" s="52">
        <v>0</v>
      </c>
      <c r="H7" s="52">
        <v>0</v>
      </c>
      <c r="I7" s="134">
        <v>0</v>
      </c>
    </row>
    <row r="8" spans="1:9" ht="16.5" customHeight="1" thickBot="1">
      <c r="A8" s="210"/>
      <c r="B8" s="222" t="s">
        <v>5</v>
      </c>
      <c r="C8" s="223"/>
      <c r="D8" s="223"/>
      <c r="E8" s="86">
        <f>SUM(E5:E7)</f>
        <v>0</v>
      </c>
      <c r="F8" s="86">
        <f>SUM(F5:F7)</f>
        <v>0</v>
      </c>
      <c r="G8" s="86">
        <f>SUM(G5:G7)</f>
        <v>0</v>
      </c>
      <c r="H8" s="128">
        <f>SUM(H5:H7)</f>
        <v>0</v>
      </c>
      <c r="I8" s="100">
        <f>SUM(I5:I7)</f>
        <v>0</v>
      </c>
    </row>
    <row r="9" spans="1:9" ht="16.5" customHeight="1">
      <c r="A9" s="211" t="s">
        <v>6</v>
      </c>
      <c r="B9" s="193" t="s">
        <v>139</v>
      </c>
      <c r="C9" s="194"/>
      <c r="D9" s="195"/>
      <c r="E9" s="85">
        <v>0</v>
      </c>
      <c r="F9" s="85">
        <v>0</v>
      </c>
      <c r="G9" s="85">
        <v>0</v>
      </c>
      <c r="H9" s="85">
        <v>0</v>
      </c>
      <c r="I9" s="135">
        <v>0</v>
      </c>
    </row>
    <row r="10" spans="1:9" ht="16.5" customHeight="1">
      <c r="A10" s="212"/>
      <c r="B10" s="196" t="s">
        <v>140</v>
      </c>
      <c r="C10" s="197"/>
      <c r="D10" s="198"/>
      <c r="E10" s="51">
        <v>0</v>
      </c>
      <c r="F10" s="51">
        <v>0</v>
      </c>
      <c r="G10" s="51">
        <v>0</v>
      </c>
      <c r="H10" s="51">
        <v>0</v>
      </c>
      <c r="I10" s="103">
        <v>0</v>
      </c>
    </row>
    <row r="11" spans="1:9" ht="16.5" customHeight="1">
      <c r="A11" s="212"/>
      <c r="B11" s="196" t="s">
        <v>141</v>
      </c>
      <c r="C11" s="197"/>
      <c r="D11" s="198"/>
      <c r="E11" s="103">
        <v>0</v>
      </c>
      <c r="F11" s="103">
        <v>0</v>
      </c>
      <c r="G11" s="103">
        <v>0</v>
      </c>
      <c r="H11" s="103">
        <v>0</v>
      </c>
      <c r="I11" s="103">
        <v>0</v>
      </c>
    </row>
    <row r="12" spans="1:9" ht="16.5" customHeight="1" thickBot="1">
      <c r="A12" s="212"/>
      <c r="B12" s="199" t="s">
        <v>7</v>
      </c>
      <c r="C12" s="200"/>
      <c r="D12" s="201"/>
      <c r="E12" s="52">
        <v>73803</v>
      </c>
      <c r="F12" s="52">
        <v>71412</v>
      </c>
      <c r="G12" s="52">
        <v>49590</v>
      </c>
      <c r="H12" s="52">
        <v>49504</v>
      </c>
      <c r="I12" s="134">
        <v>51048</v>
      </c>
    </row>
    <row r="13" spans="1:9" ht="16.5" customHeight="1" thickBot="1">
      <c r="A13" s="209"/>
      <c r="B13" s="227" t="s">
        <v>5</v>
      </c>
      <c r="C13" s="228"/>
      <c r="D13" s="228"/>
      <c r="E13" s="87">
        <f>SUM(E9:E12)</f>
        <v>73803</v>
      </c>
      <c r="F13" s="87">
        <f>SUM(F9:F12)</f>
        <v>71412</v>
      </c>
      <c r="G13" s="87">
        <f>SUM(G9:G12)</f>
        <v>49590</v>
      </c>
      <c r="H13" s="129">
        <f>SUM(H9:H12)</f>
        <v>49504</v>
      </c>
      <c r="I13" s="88">
        <f>SUM(I9:I12)</f>
        <v>51048</v>
      </c>
    </row>
    <row r="14" spans="1:9" ht="16.5" customHeight="1" thickBot="1">
      <c r="A14" s="229" t="s">
        <v>9</v>
      </c>
      <c r="B14" s="230"/>
      <c r="C14" s="230"/>
      <c r="D14" s="230"/>
      <c r="E14" s="86">
        <f>E13-E8</f>
        <v>73803</v>
      </c>
      <c r="F14" s="86">
        <f>F13-F8</f>
        <v>71412</v>
      </c>
      <c r="G14" s="86">
        <f>G13-G8</f>
        <v>49590</v>
      </c>
      <c r="H14" s="128">
        <f>H13-H8</f>
        <v>49504</v>
      </c>
      <c r="I14" s="100">
        <f>I13-I8</f>
        <v>51048</v>
      </c>
    </row>
    <row r="15" spans="1:9" ht="12" customHeight="1">
      <c r="A15" s="5"/>
      <c r="B15" s="5"/>
      <c r="C15" s="5"/>
      <c r="D15" s="5"/>
      <c r="E15" s="53"/>
      <c r="F15" s="53"/>
      <c r="G15" s="53"/>
      <c r="H15" s="101"/>
      <c r="I15" s="101"/>
    </row>
    <row r="16" spans="1:9" ht="16.5" customHeight="1">
      <c r="A16" s="231" t="s">
        <v>10</v>
      </c>
      <c r="B16" s="232"/>
      <c r="C16" s="232"/>
      <c r="D16" s="233"/>
      <c r="E16" s="51">
        <v>0</v>
      </c>
      <c r="F16" s="51">
        <v>0</v>
      </c>
      <c r="G16" s="51">
        <v>0</v>
      </c>
      <c r="H16" s="51">
        <v>0</v>
      </c>
      <c r="I16" s="103">
        <v>0</v>
      </c>
    </row>
    <row r="17" spans="1:4" ht="12" customHeight="1">
      <c r="A17" s="5"/>
      <c r="B17" s="5"/>
      <c r="C17" s="5"/>
      <c r="D17" s="5"/>
    </row>
    <row r="18" spans="1:9" ht="16.5" customHeight="1">
      <c r="A18" s="213" t="s">
        <v>11</v>
      </c>
      <c r="B18" s="214"/>
      <c r="C18" s="214"/>
      <c r="D18" s="214"/>
      <c r="E18" s="214"/>
      <c r="F18" s="214"/>
      <c r="G18" s="214"/>
      <c r="H18" s="214"/>
      <c r="I18" s="215"/>
    </row>
    <row r="19" spans="1:9" ht="51" customHeight="1">
      <c r="A19" s="216" t="s">
        <v>158</v>
      </c>
      <c r="B19" s="217"/>
      <c r="C19" s="217"/>
      <c r="D19" s="217"/>
      <c r="E19" s="217"/>
      <c r="F19" s="217"/>
      <c r="G19" s="217"/>
      <c r="H19" s="217"/>
      <c r="I19" s="218"/>
    </row>
    <row r="20" ht="9" customHeight="1"/>
    <row r="21" ht="18.75">
      <c r="A21" s="1" t="s">
        <v>12</v>
      </c>
    </row>
    <row r="22" spans="1:9" ht="18" customHeight="1">
      <c r="A22" s="206" t="s">
        <v>13</v>
      </c>
      <c r="B22" s="206"/>
      <c r="C22" s="206"/>
      <c r="G22" s="81"/>
      <c r="H22" s="82"/>
      <c r="I22" s="82"/>
    </row>
    <row r="23" spans="1:9" ht="18" customHeight="1">
      <c r="A23" s="292" t="s">
        <v>107</v>
      </c>
      <c r="B23" s="292"/>
      <c r="C23" s="292"/>
      <c r="D23" s="292"/>
      <c r="E23" s="29"/>
      <c r="F23" s="29"/>
      <c r="G23" s="80"/>
      <c r="H23" s="116"/>
      <c r="I23" s="116" t="s">
        <v>164</v>
      </c>
    </row>
    <row r="24" spans="1:9" ht="16.5" customHeight="1">
      <c r="A24" s="234" t="s">
        <v>0</v>
      </c>
      <c r="B24" s="235"/>
      <c r="C24" s="235"/>
      <c r="D24" s="236"/>
      <c r="E24" s="39" t="s">
        <v>177</v>
      </c>
      <c r="F24" s="39" t="s">
        <v>178</v>
      </c>
      <c r="G24" s="39" t="s">
        <v>118</v>
      </c>
      <c r="H24" s="39" t="s">
        <v>119</v>
      </c>
      <c r="I24" s="40" t="s">
        <v>176</v>
      </c>
    </row>
    <row r="25" spans="1:9" ht="16.5" customHeight="1">
      <c r="A25" s="237" t="s">
        <v>104</v>
      </c>
      <c r="B25" s="224" t="s">
        <v>14</v>
      </c>
      <c r="C25" s="225"/>
      <c r="D25" s="226"/>
      <c r="E25" s="72">
        <f>SUM(E26:E30)</f>
        <v>0</v>
      </c>
      <c r="F25" s="74">
        <f>SUM(F26:F30)</f>
        <v>0</v>
      </c>
      <c r="G25" s="74">
        <f>SUM(G26:G30)</f>
        <v>0</v>
      </c>
      <c r="H25" s="117">
        <f>SUM(H26:H30)</f>
        <v>0</v>
      </c>
      <c r="I25" s="117">
        <f>SUM(I26:I30)</f>
        <v>0</v>
      </c>
    </row>
    <row r="26" spans="1:9" ht="16.5" customHeight="1">
      <c r="A26" s="238"/>
      <c r="B26" s="42"/>
      <c r="C26" s="240" t="s">
        <v>15</v>
      </c>
      <c r="D26" s="241"/>
      <c r="E26" s="51">
        <v>0</v>
      </c>
      <c r="F26" s="54">
        <v>0</v>
      </c>
      <c r="G26" s="54">
        <v>0</v>
      </c>
      <c r="H26" s="118">
        <v>0</v>
      </c>
      <c r="I26" s="118">
        <v>0</v>
      </c>
    </row>
    <row r="27" spans="1:9" ht="16.5" customHeight="1">
      <c r="A27" s="238"/>
      <c r="B27" s="42"/>
      <c r="C27" s="240" t="s">
        <v>16</v>
      </c>
      <c r="D27" s="241"/>
      <c r="E27" s="51">
        <v>0</v>
      </c>
      <c r="F27" s="54">
        <v>0</v>
      </c>
      <c r="G27" s="54">
        <v>0</v>
      </c>
      <c r="H27" s="118">
        <v>0</v>
      </c>
      <c r="I27" s="118">
        <v>0</v>
      </c>
    </row>
    <row r="28" spans="1:9" ht="16.5" customHeight="1">
      <c r="A28" s="238"/>
      <c r="B28" s="42"/>
      <c r="C28" s="240" t="s">
        <v>17</v>
      </c>
      <c r="D28" s="241"/>
      <c r="E28" s="51">
        <v>0</v>
      </c>
      <c r="F28" s="54">
        <v>0</v>
      </c>
      <c r="G28" s="54">
        <v>0</v>
      </c>
      <c r="H28" s="118">
        <v>0</v>
      </c>
      <c r="I28" s="118">
        <v>0</v>
      </c>
    </row>
    <row r="29" spans="1:9" ht="16.5" customHeight="1">
      <c r="A29" s="238"/>
      <c r="B29" s="42"/>
      <c r="C29" s="240" t="s">
        <v>18</v>
      </c>
      <c r="D29" s="241"/>
      <c r="E29" s="51">
        <v>0</v>
      </c>
      <c r="F29" s="54">
        <v>0</v>
      </c>
      <c r="G29" s="54">
        <v>0</v>
      </c>
      <c r="H29" s="118">
        <v>0</v>
      </c>
      <c r="I29" s="118">
        <v>0</v>
      </c>
    </row>
    <row r="30" spans="1:9" ht="16.5" customHeight="1">
      <c r="A30" s="238"/>
      <c r="B30" s="43"/>
      <c r="C30" s="240" t="s">
        <v>19</v>
      </c>
      <c r="D30" s="241"/>
      <c r="E30" s="51">
        <v>0</v>
      </c>
      <c r="F30" s="54">
        <v>0</v>
      </c>
      <c r="G30" s="54">
        <v>0</v>
      </c>
      <c r="H30" s="118">
        <v>0</v>
      </c>
      <c r="I30" s="118">
        <v>0</v>
      </c>
    </row>
    <row r="31" spans="1:9" ht="16.5" customHeight="1">
      <c r="A31" s="238"/>
      <c r="B31" s="224" t="s">
        <v>20</v>
      </c>
      <c r="C31" s="225"/>
      <c r="D31" s="226"/>
      <c r="E31" s="72">
        <f>SUM(E32:E41)</f>
        <v>5100</v>
      </c>
      <c r="F31" s="74">
        <f>SUM(F32:F41)</f>
        <v>5100000</v>
      </c>
      <c r="G31" s="74">
        <f>SUM(G32:G41)</f>
        <v>8300000</v>
      </c>
      <c r="H31" s="117">
        <f>SUM(H32:H41)</f>
        <v>8300000</v>
      </c>
      <c r="I31" s="117">
        <f>SUM(I32:I41)</f>
        <v>8300000</v>
      </c>
    </row>
    <row r="32" spans="1:9" ht="16.5" customHeight="1">
      <c r="A32" s="238"/>
      <c r="B32" s="44"/>
      <c r="C32" s="240" t="s">
        <v>22</v>
      </c>
      <c r="D32" s="241"/>
      <c r="E32" s="51">
        <v>0</v>
      </c>
      <c r="F32" s="54">
        <v>0</v>
      </c>
      <c r="G32" s="54">
        <v>0</v>
      </c>
      <c r="H32" s="118">
        <v>0</v>
      </c>
      <c r="I32" s="118">
        <v>0</v>
      </c>
    </row>
    <row r="33" spans="1:9" ht="16.5" customHeight="1">
      <c r="A33" s="238"/>
      <c r="B33" s="44"/>
      <c r="C33" s="240" t="s">
        <v>23</v>
      </c>
      <c r="D33" s="241"/>
      <c r="E33" s="51">
        <v>0</v>
      </c>
      <c r="F33" s="54">
        <v>0</v>
      </c>
      <c r="G33" s="54">
        <v>0</v>
      </c>
      <c r="H33" s="118">
        <v>0</v>
      </c>
      <c r="I33" s="118">
        <v>0</v>
      </c>
    </row>
    <row r="34" spans="1:9" ht="16.5" customHeight="1">
      <c r="A34" s="238"/>
      <c r="B34" s="44"/>
      <c r="C34" s="240" t="s">
        <v>24</v>
      </c>
      <c r="D34" s="241"/>
      <c r="E34" s="51">
        <v>0</v>
      </c>
      <c r="F34" s="54">
        <v>0</v>
      </c>
      <c r="G34" s="54">
        <v>0</v>
      </c>
      <c r="H34" s="118">
        <v>0</v>
      </c>
      <c r="I34" s="118">
        <v>0</v>
      </c>
    </row>
    <row r="35" spans="1:9" ht="16.5" customHeight="1">
      <c r="A35" s="238"/>
      <c r="B35" s="44"/>
      <c r="C35" s="240" t="s">
        <v>25</v>
      </c>
      <c r="D35" s="241"/>
      <c r="E35" s="51">
        <v>0</v>
      </c>
      <c r="F35" s="54">
        <v>0</v>
      </c>
      <c r="G35" s="54">
        <v>0</v>
      </c>
      <c r="H35" s="118">
        <v>0</v>
      </c>
      <c r="I35" s="118">
        <v>0</v>
      </c>
    </row>
    <row r="36" spans="1:9" ht="16.5" customHeight="1">
      <c r="A36" s="238"/>
      <c r="B36" s="44"/>
      <c r="C36" s="240" t="s">
        <v>26</v>
      </c>
      <c r="D36" s="241"/>
      <c r="E36" s="51">
        <v>5100</v>
      </c>
      <c r="F36" s="54">
        <v>5100000</v>
      </c>
      <c r="G36" s="54">
        <v>8300000</v>
      </c>
      <c r="H36" s="118">
        <v>8300000</v>
      </c>
      <c r="I36" s="118">
        <v>8300000</v>
      </c>
    </row>
    <row r="37" spans="1:9" ht="16.5" customHeight="1">
      <c r="A37" s="238"/>
      <c r="B37" s="44"/>
      <c r="C37" s="240" t="s">
        <v>27</v>
      </c>
      <c r="D37" s="241"/>
      <c r="E37" s="51">
        <v>0</v>
      </c>
      <c r="F37" s="54">
        <v>0</v>
      </c>
      <c r="G37" s="54">
        <v>0</v>
      </c>
      <c r="H37" s="118">
        <v>0</v>
      </c>
      <c r="I37" s="118">
        <v>0</v>
      </c>
    </row>
    <row r="38" spans="1:9" ht="16.5" customHeight="1">
      <c r="A38" s="238"/>
      <c r="B38" s="44"/>
      <c r="C38" s="240" t="s">
        <v>28</v>
      </c>
      <c r="D38" s="241"/>
      <c r="E38" s="51">
        <v>0</v>
      </c>
      <c r="F38" s="54">
        <v>0</v>
      </c>
      <c r="G38" s="54">
        <v>0</v>
      </c>
      <c r="H38" s="118">
        <v>0</v>
      </c>
      <c r="I38" s="118">
        <v>0</v>
      </c>
    </row>
    <row r="39" spans="1:9" ht="16.5" customHeight="1">
      <c r="A39" s="238"/>
      <c r="B39" s="44"/>
      <c r="C39" s="240" t="s">
        <v>29</v>
      </c>
      <c r="D39" s="241"/>
      <c r="E39" s="51">
        <v>0</v>
      </c>
      <c r="F39" s="54">
        <v>0</v>
      </c>
      <c r="G39" s="54">
        <v>0</v>
      </c>
      <c r="H39" s="118">
        <v>0</v>
      </c>
      <c r="I39" s="118">
        <v>0</v>
      </c>
    </row>
    <row r="40" spans="1:9" ht="16.5" customHeight="1">
      <c r="A40" s="238"/>
      <c r="B40" s="44"/>
      <c r="C40" s="240" t="s">
        <v>30</v>
      </c>
      <c r="D40" s="241"/>
      <c r="E40" s="51">
        <v>0</v>
      </c>
      <c r="F40" s="54">
        <v>0</v>
      </c>
      <c r="G40" s="54">
        <v>0</v>
      </c>
      <c r="H40" s="118">
        <v>0</v>
      </c>
      <c r="I40" s="118">
        <v>0</v>
      </c>
    </row>
    <row r="41" spans="1:9" ht="16.5" customHeight="1" thickBot="1">
      <c r="A41" s="238"/>
      <c r="B41" s="44"/>
      <c r="C41" s="242" t="s">
        <v>31</v>
      </c>
      <c r="D41" s="243"/>
      <c r="E41" s="52">
        <v>0</v>
      </c>
      <c r="F41" s="55">
        <v>0</v>
      </c>
      <c r="G41" s="55">
        <v>0</v>
      </c>
      <c r="H41" s="119">
        <v>0</v>
      </c>
      <c r="I41" s="119">
        <v>0</v>
      </c>
    </row>
    <row r="42" spans="1:9" ht="16.5" customHeight="1" thickBot="1">
      <c r="A42" s="239"/>
      <c r="B42" s="244" t="s">
        <v>32</v>
      </c>
      <c r="C42" s="245"/>
      <c r="D42" s="245"/>
      <c r="E42" s="86">
        <f>E25+E31</f>
        <v>5100</v>
      </c>
      <c r="F42" s="89">
        <f>F25+F31</f>
        <v>5100000</v>
      </c>
      <c r="G42" s="89">
        <f>G25+G31</f>
        <v>8300000</v>
      </c>
      <c r="H42" s="130">
        <f>H25+H31</f>
        <v>8300000</v>
      </c>
      <c r="I42" s="138">
        <f>I25+I31</f>
        <v>8300000</v>
      </c>
    </row>
    <row r="43" spans="1:9" ht="16.5" customHeight="1">
      <c r="A43" s="237" t="s">
        <v>105</v>
      </c>
      <c r="B43" s="246" t="s">
        <v>33</v>
      </c>
      <c r="C43" s="247"/>
      <c r="D43" s="248"/>
      <c r="E43" s="73">
        <f>SUM(E44:E47)</f>
        <v>2743</v>
      </c>
      <c r="F43" s="75">
        <f>SUM(F44:F47)</f>
        <v>4262076</v>
      </c>
      <c r="G43" s="75">
        <f>SUM(G44:G47)</f>
        <v>4059483</v>
      </c>
      <c r="H43" s="120">
        <f>SUM(H44:H47)</f>
        <v>4090554</v>
      </c>
      <c r="I43" s="120">
        <f>SUM(I44:I47)</f>
        <v>4147162</v>
      </c>
    </row>
    <row r="44" spans="1:9" ht="16.5" customHeight="1">
      <c r="A44" s="238"/>
      <c r="B44" s="44"/>
      <c r="C44" s="240" t="s">
        <v>34</v>
      </c>
      <c r="D44" s="241"/>
      <c r="E44" s="51">
        <v>0</v>
      </c>
      <c r="F44" s="54">
        <v>0</v>
      </c>
      <c r="G44" s="54">
        <v>0</v>
      </c>
      <c r="H44" s="118">
        <v>0</v>
      </c>
      <c r="I44" s="118">
        <v>0</v>
      </c>
    </row>
    <row r="45" spans="1:9" ht="16.5" customHeight="1">
      <c r="A45" s="238"/>
      <c r="B45" s="44"/>
      <c r="C45" s="240" t="s">
        <v>35</v>
      </c>
      <c r="D45" s="241"/>
      <c r="E45" s="51">
        <v>2743</v>
      </c>
      <c r="F45" s="54">
        <v>4262076</v>
      </c>
      <c r="G45" s="54">
        <v>4059483</v>
      </c>
      <c r="H45" s="118">
        <v>4090554</v>
      </c>
      <c r="I45" s="118">
        <v>4147162</v>
      </c>
    </row>
    <row r="46" spans="1:9" ht="16.5" customHeight="1">
      <c r="A46" s="238"/>
      <c r="B46" s="44"/>
      <c r="C46" s="240" t="s">
        <v>36</v>
      </c>
      <c r="D46" s="241"/>
      <c r="E46" s="51">
        <v>0</v>
      </c>
      <c r="F46" s="54">
        <v>0</v>
      </c>
      <c r="G46" s="54">
        <v>0</v>
      </c>
      <c r="H46" s="118">
        <v>0</v>
      </c>
      <c r="I46" s="118">
        <v>0</v>
      </c>
    </row>
    <row r="47" spans="1:9" ht="16.5" customHeight="1">
      <c r="A47" s="238"/>
      <c r="B47" s="44"/>
      <c r="C47" s="240" t="s">
        <v>37</v>
      </c>
      <c r="D47" s="241"/>
      <c r="E47" s="51">
        <v>0</v>
      </c>
      <c r="F47" s="54">
        <v>0</v>
      </c>
      <c r="G47" s="54">
        <v>0</v>
      </c>
      <c r="H47" s="118">
        <v>0</v>
      </c>
      <c r="I47" s="118">
        <v>0</v>
      </c>
    </row>
    <row r="48" spans="1:9" ht="16.5" customHeight="1">
      <c r="A48" s="238"/>
      <c r="B48" s="224" t="s">
        <v>38</v>
      </c>
      <c r="C48" s="225"/>
      <c r="D48" s="226"/>
      <c r="E48" s="72">
        <f>SUM(E49:E51)</f>
        <v>24349</v>
      </c>
      <c r="F48" s="74">
        <f>SUM(F49:F51)</f>
        <v>34144446</v>
      </c>
      <c r="G48" s="74">
        <f>SUM(G49:G51)</f>
        <v>33105160</v>
      </c>
      <c r="H48" s="117">
        <f>SUM(H49:H51)</f>
        <v>38431546</v>
      </c>
      <c r="I48" s="117">
        <f>SUM(I49:I51)</f>
        <v>36386891</v>
      </c>
    </row>
    <row r="49" spans="1:9" ht="16.5" customHeight="1">
      <c r="A49" s="238"/>
      <c r="B49" s="44"/>
      <c r="C49" s="240" t="s">
        <v>34</v>
      </c>
      <c r="D49" s="241"/>
      <c r="E49" s="51">
        <v>0</v>
      </c>
      <c r="F49" s="54">
        <v>0</v>
      </c>
      <c r="G49" s="54">
        <v>0</v>
      </c>
      <c r="H49" s="118">
        <v>0</v>
      </c>
      <c r="I49" s="118">
        <v>0</v>
      </c>
    </row>
    <row r="50" spans="1:9" ht="16.5" customHeight="1">
      <c r="A50" s="238"/>
      <c r="B50" s="44"/>
      <c r="C50" s="240" t="s">
        <v>39</v>
      </c>
      <c r="D50" s="241"/>
      <c r="E50" s="51">
        <v>24349</v>
      </c>
      <c r="F50" s="54">
        <v>34144446</v>
      </c>
      <c r="G50" s="54">
        <v>33105160</v>
      </c>
      <c r="H50" s="118">
        <v>38431546</v>
      </c>
      <c r="I50" s="118">
        <v>36386891</v>
      </c>
    </row>
    <row r="51" spans="1:9" ht="16.5" customHeight="1" thickBot="1">
      <c r="A51" s="238"/>
      <c r="B51" s="44"/>
      <c r="C51" s="242" t="s">
        <v>36</v>
      </c>
      <c r="D51" s="243"/>
      <c r="E51" s="52">
        <v>0</v>
      </c>
      <c r="F51" s="55">
        <v>0</v>
      </c>
      <c r="G51" s="55">
        <v>0</v>
      </c>
      <c r="H51" s="119">
        <v>0</v>
      </c>
      <c r="I51" s="119">
        <v>0</v>
      </c>
    </row>
    <row r="52" spans="1:9" ht="16.5" customHeight="1" thickBot="1">
      <c r="A52" s="260"/>
      <c r="B52" s="249" t="s">
        <v>124</v>
      </c>
      <c r="C52" s="250"/>
      <c r="D52" s="250"/>
      <c r="E52" s="87">
        <f>E43+E48</f>
        <v>27092</v>
      </c>
      <c r="F52" s="90">
        <f>F43+F48</f>
        <v>38406522</v>
      </c>
      <c r="G52" s="90">
        <f>G43+G48</f>
        <v>37164643</v>
      </c>
      <c r="H52" s="131">
        <f>H43+H48</f>
        <v>42522100</v>
      </c>
      <c r="I52" s="139">
        <f>I43+I48</f>
        <v>40534053</v>
      </c>
    </row>
    <row r="53" spans="1:9" ht="16.5" customHeight="1" thickBot="1">
      <c r="A53" s="260"/>
      <c r="B53" s="251" t="s">
        <v>40</v>
      </c>
      <c r="C53" s="252"/>
      <c r="D53" s="252"/>
      <c r="E53" s="86">
        <f>E42-E52</f>
        <v>-21992</v>
      </c>
      <c r="F53" s="89">
        <f>F42-F52</f>
        <v>-33306522</v>
      </c>
      <c r="G53" s="89">
        <f>G42-G52</f>
        <v>-28864643</v>
      </c>
      <c r="H53" s="130">
        <f>H42-H52</f>
        <v>-34222100</v>
      </c>
      <c r="I53" s="138">
        <f>I42-I52</f>
        <v>-32234053</v>
      </c>
    </row>
    <row r="54" spans="1:9" ht="16.5" customHeight="1" thickBot="1">
      <c r="A54" s="239"/>
      <c r="B54" s="253" t="s">
        <v>41</v>
      </c>
      <c r="C54" s="254"/>
      <c r="D54" s="254"/>
      <c r="E54" s="91">
        <f>SUM(E52:E53)</f>
        <v>5100</v>
      </c>
      <c r="F54" s="92">
        <f>SUM(F52:F53)</f>
        <v>5100000</v>
      </c>
      <c r="G54" s="92">
        <f>SUM(G52:G53)</f>
        <v>8300000</v>
      </c>
      <c r="H54" s="132">
        <f>SUM(H52:H53)</f>
        <v>8300000</v>
      </c>
      <c r="I54" s="140">
        <f>SUM(I52:I53)</f>
        <v>8300000</v>
      </c>
    </row>
    <row r="55" spans="1:9" ht="8.25" customHeight="1">
      <c r="A55" s="20"/>
      <c r="B55" s="5"/>
      <c r="C55" s="5"/>
      <c r="D55" s="5"/>
      <c r="E55" s="53"/>
      <c r="F55" s="53"/>
      <c r="G55" s="35"/>
      <c r="H55" s="121"/>
      <c r="I55" s="121"/>
    </row>
    <row r="56" spans="1:9" ht="16.5" customHeight="1">
      <c r="A56" s="203" t="s">
        <v>127</v>
      </c>
      <c r="B56" s="204"/>
      <c r="C56" s="204"/>
      <c r="D56" s="205"/>
      <c r="E56" s="113">
        <f>E52*1000/D59</f>
        <v>3.0648899837761747</v>
      </c>
      <c r="F56" s="113">
        <f>F52/D59</f>
        <v>4.34489017383284</v>
      </c>
      <c r="G56" s="113">
        <f>G52/D61</f>
        <v>4.205246396539366</v>
      </c>
      <c r="H56" s="122">
        <f>H52/D61</f>
        <v>4.811452320375754</v>
      </c>
      <c r="I56" s="122">
        <f>I52/D61</f>
        <v>4.586501216099013</v>
      </c>
    </row>
    <row r="57" spans="1:9" s="36" customFormat="1" ht="12" customHeight="1">
      <c r="A57" s="104" t="s">
        <v>42</v>
      </c>
      <c r="B57" s="3"/>
      <c r="C57" s="3"/>
      <c r="D57" s="3"/>
      <c r="E57" s="76"/>
      <c r="F57" s="37"/>
      <c r="G57" s="38"/>
      <c r="H57" s="35"/>
      <c r="I57" s="141"/>
    </row>
    <row r="58" spans="1:9" s="36" customFormat="1" ht="13.5" customHeight="1">
      <c r="A58" s="83" t="s">
        <v>180</v>
      </c>
      <c r="B58" s="83"/>
      <c r="C58" s="83"/>
      <c r="D58" s="83"/>
      <c r="E58" s="76"/>
      <c r="F58" s="37"/>
      <c r="G58" s="38"/>
      <c r="H58" s="35"/>
      <c r="I58" s="141"/>
    </row>
    <row r="59" spans="1:9" s="36" customFormat="1" ht="13.5" customHeight="1">
      <c r="A59" s="84" t="s">
        <v>144</v>
      </c>
      <c r="B59" s="83"/>
      <c r="C59" s="83"/>
      <c r="D59" s="114">
        <v>8839469</v>
      </c>
      <c r="E59" s="76"/>
      <c r="F59" s="37"/>
      <c r="G59" s="38"/>
      <c r="H59" s="35"/>
      <c r="I59" s="141"/>
    </row>
    <row r="60" spans="1:9" s="36" customFormat="1" ht="13.5" customHeight="1">
      <c r="A60" s="83" t="s">
        <v>181</v>
      </c>
      <c r="B60" s="83"/>
      <c r="C60" s="83"/>
      <c r="D60" s="83"/>
      <c r="E60" s="76"/>
      <c r="F60" s="37"/>
      <c r="G60" s="38"/>
      <c r="H60" s="35"/>
      <c r="I60" s="141"/>
    </row>
    <row r="61" spans="1:9" s="36" customFormat="1" ht="13.5" customHeight="1">
      <c r="A61" s="84" t="s">
        <v>145</v>
      </c>
      <c r="B61" s="83"/>
      <c r="C61" s="83"/>
      <c r="D61" s="114">
        <v>8837685</v>
      </c>
      <c r="E61" s="76"/>
      <c r="F61" s="37"/>
      <c r="G61" s="38"/>
      <c r="H61" s="35"/>
      <c r="I61" s="141"/>
    </row>
    <row r="62" spans="1:9" ht="18.75">
      <c r="A62" s="60" t="s">
        <v>43</v>
      </c>
      <c r="B62" s="5"/>
      <c r="C62" s="5"/>
      <c r="D62" s="5"/>
      <c r="E62" s="29"/>
      <c r="F62" s="29"/>
      <c r="G62" s="30"/>
      <c r="I62" s="142"/>
    </row>
    <row r="63" spans="1:9" ht="18" customHeight="1">
      <c r="A63" s="207" t="s">
        <v>108</v>
      </c>
      <c r="B63" s="207"/>
      <c r="C63" s="207"/>
      <c r="D63" s="207"/>
      <c r="E63" s="29"/>
      <c r="F63" s="29"/>
      <c r="G63" s="30"/>
      <c r="H63" s="116"/>
      <c r="I63" s="143" t="s">
        <v>164</v>
      </c>
    </row>
    <row r="64" spans="1:9" ht="16.5" customHeight="1">
      <c r="A64" s="261" t="s">
        <v>0</v>
      </c>
      <c r="B64" s="262"/>
      <c r="C64" s="262"/>
      <c r="D64" s="263"/>
      <c r="E64" s="39" t="s">
        <v>177</v>
      </c>
      <c r="F64" s="39" t="s">
        <v>178</v>
      </c>
      <c r="G64" s="39" t="s">
        <v>118</v>
      </c>
      <c r="H64" s="39" t="s">
        <v>119</v>
      </c>
      <c r="I64" s="40" t="s">
        <v>176</v>
      </c>
    </row>
    <row r="65" spans="1:9" ht="16.5" customHeight="1">
      <c r="A65" s="264" t="s">
        <v>44</v>
      </c>
      <c r="B65" s="255" t="s">
        <v>45</v>
      </c>
      <c r="C65" s="256"/>
      <c r="D65" s="257"/>
      <c r="E65" s="72">
        <f>SUM(E66:E71)</f>
        <v>16</v>
      </c>
      <c r="F65" s="74">
        <f>SUM(F66:F71)</f>
        <v>18588</v>
      </c>
      <c r="G65" s="74">
        <f>SUM(G66:G71)</f>
        <v>62046</v>
      </c>
      <c r="H65" s="117">
        <f>SUM(H66:H71)</f>
        <v>51382</v>
      </c>
      <c r="I65" s="117">
        <f>SUM(I66:I71)</f>
        <v>58257</v>
      </c>
    </row>
    <row r="66" spans="1:9" ht="16.5" customHeight="1">
      <c r="A66" s="265"/>
      <c r="B66" s="46"/>
      <c r="C66" s="267" t="s">
        <v>46</v>
      </c>
      <c r="D66" s="268"/>
      <c r="E66" s="51">
        <v>0</v>
      </c>
      <c r="F66" s="54">
        <v>0</v>
      </c>
      <c r="G66" s="54">
        <v>0</v>
      </c>
      <c r="H66" s="118">
        <v>0</v>
      </c>
      <c r="I66" s="118">
        <v>0</v>
      </c>
    </row>
    <row r="67" spans="1:9" ht="16.5" customHeight="1">
      <c r="A67" s="265"/>
      <c r="B67" s="46"/>
      <c r="C67" s="267" t="s">
        <v>47</v>
      </c>
      <c r="D67" s="268"/>
      <c r="E67" s="51">
        <v>0</v>
      </c>
      <c r="F67" s="54">
        <v>0</v>
      </c>
      <c r="G67" s="54">
        <v>0</v>
      </c>
      <c r="H67" s="118">
        <v>0</v>
      </c>
      <c r="I67" s="118">
        <v>0</v>
      </c>
    </row>
    <row r="68" spans="1:9" ht="16.5" customHeight="1">
      <c r="A68" s="265"/>
      <c r="B68" s="46"/>
      <c r="C68" s="267" t="s">
        <v>48</v>
      </c>
      <c r="D68" s="268"/>
      <c r="E68" s="51">
        <v>0</v>
      </c>
      <c r="F68" s="54">
        <v>0</v>
      </c>
      <c r="G68" s="54">
        <v>0</v>
      </c>
      <c r="H68" s="118">
        <v>0</v>
      </c>
      <c r="I68" s="118">
        <v>0</v>
      </c>
    </row>
    <row r="69" spans="1:9" ht="16.5" customHeight="1">
      <c r="A69" s="265"/>
      <c r="B69" s="46"/>
      <c r="C69" s="267" t="s">
        <v>49</v>
      </c>
      <c r="D69" s="268"/>
      <c r="E69" s="51">
        <v>0</v>
      </c>
      <c r="F69" s="54">
        <v>0</v>
      </c>
      <c r="G69" s="54">
        <v>0</v>
      </c>
      <c r="H69" s="118">
        <v>0</v>
      </c>
      <c r="I69" s="118">
        <v>0</v>
      </c>
    </row>
    <row r="70" spans="1:9" ht="16.5" customHeight="1">
      <c r="A70" s="265"/>
      <c r="B70" s="46"/>
      <c r="C70" s="267" t="s">
        <v>50</v>
      </c>
      <c r="D70" s="268"/>
      <c r="E70" s="51">
        <v>0</v>
      </c>
      <c r="F70" s="54">
        <v>0</v>
      </c>
      <c r="G70" s="54">
        <v>0</v>
      </c>
      <c r="H70" s="118">
        <v>0</v>
      </c>
      <c r="I70" s="118">
        <v>0</v>
      </c>
    </row>
    <row r="71" spans="1:9" ht="16.5" customHeight="1">
      <c r="A71" s="265"/>
      <c r="B71" s="46"/>
      <c r="C71" s="267" t="s">
        <v>51</v>
      </c>
      <c r="D71" s="268"/>
      <c r="E71" s="51">
        <v>16</v>
      </c>
      <c r="F71" s="54">
        <v>18588</v>
      </c>
      <c r="G71" s="54">
        <v>62046</v>
      </c>
      <c r="H71" s="118">
        <v>51382</v>
      </c>
      <c r="I71" s="118">
        <v>58257</v>
      </c>
    </row>
    <row r="72" spans="1:9" ht="16.5" customHeight="1">
      <c r="A72" s="265"/>
      <c r="B72" s="255" t="s">
        <v>52</v>
      </c>
      <c r="C72" s="256"/>
      <c r="D72" s="257"/>
      <c r="E72" s="72">
        <f>E73</f>
        <v>0</v>
      </c>
      <c r="F72" s="74">
        <f>F73</f>
        <v>0</v>
      </c>
      <c r="G72" s="74">
        <f>G73</f>
        <v>0</v>
      </c>
      <c r="H72" s="117">
        <f>H73</f>
        <v>0</v>
      </c>
      <c r="I72" s="117">
        <f>I73</f>
        <v>0</v>
      </c>
    </row>
    <row r="73" spans="1:9" ht="16.5" customHeight="1">
      <c r="A73" s="265"/>
      <c r="B73" s="47"/>
      <c r="C73" s="258" t="s">
        <v>53</v>
      </c>
      <c r="D73" s="259"/>
      <c r="E73" s="51">
        <v>0</v>
      </c>
      <c r="F73" s="54">
        <v>0</v>
      </c>
      <c r="G73" s="54">
        <v>0</v>
      </c>
      <c r="H73" s="118">
        <v>0</v>
      </c>
      <c r="I73" s="118">
        <v>0</v>
      </c>
    </row>
    <row r="74" spans="1:9" ht="16.5" customHeight="1">
      <c r="A74" s="265"/>
      <c r="B74" s="255" t="s">
        <v>54</v>
      </c>
      <c r="C74" s="256"/>
      <c r="D74" s="257"/>
      <c r="E74" s="72">
        <f>SUM(E75:E78)</f>
        <v>0</v>
      </c>
      <c r="F74" s="74">
        <f>SUM(F75:F78)</f>
        <v>0</v>
      </c>
      <c r="G74" s="74">
        <f>SUM(G75:G78)</f>
        <v>3287000</v>
      </c>
      <c r="H74" s="117">
        <f>SUM(H75:H78)</f>
        <v>0</v>
      </c>
      <c r="I74" s="117">
        <f>SUM(I75:I78)</f>
        <v>0</v>
      </c>
    </row>
    <row r="75" spans="1:9" ht="16.5" customHeight="1">
      <c r="A75" s="265"/>
      <c r="B75" s="46"/>
      <c r="C75" s="267" t="s">
        <v>46</v>
      </c>
      <c r="D75" s="268"/>
      <c r="E75" s="51">
        <v>0</v>
      </c>
      <c r="F75" s="54">
        <v>0</v>
      </c>
      <c r="G75" s="54">
        <v>0</v>
      </c>
      <c r="H75" s="118">
        <v>0</v>
      </c>
      <c r="I75" s="118">
        <v>0</v>
      </c>
    </row>
    <row r="76" spans="1:9" ht="16.5" customHeight="1">
      <c r="A76" s="265"/>
      <c r="B76" s="46"/>
      <c r="C76" s="267" t="s">
        <v>48</v>
      </c>
      <c r="D76" s="268"/>
      <c r="E76" s="51">
        <v>0</v>
      </c>
      <c r="F76" s="54">
        <v>0</v>
      </c>
      <c r="G76" s="54">
        <v>0</v>
      </c>
      <c r="H76" s="118">
        <v>0</v>
      </c>
      <c r="I76" s="118">
        <v>0</v>
      </c>
    </row>
    <row r="77" spans="1:9" ht="16.5" customHeight="1">
      <c r="A77" s="265"/>
      <c r="B77" s="46"/>
      <c r="C77" s="267" t="s">
        <v>55</v>
      </c>
      <c r="D77" s="268"/>
      <c r="E77" s="51">
        <v>0</v>
      </c>
      <c r="F77" s="54">
        <v>0</v>
      </c>
      <c r="G77" s="54">
        <v>0</v>
      </c>
      <c r="H77" s="118">
        <v>0</v>
      </c>
      <c r="I77" s="118">
        <v>0</v>
      </c>
    </row>
    <row r="78" spans="1:9" ht="16.5" customHeight="1" thickBot="1">
      <c r="A78" s="265"/>
      <c r="B78" s="46"/>
      <c r="C78" s="273" t="s">
        <v>56</v>
      </c>
      <c r="D78" s="274"/>
      <c r="E78" s="52">
        <v>0</v>
      </c>
      <c r="F78" s="55">
        <v>0</v>
      </c>
      <c r="G78" s="55">
        <v>3287000</v>
      </c>
      <c r="H78" s="119">
        <v>0</v>
      </c>
      <c r="I78" s="119">
        <v>0</v>
      </c>
    </row>
    <row r="79" spans="1:9" ht="16.5" customHeight="1" thickBot="1">
      <c r="A79" s="266"/>
      <c r="B79" s="275" t="s">
        <v>136</v>
      </c>
      <c r="C79" s="276"/>
      <c r="D79" s="277"/>
      <c r="E79" s="93">
        <f>SUM(E65,E72,E74)</f>
        <v>16</v>
      </c>
      <c r="F79" s="94">
        <f>SUM(F65,F72,F74)</f>
        <v>18588</v>
      </c>
      <c r="G79" s="94">
        <f>SUM(G65,G72,G74)</f>
        <v>3349046</v>
      </c>
      <c r="H79" s="130">
        <f>SUM(H65,H72,H74)</f>
        <v>51382</v>
      </c>
      <c r="I79" s="138">
        <f>SUM(I65,I72,I74)</f>
        <v>58257</v>
      </c>
    </row>
    <row r="80" spans="1:9" ht="16.5" customHeight="1">
      <c r="A80" s="281" t="s">
        <v>6</v>
      </c>
      <c r="B80" s="286" t="s">
        <v>126</v>
      </c>
      <c r="C80" s="287"/>
      <c r="D80" s="288"/>
      <c r="E80" s="73">
        <f>SUM(E81:E90)</f>
        <v>113003</v>
      </c>
      <c r="F80" s="75">
        <f>SUM(F81:F90)</f>
        <v>123852210</v>
      </c>
      <c r="G80" s="75">
        <f>SUM(G81:G90)</f>
        <v>96757642</v>
      </c>
      <c r="H80" s="120">
        <f>SUM(H81:H90)</f>
        <v>100055518</v>
      </c>
      <c r="I80" s="120">
        <f>SUM(I81:I90)</f>
        <v>95897908</v>
      </c>
    </row>
    <row r="81" spans="1:9" ht="16.5" customHeight="1">
      <c r="A81" s="282"/>
      <c r="B81" s="46"/>
      <c r="C81" s="284" t="s">
        <v>57</v>
      </c>
      <c r="D81" s="285"/>
      <c r="E81" s="51">
        <v>40510</v>
      </c>
      <c r="F81" s="54">
        <v>55953394</v>
      </c>
      <c r="G81" s="54">
        <v>52661539</v>
      </c>
      <c r="H81" s="118">
        <v>53915972</v>
      </c>
      <c r="I81" s="118">
        <v>54968549</v>
      </c>
    </row>
    <row r="82" spans="1:9" ht="16.5" customHeight="1">
      <c r="A82" s="282"/>
      <c r="B82" s="46"/>
      <c r="C82" s="284" t="s">
        <v>58</v>
      </c>
      <c r="D82" s="285"/>
      <c r="E82" s="51">
        <v>39104</v>
      </c>
      <c r="F82" s="54">
        <v>46337702</v>
      </c>
      <c r="G82" s="54">
        <v>34427685</v>
      </c>
      <c r="H82" s="118">
        <v>29078464</v>
      </c>
      <c r="I82" s="118">
        <v>29717499</v>
      </c>
    </row>
    <row r="83" spans="1:9" ht="16.5" customHeight="1">
      <c r="A83" s="282"/>
      <c r="B83" s="46"/>
      <c r="C83" s="284" t="s">
        <v>59</v>
      </c>
      <c r="D83" s="285"/>
      <c r="E83" s="51">
        <v>3894</v>
      </c>
      <c r="F83" s="54">
        <v>4317179</v>
      </c>
      <c r="G83" s="54">
        <v>220400</v>
      </c>
      <c r="H83" s="118">
        <v>0</v>
      </c>
      <c r="I83" s="118">
        <v>0</v>
      </c>
    </row>
    <row r="84" spans="1:9" ht="16.5" customHeight="1">
      <c r="A84" s="282"/>
      <c r="B84" s="46"/>
      <c r="C84" s="269" t="s">
        <v>60</v>
      </c>
      <c r="D84" s="270"/>
      <c r="E84" s="51">
        <v>0</v>
      </c>
      <c r="F84" s="54">
        <v>0</v>
      </c>
      <c r="G84" s="54">
        <v>0</v>
      </c>
      <c r="H84" s="118">
        <v>0</v>
      </c>
      <c r="I84" s="118">
        <v>0</v>
      </c>
    </row>
    <row r="85" spans="1:9" ht="16.5" customHeight="1">
      <c r="A85" s="282"/>
      <c r="B85" s="46"/>
      <c r="C85" s="284" t="s">
        <v>61</v>
      </c>
      <c r="D85" s="285"/>
      <c r="E85" s="51">
        <v>33914</v>
      </c>
      <c r="F85" s="54">
        <v>513050</v>
      </c>
      <c r="G85" s="54">
        <v>3463024</v>
      </c>
      <c r="H85" s="118">
        <v>3736402</v>
      </c>
      <c r="I85" s="118">
        <v>4905150</v>
      </c>
    </row>
    <row r="86" spans="1:9" ht="16.5" customHeight="1">
      <c r="A86" s="282"/>
      <c r="B86" s="46"/>
      <c r="C86" s="269" t="s">
        <v>62</v>
      </c>
      <c r="D86" s="270"/>
      <c r="E86" s="51">
        <v>0</v>
      </c>
      <c r="F86" s="54">
        <v>0</v>
      </c>
      <c r="G86" s="54">
        <v>0</v>
      </c>
      <c r="H86" s="118">
        <v>0</v>
      </c>
      <c r="I86" s="118">
        <v>0</v>
      </c>
    </row>
    <row r="87" spans="1:9" ht="16.5" customHeight="1">
      <c r="A87" s="282"/>
      <c r="B87" s="46"/>
      <c r="C87" s="269" t="s">
        <v>63</v>
      </c>
      <c r="D87" s="270"/>
      <c r="E87" s="51">
        <v>0</v>
      </c>
      <c r="F87" s="54">
        <v>0</v>
      </c>
      <c r="G87" s="54">
        <v>0</v>
      </c>
      <c r="H87" s="118">
        <v>0</v>
      </c>
      <c r="I87" s="118">
        <v>0</v>
      </c>
    </row>
    <row r="88" spans="1:9" ht="16.5" customHeight="1">
      <c r="A88" s="282"/>
      <c r="B88" s="46"/>
      <c r="C88" s="269" t="s">
        <v>64</v>
      </c>
      <c r="D88" s="270"/>
      <c r="E88" s="51">
        <v>0</v>
      </c>
      <c r="F88" s="54">
        <v>0</v>
      </c>
      <c r="G88" s="54">
        <v>0</v>
      </c>
      <c r="H88" s="118">
        <v>0</v>
      </c>
      <c r="I88" s="118">
        <v>0</v>
      </c>
    </row>
    <row r="89" spans="1:9" ht="16.5" customHeight="1">
      <c r="A89" s="282"/>
      <c r="B89" s="46"/>
      <c r="C89" s="271" t="s">
        <v>65</v>
      </c>
      <c r="D89" s="272"/>
      <c r="E89" s="51">
        <v>0</v>
      </c>
      <c r="F89" s="54">
        <v>0</v>
      </c>
      <c r="G89" s="54">
        <v>5984994</v>
      </c>
      <c r="H89" s="118">
        <v>13324680</v>
      </c>
      <c r="I89" s="118">
        <v>6306710</v>
      </c>
    </row>
    <row r="90" spans="1:9" ht="16.5" customHeight="1">
      <c r="A90" s="282"/>
      <c r="B90" s="46"/>
      <c r="C90" s="284" t="s">
        <v>66</v>
      </c>
      <c r="D90" s="285"/>
      <c r="E90" s="51">
        <v>-4419</v>
      </c>
      <c r="F90" s="54">
        <v>16730885</v>
      </c>
      <c r="G90" s="54">
        <v>0</v>
      </c>
      <c r="H90" s="118">
        <v>0</v>
      </c>
      <c r="I90" s="118">
        <v>0</v>
      </c>
    </row>
    <row r="91" spans="1:9" ht="16.5" customHeight="1">
      <c r="A91" s="282"/>
      <c r="B91" s="289" t="s">
        <v>125</v>
      </c>
      <c r="C91" s="290"/>
      <c r="D91" s="291"/>
      <c r="E91" s="72">
        <f>E92</f>
        <v>0</v>
      </c>
      <c r="F91" s="74">
        <f>F92</f>
        <v>0</v>
      </c>
      <c r="G91" s="74">
        <f>G92</f>
        <v>0</v>
      </c>
      <c r="H91" s="117">
        <f>H92</f>
        <v>0</v>
      </c>
      <c r="I91" s="117">
        <f>I92</f>
        <v>0</v>
      </c>
    </row>
    <row r="92" spans="1:9" ht="16.5" customHeight="1">
      <c r="A92" s="282"/>
      <c r="B92" s="47"/>
      <c r="C92" s="284" t="s">
        <v>67</v>
      </c>
      <c r="D92" s="285"/>
      <c r="E92" s="51">
        <v>0</v>
      </c>
      <c r="F92" s="54">
        <v>0</v>
      </c>
      <c r="G92" s="54">
        <v>0</v>
      </c>
      <c r="H92" s="118">
        <v>0</v>
      </c>
      <c r="I92" s="118">
        <v>0</v>
      </c>
    </row>
    <row r="93" spans="1:9" ht="16.5" customHeight="1">
      <c r="A93" s="282"/>
      <c r="B93" s="289" t="s">
        <v>68</v>
      </c>
      <c r="C93" s="290"/>
      <c r="D93" s="291"/>
      <c r="E93" s="72">
        <f>SUM(E94:E95)</f>
        <v>0</v>
      </c>
      <c r="F93" s="74">
        <f>SUM(F94:F95)</f>
        <v>0</v>
      </c>
      <c r="G93" s="74">
        <f>SUM(G94:G95)</f>
        <v>87000</v>
      </c>
      <c r="H93" s="117">
        <f>SUM(H94:H95)</f>
        <v>0</v>
      </c>
      <c r="I93" s="117">
        <f>SUM(I94:I95)</f>
        <v>0</v>
      </c>
    </row>
    <row r="94" spans="1:9" ht="16.5" customHeight="1">
      <c r="A94" s="282"/>
      <c r="B94" s="46"/>
      <c r="C94" s="300" t="s">
        <v>69</v>
      </c>
      <c r="D94" s="301"/>
      <c r="E94" s="51">
        <v>0</v>
      </c>
      <c r="F94" s="54">
        <v>0</v>
      </c>
      <c r="G94" s="54">
        <v>0</v>
      </c>
      <c r="H94" s="118">
        <v>0</v>
      </c>
      <c r="I94" s="118">
        <v>0</v>
      </c>
    </row>
    <row r="95" spans="1:9" ht="16.5" customHeight="1" thickBot="1">
      <c r="A95" s="282"/>
      <c r="B95" s="46"/>
      <c r="C95" s="293" t="s">
        <v>70</v>
      </c>
      <c r="D95" s="294"/>
      <c r="E95" s="52">
        <v>0</v>
      </c>
      <c r="F95" s="55">
        <v>0</v>
      </c>
      <c r="G95" s="55">
        <v>87000</v>
      </c>
      <c r="H95" s="119">
        <v>0</v>
      </c>
      <c r="I95" s="119">
        <v>0</v>
      </c>
    </row>
    <row r="96" spans="1:9" ht="16.5" customHeight="1" thickBot="1">
      <c r="A96" s="283"/>
      <c r="B96" s="95" t="s">
        <v>137</v>
      </c>
      <c r="C96" s="96"/>
      <c r="D96" s="97"/>
      <c r="E96" s="87">
        <f>SUM(E80,E91,E93)</f>
        <v>113003</v>
      </c>
      <c r="F96" s="90">
        <f>SUM(F80,F91,F93)</f>
        <v>123852210</v>
      </c>
      <c r="G96" s="90">
        <f>SUM(G80,G91,G93)</f>
        <v>96844642</v>
      </c>
      <c r="H96" s="131">
        <f>SUM(H80,H91,H93)</f>
        <v>100055518</v>
      </c>
      <c r="I96" s="139">
        <f>SUM(I80,I91,I93)</f>
        <v>95897908</v>
      </c>
    </row>
    <row r="97" spans="1:9" ht="16.5" customHeight="1" thickBot="1">
      <c r="A97" s="295" t="s">
        <v>134</v>
      </c>
      <c r="B97" s="296"/>
      <c r="C97" s="296"/>
      <c r="D97" s="296"/>
      <c r="E97" s="86">
        <f>E79-E96</f>
        <v>-112987</v>
      </c>
      <c r="F97" s="89">
        <f>F79-F96</f>
        <v>-123833622</v>
      </c>
      <c r="G97" s="89">
        <f>G79-G96</f>
        <v>-93495596</v>
      </c>
      <c r="H97" s="130">
        <f>H79-H96</f>
        <v>-100004136</v>
      </c>
      <c r="I97" s="138">
        <f>I79-I96</f>
        <v>-95839651</v>
      </c>
    </row>
    <row r="98" spans="1:9" ht="16.5" customHeight="1" thickBot="1">
      <c r="A98" s="297" t="s">
        <v>138</v>
      </c>
      <c r="B98" s="298"/>
      <c r="C98" s="298"/>
      <c r="D98" s="299"/>
      <c r="E98" s="98">
        <v>122217</v>
      </c>
      <c r="F98" s="99">
        <v>112518503</v>
      </c>
      <c r="G98" s="99">
        <v>97937475</v>
      </c>
      <c r="H98" s="133">
        <v>94646679</v>
      </c>
      <c r="I98" s="144">
        <v>97827698</v>
      </c>
    </row>
    <row r="99" spans="1:9" ht="16.5" customHeight="1" thickBot="1">
      <c r="A99" s="295" t="s">
        <v>135</v>
      </c>
      <c r="B99" s="296"/>
      <c r="C99" s="296"/>
      <c r="D99" s="296"/>
      <c r="E99" s="86">
        <f>SUM(E97:E98)</f>
        <v>9230</v>
      </c>
      <c r="F99" s="89">
        <f>SUM(F97:F98)</f>
        <v>-11315119</v>
      </c>
      <c r="G99" s="89">
        <f>SUM(G97:G98)</f>
        <v>4441879</v>
      </c>
      <c r="H99" s="130">
        <f>SUM(H97:H98)</f>
        <v>-5357457</v>
      </c>
      <c r="I99" s="138">
        <f>SUM(I97:I98)</f>
        <v>1988047</v>
      </c>
    </row>
    <row r="100" spans="8:9" ht="18" customHeight="1">
      <c r="H100" s="123"/>
      <c r="I100" s="123"/>
    </row>
    <row r="101" spans="1:9" ht="16.5" customHeight="1">
      <c r="A101" s="31"/>
      <c r="B101" s="32"/>
      <c r="C101" s="32"/>
      <c r="D101" s="33"/>
      <c r="E101" s="39" t="s">
        <v>177</v>
      </c>
      <c r="F101" s="39" t="s">
        <v>178</v>
      </c>
      <c r="G101" s="39" t="s">
        <v>118</v>
      </c>
      <c r="H101" s="39" t="s">
        <v>119</v>
      </c>
      <c r="I101" s="40" t="s">
        <v>176</v>
      </c>
    </row>
    <row r="102" spans="1:9" ht="40.5" customHeight="1">
      <c r="A102" s="278" t="s">
        <v>132</v>
      </c>
      <c r="B102" s="279"/>
      <c r="C102" s="279"/>
      <c r="D102" s="280"/>
      <c r="E102" s="115">
        <f>(E80+E91)*1000/'基本情報'!$C$25</f>
        <v>14933.659310162548</v>
      </c>
      <c r="F102" s="115">
        <f>(F80+F91)/'基本情報'!$D$25</f>
        <v>3585.6579137836193</v>
      </c>
      <c r="G102" s="115">
        <f>(G80+G91)/'基本情報'!$E$25</f>
        <v>7953.118691435147</v>
      </c>
      <c r="H102" s="115">
        <f>(H80+H91)/'基本情報'!$F$25</f>
        <v>7573.078867696034</v>
      </c>
      <c r="I102" s="145">
        <f>(I80+I91)/'基本情報'!$G$25</f>
        <v>4042.402225688151</v>
      </c>
    </row>
    <row r="103" spans="1:9" s="79" customFormat="1" ht="18" customHeight="1">
      <c r="A103" s="77"/>
      <c r="B103" s="77"/>
      <c r="C103" s="77"/>
      <c r="D103" s="77"/>
      <c r="E103" s="78"/>
      <c r="F103" s="78"/>
      <c r="G103" s="78"/>
      <c r="H103" s="124"/>
      <c r="I103" s="124"/>
    </row>
    <row r="104" spans="1:9" ht="16.5" customHeight="1">
      <c r="A104" s="49"/>
      <c r="B104" s="48"/>
      <c r="C104" s="48"/>
      <c r="D104" s="50"/>
      <c r="E104" s="39" t="s">
        <v>177</v>
      </c>
      <c r="F104" s="39" t="s">
        <v>178</v>
      </c>
      <c r="G104" s="39" t="s">
        <v>118</v>
      </c>
      <c r="H104" s="39" t="s">
        <v>119</v>
      </c>
      <c r="I104" s="40" t="s">
        <v>176</v>
      </c>
    </row>
    <row r="105" spans="1:9" ht="40.5" customHeight="1">
      <c r="A105" s="278" t="s">
        <v>133</v>
      </c>
      <c r="B105" s="279"/>
      <c r="C105" s="279"/>
      <c r="D105" s="280"/>
      <c r="E105" s="115">
        <f>E98*1000/'基本情報'!$C$25</f>
        <v>16151.314920047575</v>
      </c>
      <c r="F105" s="115">
        <f>F98/'基本情報'!$D$25</f>
        <v>3257.53461104195</v>
      </c>
      <c r="G105" s="115">
        <f>G98/'基本情報'!$E$25</f>
        <v>8050.096580634556</v>
      </c>
      <c r="H105" s="115">
        <f>H98/'基本情報'!$F$25</f>
        <v>7163.69050862852</v>
      </c>
      <c r="I105" s="145">
        <f>I98/'基本情報'!$G$25</f>
        <v>4123.7490199384565</v>
      </c>
    </row>
    <row r="106" spans="1:4" ht="18.75">
      <c r="A106" s="5"/>
      <c r="B106" s="5"/>
      <c r="C106" s="5"/>
      <c r="D106" s="5"/>
    </row>
    <row r="107" spans="1:9" ht="16.5" customHeight="1">
      <c r="A107" s="213" t="s">
        <v>11</v>
      </c>
      <c r="B107" s="214"/>
      <c r="C107" s="214"/>
      <c r="D107" s="214"/>
      <c r="E107" s="214"/>
      <c r="F107" s="214"/>
      <c r="G107" s="214"/>
      <c r="H107" s="214"/>
      <c r="I107" s="215"/>
    </row>
    <row r="108" spans="1:9" ht="68.25" customHeight="1">
      <c r="A108" s="216" t="s">
        <v>158</v>
      </c>
      <c r="B108" s="217"/>
      <c r="C108" s="217"/>
      <c r="D108" s="217"/>
      <c r="E108" s="217"/>
      <c r="F108" s="217"/>
      <c r="G108" s="217"/>
      <c r="H108" s="217"/>
      <c r="I108" s="218"/>
    </row>
  </sheetData>
  <sheetProtection/>
  <mergeCells count="95">
    <mergeCell ref="A23:D23"/>
    <mergeCell ref="C95:D95"/>
    <mergeCell ref="A97:D97"/>
    <mergeCell ref="A98:D98"/>
    <mergeCell ref="A99:D99"/>
    <mergeCell ref="A102:D102"/>
    <mergeCell ref="C94:D94"/>
    <mergeCell ref="C81:D81"/>
    <mergeCell ref="C82:D82"/>
    <mergeCell ref="C83:D83"/>
    <mergeCell ref="A105:D105"/>
    <mergeCell ref="A80:A96"/>
    <mergeCell ref="C85:D85"/>
    <mergeCell ref="C86:D86"/>
    <mergeCell ref="C87:D87"/>
    <mergeCell ref="C90:D90"/>
    <mergeCell ref="B80:D80"/>
    <mergeCell ref="B91:D91"/>
    <mergeCell ref="C92:D92"/>
    <mergeCell ref="B93:D93"/>
    <mergeCell ref="C84:D84"/>
    <mergeCell ref="C88:D88"/>
    <mergeCell ref="C89:D89"/>
    <mergeCell ref="C76:D76"/>
    <mergeCell ref="C77:D77"/>
    <mergeCell ref="C78:D78"/>
    <mergeCell ref="B79:D79"/>
    <mergeCell ref="A65:A79"/>
    <mergeCell ref="B65:D65"/>
    <mergeCell ref="C66:D66"/>
    <mergeCell ref="C67:D67"/>
    <mergeCell ref="C68:D68"/>
    <mergeCell ref="C69:D69"/>
    <mergeCell ref="C70:D70"/>
    <mergeCell ref="C71:D71"/>
    <mergeCell ref="B72:D72"/>
    <mergeCell ref="C75:D75"/>
    <mergeCell ref="B52:D52"/>
    <mergeCell ref="B53:D53"/>
    <mergeCell ref="B54:D54"/>
    <mergeCell ref="B74:D74"/>
    <mergeCell ref="C73:D73"/>
    <mergeCell ref="A43:A54"/>
    <mergeCell ref="A56:D56"/>
    <mergeCell ref="A64:D64"/>
    <mergeCell ref="C46:D46"/>
    <mergeCell ref="C47:D47"/>
    <mergeCell ref="B48:D48"/>
    <mergeCell ref="C49:D49"/>
    <mergeCell ref="C50:D50"/>
    <mergeCell ref="C51:D51"/>
    <mergeCell ref="C40:D40"/>
    <mergeCell ref="C41:D41"/>
    <mergeCell ref="B42:D42"/>
    <mergeCell ref="B43:D43"/>
    <mergeCell ref="C44:D44"/>
    <mergeCell ref="C45:D45"/>
    <mergeCell ref="C34:D34"/>
    <mergeCell ref="C35:D35"/>
    <mergeCell ref="C36:D36"/>
    <mergeCell ref="C37:D37"/>
    <mergeCell ref="C38:D38"/>
    <mergeCell ref="C39:D39"/>
    <mergeCell ref="C27:D27"/>
    <mergeCell ref="C28:D28"/>
    <mergeCell ref="C29:D29"/>
    <mergeCell ref="C30:D30"/>
    <mergeCell ref="C32:D32"/>
    <mergeCell ref="C33:D33"/>
    <mergeCell ref="A107:I107"/>
    <mergeCell ref="A108:I108"/>
    <mergeCell ref="B25:D25"/>
    <mergeCell ref="B13:D13"/>
    <mergeCell ref="A14:D14"/>
    <mergeCell ref="A16:D16"/>
    <mergeCell ref="A24:D24"/>
    <mergeCell ref="B31:D31"/>
    <mergeCell ref="A25:A42"/>
    <mergeCell ref="C26:D26"/>
    <mergeCell ref="A22:C22"/>
    <mergeCell ref="A63:D63"/>
    <mergeCell ref="A5:A8"/>
    <mergeCell ref="A9:A13"/>
    <mergeCell ref="A18:I18"/>
    <mergeCell ref="A19:I19"/>
    <mergeCell ref="B5:D5"/>
    <mergeCell ref="B6:D6"/>
    <mergeCell ref="B7:D7"/>
    <mergeCell ref="B8:D8"/>
    <mergeCell ref="B9:D9"/>
    <mergeCell ref="B10:D10"/>
    <mergeCell ref="B11:D11"/>
    <mergeCell ref="B12:D12"/>
    <mergeCell ref="A3:D3"/>
    <mergeCell ref="A4:D4"/>
  </mergeCells>
  <hyperlinks>
    <hyperlink ref="A23:D23" r:id="rId1" display="府の決算（財務諸表等）はこちら"/>
  </hyperlinks>
  <printOptions/>
  <pageMargins left="0.6299212598425197" right="0.6299212598425197" top="0.7480314960629921" bottom="0.5511811023622047" header="0.31496062992125984" footer="0.31496062992125984"/>
  <pageSetup fitToHeight="0" fitToWidth="1" horizontalDpi="600" verticalDpi="600" orientation="portrait" paperSize="9" scale="69" r:id="rId2"/>
  <headerFooter>
    <oddHeader>&amp;R上方演芸資料館
（ワッハ上方）</oddHeader>
  </headerFooter>
  <rowBreaks count="1" manualBreakCount="1">
    <brk id="61" max="8"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95" zoomScaleSheetLayoutView="95" zoomScalePageLayoutView="0" workbookViewId="0" topLeftCell="A1">
      <selection activeCell="A1" sqref="A1"/>
    </sheetView>
  </sheetViews>
  <sheetFormatPr defaultColWidth="9.140625" defaultRowHeight="15"/>
  <cols>
    <col min="1" max="1" width="20.28125" style="0" customWidth="1"/>
    <col min="2" max="2" width="14.140625" style="0" customWidth="1"/>
    <col min="3" max="3" width="10.57421875" style="0" customWidth="1"/>
    <col min="4" max="8" width="13.57421875" style="0" customWidth="1"/>
  </cols>
  <sheetData>
    <row r="1" spans="1:8" ht="18.75">
      <c r="A1" s="4" t="s">
        <v>121</v>
      </c>
      <c r="B1" s="10"/>
      <c r="C1" s="10"/>
      <c r="D1" s="10"/>
      <c r="E1" s="10"/>
      <c r="F1" s="10"/>
      <c r="G1" s="10"/>
      <c r="H1" s="10"/>
    </row>
    <row r="2" spans="1:8" ht="18.75">
      <c r="A2" s="61" t="s">
        <v>113</v>
      </c>
      <c r="B2" s="62"/>
      <c r="C2" s="62"/>
      <c r="D2" s="41" t="s">
        <v>114</v>
      </c>
      <c r="E2" s="41" t="s">
        <v>115</v>
      </c>
      <c r="F2" s="41" t="s">
        <v>116</v>
      </c>
      <c r="G2" s="45" t="s">
        <v>117</v>
      </c>
      <c r="H2" s="45" t="s">
        <v>179</v>
      </c>
    </row>
    <row r="3" spans="1:8" ht="19.5">
      <c r="A3" s="63" t="s">
        <v>93</v>
      </c>
      <c r="B3" s="64"/>
      <c r="C3" s="64"/>
      <c r="D3" s="69">
        <f>SUM(D4:D5)</f>
        <v>7</v>
      </c>
      <c r="E3" s="69">
        <f>SUM(E4:E5)</f>
        <v>7</v>
      </c>
      <c r="F3" s="69">
        <f>SUM(F4:F5)</f>
        <v>6</v>
      </c>
      <c r="G3" s="69">
        <f>SUM(G4:G5)</f>
        <v>6</v>
      </c>
      <c r="H3" s="70">
        <f>SUM(H4:H5)</f>
        <v>6</v>
      </c>
    </row>
    <row r="4" spans="1:8" ht="18.75">
      <c r="A4" s="65" t="s">
        <v>21</v>
      </c>
      <c r="B4" s="66" t="s">
        <v>94</v>
      </c>
      <c r="C4" s="67"/>
      <c r="D4" s="23">
        <v>2</v>
      </c>
      <c r="E4" s="23">
        <v>2</v>
      </c>
      <c r="F4" s="24">
        <v>3</v>
      </c>
      <c r="G4" s="25">
        <v>3</v>
      </c>
      <c r="H4" s="136">
        <v>3</v>
      </c>
    </row>
    <row r="5" spans="1:8" ht="18.75">
      <c r="A5" s="68"/>
      <c r="B5" s="66" t="s">
        <v>95</v>
      </c>
      <c r="C5" s="67"/>
      <c r="D5" s="23">
        <v>5</v>
      </c>
      <c r="E5" s="24">
        <v>5</v>
      </c>
      <c r="F5" s="24">
        <v>3</v>
      </c>
      <c r="G5" s="25">
        <v>3</v>
      </c>
      <c r="H5" s="136">
        <v>3</v>
      </c>
    </row>
    <row r="6" spans="1:8" ht="18.75">
      <c r="A6" s="2"/>
      <c r="B6" s="2"/>
      <c r="C6" s="2"/>
      <c r="D6" s="2"/>
      <c r="E6" s="2"/>
      <c r="F6" s="2"/>
      <c r="G6" s="2"/>
      <c r="H6" s="2"/>
    </row>
    <row r="7" spans="1:8" ht="18.75">
      <c r="A7" s="2"/>
      <c r="B7" s="6"/>
      <c r="C7" s="6"/>
      <c r="D7" s="7"/>
      <c r="E7" s="7"/>
      <c r="F7" s="7"/>
      <c r="G7" s="7"/>
      <c r="H7" s="7"/>
    </row>
    <row r="8" spans="1:8" ht="18.75">
      <c r="A8" s="4" t="s">
        <v>122</v>
      </c>
      <c r="B8" s="10"/>
      <c r="C8" s="10"/>
      <c r="D8" s="10"/>
      <c r="E8" s="10"/>
      <c r="F8" s="10"/>
      <c r="G8" s="10"/>
      <c r="H8" s="10"/>
    </row>
    <row r="9" spans="1:8" ht="54" customHeight="1">
      <c r="A9" s="305" t="s">
        <v>159</v>
      </c>
      <c r="B9" s="306"/>
      <c r="C9" s="306"/>
      <c r="D9" s="306"/>
      <c r="E9" s="306"/>
      <c r="F9" s="306"/>
      <c r="G9" s="306"/>
      <c r="H9" s="307"/>
    </row>
    <row r="10" spans="1:8" ht="18.75">
      <c r="A10" s="10"/>
      <c r="B10" s="10"/>
      <c r="C10" s="10"/>
      <c r="D10" s="12"/>
      <c r="E10" s="12"/>
      <c r="F10" s="12"/>
      <c r="G10" s="12"/>
      <c r="H10" s="12"/>
    </row>
    <row r="11" spans="1:8" ht="18.75">
      <c r="A11" s="10"/>
      <c r="B11" s="10"/>
      <c r="C11" s="10"/>
      <c r="D11" s="12"/>
      <c r="E11" s="12"/>
      <c r="F11" s="12"/>
      <c r="G11" s="12"/>
      <c r="H11" s="12"/>
    </row>
    <row r="12" spans="1:8" ht="18.75">
      <c r="A12" s="4" t="s">
        <v>123</v>
      </c>
      <c r="B12" s="10"/>
      <c r="C12" s="10"/>
      <c r="D12" s="12"/>
      <c r="E12" s="12"/>
      <c r="F12" s="12"/>
      <c r="G12" s="12"/>
      <c r="H12" s="12"/>
    </row>
    <row r="13" spans="1:8" ht="19.5" customHeight="1">
      <c r="A13" s="71" t="s">
        <v>96</v>
      </c>
      <c r="B13" s="11" t="s">
        <v>97</v>
      </c>
      <c r="C13" s="71" t="s">
        <v>98</v>
      </c>
      <c r="D13" s="177" t="s">
        <v>167</v>
      </c>
      <c r="E13" s="178"/>
      <c r="F13" s="179"/>
      <c r="G13" s="61" t="s">
        <v>99</v>
      </c>
      <c r="H13" s="125" t="s">
        <v>168</v>
      </c>
    </row>
    <row r="14" spans="1:8" ht="19.5" customHeight="1">
      <c r="A14" s="71" t="s">
        <v>100</v>
      </c>
      <c r="B14" s="176" t="s">
        <v>160</v>
      </c>
      <c r="C14" s="154"/>
      <c r="D14" s="154"/>
      <c r="E14" s="154"/>
      <c r="F14" s="154"/>
      <c r="G14" s="154"/>
      <c r="H14" s="155"/>
    </row>
    <row r="15" spans="1:8" ht="39" customHeight="1">
      <c r="A15" s="71" t="s">
        <v>101</v>
      </c>
      <c r="B15" s="302" t="s">
        <v>169</v>
      </c>
      <c r="C15" s="303"/>
      <c r="D15" s="303"/>
      <c r="E15" s="303"/>
      <c r="F15" s="303"/>
      <c r="G15" s="303"/>
      <c r="H15" s="304"/>
    </row>
  </sheetData>
  <sheetProtection/>
  <mergeCells count="4">
    <mergeCell ref="D13:F13"/>
    <mergeCell ref="B14:H14"/>
    <mergeCell ref="B15:H15"/>
    <mergeCell ref="A9:H9"/>
  </mergeCells>
  <printOptions/>
  <pageMargins left="0.7086614173228347" right="0.7086614173228347" top="0.7480314960629921" bottom="0.7480314960629921" header="0.31496062992125984" footer="0.31496062992125984"/>
  <pageSetup horizontalDpi="600" verticalDpi="600" orientation="portrait" paperSize="9" scale="69" r:id="rId1"/>
  <headerFooter>
    <oddHeader>&amp;R上方演芸資料館
（ワッハ上方）</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2023-10-16T02:51:30Z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