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namitsu\Desktop\新しいフォルダー\"/>
    </mc:Choice>
  </mc:AlternateContent>
  <bookViews>
    <workbookView xWindow="4620" yWindow="2460" windowWidth="14400" windowHeight="8535"/>
  </bookViews>
  <sheets>
    <sheet name="中央図書館 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8" l="1"/>
  <c r="G59" i="8"/>
  <c r="G61" i="8" s="1"/>
  <c r="F59" i="8"/>
  <c r="F61" i="8" s="1"/>
  <c r="E59" i="8"/>
  <c r="E61" i="8" s="1"/>
  <c r="H58" i="8"/>
  <c r="D58" i="8"/>
  <c r="H57" i="8"/>
  <c r="D57" i="8"/>
  <c r="D59" i="8" s="1"/>
  <c r="H56" i="8"/>
  <c r="H55" i="8"/>
  <c r="D61" i="8" l="1"/>
  <c r="H61" i="8" s="1"/>
  <c r="H59" i="8"/>
  <c r="G62" i="8"/>
  <c r="G63" i="8"/>
  <c r="O48" i="8"/>
  <c r="O47" i="8" s="1"/>
  <c r="L48" i="8"/>
  <c r="L47" i="8" s="1"/>
  <c r="M48" i="8"/>
  <c r="M47" i="8" s="1"/>
  <c r="N48" i="8"/>
  <c r="N47" i="8" s="1"/>
  <c r="L39" i="8"/>
  <c r="L38" i="8" s="1"/>
  <c r="M39" i="8"/>
  <c r="M38" i="8" s="1"/>
  <c r="N39" i="8"/>
  <c r="N38" i="8" s="1"/>
  <c r="O39" i="8"/>
  <c r="O38" i="8" s="1"/>
  <c r="L31" i="8"/>
  <c r="L30" i="8" s="1"/>
  <c r="M31" i="8"/>
  <c r="M30" i="8" s="1"/>
  <c r="N31" i="8"/>
  <c r="N30" i="8" s="1"/>
  <c r="O31" i="8"/>
  <c r="O30" i="8" s="1"/>
  <c r="O22" i="8"/>
  <c r="O23" i="8"/>
  <c r="L23" i="8"/>
  <c r="L22" i="8" s="1"/>
  <c r="M23" i="8"/>
  <c r="M22" i="8" s="1"/>
  <c r="N23" i="8"/>
  <c r="N22" i="8"/>
  <c r="O15" i="8"/>
  <c r="O14" i="8" s="1"/>
  <c r="O5" i="8"/>
  <c r="N5" i="8"/>
  <c r="N6" i="8"/>
  <c r="O6" i="8" l="1"/>
  <c r="M5" i="8"/>
  <c r="L6" i="8"/>
  <c r="M6" i="8"/>
  <c r="L5" i="8"/>
  <c r="N14" i="8" l="1"/>
  <c r="M14" i="8"/>
  <c r="N15" i="8"/>
  <c r="M15" i="8"/>
  <c r="L15" i="8"/>
  <c r="L14" i="8"/>
  <c r="G68" i="8" l="1"/>
  <c r="G70" i="8"/>
  <c r="G75" i="8"/>
  <c r="G77" i="8" s="1"/>
  <c r="G82" i="8"/>
  <c r="G84" i="8" s="1"/>
  <c r="H64" i="8"/>
  <c r="O4" i="8"/>
  <c r="O49" i="8"/>
  <c r="O50" i="8"/>
  <c r="O51" i="8"/>
  <c r="O46" i="8"/>
  <c r="O8" i="8"/>
  <c r="O9" i="8"/>
  <c r="O7" i="8"/>
  <c r="K48" i="8" l="1"/>
  <c r="K47" i="8" s="1"/>
  <c r="K39" i="8"/>
  <c r="K38" i="8" s="1"/>
  <c r="K31" i="8"/>
  <c r="K30" i="8" s="1"/>
  <c r="K23" i="8"/>
  <c r="K22" i="8" s="1"/>
  <c r="K15" i="8"/>
  <c r="K14" i="8" s="1"/>
  <c r="K6" i="8"/>
  <c r="K5" i="8" s="1"/>
  <c r="J48" i="8" l="1"/>
  <c r="J47" i="8" s="1"/>
  <c r="J39" i="8" l="1"/>
  <c r="J38" i="8" s="1"/>
  <c r="J31" i="8"/>
  <c r="J30" i="8" s="1"/>
  <c r="J23" i="8"/>
  <c r="J22" i="8" s="1"/>
  <c r="J15" i="8"/>
  <c r="J14" i="8" s="1"/>
  <c r="J6" i="8"/>
  <c r="J5" i="8" s="1"/>
  <c r="I48" i="8" l="1"/>
  <c r="I47" i="8" l="1"/>
  <c r="H48" i="8"/>
  <c r="H47" i="8" s="1"/>
  <c r="G48" i="8"/>
  <c r="G47" i="8" s="1"/>
  <c r="H83" i="8"/>
  <c r="H81" i="8"/>
  <c r="H80" i="8"/>
  <c r="H79" i="8"/>
  <c r="H78" i="8"/>
  <c r="H74" i="8"/>
  <c r="H73" i="8"/>
  <c r="H72" i="8"/>
  <c r="H71" i="8"/>
  <c r="H69" i="8"/>
  <c r="H67" i="8"/>
  <c r="H66" i="8"/>
  <c r="H65" i="8"/>
  <c r="I39" i="8" l="1"/>
  <c r="H39" i="8"/>
  <c r="H38" i="8" s="1"/>
  <c r="G39" i="8"/>
  <c r="G38" i="8" s="1"/>
  <c r="I31" i="8"/>
  <c r="H31" i="8"/>
  <c r="H30" i="8" s="1"/>
  <c r="G31" i="8"/>
  <c r="G30" i="8" s="1"/>
  <c r="I23" i="8"/>
  <c r="H23" i="8"/>
  <c r="H22" i="8" s="1"/>
  <c r="G23" i="8"/>
  <c r="G22" i="8" s="1"/>
  <c r="I15" i="8"/>
  <c r="H15" i="8"/>
  <c r="H14" i="8" s="1"/>
  <c r="G15" i="8"/>
  <c r="G14" i="8" s="1"/>
  <c r="I14" i="8" l="1"/>
  <c r="I30" i="8"/>
  <c r="I38" i="8"/>
  <c r="I22" i="8"/>
  <c r="I6" i="8"/>
  <c r="H6" i="8"/>
  <c r="H5" i="8" s="1"/>
  <c r="G6" i="8"/>
  <c r="I5" i="8" l="1"/>
  <c r="G5" i="8"/>
  <c r="F82" i="8" l="1"/>
  <c r="F84" i="8" s="1"/>
  <c r="E82" i="8"/>
  <c r="D82" i="8"/>
  <c r="D84" i="8" s="1"/>
  <c r="H76" i="8"/>
  <c r="F75" i="8"/>
  <c r="F77" i="8" s="1"/>
  <c r="E75" i="8"/>
  <c r="D75" i="8"/>
  <c r="F68" i="8"/>
  <c r="F70" i="8" s="1"/>
  <c r="E68" i="8"/>
  <c r="D68" i="8"/>
  <c r="F48" i="8"/>
  <c r="E48" i="8"/>
  <c r="D48" i="8"/>
  <c r="D47" i="8" s="1"/>
  <c r="C48" i="8"/>
  <c r="C47" i="8" s="1"/>
  <c r="F39" i="8"/>
  <c r="E39" i="8"/>
  <c r="E38" i="8" s="1"/>
  <c r="D39" i="8"/>
  <c r="D38" i="8" s="1"/>
  <c r="C39" i="8"/>
  <c r="F31" i="8"/>
  <c r="E31" i="8"/>
  <c r="E30" i="8" s="1"/>
  <c r="D31" i="8"/>
  <c r="D30" i="8" s="1"/>
  <c r="C31" i="8"/>
  <c r="C30" i="8" s="1"/>
  <c r="F23" i="8"/>
  <c r="F22" i="8" s="1"/>
  <c r="E23" i="8"/>
  <c r="D23" i="8"/>
  <c r="D22" i="8" s="1"/>
  <c r="C23" i="8"/>
  <c r="C22" i="8" s="1"/>
  <c r="F15" i="8"/>
  <c r="E15" i="8"/>
  <c r="E14" i="8" s="1"/>
  <c r="D15" i="8"/>
  <c r="D14" i="8" s="1"/>
  <c r="C15" i="8"/>
  <c r="F6" i="8"/>
  <c r="E6" i="8"/>
  <c r="E5" i="8" s="1"/>
  <c r="D6" i="8"/>
  <c r="D5" i="8" s="1"/>
  <c r="C6" i="8"/>
  <c r="C5" i="8" s="1"/>
  <c r="F5" i="8"/>
  <c r="F30" i="8" l="1"/>
  <c r="F38" i="8"/>
  <c r="F47" i="8"/>
  <c r="E70" i="8"/>
  <c r="H68" i="8"/>
  <c r="E77" i="8"/>
  <c r="H75" i="8"/>
  <c r="F63" i="8"/>
  <c r="F62" i="8"/>
  <c r="H82" i="8"/>
  <c r="E84" i="8"/>
  <c r="H84" i="8" s="1"/>
  <c r="D77" i="8"/>
  <c r="F14" i="8"/>
  <c r="E47" i="8"/>
  <c r="E22" i="8"/>
  <c r="C38" i="8"/>
  <c r="D70" i="8"/>
  <c r="D62" i="8" s="1"/>
  <c r="C14" i="8"/>
  <c r="H77" i="8" l="1"/>
  <c r="E63" i="8"/>
  <c r="H63" i="8" s="1"/>
  <c r="H70" i="8"/>
  <c r="E62" i="8"/>
  <c r="H62" i="8" s="1"/>
  <c r="D63" i="8"/>
</calcChain>
</file>

<file path=xl/sharedStrings.xml><?xml version="1.0" encoding="utf-8"?>
<sst xmlns="http://schemas.openxmlformats.org/spreadsheetml/2006/main" count="170" uniqueCount="45">
  <si>
    <t>R２</t>
    <phoneticPr fontId="2"/>
  </si>
  <si>
    <t>R1</t>
    <phoneticPr fontId="2"/>
  </si>
  <si>
    <t>H30</t>
    <phoneticPr fontId="2"/>
  </si>
  <si>
    <t>H29</t>
    <phoneticPr fontId="2"/>
  </si>
  <si>
    <t>R１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</si>
  <si>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</si>
  <si>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</si>
  <si>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</si>
  <si>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</si>
  <si>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</si>
  <si>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</si>
  <si>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</si>
  <si>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</si>
  <si>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</si>
  <si>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</si>
  <si>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</si>
  <si>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</si>
  <si>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合計</t>
    <rPh sb="0" eb="2">
      <t>ゴウケイ</t>
    </rPh>
    <phoneticPr fontId="2"/>
  </si>
  <si>
    <t>H29-R1平均</t>
    <rPh sb="6" eb="8">
      <t>ヘイキン</t>
    </rPh>
    <phoneticPr fontId="2"/>
  </si>
  <si>
    <t>過年度比</t>
    <rPh sb="0" eb="3">
      <t>カネンド</t>
    </rPh>
    <rPh sb="3" eb="4">
      <t>ヒ</t>
    </rPh>
    <phoneticPr fontId="2"/>
  </si>
  <si>
    <t>　４　収支状況</t>
    <rPh sb="3" eb="5">
      <t>シュウシ</t>
    </rPh>
    <rPh sb="5" eb="7">
      <t>ジョウキョウ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</si>
  <si>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</si>
  <si>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</si>
  <si>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委託料</t>
    <rPh sb="0" eb="3">
      <t>イタクリョウ</t>
    </rPh>
    <phoneticPr fontId="2"/>
  </si>
  <si>
    <t>利用料金</t>
    <rPh sb="0" eb="4">
      <t>リヨウリョウキン</t>
    </rPh>
    <phoneticPr fontId="2"/>
  </si>
  <si>
    <t>事業収入</t>
    <rPh sb="0" eb="2">
      <t>ジギョウ</t>
    </rPh>
    <rPh sb="2" eb="4">
      <t>シュウニュウ</t>
    </rPh>
    <phoneticPr fontId="2"/>
  </si>
  <si>
    <t>その他</t>
    <rPh sb="2" eb="3">
      <t>ホカ</t>
    </rPh>
    <phoneticPr fontId="2"/>
  </si>
  <si>
    <t>7~9月</t>
    <rPh sb="3" eb="4">
      <t>ガツ</t>
    </rPh>
    <phoneticPr fontId="2"/>
  </si>
  <si>
    <t>10~12月</t>
    <rPh sb="5" eb="6">
      <t>ガツ</t>
    </rPh>
    <phoneticPr fontId="2"/>
  </si>
  <si>
    <t>１~３月</t>
    <rPh sb="3" eb="4">
      <t>ガツ</t>
    </rPh>
    <phoneticPr fontId="2"/>
  </si>
  <si>
    <t>収支</t>
    <rPh sb="0" eb="2">
      <t>シュウシ</t>
    </rPh>
    <phoneticPr fontId="2"/>
  </si>
  <si>
    <t>　２　ホール及び会議室利用率</t>
    <rPh sb="6" eb="7">
      <t>オヨ</t>
    </rPh>
    <rPh sb="8" eb="11">
      <t>カイギシツ</t>
    </rPh>
    <rPh sb="11" eb="13">
      <t>リヨウ</t>
    </rPh>
    <rPh sb="13" eb="14">
      <t>リツ</t>
    </rPh>
    <phoneticPr fontId="2"/>
  </si>
  <si>
    <t>①ホール</t>
    <phoneticPr fontId="2"/>
  </si>
  <si>
    <t>②大会議室</t>
    <rPh sb="1" eb="5">
      <t>ダイカイギシツ</t>
    </rPh>
    <phoneticPr fontId="2"/>
  </si>
  <si>
    <t>③中会議室</t>
    <rPh sb="1" eb="2">
      <t>チュウ</t>
    </rPh>
    <rPh sb="2" eb="5">
      <t>カイギシツ</t>
    </rPh>
    <phoneticPr fontId="2"/>
  </si>
  <si>
    <t>④小会議室</t>
    <rPh sb="1" eb="5">
      <t>ショウカイギシツ</t>
    </rPh>
    <phoneticPr fontId="2"/>
  </si>
  <si>
    <t>年間</t>
    <rPh sb="0" eb="2">
      <t>ネンカン</t>
    </rPh>
    <phoneticPr fontId="2"/>
  </si>
  <si>
    <t>　3　駐車場利用数</t>
    <rPh sb="3" eb="6">
      <t>チュウシャジョウ</t>
    </rPh>
    <rPh sb="6" eb="8">
      <t>リヨウ</t>
    </rPh>
    <rPh sb="8" eb="9">
      <t>スウ</t>
    </rPh>
    <phoneticPr fontId="2"/>
  </si>
  <si>
    <t>利用数</t>
    <rPh sb="0" eb="2">
      <t>リヨウ</t>
    </rPh>
    <rPh sb="2" eb="3">
      <t>スウ</t>
    </rPh>
    <phoneticPr fontId="2"/>
  </si>
  <si>
    <r>
      <t>　１　入館者数</t>
    </r>
    <r>
      <rPr>
        <b/>
        <sz val="8"/>
        <color theme="1"/>
        <rFont val="游ゴシック"/>
        <family val="3"/>
        <charset val="128"/>
        <scheme val="minor"/>
      </rPr>
      <t>（※ホール利用者含まない）</t>
    </r>
    <rPh sb="3" eb="6">
      <t>ニュウカンシャ</t>
    </rPh>
    <rPh sb="6" eb="7">
      <t>カズ</t>
    </rPh>
    <rPh sb="12" eb="14">
      <t>リヨウ</t>
    </rPh>
    <rPh sb="14" eb="15">
      <t>シャ</t>
    </rPh>
    <rPh sb="15" eb="16">
      <t>フク</t>
    </rPh>
    <phoneticPr fontId="2"/>
  </si>
  <si>
    <t>4~6月</t>
    <rPh sb="3" eb="4">
      <t>ガツ</t>
    </rPh>
    <phoneticPr fontId="2"/>
  </si>
  <si>
    <t>※内訳</t>
    <rPh sb="1" eb="3">
      <t>ウチワケ</t>
    </rPh>
    <phoneticPr fontId="2"/>
  </si>
  <si>
    <t>ﾎｰﾙ・貸室</t>
    <rPh sb="4" eb="6">
      <t>カシシツ</t>
    </rPh>
    <phoneticPr fontId="2"/>
  </si>
  <si>
    <t>駐車場</t>
    <rPh sb="0" eb="3">
      <t>チュウシャジョウ</t>
    </rPh>
    <phoneticPr fontId="2"/>
  </si>
  <si>
    <t>中央図書館 定量評価項目 過年度データ</t>
    <rPh sb="0" eb="2">
      <t>チュウオウ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</si>
</sst>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0.0"/>
    <numFmt numFmtId="178" formatCode="#,##0.0;[Red]\-#,##0.0"/>
    <numFmt numFmtId="179" formatCode="0.0%"/>
    <numFmt numFmtId="180" formatCode="#,##0.000;[Red]\-#,##0.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9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38" fontId="5" fillId="0" borderId="61" xfId="1" applyFont="1" applyBorder="1">
      <alignment vertical="center"/>
    </xf>
    <xf numFmtId="38" fontId="5" fillId="0" borderId="62" xfId="1" applyFont="1" applyBorder="1">
      <alignment vertical="center"/>
    </xf>
    <xf numFmtId="38" fontId="5" fillId="0" borderId="79" xfId="1" applyFont="1" applyBorder="1">
      <alignment vertical="center"/>
    </xf>
    <xf numFmtId="38" fontId="5" fillId="0" borderId="66" xfId="1" applyFont="1" applyBorder="1">
      <alignment vertical="center"/>
    </xf>
    <xf numFmtId="38" fontId="5" fillId="0" borderId="67" xfId="1" applyFont="1" applyBorder="1">
      <alignment vertical="center"/>
    </xf>
    <xf numFmtId="38" fontId="5" fillId="0" borderId="68" xfId="1" applyFont="1" applyBorder="1">
      <alignment vertical="center"/>
    </xf>
    <xf numFmtId="38" fontId="6" fillId="0" borderId="74" xfId="1" applyFont="1" applyBorder="1">
      <alignment vertical="center"/>
    </xf>
    <xf numFmtId="38" fontId="6" fillId="0" borderId="67" xfId="1" applyFont="1" applyBorder="1">
      <alignment vertical="center"/>
    </xf>
    <xf numFmtId="38" fontId="6" fillId="0" borderId="68" xfId="1" applyFont="1" applyBorder="1">
      <alignment vertical="center"/>
    </xf>
    <xf numFmtId="38" fontId="5" fillId="0" borderId="45" xfId="1" applyFont="1" applyBorder="1">
      <alignment vertical="center"/>
    </xf>
    <xf numFmtId="38" fontId="5" fillId="0" borderId="33" xfId="1" applyFont="1" applyBorder="1">
      <alignment vertical="center"/>
    </xf>
    <xf numFmtId="38" fontId="5" fillId="0" borderId="34" xfId="1" applyFont="1" applyBorder="1">
      <alignment vertical="center"/>
    </xf>
    <xf numFmtId="38" fontId="5" fillId="0" borderId="32" xfId="1" applyFont="1" applyBorder="1">
      <alignment vertical="center"/>
    </xf>
    <xf numFmtId="38" fontId="6" fillId="0" borderId="32" xfId="1" applyFont="1" applyBorder="1">
      <alignment vertical="center"/>
    </xf>
    <xf numFmtId="38" fontId="6" fillId="0" borderId="33" xfId="1" applyFont="1" applyBorder="1">
      <alignment vertical="center"/>
    </xf>
    <xf numFmtId="38" fontId="6" fillId="0" borderId="34" xfId="1" applyFont="1" applyBorder="1">
      <alignment vertical="center"/>
    </xf>
    <xf numFmtId="38" fontId="5" fillId="0" borderId="46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37" xfId="1" applyFont="1" applyBorder="1">
      <alignment vertical="center"/>
    </xf>
    <xf numFmtId="38" fontId="6" fillId="0" borderId="37" xfId="1" applyFont="1" applyBorder="1">
      <alignment vertical="center"/>
    </xf>
    <xf numFmtId="38" fontId="6" fillId="0" borderId="38" xfId="1" applyFont="1" applyBorder="1">
      <alignment vertical="center"/>
    </xf>
    <xf numFmtId="38" fontId="6" fillId="0" borderId="39" xfId="1" applyFont="1" applyBorder="1">
      <alignment vertical="center"/>
    </xf>
    <xf numFmtId="0" fontId="5" fillId="0" borderId="0" xfId="0" applyFo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7" fontId="5" fillId="0" borderId="45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0" fontId="5" fillId="2" borderId="36" xfId="0" applyFont="1" applyFill="1" applyBorder="1" applyAlignment="1">
      <alignment horizontal="center" vertical="center"/>
    </xf>
    <xf numFmtId="177" fontId="5" fillId="0" borderId="46" xfId="0" applyNumberFormat="1" applyFont="1" applyBorder="1">
      <alignment vertical="center"/>
    </xf>
    <xf numFmtId="177" fontId="5" fillId="0" borderId="38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38" fontId="5" fillId="0" borderId="28" xfId="1" applyFont="1" applyBorder="1">
      <alignment vertical="center"/>
    </xf>
    <xf numFmtId="38" fontId="5" fillId="0" borderId="29" xfId="1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24" xfId="0" applyNumberFormat="1" applyFont="1" applyBorder="1">
      <alignment vertical="center"/>
    </xf>
    <xf numFmtId="176" fontId="5" fillId="0" borderId="81" xfId="1" applyNumberFormat="1" applyFont="1" applyBorder="1">
      <alignment vertical="center"/>
    </xf>
    <xf numFmtId="176" fontId="5" fillId="0" borderId="53" xfId="1" applyNumberFormat="1" applyFont="1" applyBorder="1">
      <alignment vertical="center"/>
    </xf>
    <xf numFmtId="0" fontId="5" fillId="0" borderId="0" xfId="0" applyFont="1" applyFill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38" fontId="5" fillId="0" borderId="10" xfId="0" applyNumberFormat="1" applyFont="1" applyBorder="1">
      <alignment vertical="center"/>
    </xf>
    <xf numFmtId="38" fontId="5" fillId="0" borderId="43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44" xfId="1" applyFont="1" applyBorder="1">
      <alignment vertical="center"/>
    </xf>
    <xf numFmtId="176" fontId="5" fillId="0" borderId="75" xfId="0" applyNumberFormat="1" applyFont="1" applyBorder="1">
      <alignment vertical="center"/>
    </xf>
    <xf numFmtId="176" fontId="5" fillId="0" borderId="56" xfId="0" applyNumberFormat="1" applyFont="1" applyBorder="1">
      <alignment vertical="center"/>
    </xf>
    <xf numFmtId="176" fontId="5" fillId="0" borderId="30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176" fontId="5" fillId="0" borderId="54" xfId="0" applyNumberFormat="1" applyFont="1" applyBorder="1">
      <alignment vertical="center"/>
    </xf>
    <xf numFmtId="38" fontId="5" fillId="0" borderId="17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38" fontId="5" fillId="0" borderId="21" xfId="1" applyFont="1" applyFill="1" applyBorder="1">
      <alignment vertical="center"/>
    </xf>
    <xf numFmtId="0" fontId="5" fillId="0" borderId="20" xfId="0" applyFont="1" applyFill="1" applyBorder="1">
      <alignment vertical="center"/>
    </xf>
    <xf numFmtId="177" fontId="5" fillId="0" borderId="62" xfId="0" applyNumberFormat="1" applyFont="1" applyFill="1" applyBorder="1">
      <alignment vertical="center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0" fontId="5" fillId="0" borderId="68" xfId="0" applyFont="1" applyBorder="1">
      <alignment vertical="center"/>
    </xf>
    <xf numFmtId="0" fontId="5" fillId="0" borderId="7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37" xfId="0" applyFont="1" applyBorder="1">
      <alignment vertical="center"/>
    </xf>
    <xf numFmtId="177" fontId="5" fillId="0" borderId="67" xfId="0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38" fontId="5" fillId="0" borderId="0" xfId="1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38" fontId="5" fillId="0" borderId="53" xfId="0" applyNumberFormat="1" applyFont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69" xfId="0" applyNumberFormat="1" applyFont="1" applyBorder="1">
      <alignment vertical="center"/>
    </xf>
    <xf numFmtId="176" fontId="5" fillId="0" borderId="53" xfId="0" applyNumberFormat="1" applyFont="1" applyBorder="1">
      <alignment vertical="center"/>
    </xf>
    <xf numFmtId="176" fontId="5" fillId="0" borderId="0" xfId="0" applyNumberFormat="1" applyFont="1" applyFill="1" applyBorder="1">
      <alignment vertical="center"/>
    </xf>
    <xf numFmtId="176" fontId="5" fillId="0" borderId="48" xfId="0" applyNumberFormat="1" applyFont="1" applyBorder="1">
      <alignment vertical="center"/>
    </xf>
    <xf numFmtId="176" fontId="5" fillId="0" borderId="75" xfId="1" applyNumberFormat="1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5" fillId="2" borderId="76" xfId="0" applyFont="1" applyFill="1" applyBorder="1" applyAlignment="1">
      <alignment horizontal="center" vertical="center"/>
    </xf>
    <xf numFmtId="38" fontId="5" fillId="0" borderId="77" xfId="1" applyFont="1" applyBorder="1">
      <alignment vertical="center"/>
    </xf>
    <xf numFmtId="38" fontId="5" fillId="0" borderId="84" xfId="1" applyFont="1" applyBorder="1">
      <alignment vertical="center"/>
    </xf>
    <xf numFmtId="38" fontId="5" fillId="0" borderId="0" xfId="1" applyFont="1" applyFill="1">
      <alignment vertical="center"/>
    </xf>
    <xf numFmtId="38" fontId="6" fillId="0" borderId="0" xfId="1" applyFont="1" applyFill="1">
      <alignment vertical="center"/>
    </xf>
    <xf numFmtId="0" fontId="4" fillId="0" borderId="0" xfId="0" applyFont="1" applyFill="1">
      <alignment vertical="center"/>
    </xf>
    <xf numFmtId="177" fontId="6" fillId="0" borderId="35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40" xfId="0" applyFont="1" applyBorder="1">
      <alignment vertical="center"/>
    </xf>
    <xf numFmtId="38" fontId="5" fillId="0" borderId="20" xfId="1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77" fontId="6" fillId="0" borderId="69" xfId="0" applyNumberFormat="1" applyFont="1" applyFill="1" applyBorder="1">
      <alignment vertical="center"/>
    </xf>
    <xf numFmtId="2" fontId="5" fillId="0" borderId="0" xfId="0" applyNumberFormat="1" applyFont="1" applyFill="1">
      <alignment vertical="center"/>
    </xf>
    <xf numFmtId="177" fontId="5" fillId="0" borderId="33" xfId="0" applyNumberFormat="1" applyFont="1" applyFill="1" applyBorder="1">
      <alignment vertical="center"/>
    </xf>
    <xf numFmtId="177" fontId="6" fillId="0" borderId="35" xfId="0" applyNumberFormat="1" applyFont="1" applyFill="1" applyBorder="1">
      <alignment vertical="center"/>
    </xf>
    <xf numFmtId="177" fontId="6" fillId="0" borderId="40" xfId="0" applyNumberFormat="1" applyFont="1" applyFill="1" applyBorder="1">
      <alignment vertical="center"/>
    </xf>
    <xf numFmtId="179" fontId="5" fillId="0" borderId="66" xfId="2" applyNumberFormat="1" applyFont="1" applyFill="1" applyBorder="1">
      <alignment vertical="center"/>
    </xf>
    <xf numFmtId="179" fontId="5" fillId="0" borderId="67" xfId="2" applyNumberFormat="1" applyFont="1" applyFill="1" applyBorder="1">
      <alignment vertical="center"/>
    </xf>
    <xf numFmtId="179" fontId="5" fillId="0" borderId="78" xfId="2" applyNumberFormat="1" applyFont="1" applyFill="1" applyBorder="1">
      <alignment vertical="center"/>
    </xf>
    <xf numFmtId="179" fontId="6" fillId="0" borderId="85" xfId="2" applyNumberFormat="1" applyFont="1" applyFill="1" applyBorder="1">
      <alignment vertical="center"/>
    </xf>
    <xf numFmtId="179" fontId="6" fillId="0" borderId="67" xfId="2" applyNumberFormat="1" applyFont="1" applyFill="1" applyBorder="1">
      <alignment vertical="center"/>
    </xf>
    <xf numFmtId="177" fontId="5" fillId="0" borderId="62" xfId="0" applyNumberFormat="1" applyFont="1" applyBorder="1">
      <alignment vertical="center"/>
    </xf>
    <xf numFmtId="178" fontId="5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0" fontId="7" fillId="0" borderId="0" xfId="0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80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5" fillId="0" borderId="67" xfId="1" applyNumberFormat="1" applyFont="1" applyBorder="1">
      <alignment vertical="center"/>
    </xf>
    <xf numFmtId="179" fontId="5" fillId="0" borderId="67" xfId="2" applyNumberFormat="1" applyFont="1" applyBorder="1">
      <alignment vertical="center"/>
    </xf>
    <xf numFmtId="38" fontId="5" fillId="0" borderId="86" xfId="1" applyFont="1" applyFill="1" applyBorder="1">
      <alignment vertical="center"/>
    </xf>
    <xf numFmtId="177" fontId="5" fillId="0" borderId="2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79" fontId="5" fillId="0" borderId="67" xfId="1" applyNumberFormat="1" applyFont="1" applyFill="1" applyBorder="1">
      <alignment vertical="center"/>
    </xf>
    <xf numFmtId="38" fontId="5" fillId="0" borderId="62" xfId="1" applyFont="1" applyFill="1" applyBorder="1">
      <alignment vertical="center"/>
    </xf>
    <xf numFmtId="38" fontId="5" fillId="0" borderId="35" xfId="0" applyNumberFormat="1" applyFont="1" applyFill="1" applyBorder="1">
      <alignment vertical="center"/>
    </xf>
    <xf numFmtId="38" fontId="5" fillId="0" borderId="40" xfId="0" applyNumberFormat="1" applyFont="1" applyFill="1" applyBorder="1">
      <alignment vertical="center"/>
    </xf>
    <xf numFmtId="38" fontId="5" fillId="0" borderId="67" xfId="1" applyFont="1" applyFill="1" applyBorder="1">
      <alignment vertical="center"/>
    </xf>
    <xf numFmtId="0" fontId="5" fillId="0" borderId="87" xfId="0" applyFont="1" applyFill="1" applyBorder="1">
      <alignment vertical="center"/>
    </xf>
    <xf numFmtId="178" fontId="5" fillId="0" borderId="20" xfId="1" applyNumberFormat="1" applyFont="1" applyFill="1" applyBorder="1">
      <alignment vertical="center"/>
    </xf>
    <xf numFmtId="0" fontId="6" fillId="0" borderId="20" xfId="0" applyFont="1" applyFill="1" applyBorder="1">
      <alignment vertical="center"/>
    </xf>
    <xf numFmtId="179" fontId="6" fillId="0" borderId="66" xfId="2" applyNumberFormat="1" applyFont="1" applyFill="1" applyBorder="1">
      <alignment vertical="center"/>
    </xf>
    <xf numFmtId="179" fontId="5" fillId="0" borderId="67" xfId="0" applyNumberFormat="1" applyFont="1" applyBorder="1">
      <alignment vertical="center"/>
    </xf>
    <xf numFmtId="177" fontId="5" fillId="0" borderId="61" xfId="0" applyNumberFormat="1" applyFont="1" applyFill="1" applyBorder="1">
      <alignment vertical="center"/>
    </xf>
    <xf numFmtId="0" fontId="5" fillId="0" borderId="62" xfId="0" applyFont="1" applyBorder="1">
      <alignment vertical="center"/>
    </xf>
    <xf numFmtId="177" fontId="6" fillId="0" borderId="61" xfId="0" applyNumberFormat="1" applyFont="1" applyFill="1" applyBorder="1">
      <alignment vertical="center"/>
    </xf>
    <xf numFmtId="177" fontId="6" fillId="0" borderId="62" xfId="0" applyNumberFormat="1" applyFont="1" applyFill="1" applyBorder="1">
      <alignment vertical="center"/>
    </xf>
    <xf numFmtId="177" fontId="5" fillId="0" borderId="66" xfId="0" applyNumberFormat="1" applyFont="1" applyBorder="1">
      <alignment vertical="center"/>
    </xf>
    <xf numFmtId="177" fontId="5" fillId="0" borderId="82" xfId="0" applyNumberFormat="1" applyFont="1" applyBorder="1">
      <alignment vertical="center"/>
    </xf>
    <xf numFmtId="177" fontId="5" fillId="0" borderId="84" xfId="0" applyNumberFormat="1" applyFont="1" applyBorder="1">
      <alignment vertical="center"/>
    </xf>
    <xf numFmtId="177" fontId="5" fillId="0" borderId="77" xfId="0" applyNumberFormat="1" applyFont="1" applyBorder="1">
      <alignment vertical="center"/>
    </xf>
    <xf numFmtId="177" fontId="5" fillId="0" borderId="61" xfId="0" applyNumberFormat="1" applyFont="1" applyBorder="1">
      <alignment vertical="center"/>
    </xf>
    <xf numFmtId="177" fontId="5" fillId="0" borderId="84" xfId="0" applyNumberFormat="1" applyFont="1" applyFill="1" applyBorder="1">
      <alignment vertical="center"/>
    </xf>
    <xf numFmtId="177" fontId="5" fillId="0" borderId="45" xfId="0" applyNumberFormat="1" applyFont="1" applyFill="1" applyBorder="1">
      <alignment vertical="center"/>
    </xf>
    <xf numFmtId="38" fontId="5" fillId="0" borderId="87" xfId="1" applyFont="1" applyFill="1" applyBorder="1">
      <alignment vertical="center"/>
    </xf>
    <xf numFmtId="179" fontId="5" fillId="0" borderId="66" xfId="2" applyNumberFormat="1" applyFont="1" applyBorder="1">
      <alignment vertical="center"/>
    </xf>
    <xf numFmtId="38" fontId="5" fillId="0" borderId="82" xfId="1" applyFont="1" applyBorder="1">
      <alignment vertical="center"/>
    </xf>
    <xf numFmtId="38" fontId="5" fillId="0" borderId="69" xfId="0" applyNumberFormat="1" applyFont="1" applyFill="1" applyBorder="1">
      <alignment vertical="center"/>
    </xf>
    <xf numFmtId="179" fontId="5" fillId="0" borderId="67" xfId="0" applyNumberFormat="1" applyFont="1" applyFill="1" applyBorder="1">
      <alignment vertical="center"/>
    </xf>
    <xf numFmtId="0" fontId="5" fillId="0" borderId="62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38" fontId="5" fillId="0" borderId="50" xfId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89" xfId="1" applyFont="1" applyBorder="1">
      <alignment vertical="center"/>
    </xf>
    <xf numFmtId="38" fontId="5" fillId="0" borderId="88" xfId="1" applyFont="1" applyBorder="1">
      <alignment vertical="center"/>
    </xf>
    <xf numFmtId="38" fontId="5" fillId="0" borderId="50" xfId="0" applyNumberFormat="1" applyFont="1" applyBorder="1">
      <alignment vertical="center"/>
    </xf>
    <xf numFmtId="38" fontId="5" fillId="0" borderId="89" xfId="0" applyNumberFormat="1" applyFont="1" applyBorder="1">
      <alignment vertical="center"/>
    </xf>
    <xf numFmtId="38" fontId="5" fillId="0" borderId="88" xfId="0" applyNumberFormat="1" applyFont="1" applyBorder="1">
      <alignment vertical="center"/>
    </xf>
    <xf numFmtId="38" fontId="5" fillId="0" borderId="71" xfId="0" applyNumberFormat="1" applyFont="1" applyBorder="1">
      <alignment vertical="center"/>
    </xf>
    <xf numFmtId="176" fontId="5" fillId="0" borderId="51" xfId="1" applyNumberFormat="1" applyFont="1" applyBorder="1">
      <alignment vertical="center"/>
    </xf>
    <xf numFmtId="38" fontId="5" fillId="0" borderId="27" xfId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6" fillId="0" borderId="69" xfId="1" applyFont="1" applyFill="1" applyBorder="1">
      <alignment vertical="center"/>
    </xf>
    <xf numFmtId="38" fontId="6" fillId="0" borderId="35" xfId="1" applyFont="1" applyFill="1" applyBorder="1">
      <alignment vertical="center"/>
    </xf>
    <xf numFmtId="38" fontId="6" fillId="0" borderId="40" xfId="1" applyFont="1" applyFill="1" applyBorder="1">
      <alignment vertical="center"/>
    </xf>
    <xf numFmtId="38" fontId="6" fillId="0" borderId="0" xfId="1" applyFont="1" applyFill="1" applyBorder="1">
      <alignment vertical="center"/>
    </xf>
    <xf numFmtId="0" fontId="6" fillId="0" borderId="0" xfId="0" applyFo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38" fontId="9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91" xfId="0" applyFont="1" applyBorder="1">
      <alignment vertical="center"/>
    </xf>
    <xf numFmtId="38" fontId="5" fillId="0" borderId="86" xfId="1" applyFont="1" applyBorder="1">
      <alignment vertical="center"/>
    </xf>
    <xf numFmtId="38" fontId="5" fillId="0" borderId="92" xfId="1" applyFont="1" applyBorder="1">
      <alignment vertical="center"/>
    </xf>
    <xf numFmtId="179" fontId="5" fillId="0" borderId="68" xfId="1" applyNumberFormat="1" applyFont="1" applyFill="1" applyBorder="1">
      <alignment vertical="center"/>
    </xf>
    <xf numFmtId="38" fontId="5" fillId="0" borderId="79" xfId="1" applyFont="1" applyFill="1" applyBorder="1">
      <alignment vertical="center"/>
    </xf>
    <xf numFmtId="9" fontId="5" fillId="0" borderId="68" xfId="2" applyFont="1" applyBorder="1">
      <alignment vertical="center"/>
    </xf>
    <xf numFmtId="177" fontId="5" fillId="0" borderId="79" xfId="0" applyNumberFormat="1" applyFont="1" applyBorder="1">
      <alignment vertical="center"/>
    </xf>
    <xf numFmtId="38" fontId="6" fillId="0" borderId="94" xfId="1" applyFont="1" applyFill="1" applyBorder="1">
      <alignment vertical="center"/>
    </xf>
    <xf numFmtId="179" fontId="6" fillId="0" borderId="69" xfId="2" applyNumberFormat="1" applyFont="1" applyFill="1" applyBorder="1">
      <alignment vertical="center"/>
    </xf>
    <xf numFmtId="177" fontId="5" fillId="0" borderId="94" xfId="0" applyNumberFormat="1" applyFont="1" applyBorder="1">
      <alignment vertical="center"/>
    </xf>
    <xf numFmtId="179" fontId="5" fillId="0" borderId="69" xfId="2" applyNumberFormat="1" applyFont="1" applyBorder="1">
      <alignment vertical="center"/>
    </xf>
    <xf numFmtId="177" fontId="5" fillId="0" borderId="91" xfId="0" applyNumberFormat="1" applyFont="1" applyBorder="1">
      <alignment vertical="center"/>
    </xf>
    <xf numFmtId="179" fontId="5" fillId="0" borderId="69" xfId="1" applyNumberFormat="1" applyFont="1" applyFill="1" applyBorder="1">
      <alignment vertical="center"/>
    </xf>
    <xf numFmtId="38" fontId="5" fillId="0" borderId="94" xfId="1" applyFont="1" applyFill="1" applyBorder="1">
      <alignment vertical="center"/>
    </xf>
    <xf numFmtId="179" fontId="5" fillId="0" borderId="68" xfId="2" applyNumberFormat="1" applyFont="1" applyFill="1" applyBorder="1">
      <alignment vertical="center"/>
    </xf>
    <xf numFmtId="177" fontId="5" fillId="0" borderId="79" xfId="0" applyNumberFormat="1" applyFont="1" applyFill="1" applyBorder="1">
      <alignment vertical="center"/>
    </xf>
    <xf numFmtId="179" fontId="5" fillId="0" borderId="69" xfId="2" applyNumberFormat="1" applyFont="1" applyFill="1" applyBorder="1">
      <alignment vertical="center"/>
    </xf>
    <xf numFmtId="177" fontId="5" fillId="0" borderId="94" xfId="0" applyNumberFormat="1" applyFont="1" applyFill="1" applyBorder="1">
      <alignment vertical="center"/>
    </xf>
    <xf numFmtId="38" fontId="5" fillId="0" borderId="20" xfId="1" applyFont="1" applyBorder="1">
      <alignment vertical="center"/>
    </xf>
    <xf numFmtId="38" fontId="5" fillId="0" borderId="91" xfId="1" applyFont="1" applyBorder="1">
      <alignment vertical="center"/>
    </xf>
    <xf numFmtId="38" fontId="10" fillId="0" borderId="1" xfId="1" applyFont="1" applyFill="1" applyBorder="1" applyAlignment="1">
      <alignment horizontal="right" vertical="center"/>
    </xf>
    <xf numFmtId="38" fontId="6" fillId="0" borderId="23" xfId="1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48" xfId="0" applyFont="1" applyFill="1" applyBorder="1">
      <alignment vertical="center"/>
    </xf>
    <xf numFmtId="38" fontId="6" fillId="0" borderId="48" xfId="0" applyNumberFormat="1" applyFont="1" applyFill="1" applyBorder="1">
      <alignment vertical="center"/>
    </xf>
    <xf numFmtId="38" fontId="6" fillId="0" borderId="88" xfId="0" applyNumberFormat="1" applyFont="1" applyFill="1" applyBorder="1">
      <alignment vertical="center"/>
    </xf>
    <xf numFmtId="38" fontId="6" fillId="0" borderId="28" xfId="1" applyFont="1" applyBorder="1">
      <alignment vertical="center"/>
    </xf>
    <xf numFmtId="38" fontId="6" fillId="0" borderId="27" xfId="1" applyFont="1" applyFill="1" applyBorder="1">
      <alignment vertical="center"/>
    </xf>
    <xf numFmtId="38" fontId="6" fillId="0" borderId="95" xfId="1" applyFont="1" applyFill="1" applyBorder="1">
      <alignment vertical="center"/>
    </xf>
    <xf numFmtId="38" fontId="6" fillId="0" borderId="56" xfId="0" applyNumberFormat="1" applyFont="1" applyFill="1" applyBorder="1">
      <alignment vertical="center"/>
    </xf>
    <xf numFmtId="176" fontId="6" fillId="0" borderId="50" xfId="0" applyNumberFormat="1" applyFont="1" applyFill="1" applyBorder="1">
      <alignment vertical="center"/>
    </xf>
    <xf numFmtId="38" fontId="6" fillId="0" borderId="32" xfId="1" applyFont="1" applyFill="1" applyBorder="1">
      <alignment vertical="center"/>
    </xf>
    <xf numFmtId="38" fontId="6" fillId="0" borderId="84" xfId="1" applyFont="1" applyFill="1" applyBorder="1">
      <alignment vertical="center"/>
    </xf>
    <xf numFmtId="176" fontId="6" fillId="0" borderId="35" xfId="0" applyNumberFormat="1" applyFont="1" applyFill="1" applyBorder="1">
      <alignment vertical="center"/>
    </xf>
    <xf numFmtId="38" fontId="6" fillId="0" borderId="50" xfId="0" applyNumberFormat="1" applyFont="1" applyFill="1" applyBorder="1">
      <alignment vertical="center"/>
    </xf>
    <xf numFmtId="38" fontId="6" fillId="0" borderId="35" xfId="0" applyNumberFormat="1" applyFont="1" applyFill="1" applyBorder="1">
      <alignment vertical="center"/>
    </xf>
    <xf numFmtId="38" fontId="6" fillId="0" borderId="71" xfId="0" applyNumberFormat="1" applyFont="1" applyFill="1" applyBorder="1">
      <alignment vertical="center"/>
    </xf>
    <xf numFmtId="38" fontId="6" fillId="0" borderId="37" xfId="1" applyFont="1" applyFill="1" applyBorder="1">
      <alignment vertical="center"/>
    </xf>
    <xf numFmtId="38" fontId="6" fillId="0" borderId="77" xfId="1" applyFont="1" applyFill="1" applyBorder="1">
      <alignment vertical="center"/>
    </xf>
    <xf numFmtId="38" fontId="6" fillId="0" borderId="40" xfId="0" applyNumberFormat="1" applyFont="1" applyFill="1" applyBorder="1">
      <alignment vertical="center"/>
    </xf>
    <xf numFmtId="38" fontId="6" fillId="0" borderId="10" xfId="0" applyNumberFormat="1" applyFont="1" applyFill="1" applyBorder="1">
      <alignment vertical="center"/>
    </xf>
    <xf numFmtId="38" fontId="6" fillId="0" borderId="16" xfId="1" applyFont="1" applyBorder="1">
      <alignment vertical="center"/>
    </xf>
    <xf numFmtId="38" fontId="6" fillId="0" borderId="24" xfId="1" applyFont="1" applyFill="1" applyBorder="1">
      <alignment vertical="center"/>
    </xf>
    <xf numFmtId="38" fontId="6" fillId="0" borderId="30" xfId="0" applyNumberFormat="1" applyFont="1" applyFill="1" applyBorder="1">
      <alignment vertical="center"/>
    </xf>
    <xf numFmtId="38" fontId="6" fillId="0" borderId="89" xfId="0" applyNumberFormat="1" applyFont="1" applyFill="1" applyBorder="1">
      <alignment vertical="center"/>
    </xf>
    <xf numFmtId="38" fontId="6" fillId="0" borderId="19" xfId="1" applyFont="1" applyBorder="1">
      <alignment vertical="center"/>
    </xf>
    <xf numFmtId="38" fontId="6" fillId="0" borderId="43" xfId="1" applyFont="1" applyFill="1" applyBorder="1">
      <alignment vertical="center"/>
    </xf>
    <xf numFmtId="38" fontId="6" fillId="0" borderId="93" xfId="1" applyFont="1" applyFill="1" applyBorder="1">
      <alignment vertical="center"/>
    </xf>
    <xf numFmtId="38" fontId="6" fillId="0" borderId="23" xfId="0" applyNumberFormat="1" applyFont="1" applyFill="1" applyBorder="1">
      <alignment vertical="center"/>
    </xf>
    <xf numFmtId="176" fontId="6" fillId="0" borderId="53" xfId="0" applyNumberFormat="1" applyFont="1" applyFill="1" applyBorder="1">
      <alignment vertical="center"/>
    </xf>
    <xf numFmtId="176" fontId="6" fillId="0" borderId="75" xfId="0" applyNumberFormat="1" applyFont="1" applyFill="1" applyBorder="1">
      <alignment vertical="center"/>
    </xf>
    <xf numFmtId="176" fontId="6" fillId="0" borderId="96" xfId="0" applyNumberFormat="1" applyFont="1" applyFill="1" applyBorder="1">
      <alignment vertical="center"/>
    </xf>
    <xf numFmtId="176" fontId="6" fillId="0" borderId="97" xfId="0" applyNumberFormat="1" applyFont="1" applyFill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67" xfId="0" applyNumberFormat="1" applyFont="1" applyBorder="1">
      <alignment vertical="center"/>
    </xf>
    <xf numFmtId="176" fontId="6" fillId="0" borderId="74" xfId="0" applyNumberFormat="1" applyFont="1" applyFill="1" applyBorder="1">
      <alignment vertical="center"/>
    </xf>
    <xf numFmtId="176" fontId="6" fillId="0" borderId="69" xfId="0" applyNumberFormat="1" applyFont="1" applyFill="1" applyBorder="1">
      <alignment vertical="center"/>
    </xf>
    <xf numFmtId="176" fontId="6" fillId="0" borderId="58" xfId="0" applyNumberFormat="1" applyFont="1" applyBorder="1">
      <alignment vertical="center"/>
    </xf>
    <xf numFmtId="176" fontId="6" fillId="0" borderId="62" xfId="0" applyNumberFormat="1" applyFont="1" applyBorder="1">
      <alignment vertical="center"/>
    </xf>
    <xf numFmtId="176" fontId="6" fillId="0" borderId="73" xfId="0" applyNumberFormat="1" applyFont="1" applyFill="1" applyBorder="1">
      <alignment vertical="center"/>
    </xf>
    <xf numFmtId="176" fontId="6" fillId="0" borderId="55" xfId="0" applyNumberFormat="1" applyFont="1" applyFill="1" applyBorder="1">
      <alignment vertical="center"/>
    </xf>
    <xf numFmtId="38" fontId="6" fillId="0" borderId="90" xfId="1" applyFont="1" applyBorder="1">
      <alignment vertical="center"/>
    </xf>
    <xf numFmtId="38" fontId="6" fillId="0" borderId="47" xfId="1" applyFont="1" applyBorder="1">
      <alignment vertical="center"/>
    </xf>
    <xf numFmtId="38" fontId="6" fillId="0" borderId="83" xfId="1" applyFont="1" applyFill="1" applyBorder="1">
      <alignment vertical="center"/>
    </xf>
    <xf numFmtId="38" fontId="6" fillId="0" borderId="49" xfId="1" applyFont="1" applyFill="1" applyBorder="1">
      <alignment vertical="center"/>
    </xf>
    <xf numFmtId="38" fontId="6" fillId="0" borderId="50" xfId="1" applyFont="1" applyBorder="1">
      <alignment vertical="center"/>
    </xf>
    <xf numFmtId="176" fontId="6" fillId="0" borderId="35" xfId="0" applyNumberFormat="1" applyFont="1" applyBorder="1">
      <alignment vertical="center"/>
    </xf>
    <xf numFmtId="38" fontId="6" fillId="0" borderId="71" xfId="1" applyFont="1" applyBorder="1">
      <alignment vertical="center"/>
    </xf>
    <xf numFmtId="0" fontId="6" fillId="0" borderId="39" xfId="0" applyFont="1" applyBorder="1">
      <alignment vertical="center"/>
    </xf>
    <xf numFmtId="176" fontId="6" fillId="0" borderId="40" xfId="0" applyNumberFormat="1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357187</xdr:colOff>
      <xdr:row>0</xdr:row>
      <xdr:rowOff>83343</xdr:rowOff>
    </xdr:from>
    <xdr:to>
      <xdr:col>14</xdr:col>
      <xdr:colOff>844261</xdr:colOff>
      <xdr:row>1</xdr:row>
      <xdr:rowOff>120144</xdr:rowOff>
    </xdr:to>
    <xdr:sp macro="" textlink="">
      <xdr:nvSpPr>
        <xdr:cNvPr id="2" name="テキスト ボックス 1"/>
        <xdr:cNvSpPr txBox="1"/>
      </xdr:nvSpPr>
      <xdr:spPr>
        <a:xfrm>
          <a:off x="9239250" y="83343"/>
          <a:ext cx="1177636" cy="346364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7"/>
  <sheetViews>
    <sheetView tabSelected="1" zoomScale="80" zoomScaleNormal="80" workbookViewId="0">
      <selection sqref="A1:O1"/>
    </sheetView>
  </sheetViews>
  <sheetFormatPr defaultRowHeight="18.75" x14ac:dyDescent="0.4"/>
  <cols>
    <col min="1" max="2" width="8" style="1" customWidth="1"/>
    <col min="3" max="3" width="9.375" style="1" customWidth="1"/>
    <col min="4" max="4" width="9.375" style="1" bestFit="1" customWidth="1"/>
    <col min="5" max="7" width="9" style="1"/>
    <col min="8" max="8" width="9.375" style="1" bestFit="1" customWidth="1"/>
    <col min="9" max="14" width="9" style="1"/>
    <col min="15" max="15" width="11.125" style="1" bestFit="1" customWidth="1"/>
    <col min="16" max="16" width="9" style="95"/>
    <col min="17" max="17" width="11.5" style="1" customWidth="1"/>
    <col min="18" max="16384" width="9" style="1"/>
  </cols>
  <sheetData>
    <row r="1" spans="1:18" ht="24" customHeight="1" x14ac:dyDescent="0.4">
      <c r="A1" s="287" t="s">
        <v>44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8" s="31" customFormat="1" ht="17.100000000000001" customHeight="1" x14ac:dyDescent="0.4">
      <c r="A2" s="288" t="s">
        <v>39</v>
      </c>
      <c r="B2" s="288"/>
      <c r="C2" s="288"/>
      <c r="D2" s="288"/>
      <c r="E2" s="288"/>
      <c r="P2" s="48"/>
    </row>
    <row r="3" spans="1:18" s="31" customFormat="1" ht="17.100000000000001" customHeight="1" x14ac:dyDescent="0.4">
      <c r="A3" s="2"/>
      <c r="B3" s="102"/>
      <c r="C3" s="3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6" t="s">
        <v>14</v>
      </c>
      <c r="M3" s="4" t="s">
        <v>15</v>
      </c>
      <c r="N3" s="5" t="s">
        <v>16</v>
      </c>
      <c r="O3" s="7" t="s">
        <v>17</v>
      </c>
      <c r="P3" s="289"/>
    </row>
    <row r="4" spans="1:18" s="31" customFormat="1" ht="17.100000000000001" customHeight="1" thickBot="1" x14ac:dyDescent="0.45">
      <c r="A4" s="248" t="s">
        <v>0</v>
      </c>
      <c r="B4" s="291"/>
      <c r="C4" s="63">
        <v>0</v>
      </c>
      <c r="D4" s="64">
        <v>13016</v>
      </c>
      <c r="E4" s="65">
        <v>28028</v>
      </c>
      <c r="F4" s="64">
        <v>40992</v>
      </c>
      <c r="G4" s="101">
        <v>40801</v>
      </c>
      <c r="H4" s="101">
        <v>36889</v>
      </c>
      <c r="I4" s="101">
        <v>40139</v>
      </c>
      <c r="J4" s="124">
        <v>37870</v>
      </c>
      <c r="K4" s="101">
        <v>35092</v>
      </c>
      <c r="L4" s="178">
        <v>35411</v>
      </c>
      <c r="M4" s="178">
        <v>38081</v>
      </c>
      <c r="N4" s="179">
        <v>36171</v>
      </c>
      <c r="O4" s="198">
        <f>SUM(C4:N4)</f>
        <v>382490</v>
      </c>
      <c r="P4" s="290"/>
    </row>
    <row r="5" spans="1:18" s="31" customFormat="1" ht="17.100000000000001" customHeight="1" thickTop="1" x14ac:dyDescent="0.4">
      <c r="A5" s="267" t="s">
        <v>19</v>
      </c>
      <c r="B5" s="268"/>
      <c r="C5" s="110">
        <f>C4/C6</f>
        <v>0</v>
      </c>
      <c r="D5" s="111">
        <f t="shared" ref="D5:F5" si="0">D4/D6</f>
        <v>0.27884855712582035</v>
      </c>
      <c r="E5" s="112">
        <f t="shared" si="0"/>
        <v>0.62433359568749169</v>
      </c>
      <c r="F5" s="111">
        <f t="shared" si="0"/>
        <v>0.77378435517970401</v>
      </c>
      <c r="G5" s="111">
        <f t="shared" ref="G5:L5" si="1">G4/G6</f>
        <v>0.7084736933495398</v>
      </c>
      <c r="H5" s="111">
        <f t="shared" si="1"/>
        <v>0.80313366329448299</v>
      </c>
      <c r="I5" s="122">
        <f t="shared" si="1"/>
        <v>0.86530709034858899</v>
      </c>
      <c r="J5" s="122">
        <f t="shared" si="1"/>
        <v>0.8039600036797746</v>
      </c>
      <c r="K5" s="128">
        <f t="shared" si="1"/>
        <v>0.83779116497823469</v>
      </c>
      <c r="L5" s="128">
        <f t="shared" si="1"/>
        <v>0.85776227502846203</v>
      </c>
      <c r="M5" s="128">
        <f>M4/M6</f>
        <v>0.79956187623353536</v>
      </c>
      <c r="N5" s="180">
        <f>N4/N6</f>
        <v>1.1566330554904176</v>
      </c>
      <c r="O5" s="185">
        <f>O4/O6</f>
        <v>0.69908814589665658</v>
      </c>
      <c r="P5" s="48"/>
    </row>
    <row r="6" spans="1:18" s="31" customFormat="1" ht="17.100000000000001" customHeight="1" thickBot="1" x14ac:dyDescent="0.45">
      <c r="A6" s="260" t="s">
        <v>18</v>
      </c>
      <c r="B6" s="262"/>
      <c r="C6" s="8">
        <f>AVERAGE(C7:C9)</f>
        <v>43498.666666666664</v>
      </c>
      <c r="D6" s="9">
        <f>AVERAGE(D7:D9)</f>
        <v>46677.666666666664</v>
      </c>
      <c r="E6" s="10">
        <f t="shared" ref="E6:F6" si="2">AVERAGE(E7:E9)</f>
        <v>44892.666666666664</v>
      </c>
      <c r="F6" s="9">
        <f t="shared" si="2"/>
        <v>52976</v>
      </c>
      <c r="G6" s="9">
        <f>AVERAGE(G7:G9)</f>
        <v>57590</v>
      </c>
      <c r="H6" s="9">
        <f>AVERAGE(H7:H9)</f>
        <v>45931.333333333336</v>
      </c>
      <c r="I6" s="9">
        <f>AVERAGE(I7:I9)</f>
        <v>46387</v>
      </c>
      <c r="J6" s="9">
        <f>AVERAGE(J7:J9)</f>
        <v>47104.333333333336</v>
      </c>
      <c r="K6" s="129">
        <f>AVERAGE(K7:K9)</f>
        <v>41886.333333333336</v>
      </c>
      <c r="L6" s="129">
        <f t="shared" ref="L6:M6" si="3">AVERAGE(L7:L9)</f>
        <v>41283</v>
      </c>
      <c r="M6" s="129">
        <f t="shared" si="3"/>
        <v>47627.333333333336</v>
      </c>
      <c r="N6" s="181">
        <f>AVERAGE(N7:N9)</f>
        <v>31272.666666666668</v>
      </c>
      <c r="O6" s="184">
        <f>AVERAGE(O7:O9)</f>
        <v>547127</v>
      </c>
      <c r="P6" s="48"/>
    </row>
    <row r="7" spans="1:18" s="31" customFormat="1" ht="17.100000000000001" customHeight="1" thickTop="1" x14ac:dyDescent="0.4">
      <c r="A7" s="267" t="s">
        <v>4</v>
      </c>
      <c r="B7" s="268"/>
      <c r="C7" s="11">
        <v>45120</v>
      </c>
      <c r="D7" s="12">
        <v>49613</v>
      </c>
      <c r="E7" s="13">
        <v>49250</v>
      </c>
      <c r="F7" s="12">
        <v>54164</v>
      </c>
      <c r="G7" s="12">
        <v>56190</v>
      </c>
      <c r="H7" s="12">
        <v>49241</v>
      </c>
      <c r="I7" s="12">
        <v>49180</v>
      </c>
      <c r="J7" s="12">
        <v>48234</v>
      </c>
      <c r="K7" s="132">
        <v>43458</v>
      </c>
      <c r="L7" s="14">
        <v>43864</v>
      </c>
      <c r="M7" s="15">
        <v>50093</v>
      </c>
      <c r="N7" s="16">
        <v>2417</v>
      </c>
      <c r="O7" s="167">
        <f>SUM(C7:N7)</f>
        <v>540824</v>
      </c>
      <c r="P7" s="93"/>
    </row>
    <row r="8" spans="1:18" s="31" customFormat="1" ht="17.100000000000001" customHeight="1" x14ac:dyDescent="0.4">
      <c r="A8" s="269" t="s">
        <v>2</v>
      </c>
      <c r="B8" s="270"/>
      <c r="C8" s="17">
        <v>42014</v>
      </c>
      <c r="D8" s="18">
        <v>44368</v>
      </c>
      <c r="E8" s="19">
        <v>42380</v>
      </c>
      <c r="F8" s="18">
        <v>50949</v>
      </c>
      <c r="G8" s="18">
        <v>54450</v>
      </c>
      <c r="H8" s="18">
        <v>43899</v>
      </c>
      <c r="I8" s="18">
        <v>44623</v>
      </c>
      <c r="J8" s="18">
        <v>46724</v>
      </c>
      <c r="K8" s="18">
        <v>40392</v>
      </c>
      <c r="L8" s="21">
        <v>39872</v>
      </c>
      <c r="M8" s="22">
        <v>46301</v>
      </c>
      <c r="N8" s="23">
        <v>47867</v>
      </c>
      <c r="O8" s="168">
        <f t="shared" ref="O8:O9" si="4">SUM(C8:N8)</f>
        <v>543839</v>
      </c>
      <c r="P8" s="93"/>
    </row>
    <row r="9" spans="1:18" s="31" customFormat="1" ht="17.100000000000001" customHeight="1" x14ac:dyDescent="0.4">
      <c r="A9" s="271" t="s">
        <v>3</v>
      </c>
      <c r="B9" s="272"/>
      <c r="C9" s="24">
        <v>43362</v>
      </c>
      <c r="D9" s="25">
        <v>46052</v>
      </c>
      <c r="E9" s="26">
        <v>43048</v>
      </c>
      <c r="F9" s="25">
        <v>53815</v>
      </c>
      <c r="G9" s="25">
        <v>62130</v>
      </c>
      <c r="H9" s="25">
        <v>44654</v>
      </c>
      <c r="I9" s="25">
        <v>45358</v>
      </c>
      <c r="J9" s="25">
        <v>46355</v>
      </c>
      <c r="K9" s="25">
        <v>41809</v>
      </c>
      <c r="L9" s="28">
        <v>40113</v>
      </c>
      <c r="M9" s="29">
        <v>46488</v>
      </c>
      <c r="N9" s="30">
        <v>43534</v>
      </c>
      <c r="O9" s="169">
        <f t="shared" si="4"/>
        <v>556718</v>
      </c>
      <c r="P9" s="93"/>
    </row>
    <row r="10" spans="1:18" s="48" customFormat="1" ht="12.75" customHeight="1" x14ac:dyDescent="0.4">
      <c r="A10" s="292"/>
      <c r="B10" s="292"/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94"/>
      <c r="N10" s="94"/>
      <c r="O10" s="170"/>
    </row>
    <row r="11" spans="1:18" s="31" customFormat="1" ht="17.100000000000001" customHeight="1" x14ac:dyDescent="0.4">
      <c r="A11" s="288" t="s">
        <v>31</v>
      </c>
      <c r="B11" s="288"/>
      <c r="C11" s="288"/>
      <c r="D11" s="288"/>
      <c r="E11" s="288"/>
      <c r="O11" s="171"/>
      <c r="P11" s="48"/>
      <c r="Q11" s="116"/>
    </row>
    <row r="12" spans="1:18" s="31" customFormat="1" ht="17.100000000000001" customHeight="1" x14ac:dyDescent="0.4">
      <c r="A12" s="263" t="s">
        <v>32</v>
      </c>
      <c r="B12" s="265"/>
      <c r="C12" s="3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  <c r="L12" s="6" t="s">
        <v>14</v>
      </c>
      <c r="M12" s="4" t="s">
        <v>15</v>
      </c>
      <c r="N12" s="5" t="s">
        <v>16</v>
      </c>
      <c r="O12" s="172" t="s">
        <v>36</v>
      </c>
      <c r="P12" s="48"/>
    </row>
    <row r="13" spans="1:18" s="31" customFormat="1" ht="17.100000000000001" customHeight="1" thickBot="1" x14ac:dyDescent="0.45">
      <c r="A13" s="247" t="s">
        <v>0</v>
      </c>
      <c r="B13" s="286"/>
      <c r="C13" s="133">
        <v>16.7</v>
      </c>
      <c r="D13" s="66">
        <v>0</v>
      </c>
      <c r="E13" s="66">
        <v>0</v>
      </c>
      <c r="F13" s="134">
        <v>22.2</v>
      </c>
      <c r="G13" s="66">
        <v>34.6</v>
      </c>
      <c r="H13" s="66">
        <v>26.9</v>
      </c>
      <c r="I13" s="135">
        <v>33.299999999999997</v>
      </c>
      <c r="J13" s="125">
        <v>32</v>
      </c>
      <c r="K13" s="66">
        <v>29.2</v>
      </c>
      <c r="L13" s="176">
        <v>12.5</v>
      </c>
      <c r="M13" s="176">
        <v>37.5</v>
      </c>
      <c r="N13" s="177">
        <v>38.5</v>
      </c>
      <c r="O13" s="199">
        <v>29.4</v>
      </c>
      <c r="P13" s="48"/>
      <c r="Q13" s="118"/>
      <c r="R13" s="119"/>
    </row>
    <row r="14" spans="1:18" s="31" customFormat="1" ht="17.100000000000001" customHeight="1" thickTop="1" x14ac:dyDescent="0.4">
      <c r="A14" s="267" t="s">
        <v>19</v>
      </c>
      <c r="B14" s="268"/>
      <c r="C14" s="136">
        <f>C13/C15</f>
        <v>0.37221396731054973</v>
      </c>
      <c r="D14" s="114">
        <f t="shared" ref="D14:E14" si="5">D13/D15</f>
        <v>0</v>
      </c>
      <c r="E14" s="114">
        <f t="shared" si="5"/>
        <v>0</v>
      </c>
      <c r="F14" s="113">
        <f t="shared" ref="F14:L14" si="6">F13/F15</f>
        <v>0.39338452451269929</v>
      </c>
      <c r="G14" s="113">
        <f t="shared" si="6"/>
        <v>0.70087778528021605</v>
      </c>
      <c r="H14" s="113">
        <f t="shared" si="6"/>
        <v>0.59955423476968794</v>
      </c>
      <c r="I14" s="137">
        <f t="shared" si="6"/>
        <v>0.55872483221476499</v>
      </c>
      <c r="J14" s="137">
        <f t="shared" si="6"/>
        <v>0.48929663608562685</v>
      </c>
      <c r="K14" s="153">
        <f t="shared" si="6"/>
        <v>0.5008576329331047</v>
      </c>
      <c r="L14" s="153">
        <f t="shared" si="6"/>
        <v>0.50744248985115015</v>
      </c>
      <c r="M14" s="153">
        <f>M13/M15</f>
        <v>0.6363122171945701</v>
      </c>
      <c r="N14" s="182">
        <f>N13/N15</f>
        <v>1.1105769230769231</v>
      </c>
      <c r="O14" s="187">
        <f>O13/O15</f>
        <v>0.60660247592847316</v>
      </c>
      <c r="P14" s="48"/>
      <c r="Q14" s="83"/>
      <c r="R14" s="120"/>
    </row>
    <row r="15" spans="1:18" s="31" customFormat="1" ht="17.100000000000001" customHeight="1" thickBot="1" x14ac:dyDescent="0.45">
      <c r="A15" s="260" t="s">
        <v>18</v>
      </c>
      <c r="B15" s="262"/>
      <c r="C15" s="138">
        <f>AVERAGE(C16:C18)</f>
        <v>44.866666666666667</v>
      </c>
      <c r="D15" s="67">
        <f t="shared" ref="D15:E15" si="7">AVERAGE(D16:D18)</f>
        <v>38.5</v>
      </c>
      <c r="E15" s="67">
        <f t="shared" si="7"/>
        <v>45.033333333333331</v>
      </c>
      <c r="F15" s="67">
        <f t="shared" ref="F15:L15" si="8">AVERAGE(F16:F18)</f>
        <v>56.433333333333337</v>
      </c>
      <c r="G15" s="67">
        <f t="shared" si="8"/>
        <v>49.366666666666667</v>
      </c>
      <c r="H15" s="67">
        <f t="shared" si="8"/>
        <v>44.866666666666667</v>
      </c>
      <c r="I15" s="139">
        <f t="shared" si="8"/>
        <v>59.6</v>
      </c>
      <c r="J15" s="139">
        <f t="shared" si="8"/>
        <v>65.400000000000006</v>
      </c>
      <c r="K15" s="154">
        <f t="shared" si="8"/>
        <v>58.29999999999999</v>
      </c>
      <c r="L15" s="67">
        <f t="shared" si="8"/>
        <v>24.633333333333336</v>
      </c>
      <c r="M15" s="67">
        <f>AVERAGE(M16:M18)</f>
        <v>58.933333333333337</v>
      </c>
      <c r="N15" s="183">
        <f>AVERAGE(N16:N18)</f>
        <v>34.666666666666664</v>
      </c>
      <c r="O15" s="186">
        <f>AVERAGE(O16:O18)</f>
        <v>48.466666666666669</v>
      </c>
      <c r="P15" s="48"/>
      <c r="Q15" s="83"/>
      <c r="R15" s="120"/>
    </row>
    <row r="16" spans="1:18" s="31" customFormat="1" ht="17.100000000000001" customHeight="1" thickTop="1" x14ac:dyDescent="0.4">
      <c r="A16" s="267" t="s">
        <v>4</v>
      </c>
      <c r="B16" s="268"/>
      <c r="C16" s="68">
        <v>38.5</v>
      </c>
      <c r="D16" s="69">
        <v>38.5</v>
      </c>
      <c r="E16" s="69">
        <v>50.5</v>
      </c>
      <c r="F16" s="69">
        <v>46.2</v>
      </c>
      <c r="G16" s="69">
        <v>44.4</v>
      </c>
      <c r="H16" s="69">
        <v>46.2</v>
      </c>
      <c r="I16" s="69">
        <v>51.9</v>
      </c>
      <c r="J16" s="69">
        <v>65.400000000000006</v>
      </c>
      <c r="K16" s="69">
        <v>45.8</v>
      </c>
      <c r="L16" s="71">
        <v>17.399999999999999</v>
      </c>
      <c r="M16" s="78">
        <v>56</v>
      </c>
      <c r="N16" s="70">
        <v>7.7</v>
      </c>
      <c r="O16" s="105">
        <v>42.5</v>
      </c>
      <c r="P16" s="106"/>
      <c r="Q16" s="83"/>
      <c r="R16" s="120"/>
    </row>
    <row r="17" spans="1:18" s="31" customFormat="1" ht="17.100000000000001" customHeight="1" x14ac:dyDescent="0.4">
      <c r="A17" s="269" t="s">
        <v>2</v>
      </c>
      <c r="B17" s="270"/>
      <c r="C17" s="72">
        <v>53.8</v>
      </c>
      <c r="D17" s="50">
        <v>38.5</v>
      </c>
      <c r="E17" s="50">
        <v>42.3</v>
      </c>
      <c r="F17" s="50">
        <v>65.400000000000006</v>
      </c>
      <c r="G17" s="50">
        <v>55.6</v>
      </c>
      <c r="H17" s="50">
        <v>53.8</v>
      </c>
      <c r="I17" s="50">
        <v>69.2</v>
      </c>
      <c r="J17" s="50">
        <v>65.400000000000006</v>
      </c>
      <c r="K17" s="50">
        <v>70.8</v>
      </c>
      <c r="L17" s="73">
        <v>26.1</v>
      </c>
      <c r="M17" s="50">
        <v>62.5</v>
      </c>
      <c r="N17" s="51">
        <v>55.6</v>
      </c>
      <c r="O17" s="96">
        <v>55</v>
      </c>
      <c r="P17" s="48"/>
      <c r="Q17" s="121"/>
      <c r="R17" s="120"/>
    </row>
    <row r="18" spans="1:18" s="31" customFormat="1" ht="17.100000000000001" customHeight="1" x14ac:dyDescent="0.4">
      <c r="A18" s="271" t="s">
        <v>3</v>
      </c>
      <c r="B18" s="272"/>
      <c r="C18" s="74">
        <v>42.3</v>
      </c>
      <c r="D18" s="75">
        <v>38.5</v>
      </c>
      <c r="E18" s="75">
        <v>42.3</v>
      </c>
      <c r="F18" s="75">
        <v>57.7</v>
      </c>
      <c r="G18" s="75">
        <v>48.1</v>
      </c>
      <c r="H18" s="75">
        <v>34.6</v>
      </c>
      <c r="I18" s="75">
        <v>57.7</v>
      </c>
      <c r="J18" s="75">
        <v>65.400000000000006</v>
      </c>
      <c r="K18" s="75">
        <v>58.3</v>
      </c>
      <c r="L18" s="77">
        <v>30.4</v>
      </c>
      <c r="M18" s="75">
        <v>58.3</v>
      </c>
      <c r="N18" s="76">
        <v>40.700000000000003</v>
      </c>
      <c r="O18" s="109">
        <v>47.9</v>
      </c>
      <c r="P18" s="48"/>
      <c r="Q18" s="83"/>
      <c r="R18" s="120"/>
    </row>
    <row r="19" spans="1:18" s="31" customFormat="1" ht="5.0999999999999996" customHeight="1" x14ac:dyDescent="0.4">
      <c r="O19" s="171"/>
      <c r="P19" s="48"/>
      <c r="Q19" s="83"/>
      <c r="R19" s="120"/>
    </row>
    <row r="20" spans="1:18" s="31" customFormat="1" ht="17.100000000000001" customHeight="1" x14ac:dyDescent="0.4">
      <c r="A20" s="263" t="s">
        <v>33</v>
      </c>
      <c r="B20" s="265"/>
      <c r="C20" s="3" t="s">
        <v>5</v>
      </c>
      <c r="D20" s="4" t="s">
        <v>6</v>
      </c>
      <c r="E20" s="4" t="s">
        <v>7</v>
      </c>
      <c r="F20" s="4" t="s">
        <v>8</v>
      </c>
      <c r="G20" s="4" t="s">
        <v>9</v>
      </c>
      <c r="H20" s="4" t="s">
        <v>10</v>
      </c>
      <c r="I20" s="4" t="s">
        <v>11</v>
      </c>
      <c r="J20" s="4" t="s">
        <v>12</v>
      </c>
      <c r="K20" s="4" t="s">
        <v>13</v>
      </c>
      <c r="L20" s="4" t="s">
        <v>14</v>
      </c>
      <c r="M20" s="4" t="s">
        <v>15</v>
      </c>
      <c r="N20" s="90" t="s">
        <v>16</v>
      </c>
      <c r="O20" s="172" t="s">
        <v>36</v>
      </c>
      <c r="P20" s="48"/>
      <c r="Q20" s="83"/>
      <c r="R20" s="120"/>
    </row>
    <row r="21" spans="1:18" s="31" customFormat="1" ht="17.100000000000001" customHeight="1" thickBot="1" x14ac:dyDescent="0.45">
      <c r="A21" s="247" t="s">
        <v>0</v>
      </c>
      <c r="B21" s="286"/>
      <c r="C21" s="133">
        <v>16.7</v>
      </c>
      <c r="D21" s="66">
        <v>0</v>
      </c>
      <c r="E21" s="66">
        <v>37.5</v>
      </c>
      <c r="F21" s="66">
        <v>44.4</v>
      </c>
      <c r="G21" s="66">
        <v>46.2</v>
      </c>
      <c r="H21" s="125">
        <v>44</v>
      </c>
      <c r="I21" s="66">
        <v>38.5</v>
      </c>
      <c r="J21" s="66">
        <v>41.7</v>
      </c>
      <c r="K21" s="66">
        <v>43.5</v>
      </c>
      <c r="L21" s="176">
        <v>65.2</v>
      </c>
      <c r="M21" s="176">
        <v>62.5</v>
      </c>
      <c r="N21" s="188">
        <v>36</v>
      </c>
      <c r="O21" s="200">
        <v>45.5</v>
      </c>
      <c r="P21" s="48"/>
      <c r="Q21" s="118"/>
      <c r="R21" s="119"/>
    </row>
    <row r="22" spans="1:18" s="31" customFormat="1" ht="17.100000000000001" customHeight="1" thickTop="1" x14ac:dyDescent="0.4">
      <c r="A22" s="267" t="s">
        <v>19</v>
      </c>
      <c r="B22" s="268"/>
      <c r="C22" s="136">
        <f>C21/C23</f>
        <v>0.39140625000000001</v>
      </c>
      <c r="D22" s="114">
        <f t="shared" ref="D22:F22" si="9">D21/D23</f>
        <v>0</v>
      </c>
      <c r="E22" s="114">
        <f t="shared" si="9"/>
        <v>0.55147058823529416</v>
      </c>
      <c r="F22" s="114">
        <f t="shared" si="9"/>
        <v>0.58064516129032251</v>
      </c>
      <c r="G22" s="114">
        <f>G21/G23</f>
        <v>0.79563719862227333</v>
      </c>
      <c r="H22" s="114">
        <f>H21/H23</f>
        <v>0.67346938775510212</v>
      </c>
      <c r="I22" s="123">
        <f>I21/I23</f>
        <v>0.43048825941110697</v>
      </c>
      <c r="J22" s="123">
        <f>J21/J23</f>
        <v>0.55848214285714282</v>
      </c>
      <c r="K22" s="111">
        <f>K21/K23</f>
        <v>0.63845401174168293</v>
      </c>
      <c r="L22" s="111">
        <f t="shared" ref="L22:O22" si="10">L21/L23</f>
        <v>0.90807799442896941</v>
      </c>
      <c r="M22" s="111">
        <f t="shared" si="10"/>
        <v>0.715922107674685</v>
      </c>
      <c r="N22" s="191">
        <f t="shared" si="10"/>
        <v>0.75630252100840334</v>
      </c>
      <c r="O22" s="193">
        <f t="shared" si="10"/>
        <v>0.66520467836257313</v>
      </c>
      <c r="P22" s="48"/>
      <c r="Q22" s="83"/>
      <c r="R22" s="120"/>
    </row>
    <row r="23" spans="1:18" s="31" customFormat="1" ht="17.100000000000001" customHeight="1" thickBot="1" x14ac:dyDescent="0.45">
      <c r="A23" s="260" t="s">
        <v>18</v>
      </c>
      <c r="B23" s="262"/>
      <c r="C23" s="140">
        <f>AVERAGE(C24:C26)</f>
        <v>42.666666666666664</v>
      </c>
      <c r="D23" s="141">
        <f t="shared" ref="D23:F23" si="11">AVERAGE(D24:D26)</f>
        <v>73.333333333333329</v>
      </c>
      <c r="E23" s="141">
        <f t="shared" si="11"/>
        <v>68</v>
      </c>
      <c r="F23" s="141">
        <f t="shared" si="11"/>
        <v>76.466666666666669</v>
      </c>
      <c r="G23" s="141">
        <f>AVERAGE(G24:G26)</f>
        <v>58.066666666666663</v>
      </c>
      <c r="H23" s="141">
        <f>AVERAGE(H24:H26)</f>
        <v>65.333333333333329</v>
      </c>
      <c r="I23" s="115">
        <f>AVERAGE(I24:I26)</f>
        <v>89.433333333333337</v>
      </c>
      <c r="J23" s="115">
        <f>AVERAGE(J24:J26)</f>
        <v>74.666666666666671</v>
      </c>
      <c r="K23" s="67">
        <f>AVERAGE(K24:K26)</f>
        <v>68.13333333333334</v>
      </c>
      <c r="L23" s="67">
        <f t="shared" ref="L23:O23" si="12">AVERAGE(L24:L26)</f>
        <v>71.8</v>
      </c>
      <c r="M23" s="67">
        <f t="shared" si="12"/>
        <v>87.3</v>
      </c>
      <c r="N23" s="192">
        <f t="shared" si="12"/>
        <v>47.6</v>
      </c>
      <c r="O23" s="194">
        <f t="shared" si="12"/>
        <v>68.399999999999991</v>
      </c>
      <c r="P23" s="48"/>
      <c r="Q23" s="83"/>
      <c r="R23" s="120"/>
    </row>
    <row r="24" spans="1:18" s="31" customFormat="1" ht="17.100000000000001" customHeight="1" thickTop="1" x14ac:dyDescent="0.4">
      <c r="A24" s="267" t="s">
        <v>4</v>
      </c>
      <c r="B24" s="268"/>
      <c r="C24" s="142">
        <v>52</v>
      </c>
      <c r="D24" s="78">
        <v>80</v>
      </c>
      <c r="E24" s="78">
        <v>72</v>
      </c>
      <c r="F24" s="78">
        <v>64</v>
      </c>
      <c r="G24" s="78">
        <v>51.9</v>
      </c>
      <c r="H24" s="78">
        <v>88</v>
      </c>
      <c r="I24" s="78">
        <v>92.3</v>
      </c>
      <c r="J24" s="78">
        <v>72</v>
      </c>
      <c r="K24" s="78">
        <v>65.2</v>
      </c>
      <c r="L24" s="78">
        <v>60.9</v>
      </c>
      <c r="M24" s="78">
        <v>79.2</v>
      </c>
      <c r="N24" s="143">
        <v>12</v>
      </c>
      <c r="O24" s="105">
        <v>65.8</v>
      </c>
      <c r="P24" s="48"/>
      <c r="Q24" s="83"/>
      <c r="R24" s="120"/>
    </row>
    <row r="25" spans="1:18" s="31" customFormat="1" ht="13.5" customHeight="1" x14ac:dyDescent="0.4">
      <c r="A25" s="269" t="s">
        <v>2</v>
      </c>
      <c r="B25" s="270"/>
      <c r="C25" s="34">
        <v>44</v>
      </c>
      <c r="D25" s="35">
        <v>72</v>
      </c>
      <c r="E25" s="35">
        <v>76</v>
      </c>
      <c r="F25" s="35">
        <v>88.5</v>
      </c>
      <c r="G25" s="35">
        <v>66.7</v>
      </c>
      <c r="H25" s="35">
        <v>52</v>
      </c>
      <c r="I25" s="35">
        <v>80</v>
      </c>
      <c r="J25" s="107">
        <v>88</v>
      </c>
      <c r="K25" s="35">
        <v>69.599999999999994</v>
      </c>
      <c r="L25" s="35">
        <v>81.8</v>
      </c>
      <c r="M25" s="35">
        <v>95.7</v>
      </c>
      <c r="N25" s="144">
        <v>73.099999999999994</v>
      </c>
      <c r="O25" s="96">
        <v>73.7</v>
      </c>
      <c r="P25" s="48"/>
      <c r="Q25" s="83"/>
      <c r="R25" s="120"/>
    </row>
    <row r="26" spans="1:18" s="31" customFormat="1" ht="17.100000000000001" customHeight="1" x14ac:dyDescent="0.4">
      <c r="A26" s="271" t="s">
        <v>3</v>
      </c>
      <c r="B26" s="272"/>
      <c r="C26" s="37">
        <v>32</v>
      </c>
      <c r="D26" s="38">
        <v>68</v>
      </c>
      <c r="E26" s="38">
        <v>56</v>
      </c>
      <c r="F26" s="38">
        <v>76.900000000000006</v>
      </c>
      <c r="G26" s="38">
        <v>55.6</v>
      </c>
      <c r="H26" s="38">
        <v>56</v>
      </c>
      <c r="I26" s="38">
        <v>96</v>
      </c>
      <c r="J26" s="38">
        <v>64</v>
      </c>
      <c r="K26" s="38">
        <v>69.599999999999994</v>
      </c>
      <c r="L26" s="38">
        <v>72.7</v>
      </c>
      <c r="M26" s="38">
        <v>87</v>
      </c>
      <c r="N26" s="145">
        <v>57.7</v>
      </c>
      <c r="O26" s="97">
        <v>65.7</v>
      </c>
      <c r="P26" s="48"/>
      <c r="Q26" s="83"/>
      <c r="R26" s="120"/>
    </row>
    <row r="27" spans="1:18" s="31" customFormat="1" ht="5.0999999999999996" customHeight="1" x14ac:dyDescent="0.4">
      <c r="A27" s="103"/>
      <c r="B27" s="10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98"/>
      <c r="P27" s="48"/>
      <c r="Q27" s="83"/>
      <c r="R27" s="120"/>
    </row>
    <row r="28" spans="1:18" s="31" customFormat="1" ht="17.100000000000001" customHeight="1" x14ac:dyDescent="0.4">
      <c r="A28" s="263" t="s">
        <v>34</v>
      </c>
      <c r="B28" s="265"/>
      <c r="C28" s="3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4" t="s">
        <v>10</v>
      </c>
      <c r="I28" s="4" t="s">
        <v>11</v>
      </c>
      <c r="J28" s="4" t="s">
        <v>12</v>
      </c>
      <c r="K28" s="4" t="s">
        <v>13</v>
      </c>
      <c r="L28" s="4" t="s">
        <v>14</v>
      </c>
      <c r="M28" s="4" t="s">
        <v>15</v>
      </c>
      <c r="N28" s="90" t="s">
        <v>16</v>
      </c>
      <c r="O28" s="172" t="s">
        <v>36</v>
      </c>
      <c r="P28" s="48"/>
      <c r="Q28" s="83"/>
      <c r="R28" s="120"/>
    </row>
    <row r="29" spans="1:18" s="31" customFormat="1" ht="17.100000000000001" customHeight="1" thickBot="1" x14ac:dyDescent="0.45">
      <c r="A29" s="247" t="s">
        <v>0</v>
      </c>
      <c r="B29" s="286"/>
      <c r="C29" s="133">
        <v>66.7</v>
      </c>
      <c r="D29" s="66">
        <v>0</v>
      </c>
      <c r="E29" s="125">
        <v>25</v>
      </c>
      <c r="F29" s="66">
        <v>48.1</v>
      </c>
      <c r="G29" s="125">
        <v>50</v>
      </c>
      <c r="H29" s="125">
        <v>52</v>
      </c>
      <c r="I29" s="125">
        <v>42.3</v>
      </c>
      <c r="J29" s="66">
        <v>58.3</v>
      </c>
      <c r="K29" s="66">
        <v>39.1</v>
      </c>
      <c r="L29" s="176">
        <v>56.5</v>
      </c>
      <c r="M29" s="176">
        <v>58.3</v>
      </c>
      <c r="N29" s="188">
        <v>68</v>
      </c>
      <c r="O29" s="200">
        <v>50.2</v>
      </c>
      <c r="P29" s="48"/>
      <c r="Q29" s="118"/>
      <c r="R29" s="119"/>
    </row>
    <row r="30" spans="1:18" s="31" customFormat="1" ht="17.100000000000001" customHeight="1" thickTop="1" x14ac:dyDescent="0.4">
      <c r="A30" s="267" t="s">
        <v>19</v>
      </c>
      <c r="B30" s="268"/>
      <c r="C30" s="136">
        <f>C29/C31</f>
        <v>1.2506250000000001</v>
      </c>
      <c r="D30" s="114">
        <f t="shared" ref="D30:F30" si="13">D29/D31</f>
        <v>0</v>
      </c>
      <c r="E30" s="114">
        <f t="shared" si="13"/>
        <v>0.41666666666666669</v>
      </c>
      <c r="F30" s="114">
        <f t="shared" si="13"/>
        <v>0.66101694915254239</v>
      </c>
      <c r="G30" s="114">
        <f t="shared" ref="G30:K30" si="14">G29/G31</f>
        <v>0.89982003599280136</v>
      </c>
      <c r="H30" s="114">
        <f t="shared" si="14"/>
        <v>0.8125</v>
      </c>
      <c r="I30" s="123">
        <f t="shared" si="14"/>
        <v>0.58695652173913038</v>
      </c>
      <c r="J30" s="123">
        <f t="shared" si="14"/>
        <v>0.78080357142857137</v>
      </c>
      <c r="K30" s="111">
        <f t="shared" si="14"/>
        <v>0.6276083467094703</v>
      </c>
      <c r="L30" s="111">
        <f t="shared" ref="L30:O30" si="15">L29/L31</f>
        <v>0.90400000000000003</v>
      </c>
      <c r="M30" s="111">
        <f t="shared" si="15"/>
        <v>0.727840199750312</v>
      </c>
      <c r="N30" s="191">
        <f t="shared" si="15"/>
        <v>1.0731194108364019</v>
      </c>
      <c r="O30" s="193">
        <f t="shared" si="15"/>
        <v>0.77349768875192615</v>
      </c>
      <c r="P30" s="48"/>
      <c r="Q30" s="83"/>
      <c r="R30" s="83"/>
    </row>
    <row r="31" spans="1:18" s="31" customFormat="1" ht="17.100000000000001" customHeight="1" thickBot="1" x14ac:dyDescent="0.45">
      <c r="A31" s="260" t="s">
        <v>18</v>
      </c>
      <c r="B31" s="262"/>
      <c r="C31" s="146">
        <f>AVERAGE(C32:C34)</f>
        <v>53.333333333333336</v>
      </c>
      <c r="D31" s="115">
        <f t="shared" ref="D31:F31" si="16">AVERAGE(D32:D34)</f>
        <v>58.666666666666664</v>
      </c>
      <c r="E31" s="115">
        <f t="shared" si="16"/>
        <v>60</v>
      </c>
      <c r="F31" s="115">
        <f t="shared" si="16"/>
        <v>72.766666666666666</v>
      </c>
      <c r="G31" s="115">
        <f>AVERAGE(G32:G34)</f>
        <v>55.56666666666667</v>
      </c>
      <c r="H31" s="115">
        <f>AVERAGE(H32:H34)</f>
        <v>64</v>
      </c>
      <c r="I31" s="115">
        <f>AVERAGE(I32:I34)</f>
        <v>72.066666666666663</v>
      </c>
      <c r="J31" s="115">
        <f>AVERAGE(J32:J34)</f>
        <v>74.666666666666671</v>
      </c>
      <c r="K31" s="67">
        <f>AVERAGE(K32:K34)</f>
        <v>62.300000000000004</v>
      </c>
      <c r="L31" s="67">
        <f t="shared" ref="L31:O31" si="17">AVERAGE(L32:L34)</f>
        <v>62.5</v>
      </c>
      <c r="M31" s="67">
        <f t="shared" si="17"/>
        <v>80.100000000000009</v>
      </c>
      <c r="N31" s="192">
        <f t="shared" si="17"/>
        <v>63.366666666666667</v>
      </c>
      <c r="O31" s="194">
        <f t="shared" si="17"/>
        <v>64.899999999999991</v>
      </c>
      <c r="P31" s="48"/>
      <c r="Q31" s="83"/>
      <c r="R31" s="83"/>
    </row>
    <row r="32" spans="1:18" s="31" customFormat="1" ht="17.100000000000001" customHeight="1" thickTop="1" x14ac:dyDescent="0.4">
      <c r="A32" s="267" t="s">
        <v>4</v>
      </c>
      <c r="B32" s="268"/>
      <c r="C32" s="142">
        <v>64</v>
      </c>
      <c r="D32" s="78">
        <v>52</v>
      </c>
      <c r="E32" s="78">
        <v>72</v>
      </c>
      <c r="F32" s="78">
        <v>76</v>
      </c>
      <c r="G32" s="78">
        <v>66.7</v>
      </c>
      <c r="H32" s="78">
        <v>84</v>
      </c>
      <c r="I32" s="78">
        <v>96.2</v>
      </c>
      <c r="J32" s="78">
        <v>76</v>
      </c>
      <c r="K32" s="78">
        <v>73.900000000000006</v>
      </c>
      <c r="L32" s="78">
        <v>73.900000000000006</v>
      </c>
      <c r="M32" s="78">
        <v>75</v>
      </c>
      <c r="N32" s="143">
        <v>44</v>
      </c>
      <c r="O32" s="105">
        <v>71.099999999999994</v>
      </c>
      <c r="P32" s="48"/>
      <c r="Q32" s="83"/>
      <c r="R32" s="83"/>
    </row>
    <row r="33" spans="1:18" s="31" customFormat="1" ht="17.100000000000001" customHeight="1" x14ac:dyDescent="0.4">
      <c r="A33" s="269" t="s">
        <v>2</v>
      </c>
      <c r="B33" s="270"/>
      <c r="C33" s="34">
        <v>52</v>
      </c>
      <c r="D33" s="35">
        <v>56</v>
      </c>
      <c r="E33" s="35">
        <v>56</v>
      </c>
      <c r="F33" s="35">
        <v>76.900000000000006</v>
      </c>
      <c r="G33" s="35">
        <v>48.1</v>
      </c>
      <c r="H33" s="35">
        <v>56</v>
      </c>
      <c r="I33" s="35">
        <v>64</v>
      </c>
      <c r="J33" s="35">
        <v>72</v>
      </c>
      <c r="K33" s="35">
        <v>56.5</v>
      </c>
      <c r="L33" s="35">
        <v>59.1</v>
      </c>
      <c r="M33" s="35">
        <v>78.3</v>
      </c>
      <c r="N33" s="147">
        <v>84.6</v>
      </c>
      <c r="O33" s="108">
        <v>63.3</v>
      </c>
      <c r="P33" s="48"/>
      <c r="Q33" s="83"/>
      <c r="R33" s="83"/>
    </row>
    <row r="34" spans="1:18" s="31" customFormat="1" ht="17.100000000000001" customHeight="1" x14ac:dyDescent="0.4">
      <c r="A34" s="271" t="s">
        <v>3</v>
      </c>
      <c r="B34" s="272"/>
      <c r="C34" s="37">
        <v>44</v>
      </c>
      <c r="D34" s="38">
        <v>68</v>
      </c>
      <c r="E34" s="38">
        <v>52</v>
      </c>
      <c r="F34" s="38">
        <v>65.400000000000006</v>
      </c>
      <c r="G34" s="38">
        <v>51.9</v>
      </c>
      <c r="H34" s="38">
        <v>52</v>
      </c>
      <c r="I34" s="38">
        <v>56</v>
      </c>
      <c r="J34" s="38">
        <v>76</v>
      </c>
      <c r="K34" s="38">
        <v>56.5</v>
      </c>
      <c r="L34" s="38">
        <v>54.5</v>
      </c>
      <c r="M34" s="38">
        <v>87</v>
      </c>
      <c r="N34" s="145">
        <v>61.5</v>
      </c>
      <c r="O34" s="109">
        <v>60.3</v>
      </c>
      <c r="P34" s="48"/>
      <c r="Q34" s="83"/>
      <c r="R34" s="83"/>
    </row>
    <row r="35" spans="1:18" s="31" customFormat="1" ht="5.0999999999999996" customHeight="1" x14ac:dyDescent="0.4">
      <c r="A35" s="103"/>
      <c r="B35" s="10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8"/>
      <c r="Q35" s="83"/>
      <c r="R35" s="83"/>
    </row>
    <row r="36" spans="1:18" s="31" customFormat="1" ht="17.100000000000001" customHeight="1" x14ac:dyDescent="0.4">
      <c r="A36" s="263" t="s">
        <v>35</v>
      </c>
      <c r="B36" s="265"/>
      <c r="C36" s="3" t="s">
        <v>5</v>
      </c>
      <c r="D36" s="4" t="s">
        <v>6</v>
      </c>
      <c r="E36" s="4" t="s">
        <v>7</v>
      </c>
      <c r="F36" s="4" t="s">
        <v>8</v>
      </c>
      <c r="G36" s="4" t="s">
        <v>9</v>
      </c>
      <c r="H36" s="4" t="s">
        <v>10</v>
      </c>
      <c r="I36" s="4" t="s">
        <v>11</v>
      </c>
      <c r="J36" s="4" t="s">
        <v>12</v>
      </c>
      <c r="K36" s="4" t="s">
        <v>13</v>
      </c>
      <c r="L36" s="4" t="s">
        <v>14</v>
      </c>
      <c r="M36" s="4" t="s">
        <v>15</v>
      </c>
      <c r="N36" s="90" t="s">
        <v>16</v>
      </c>
      <c r="O36" s="7" t="s">
        <v>36</v>
      </c>
      <c r="P36" s="48"/>
      <c r="Q36" s="83"/>
      <c r="R36" s="83"/>
    </row>
    <row r="37" spans="1:18" s="31" customFormat="1" ht="17.100000000000001" customHeight="1" thickBot="1" x14ac:dyDescent="0.45">
      <c r="A37" s="247" t="s">
        <v>0</v>
      </c>
      <c r="B37" s="286"/>
      <c r="C37" s="133">
        <v>83.3</v>
      </c>
      <c r="D37" s="66">
        <v>0</v>
      </c>
      <c r="E37" s="66">
        <v>20.8</v>
      </c>
      <c r="F37" s="66">
        <v>25.9</v>
      </c>
      <c r="G37" s="66">
        <v>38.5</v>
      </c>
      <c r="H37" s="125">
        <v>40</v>
      </c>
      <c r="I37" s="66">
        <v>53.8</v>
      </c>
      <c r="J37" s="66">
        <v>41.7</v>
      </c>
      <c r="K37" s="66">
        <v>56.5</v>
      </c>
      <c r="L37" s="176">
        <v>52.2</v>
      </c>
      <c r="M37" s="176">
        <v>58.3</v>
      </c>
      <c r="N37" s="188">
        <v>64</v>
      </c>
      <c r="O37" s="200">
        <v>45.8</v>
      </c>
      <c r="P37" s="48"/>
      <c r="Q37" s="83"/>
      <c r="R37" s="83"/>
    </row>
    <row r="38" spans="1:18" s="31" customFormat="1" ht="17.100000000000001" customHeight="1" thickTop="1" x14ac:dyDescent="0.4">
      <c r="A38" s="267" t="s">
        <v>19</v>
      </c>
      <c r="B38" s="268"/>
      <c r="C38" s="136">
        <f>C37/C39</f>
        <v>1.2750000000000001</v>
      </c>
      <c r="D38" s="114">
        <f t="shared" ref="D38:E38" si="18">D37/D39</f>
        <v>0</v>
      </c>
      <c r="E38" s="114">
        <f t="shared" si="18"/>
        <v>0.312</v>
      </c>
      <c r="F38" s="114">
        <f t="shared" ref="F38:K38" si="19">F37/F39</f>
        <v>0.3768186226964112</v>
      </c>
      <c r="G38" s="114">
        <f t="shared" si="19"/>
        <v>0.66341183228029876</v>
      </c>
      <c r="H38" s="114">
        <f t="shared" si="19"/>
        <v>0.57692307692307698</v>
      </c>
      <c r="I38" s="123">
        <f t="shared" si="19"/>
        <v>0.7072743207712533</v>
      </c>
      <c r="J38" s="123">
        <f t="shared" si="19"/>
        <v>0.53008474576271192</v>
      </c>
      <c r="K38" s="111">
        <f t="shared" si="19"/>
        <v>0.81217057977958795</v>
      </c>
      <c r="L38" s="111">
        <f t="shared" ref="L38:O38" si="20">L37/L39</f>
        <v>0.83342203299627471</v>
      </c>
      <c r="M38" s="111">
        <f t="shared" si="20"/>
        <v>0.71533742331288341</v>
      </c>
      <c r="N38" s="191">
        <f t="shared" si="20"/>
        <v>0.98969072164948446</v>
      </c>
      <c r="O38" s="193">
        <f t="shared" si="20"/>
        <v>0.66089466089466076</v>
      </c>
      <c r="P38" s="48"/>
    </row>
    <row r="39" spans="1:18" s="31" customFormat="1" ht="17.100000000000001" customHeight="1" thickBot="1" x14ac:dyDescent="0.45">
      <c r="A39" s="260" t="s">
        <v>18</v>
      </c>
      <c r="B39" s="262"/>
      <c r="C39" s="146">
        <f>AVERAGE(C40:C42)</f>
        <v>65.333333333333329</v>
      </c>
      <c r="D39" s="115">
        <f t="shared" ref="D39:F39" si="21">AVERAGE(D40:D42)</f>
        <v>70.666666666666671</v>
      </c>
      <c r="E39" s="115">
        <f t="shared" si="21"/>
        <v>66.666666666666671</v>
      </c>
      <c r="F39" s="115">
        <f t="shared" si="21"/>
        <v>68.733333333333334</v>
      </c>
      <c r="G39" s="115">
        <f>AVERAGE(G40:G42)</f>
        <v>58.033333333333324</v>
      </c>
      <c r="H39" s="115">
        <f>AVERAGE(H40:H42)</f>
        <v>69.333333333333329</v>
      </c>
      <c r="I39" s="115">
        <f>AVERAGE(I40:I42)</f>
        <v>76.066666666666663</v>
      </c>
      <c r="J39" s="115">
        <f>AVERAGE(J40:J42)</f>
        <v>78.666666666666671</v>
      </c>
      <c r="K39" s="67">
        <f>AVERAGE(K40:K42)</f>
        <v>69.566666666666663</v>
      </c>
      <c r="L39" s="67">
        <f t="shared" ref="L39:O39" si="22">AVERAGE(L40:L42)</f>
        <v>62.633333333333333</v>
      </c>
      <c r="M39" s="67">
        <f t="shared" si="22"/>
        <v>81.5</v>
      </c>
      <c r="N39" s="192">
        <f t="shared" si="22"/>
        <v>64.666666666666671</v>
      </c>
      <c r="O39" s="194">
        <f t="shared" si="22"/>
        <v>69.300000000000011</v>
      </c>
      <c r="P39" s="48"/>
    </row>
    <row r="40" spans="1:18" s="31" customFormat="1" ht="17.100000000000001" customHeight="1" thickTop="1" x14ac:dyDescent="0.4">
      <c r="A40" s="267" t="s">
        <v>4</v>
      </c>
      <c r="B40" s="268"/>
      <c r="C40" s="142">
        <v>64</v>
      </c>
      <c r="D40" s="78">
        <v>72</v>
      </c>
      <c r="E40" s="78">
        <v>64</v>
      </c>
      <c r="F40" s="78">
        <v>60</v>
      </c>
      <c r="G40" s="78">
        <v>74.099999999999994</v>
      </c>
      <c r="H40" s="78">
        <v>84</v>
      </c>
      <c r="I40" s="78">
        <v>96.2</v>
      </c>
      <c r="J40" s="78">
        <v>92</v>
      </c>
      <c r="K40" s="78">
        <v>82.6</v>
      </c>
      <c r="L40" s="78">
        <v>65.2</v>
      </c>
      <c r="M40" s="78">
        <v>79.2</v>
      </c>
      <c r="N40" s="143">
        <v>44</v>
      </c>
      <c r="O40" s="99">
        <v>73.2</v>
      </c>
      <c r="P40" s="48"/>
    </row>
    <row r="41" spans="1:18" s="31" customFormat="1" ht="17.100000000000001" customHeight="1" x14ac:dyDescent="0.4">
      <c r="A41" s="269" t="s">
        <v>2</v>
      </c>
      <c r="B41" s="270"/>
      <c r="C41" s="148">
        <v>64</v>
      </c>
      <c r="D41" s="35">
        <v>76</v>
      </c>
      <c r="E41" s="35">
        <v>84</v>
      </c>
      <c r="F41" s="35">
        <v>80.8</v>
      </c>
      <c r="G41" s="35">
        <v>59.3</v>
      </c>
      <c r="H41" s="35">
        <v>68</v>
      </c>
      <c r="I41" s="35">
        <v>56</v>
      </c>
      <c r="J41" s="35">
        <v>64</v>
      </c>
      <c r="K41" s="107">
        <v>69.599999999999994</v>
      </c>
      <c r="L41" s="35">
        <v>59.1</v>
      </c>
      <c r="M41" s="35">
        <v>87</v>
      </c>
      <c r="N41" s="144">
        <v>88.5</v>
      </c>
      <c r="O41" s="96">
        <v>71.400000000000006</v>
      </c>
      <c r="P41" s="48"/>
    </row>
    <row r="42" spans="1:18" s="31" customFormat="1" ht="17.100000000000001" customHeight="1" x14ac:dyDescent="0.4">
      <c r="A42" s="271" t="s">
        <v>3</v>
      </c>
      <c r="B42" s="272"/>
      <c r="C42" s="37">
        <v>68</v>
      </c>
      <c r="D42" s="38">
        <v>64</v>
      </c>
      <c r="E42" s="38">
        <v>52</v>
      </c>
      <c r="F42" s="38">
        <v>65.400000000000006</v>
      </c>
      <c r="G42" s="38">
        <v>40.700000000000003</v>
      </c>
      <c r="H42" s="38">
        <v>56</v>
      </c>
      <c r="I42" s="38">
        <v>76</v>
      </c>
      <c r="J42" s="38">
        <v>80</v>
      </c>
      <c r="K42" s="38">
        <v>56.5</v>
      </c>
      <c r="L42" s="38">
        <v>63.6</v>
      </c>
      <c r="M42" s="38">
        <v>78.3</v>
      </c>
      <c r="N42" s="145">
        <v>61.5</v>
      </c>
      <c r="O42" s="100">
        <v>63.3</v>
      </c>
      <c r="P42" s="48"/>
    </row>
    <row r="43" spans="1:18" s="31" customFormat="1" ht="5.0999999999999996" customHeight="1" x14ac:dyDescent="0.4">
      <c r="A43" s="103"/>
      <c r="B43" s="10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8"/>
    </row>
    <row r="44" spans="1:18" s="31" customFormat="1" ht="17.100000000000001" customHeight="1" x14ac:dyDescent="0.4">
      <c r="A44" s="273" t="s">
        <v>37</v>
      </c>
      <c r="B44" s="273"/>
      <c r="C44" s="273"/>
      <c r="D44" s="273"/>
      <c r="E44" s="273"/>
      <c r="P44" s="48"/>
    </row>
    <row r="45" spans="1:18" s="31" customFormat="1" ht="17.100000000000001" customHeight="1" x14ac:dyDescent="0.4">
      <c r="A45" s="274" t="s">
        <v>38</v>
      </c>
      <c r="B45" s="275"/>
      <c r="C45" s="3" t="s">
        <v>5</v>
      </c>
      <c r="D45" s="4" t="s">
        <v>6</v>
      </c>
      <c r="E45" s="4" t="s">
        <v>7</v>
      </c>
      <c r="F45" s="4" t="s">
        <v>8</v>
      </c>
      <c r="G45" s="4" t="s">
        <v>9</v>
      </c>
      <c r="H45" s="4" t="s">
        <v>10</v>
      </c>
      <c r="I45" s="4" t="s">
        <v>11</v>
      </c>
      <c r="J45" s="4" t="s">
        <v>12</v>
      </c>
      <c r="K45" s="4" t="s">
        <v>13</v>
      </c>
      <c r="L45" s="4" t="s">
        <v>14</v>
      </c>
      <c r="M45" s="4" t="s">
        <v>15</v>
      </c>
      <c r="N45" s="90" t="s">
        <v>16</v>
      </c>
      <c r="O45" s="7" t="s">
        <v>17</v>
      </c>
      <c r="P45" s="48"/>
      <c r="Q45" s="117"/>
    </row>
    <row r="46" spans="1:18" s="31" customFormat="1" ht="17.100000000000001" customHeight="1" thickBot="1" x14ac:dyDescent="0.45">
      <c r="A46" s="276" t="s">
        <v>0</v>
      </c>
      <c r="B46" s="277"/>
      <c r="C46" s="149">
        <v>316</v>
      </c>
      <c r="D46" s="101">
        <v>770</v>
      </c>
      <c r="E46" s="101">
        <v>2133</v>
      </c>
      <c r="F46" s="101">
        <v>2582</v>
      </c>
      <c r="G46" s="124">
        <v>2288</v>
      </c>
      <c r="H46" s="124">
        <v>2893</v>
      </c>
      <c r="I46" s="101">
        <v>2240</v>
      </c>
      <c r="J46" s="101">
        <v>1921</v>
      </c>
      <c r="K46" s="101">
        <v>2288</v>
      </c>
      <c r="L46" s="195">
        <v>1727</v>
      </c>
      <c r="M46" s="195">
        <v>2268</v>
      </c>
      <c r="N46" s="196">
        <v>3109</v>
      </c>
      <c r="O46" s="201">
        <f>SUM(C46:N46)</f>
        <v>24535</v>
      </c>
      <c r="P46" s="48"/>
    </row>
    <row r="47" spans="1:18" s="31" customFormat="1" ht="17.100000000000001" customHeight="1" thickTop="1" x14ac:dyDescent="0.4">
      <c r="A47" s="278" t="s">
        <v>19</v>
      </c>
      <c r="B47" s="279"/>
      <c r="C47" s="150">
        <f>C46/C48</f>
        <v>0.12993421052631579</v>
      </c>
      <c r="D47" s="123">
        <f t="shared" ref="D47:E47" si="23">D46/D48</f>
        <v>0.28243061498960753</v>
      </c>
      <c r="E47" s="123">
        <f t="shared" si="23"/>
        <v>0.92417677642980933</v>
      </c>
      <c r="F47" s="111">
        <f t="shared" ref="F47:K47" si="24">F46/F48</f>
        <v>0.783690813435856</v>
      </c>
      <c r="G47" s="111">
        <f t="shared" si="24"/>
        <v>0.70176873530313866</v>
      </c>
      <c r="H47" s="111">
        <f t="shared" si="24"/>
        <v>1.069632733546956</v>
      </c>
      <c r="I47" s="122">
        <f t="shared" si="24"/>
        <v>0.73951799273687691</v>
      </c>
      <c r="J47" s="122">
        <f t="shared" si="24"/>
        <v>0.76422225169075719</v>
      </c>
      <c r="K47" s="128">
        <f t="shared" si="24"/>
        <v>0.94259818731117817</v>
      </c>
      <c r="L47" s="128">
        <f t="shared" ref="L47:N47" si="25">L46/L48</f>
        <v>0.74664937310851709</v>
      </c>
      <c r="M47" s="128">
        <f t="shared" si="25"/>
        <v>0.83710629921259838</v>
      </c>
      <c r="N47" s="180">
        <f t="shared" si="25"/>
        <v>1.6484623541887593</v>
      </c>
      <c r="O47" s="189">
        <f t="shared" ref="O47" si="26">O46/O48</f>
        <v>0.77631759357893959</v>
      </c>
      <c r="P47" s="48"/>
    </row>
    <row r="48" spans="1:18" s="31" customFormat="1" ht="17.100000000000001" customHeight="1" thickBot="1" x14ac:dyDescent="0.45">
      <c r="A48" s="280" t="s">
        <v>18</v>
      </c>
      <c r="B48" s="281"/>
      <c r="C48" s="8">
        <f>AVERAGE(C49:C51)</f>
        <v>2432</v>
      </c>
      <c r="D48" s="9">
        <f t="shared" ref="D48:F48" si="27">AVERAGE(D49:D51)</f>
        <v>2726.3333333333335</v>
      </c>
      <c r="E48" s="9">
        <f t="shared" si="27"/>
        <v>2308</v>
      </c>
      <c r="F48" s="9">
        <f t="shared" si="27"/>
        <v>3294.6666666666665</v>
      </c>
      <c r="G48" s="9">
        <f>AVERAGE(G49:G51)</f>
        <v>3260.3333333333335</v>
      </c>
      <c r="H48" s="9">
        <f>AVERAGE(H49:H51)</f>
        <v>2704.6666666666665</v>
      </c>
      <c r="I48" s="9">
        <f>AVERAGE(I49:I51)</f>
        <v>3029</v>
      </c>
      <c r="J48" s="9">
        <f>AVERAGE(J49:J51)</f>
        <v>2513.6666666666665</v>
      </c>
      <c r="K48" s="129">
        <f>AVERAGE(K49:K51)</f>
        <v>2427.3333333333335</v>
      </c>
      <c r="L48" s="129">
        <f t="shared" ref="L48:O48" si="28">AVERAGE(L49:L51)</f>
        <v>2313</v>
      </c>
      <c r="M48" s="129">
        <f t="shared" si="28"/>
        <v>2709.3333333333335</v>
      </c>
      <c r="N48" s="181">
        <f t="shared" si="28"/>
        <v>1886</v>
      </c>
      <c r="O48" s="190">
        <f t="shared" si="28"/>
        <v>31604.333333333332</v>
      </c>
      <c r="P48" s="48"/>
    </row>
    <row r="49" spans="1:16" s="31" customFormat="1" ht="17.100000000000001" customHeight="1" thickTop="1" x14ac:dyDescent="0.4">
      <c r="A49" s="278" t="s">
        <v>4</v>
      </c>
      <c r="B49" s="279"/>
      <c r="C49" s="11">
        <v>3084</v>
      </c>
      <c r="D49" s="12">
        <v>2360</v>
      </c>
      <c r="E49" s="12">
        <v>2278</v>
      </c>
      <c r="F49" s="12">
        <v>3882</v>
      </c>
      <c r="G49" s="12">
        <v>3023</v>
      </c>
      <c r="H49" s="12">
        <v>2809</v>
      </c>
      <c r="I49" s="12">
        <v>3069</v>
      </c>
      <c r="J49" s="12">
        <v>2466</v>
      </c>
      <c r="K49" s="12">
        <v>2749</v>
      </c>
      <c r="L49" s="12">
        <v>2062</v>
      </c>
      <c r="M49" s="12">
        <v>2841</v>
      </c>
      <c r="N49" s="151">
        <v>1048</v>
      </c>
      <c r="O49" s="152">
        <f t="shared" ref="O49:O51" si="29">SUM(C49:N49)</f>
        <v>31671</v>
      </c>
      <c r="P49" s="48"/>
    </row>
    <row r="50" spans="1:16" s="31" customFormat="1" ht="17.100000000000001" customHeight="1" x14ac:dyDescent="0.4">
      <c r="A50" s="282" t="s">
        <v>2</v>
      </c>
      <c r="B50" s="283"/>
      <c r="C50" s="17">
        <v>2112</v>
      </c>
      <c r="D50" s="18">
        <v>2869</v>
      </c>
      <c r="E50" s="18">
        <v>2446</v>
      </c>
      <c r="F50" s="18">
        <v>3403</v>
      </c>
      <c r="G50" s="18">
        <v>3078</v>
      </c>
      <c r="H50" s="18">
        <v>2769</v>
      </c>
      <c r="I50" s="18">
        <v>2857</v>
      </c>
      <c r="J50" s="18">
        <v>2611</v>
      </c>
      <c r="K50" s="18">
        <v>2365</v>
      </c>
      <c r="L50" s="18">
        <v>2346</v>
      </c>
      <c r="M50" s="18">
        <v>2677</v>
      </c>
      <c r="N50" s="92">
        <v>2428</v>
      </c>
      <c r="O50" s="130">
        <f t="shared" si="29"/>
        <v>31961</v>
      </c>
      <c r="P50" s="48"/>
    </row>
    <row r="51" spans="1:16" s="31" customFormat="1" ht="17.100000000000001" customHeight="1" x14ac:dyDescent="0.4">
      <c r="A51" s="284" t="s">
        <v>3</v>
      </c>
      <c r="B51" s="285"/>
      <c r="C51" s="24">
        <v>2100</v>
      </c>
      <c r="D51" s="25">
        <v>2950</v>
      </c>
      <c r="E51" s="25">
        <v>2200</v>
      </c>
      <c r="F51" s="25">
        <v>2599</v>
      </c>
      <c r="G51" s="25">
        <v>3680</v>
      </c>
      <c r="H51" s="25">
        <v>2536</v>
      </c>
      <c r="I51" s="25">
        <v>3161</v>
      </c>
      <c r="J51" s="25">
        <v>2464</v>
      </c>
      <c r="K51" s="25">
        <v>2168</v>
      </c>
      <c r="L51" s="25">
        <v>2531</v>
      </c>
      <c r="M51" s="25">
        <v>2610</v>
      </c>
      <c r="N51" s="91">
        <v>2182</v>
      </c>
      <c r="O51" s="131">
        <f t="shared" si="29"/>
        <v>31181</v>
      </c>
      <c r="P51" s="48"/>
    </row>
    <row r="52" spans="1:16" s="31" customFormat="1" ht="5.0999999999999996" customHeight="1" x14ac:dyDescent="0.4">
      <c r="A52" s="89"/>
      <c r="B52" s="89"/>
      <c r="C52" s="79"/>
      <c r="D52" s="79"/>
      <c r="E52" s="79"/>
      <c r="P52" s="48"/>
    </row>
    <row r="53" spans="1:16" s="31" customFormat="1" ht="17.100000000000001" customHeight="1" x14ac:dyDescent="0.4">
      <c r="A53" s="266" t="s">
        <v>20</v>
      </c>
      <c r="B53" s="266"/>
      <c r="C53" s="266"/>
      <c r="D53" s="266"/>
      <c r="E53" s="266"/>
      <c r="P53" s="48"/>
    </row>
    <row r="54" spans="1:16" s="31" customFormat="1" ht="17.100000000000001" customHeight="1" x14ac:dyDescent="0.4">
      <c r="A54" s="263"/>
      <c r="B54" s="264"/>
      <c r="C54" s="265"/>
      <c r="D54" s="155" t="s">
        <v>40</v>
      </c>
      <c r="E54" s="4" t="s">
        <v>27</v>
      </c>
      <c r="F54" s="6" t="s">
        <v>28</v>
      </c>
      <c r="G54" s="5" t="s">
        <v>29</v>
      </c>
      <c r="H54" s="7" t="s">
        <v>17</v>
      </c>
      <c r="J54" s="42"/>
      <c r="K54" s="42"/>
      <c r="L54" s="126"/>
      <c r="M54" s="103"/>
      <c r="N54" s="103"/>
      <c r="O54" s="103"/>
      <c r="P54" s="83"/>
    </row>
    <row r="55" spans="1:16" s="31" customFormat="1" ht="17.100000000000001" customHeight="1" x14ac:dyDescent="0.4">
      <c r="A55" s="247" t="s">
        <v>0</v>
      </c>
      <c r="B55" s="250" t="s">
        <v>21</v>
      </c>
      <c r="C55" s="32" t="s">
        <v>23</v>
      </c>
      <c r="D55" s="202">
        <v>46340</v>
      </c>
      <c r="E55" s="203">
        <v>46340</v>
      </c>
      <c r="F55" s="204">
        <v>46340</v>
      </c>
      <c r="G55" s="205">
        <v>46340</v>
      </c>
      <c r="H55" s="206">
        <f t="shared" ref="H55:H61" si="30">SUM(D55:G55)</f>
        <v>185360</v>
      </c>
      <c r="J55" s="44"/>
      <c r="K55" s="104"/>
      <c r="L55" s="80"/>
      <c r="M55" s="80"/>
      <c r="N55" s="80"/>
      <c r="O55" s="81"/>
      <c r="P55" s="83"/>
    </row>
    <row r="56" spans="1:16" s="31" customFormat="1" ht="17.100000000000001" customHeight="1" x14ac:dyDescent="0.4">
      <c r="A56" s="248"/>
      <c r="B56" s="251"/>
      <c r="C56" s="33" t="s">
        <v>24</v>
      </c>
      <c r="D56" s="207">
        <v>-2945</v>
      </c>
      <c r="E56" s="22">
        <v>5538</v>
      </c>
      <c r="F56" s="208">
        <v>4163</v>
      </c>
      <c r="G56" s="209">
        <v>4159</v>
      </c>
      <c r="H56" s="210">
        <f t="shared" si="30"/>
        <v>10915</v>
      </c>
      <c r="I56" s="175" t="s">
        <v>41</v>
      </c>
      <c r="J56" s="173" t="s">
        <v>42</v>
      </c>
      <c r="K56" s="197">
        <v>5610</v>
      </c>
      <c r="L56" s="80"/>
      <c r="M56" s="80"/>
      <c r="N56" s="80"/>
      <c r="O56" s="81"/>
      <c r="P56" s="83"/>
    </row>
    <row r="57" spans="1:16" s="31" customFormat="1" ht="17.100000000000001" customHeight="1" x14ac:dyDescent="0.4">
      <c r="A57" s="248"/>
      <c r="B57" s="251"/>
      <c r="C57" s="33" t="s">
        <v>25</v>
      </c>
      <c r="D57" s="211">
        <f t="shared" ref="D57:D58" si="31">O57</f>
        <v>0</v>
      </c>
      <c r="E57" s="22">
        <v>3192</v>
      </c>
      <c r="F57" s="208">
        <v>3496</v>
      </c>
      <c r="G57" s="209">
        <v>3022</v>
      </c>
      <c r="H57" s="212">
        <f t="shared" si="30"/>
        <v>9710</v>
      </c>
      <c r="J57" s="173" t="s">
        <v>43</v>
      </c>
      <c r="K57" s="197">
        <v>5307</v>
      </c>
      <c r="L57" s="80"/>
      <c r="M57" s="80"/>
      <c r="N57" s="80"/>
      <c r="O57" s="81"/>
      <c r="P57" s="83"/>
    </row>
    <row r="58" spans="1:16" s="31" customFormat="1" ht="17.100000000000001" customHeight="1" x14ac:dyDescent="0.4">
      <c r="A58" s="248"/>
      <c r="B58" s="251"/>
      <c r="C58" s="36" t="s">
        <v>26</v>
      </c>
      <c r="D58" s="213">
        <f t="shared" si="31"/>
        <v>0</v>
      </c>
      <c r="E58" s="29">
        <v>0</v>
      </c>
      <c r="F58" s="214">
        <v>0</v>
      </c>
      <c r="G58" s="215">
        <v>4032</v>
      </c>
      <c r="H58" s="216">
        <f t="shared" si="30"/>
        <v>4032</v>
      </c>
      <c r="J58" s="44"/>
      <c r="K58" s="174"/>
      <c r="L58" s="80"/>
      <c r="M58" s="80"/>
      <c r="N58" s="80"/>
      <c r="O58" s="81"/>
      <c r="P58" s="83"/>
    </row>
    <row r="59" spans="1:16" s="31" customFormat="1" ht="17.100000000000001" customHeight="1" x14ac:dyDescent="0.4">
      <c r="A59" s="248"/>
      <c r="B59" s="252"/>
      <c r="C59" s="39" t="s">
        <v>17</v>
      </c>
      <c r="D59" s="217">
        <f>SUM(D55:D58)</f>
        <v>43395</v>
      </c>
      <c r="E59" s="218">
        <f>SUM(E55:E58)</f>
        <v>55070</v>
      </c>
      <c r="F59" s="219">
        <f>SUM(F55:F58)</f>
        <v>53999</v>
      </c>
      <c r="G59" s="219">
        <f>SUM(G55:G58)</f>
        <v>57553</v>
      </c>
      <c r="H59" s="220">
        <f t="shared" si="30"/>
        <v>210017</v>
      </c>
      <c r="J59" s="44"/>
      <c r="K59" s="174"/>
      <c r="L59" s="80"/>
      <c r="M59" s="80"/>
      <c r="N59" s="80"/>
      <c r="O59" s="81"/>
      <c r="P59" s="83"/>
    </row>
    <row r="60" spans="1:16" s="31" customFormat="1" ht="17.100000000000001" customHeight="1" thickBot="1" x14ac:dyDescent="0.45">
      <c r="A60" s="248"/>
      <c r="B60" s="253" t="s">
        <v>22</v>
      </c>
      <c r="C60" s="254"/>
      <c r="D60" s="221">
        <v>49344</v>
      </c>
      <c r="E60" s="222">
        <v>56665</v>
      </c>
      <c r="F60" s="223">
        <v>53233</v>
      </c>
      <c r="G60" s="224">
        <v>52375</v>
      </c>
      <c r="H60" s="225">
        <f t="shared" si="30"/>
        <v>211617</v>
      </c>
      <c r="J60" s="44"/>
      <c r="K60" s="44"/>
      <c r="L60" s="127"/>
      <c r="M60" s="80"/>
      <c r="N60" s="80"/>
      <c r="O60" s="81"/>
      <c r="P60" s="83"/>
    </row>
    <row r="61" spans="1:16" s="31" customFormat="1" ht="17.100000000000001" customHeight="1" thickTop="1" thickBot="1" x14ac:dyDescent="0.45">
      <c r="A61" s="248"/>
      <c r="B61" s="257" t="s">
        <v>30</v>
      </c>
      <c r="C61" s="259"/>
      <c r="D61" s="226">
        <f>D59-D60</f>
        <v>-5949</v>
      </c>
      <c r="E61" s="227">
        <f>E59-E60</f>
        <v>-1595</v>
      </c>
      <c r="F61" s="226">
        <f>F59-F60</f>
        <v>766</v>
      </c>
      <c r="G61" s="228">
        <f>G59-G60</f>
        <v>5178</v>
      </c>
      <c r="H61" s="229">
        <f t="shared" si="30"/>
        <v>-1600</v>
      </c>
      <c r="J61" s="42"/>
      <c r="K61" s="42"/>
      <c r="L61" s="126"/>
      <c r="M61" s="86"/>
      <c r="N61" s="86"/>
      <c r="O61" s="81"/>
      <c r="P61" s="83"/>
    </row>
    <row r="62" spans="1:16" s="31" customFormat="1" ht="17.100000000000001" customHeight="1" thickTop="1" x14ac:dyDescent="0.4">
      <c r="A62" s="257" t="s">
        <v>19</v>
      </c>
      <c r="B62" s="258"/>
      <c r="C62" s="259"/>
      <c r="D62" s="230">
        <f>D61-D70</f>
        <v>-7858</v>
      </c>
      <c r="E62" s="231">
        <f>E61-E70</f>
        <v>2743</v>
      </c>
      <c r="F62" s="232">
        <f>F61-F70</f>
        <v>-3214</v>
      </c>
      <c r="G62" s="232">
        <f>G61-G70</f>
        <v>6958</v>
      </c>
      <c r="H62" s="233">
        <f t="shared" ref="H62:H84" si="32">SUM(D62:G62)</f>
        <v>-1371</v>
      </c>
      <c r="J62" s="83"/>
      <c r="K62" s="83"/>
      <c r="L62" s="83"/>
      <c r="M62" s="83"/>
      <c r="N62" s="83"/>
      <c r="O62" s="83"/>
      <c r="P62" s="83"/>
    </row>
    <row r="63" spans="1:16" s="31" customFormat="1" ht="17.100000000000001" customHeight="1" thickBot="1" x14ac:dyDescent="0.45">
      <c r="A63" s="260" t="s">
        <v>18</v>
      </c>
      <c r="B63" s="261"/>
      <c r="C63" s="262"/>
      <c r="D63" s="234">
        <f>AVERAGE(D70,D77,D84)</f>
        <v>824.33333333333337</v>
      </c>
      <c r="E63" s="235">
        <f>AVERAGE(E70,E77,E84)</f>
        <v>-3338.6666666666665</v>
      </c>
      <c r="F63" s="236">
        <f>AVERAGE(F70,F77,F84)</f>
        <v>3675</v>
      </c>
      <c r="G63" s="236">
        <f>AVERAGE(G70,G77,G84)</f>
        <v>-1830</v>
      </c>
      <c r="H63" s="237">
        <f t="shared" si="32"/>
        <v>-669.33333333333303</v>
      </c>
      <c r="J63" s="83"/>
      <c r="K63" s="83"/>
      <c r="L63" s="83"/>
      <c r="M63" s="83"/>
      <c r="N63" s="83"/>
      <c r="O63" s="83"/>
      <c r="P63" s="83"/>
    </row>
    <row r="64" spans="1:16" s="31" customFormat="1" ht="17.100000000000001" customHeight="1" thickTop="1" x14ac:dyDescent="0.4">
      <c r="A64" s="248" t="s">
        <v>1</v>
      </c>
      <c r="B64" s="251" t="s">
        <v>21</v>
      </c>
      <c r="C64" s="49" t="s">
        <v>23</v>
      </c>
      <c r="D64" s="238">
        <v>45500</v>
      </c>
      <c r="E64" s="239">
        <v>45500</v>
      </c>
      <c r="F64" s="240">
        <v>46342</v>
      </c>
      <c r="G64" s="241">
        <v>46342</v>
      </c>
      <c r="H64" s="233">
        <f t="shared" si="32"/>
        <v>183684</v>
      </c>
      <c r="P64" s="48"/>
    </row>
    <row r="65" spans="1:16" s="31" customFormat="1" ht="17.100000000000001" customHeight="1" x14ac:dyDescent="0.4">
      <c r="A65" s="248"/>
      <c r="B65" s="251"/>
      <c r="C65" s="33" t="s">
        <v>24</v>
      </c>
      <c r="D65" s="242">
        <v>5374</v>
      </c>
      <c r="E65" s="22">
        <v>6523</v>
      </c>
      <c r="F65" s="21">
        <v>7639</v>
      </c>
      <c r="G65" s="23">
        <v>4352</v>
      </c>
      <c r="H65" s="243">
        <f t="shared" si="32"/>
        <v>23888</v>
      </c>
      <c r="P65" s="48"/>
    </row>
    <row r="66" spans="1:16" s="31" customFormat="1" ht="17.100000000000001" customHeight="1" x14ac:dyDescent="0.4">
      <c r="A66" s="248"/>
      <c r="B66" s="251"/>
      <c r="C66" s="33" t="s">
        <v>25</v>
      </c>
      <c r="D66" s="242">
        <v>4128</v>
      </c>
      <c r="E66" s="22">
        <v>4459</v>
      </c>
      <c r="F66" s="21">
        <v>3990</v>
      </c>
      <c r="G66" s="23">
        <v>3305</v>
      </c>
      <c r="H66" s="243">
        <f t="shared" si="32"/>
        <v>15882</v>
      </c>
      <c r="P66" s="48"/>
    </row>
    <row r="67" spans="1:16" s="31" customFormat="1" ht="17.100000000000001" customHeight="1" x14ac:dyDescent="0.4">
      <c r="A67" s="248"/>
      <c r="B67" s="251"/>
      <c r="C67" s="36" t="s">
        <v>26</v>
      </c>
      <c r="D67" s="244">
        <v>0</v>
      </c>
      <c r="E67" s="29">
        <v>0</v>
      </c>
      <c r="F67" s="28">
        <v>0</v>
      </c>
      <c r="G67" s="245">
        <v>754</v>
      </c>
      <c r="H67" s="246">
        <f t="shared" si="32"/>
        <v>754</v>
      </c>
      <c r="P67" s="48"/>
    </row>
    <row r="68" spans="1:16" s="31" customFormat="1" ht="17.100000000000001" customHeight="1" x14ac:dyDescent="0.4">
      <c r="A68" s="248"/>
      <c r="B68" s="252"/>
      <c r="C68" s="39" t="s">
        <v>17</v>
      </c>
      <c r="D68" s="52">
        <f>SUM(D64:D67)</f>
        <v>55002</v>
      </c>
      <c r="E68" s="166">
        <f t="shared" ref="E68" si="33">SUM(E64:E67)</f>
        <v>56482</v>
      </c>
      <c r="F68" s="45">
        <f>SUM(F64:F67)</f>
        <v>57971</v>
      </c>
      <c r="G68" s="52">
        <f>SUM(G64:G67)</f>
        <v>54753</v>
      </c>
      <c r="H68" s="58">
        <f t="shared" si="32"/>
        <v>224208</v>
      </c>
      <c r="P68" s="48"/>
    </row>
    <row r="69" spans="1:16" s="31" customFormat="1" ht="17.100000000000001" customHeight="1" thickBot="1" x14ac:dyDescent="0.45">
      <c r="A69" s="248"/>
      <c r="B69" s="253" t="s">
        <v>22</v>
      </c>
      <c r="C69" s="254"/>
      <c r="D69" s="158">
        <v>53093</v>
      </c>
      <c r="E69" s="54">
        <v>60820</v>
      </c>
      <c r="F69" s="53">
        <v>53991</v>
      </c>
      <c r="G69" s="55">
        <v>56533</v>
      </c>
      <c r="H69" s="61">
        <f t="shared" si="32"/>
        <v>224437</v>
      </c>
      <c r="P69" s="48"/>
    </row>
    <row r="70" spans="1:16" s="31" customFormat="1" ht="17.100000000000001" customHeight="1" thickTop="1" x14ac:dyDescent="0.4">
      <c r="A70" s="249"/>
      <c r="B70" s="255" t="s">
        <v>30</v>
      </c>
      <c r="C70" s="256"/>
      <c r="D70" s="85">
        <f>D68-D69</f>
        <v>1909</v>
      </c>
      <c r="E70" s="56">
        <f t="shared" ref="E70" si="34">E68-E69</f>
        <v>-4338</v>
      </c>
      <c r="F70" s="85">
        <f>F68-F69</f>
        <v>3980</v>
      </c>
      <c r="G70" s="85">
        <f>G68-G69</f>
        <v>-1780</v>
      </c>
      <c r="H70" s="84">
        <f t="shared" si="32"/>
        <v>-229</v>
      </c>
      <c r="P70" s="48"/>
    </row>
    <row r="71" spans="1:16" s="31" customFormat="1" ht="17.100000000000001" customHeight="1" x14ac:dyDescent="0.4">
      <c r="A71" s="247" t="s">
        <v>2</v>
      </c>
      <c r="B71" s="250" t="s">
        <v>21</v>
      </c>
      <c r="C71" s="32" t="s">
        <v>23</v>
      </c>
      <c r="D71" s="159">
        <v>45500</v>
      </c>
      <c r="E71" s="40">
        <v>45500</v>
      </c>
      <c r="F71" s="165">
        <v>45500</v>
      </c>
      <c r="G71" s="41">
        <v>45500</v>
      </c>
      <c r="H71" s="58">
        <f t="shared" si="32"/>
        <v>182000</v>
      </c>
      <c r="P71" s="48"/>
    </row>
    <row r="72" spans="1:16" s="31" customFormat="1" ht="17.100000000000001" customHeight="1" x14ac:dyDescent="0.4">
      <c r="A72" s="248"/>
      <c r="B72" s="251"/>
      <c r="C72" s="33" t="s">
        <v>24</v>
      </c>
      <c r="D72" s="160">
        <v>5292</v>
      </c>
      <c r="E72" s="18">
        <v>6090</v>
      </c>
      <c r="F72" s="20">
        <v>6956</v>
      </c>
      <c r="G72" s="19">
        <v>5137</v>
      </c>
      <c r="H72" s="59">
        <f t="shared" si="32"/>
        <v>23475</v>
      </c>
      <c r="P72" s="48"/>
    </row>
    <row r="73" spans="1:16" s="31" customFormat="1" ht="17.100000000000001" customHeight="1" x14ac:dyDescent="0.4">
      <c r="A73" s="248"/>
      <c r="B73" s="251"/>
      <c r="C73" s="33" t="s">
        <v>25</v>
      </c>
      <c r="D73" s="156">
        <v>4651</v>
      </c>
      <c r="E73" s="18">
        <v>4898</v>
      </c>
      <c r="F73" s="20">
        <v>4106</v>
      </c>
      <c r="G73" s="19">
        <v>1926</v>
      </c>
      <c r="H73" s="59">
        <f t="shared" si="32"/>
        <v>15581</v>
      </c>
      <c r="P73" s="48"/>
    </row>
    <row r="74" spans="1:16" s="31" customFormat="1" ht="17.100000000000001" customHeight="1" x14ac:dyDescent="0.4">
      <c r="A74" s="248"/>
      <c r="B74" s="251"/>
      <c r="C74" s="36" t="s">
        <v>26</v>
      </c>
      <c r="D74" s="157">
        <v>0</v>
      </c>
      <c r="E74" s="25">
        <v>0</v>
      </c>
      <c r="F74" s="27">
        <v>0</v>
      </c>
      <c r="G74" s="26">
        <v>0</v>
      </c>
      <c r="H74" s="60">
        <f t="shared" si="32"/>
        <v>0</v>
      </c>
      <c r="P74" s="48"/>
    </row>
    <row r="75" spans="1:16" s="31" customFormat="1" ht="17.100000000000001" customHeight="1" x14ac:dyDescent="0.4">
      <c r="A75" s="248"/>
      <c r="B75" s="252"/>
      <c r="C75" s="39" t="s">
        <v>17</v>
      </c>
      <c r="D75" s="52">
        <f>SUM(D71:D74)</f>
        <v>55443</v>
      </c>
      <c r="E75" s="166">
        <f t="shared" ref="E75" si="35">SUM(E71:E74)</f>
        <v>56488</v>
      </c>
      <c r="F75" s="45">
        <f>SUM(F71:F74)</f>
        <v>56562</v>
      </c>
      <c r="G75" s="52">
        <f>SUM(G71:G74)</f>
        <v>52563</v>
      </c>
      <c r="H75" s="58">
        <f t="shared" si="32"/>
        <v>221056</v>
      </c>
      <c r="P75" s="48"/>
    </row>
    <row r="76" spans="1:16" s="31" customFormat="1" ht="17.100000000000001" customHeight="1" thickBot="1" x14ac:dyDescent="0.45">
      <c r="A76" s="248"/>
      <c r="B76" s="253" t="s">
        <v>22</v>
      </c>
      <c r="C76" s="254"/>
      <c r="D76" s="161">
        <v>54345</v>
      </c>
      <c r="E76" s="54">
        <v>58944</v>
      </c>
      <c r="F76" s="53">
        <v>53429</v>
      </c>
      <c r="G76" s="55">
        <v>55337</v>
      </c>
      <c r="H76" s="87">
        <f t="shared" si="32"/>
        <v>222055</v>
      </c>
      <c r="P76" s="48"/>
    </row>
    <row r="77" spans="1:16" s="31" customFormat="1" ht="17.100000000000001" customHeight="1" thickTop="1" x14ac:dyDescent="0.4">
      <c r="A77" s="249"/>
      <c r="B77" s="255" t="s">
        <v>30</v>
      </c>
      <c r="C77" s="256"/>
      <c r="D77" s="82">
        <f>D75-D76</f>
        <v>1098</v>
      </c>
      <c r="E77" s="56">
        <f t="shared" ref="E77" si="36">E75-E76</f>
        <v>-2456</v>
      </c>
      <c r="F77" s="85">
        <f>F75-F76</f>
        <v>3133</v>
      </c>
      <c r="G77" s="85">
        <f>G75-G76</f>
        <v>-2774</v>
      </c>
      <c r="H77" s="57">
        <f t="shared" si="32"/>
        <v>-999</v>
      </c>
      <c r="P77" s="48"/>
    </row>
    <row r="78" spans="1:16" s="31" customFormat="1" ht="17.100000000000001" customHeight="1" x14ac:dyDescent="0.4">
      <c r="A78" s="247" t="s">
        <v>3</v>
      </c>
      <c r="B78" s="250" t="s">
        <v>21</v>
      </c>
      <c r="C78" s="32" t="s">
        <v>23</v>
      </c>
      <c r="D78" s="162">
        <v>45500</v>
      </c>
      <c r="E78" s="40">
        <v>45500</v>
      </c>
      <c r="F78" s="165">
        <v>45500</v>
      </c>
      <c r="G78" s="41">
        <v>45500</v>
      </c>
      <c r="H78" s="58">
        <f t="shared" si="32"/>
        <v>182000</v>
      </c>
      <c r="P78" s="48"/>
    </row>
    <row r="79" spans="1:16" s="31" customFormat="1" ht="17.100000000000001" customHeight="1" x14ac:dyDescent="0.4">
      <c r="A79" s="248"/>
      <c r="B79" s="251"/>
      <c r="C79" s="33" t="s">
        <v>24</v>
      </c>
      <c r="D79" s="160">
        <v>5944</v>
      </c>
      <c r="E79" s="18">
        <v>4011</v>
      </c>
      <c r="F79" s="20">
        <v>7650</v>
      </c>
      <c r="G79" s="19">
        <v>5733</v>
      </c>
      <c r="H79" s="59">
        <f t="shared" si="32"/>
        <v>23338</v>
      </c>
      <c r="P79" s="48"/>
    </row>
    <row r="80" spans="1:16" s="31" customFormat="1" ht="17.100000000000001" customHeight="1" x14ac:dyDescent="0.4">
      <c r="A80" s="248"/>
      <c r="B80" s="251"/>
      <c r="C80" s="33" t="s">
        <v>25</v>
      </c>
      <c r="D80" s="160">
        <v>3726</v>
      </c>
      <c r="E80" s="18">
        <v>5934</v>
      </c>
      <c r="F80" s="20">
        <v>4666</v>
      </c>
      <c r="G80" s="19">
        <v>6019</v>
      </c>
      <c r="H80" s="59">
        <f t="shared" si="32"/>
        <v>20345</v>
      </c>
      <c r="P80" s="48"/>
    </row>
    <row r="81" spans="1:16" s="31" customFormat="1" ht="17.100000000000001" customHeight="1" x14ac:dyDescent="0.4">
      <c r="A81" s="248"/>
      <c r="B81" s="251"/>
      <c r="C81" s="36" t="s">
        <v>26</v>
      </c>
      <c r="D81" s="163">
        <v>0</v>
      </c>
      <c r="E81" s="25">
        <v>0</v>
      </c>
      <c r="F81" s="27">
        <v>0</v>
      </c>
      <c r="G81" s="26">
        <v>0</v>
      </c>
      <c r="H81" s="60">
        <f t="shared" si="32"/>
        <v>0</v>
      </c>
      <c r="P81" s="48"/>
    </row>
    <row r="82" spans="1:16" s="31" customFormat="1" ht="17.100000000000001" customHeight="1" x14ac:dyDescent="0.4">
      <c r="A82" s="248"/>
      <c r="B82" s="252"/>
      <c r="C82" s="39" t="s">
        <v>17</v>
      </c>
      <c r="D82" s="52">
        <f>SUM(D78:D81)</f>
        <v>55170</v>
      </c>
      <c r="E82" s="166">
        <f t="shared" ref="E82" si="37">SUM(E78:E81)</f>
        <v>55445</v>
      </c>
      <c r="F82" s="45">
        <f>SUM(F78:F81)</f>
        <v>57816</v>
      </c>
      <c r="G82" s="52">
        <f>SUM(G78:G81)</f>
        <v>57252</v>
      </c>
      <c r="H82" s="58">
        <f t="shared" si="32"/>
        <v>225683</v>
      </c>
      <c r="P82" s="48"/>
    </row>
    <row r="83" spans="1:16" s="31" customFormat="1" ht="17.100000000000001" customHeight="1" thickBot="1" x14ac:dyDescent="0.45">
      <c r="A83" s="248"/>
      <c r="B83" s="253" t="s">
        <v>22</v>
      </c>
      <c r="C83" s="254"/>
      <c r="D83" s="158">
        <v>55704</v>
      </c>
      <c r="E83" s="54">
        <v>58667</v>
      </c>
      <c r="F83" s="53">
        <v>53904</v>
      </c>
      <c r="G83" s="55">
        <v>58188</v>
      </c>
      <c r="H83" s="61">
        <f t="shared" si="32"/>
        <v>226463</v>
      </c>
      <c r="P83" s="48"/>
    </row>
    <row r="84" spans="1:16" s="31" customFormat="1" ht="17.100000000000001" customHeight="1" thickTop="1" x14ac:dyDescent="0.4">
      <c r="A84" s="249"/>
      <c r="B84" s="255" t="s">
        <v>30</v>
      </c>
      <c r="C84" s="256"/>
      <c r="D84" s="164">
        <f>D82-D83</f>
        <v>-534</v>
      </c>
      <c r="E84" s="88">
        <f>E82-E83</f>
        <v>-3222</v>
      </c>
      <c r="F84" s="46">
        <f t="shared" ref="F84:G84" si="38">F82-F83</f>
        <v>3912</v>
      </c>
      <c r="G84" s="47">
        <f t="shared" si="38"/>
        <v>-936</v>
      </c>
      <c r="H84" s="62">
        <f t="shared" si="32"/>
        <v>-780</v>
      </c>
      <c r="P84" s="48"/>
    </row>
    <row r="85" spans="1:16" s="31" customFormat="1" ht="17.100000000000001" customHeight="1" x14ac:dyDescent="0.4">
      <c r="H85" s="83"/>
      <c r="P85" s="48"/>
    </row>
    <row r="86" spans="1:16" s="31" customFormat="1" ht="17.100000000000001" customHeight="1" x14ac:dyDescent="0.4">
      <c r="H86" s="83"/>
      <c r="P86" s="48"/>
    </row>
    <row r="87" spans="1:16" s="31" customFormat="1" ht="17.100000000000001" customHeight="1" x14ac:dyDescent="0.4">
      <c r="P87" s="48"/>
    </row>
    <row r="88" spans="1:16" s="31" customFormat="1" ht="17.100000000000001" customHeight="1" x14ac:dyDescent="0.4">
      <c r="P88" s="48"/>
    </row>
    <row r="89" spans="1:16" s="31" customFormat="1" ht="18" customHeight="1" x14ac:dyDescent="0.4">
      <c r="P89" s="48"/>
    </row>
    <row r="90" spans="1:16" s="31" customFormat="1" ht="16.5" x14ac:dyDescent="0.4">
      <c r="P90" s="48"/>
    </row>
    <row r="91" spans="1:16" s="31" customFormat="1" ht="16.5" x14ac:dyDescent="0.4">
      <c r="P91" s="48"/>
    </row>
    <row r="92" spans="1:16" s="31" customFormat="1" ht="16.5" x14ac:dyDescent="0.4">
      <c r="P92" s="48"/>
    </row>
    <row r="93" spans="1:16" s="31" customFormat="1" ht="16.5" x14ac:dyDescent="0.4">
      <c r="P93" s="48"/>
    </row>
    <row r="94" spans="1:16" s="31" customFormat="1" ht="16.5" x14ac:dyDescent="0.4">
      <c r="P94" s="48"/>
    </row>
    <row r="95" spans="1:16" s="31" customFormat="1" ht="16.5" x14ac:dyDescent="0.4">
      <c r="P95" s="48"/>
    </row>
    <row r="96" spans="1:16" s="31" customFormat="1" ht="16.5" x14ac:dyDescent="0.4">
      <c r="P96" s="48"/>
    </row>
    <row r="97" spans="16:16" s="31" customFormat="1" ht="16.5" x14ac:dyDescent="0.4">
      <c r="P97" s="48"/>
    </row>
  </sheetData>
  <mergeCells count="67">
    <mergeCell ref="A12:B12"/>
    <mergeCell ref="A1:O1"/>
    <mergeCell ref="A2:E2"/>
    <mergeCell ref="P3:P4"/>
    <mergeCell ref="A4:B4"/>
    <mergeCell ref="A5:B5"/>
    <mergeCell ref="A6:B6"/>
    <mergeCell ref="A7:B7"/>
    <mergeCell ref="A8:B8"/>
    <mergeCell ref="A9:B9"/>
    <mergeCell ref="A10:B10"/>
    <mergeCell ref="A11:E11"/>
    <mergeCell ref="A25:B25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9:B39"/>
    <mergeCell ref="A26:B26"/>
    <mergeCell ref="A28:B28"/>
    <mergeCell ref="A29:B29"/>
    <mergeCell ref="A30:B30"/>
    <mergeCell ref="A31:B31"/>
    <mergeCell ref="A32:B32"/>
    <mergeCell ref="A33:B33"/>
    <mergeCell ref="A34:B34"/>
    <mergeCell ref="A36:B36"/>
    <mergeCell ref="A37:B37"/>
    <mergeCell ref="A38:B38"/>
    <mergeCell ref="A53:E53"/>
    <mergeCell ref="A40:B40"/>
    <mergeCell ref="A41:B41"/>
    <mergeCell ref="A42:B42"/>
    <mergeCell ref="A44:E44"/>
    <mergeCell ref="A45:B45"/>
    <mergeCell ref="A46:B46"/>
    <mergeCell ref="A47:B47"/>
    <mergeCell ref="A48:B48"/>
    <mergeCell ref="A49:B49"/>
    <mergeCell ref="A50:B50"/>
    <mergeCell ref="A51:B51"/>
    <mergeCell ref="A54:C54"/>
    <mergeCell ref="A55:A61"/>
    <mergeCell ref="B55:B59"/>
    <mergeCell ref="B60:C60"/>
    <mergeCell ref="B61:C61"/>
    <mergeCell ref="A62:C62"/>
    <mergeCell ref="A63:C63"/>
    <mergeCell ref="A64:A70"/>
    <mergeCell ref="B64:B68"/>
    <mergeCell ref="B69:C69"/>
    <mergeCell ref="B70:C70"/>
    <mergeCell ref="A71:A77"/>
    <mergeCell ref="B71:B75"/>
    <mergeCell ref="B76:C76"/>
    <mergeCell ref="B77:C77"/>
    <mergeCell ref="A78:A84"/>
    <mergeCell ref="B78:B82"/>
    <mergeCell ref="B83:C83"/>
    <mergeCell ref="B84:C84"/>
  </mergeCells>
  <phoneticPr fontId="2"/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中央図書館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2021-07-15T04:22:57Z</cp:lastPrinted>
  <dcterms:created xsi:type="dcterms:W3CDTF">2020-08-07T04:37:06Z</dcterms:created>
  <dcterms:modified xsi:type="dcterms:W3CDTF">2021-09-02T07:15:49Z</dcterms:modified>
</cp:coreProperties>
</file>