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435" yWindow="75" windowWidth="19320" windowHeight="11430"/>
  </bookViews>
  <sheets>
    <sheet name="抜粋１" sheetId="2" r:id="rId1"/>
    <sheet name="抜粋２" sheetId="3" r:id="rId2"/>
  </sheets>
  <definedNames>
    <definedName name="_xlnm.Print_Area" localSheetId="0">抜粋１!$A$1:$U$25</definedName>
    <definedName name="_xlnm.Print_Area" localSheetId="1">抜粋２!$A$1:$I$24</definedName>
    <definedName name="_xlnm.Print_Titles" localSheetId="0">抜粋１!$A:$F,抜粋１!$4:$7</definedName>
    <definedName name="_xlnm.Print_Titles" localSheetId="1">抜粋２!$A:$F,抜粋２!$3:$6</definedName>
  </definedNames>
  <calcPr calcId="162913" calcOnSave="0"/>
</workbook>
</file>

<file path=xl/calcChain.xml><?xml version="1.0" encoding="utf-8"?>
<calcChain xmlns="http://schemas.openxmlformats.org/spreadsheetml/2006/main">
  <c r="H23" i="3" l="1"/>
  <c r="H22" i="3"/>
  <c r="F24" i="3"/>
  <c r="G24" i="3"/>
  <c r="H24" i="3" s="1"/>
  <c r="P24" i="2"/>
  <c r="T14" i="2"/>
  <c r="U14" i="2" s="1"/>
  <c r="F20" i="3"/>
  <c r="G20" i="3"/>
  <c r="O25" i="2"/>
  <c r="N25" i="2"/>
  <c r="M25" i="2"/>
  <c r="L25" i="2"/>
  <c r="J25" i="2"/>
  <c r="I25" i="2"/>
  <c r="H25" i="2"/>
  <c r="G25" i="2"/>
  <c r="F25" i="2"/>
  <c r="O21" i="2"/>
  <c r="N21" i="2"/>
  <c r="M21" i="2"/>
  <c r="L21" i="2"/>
  <c r="J21" i="2"/>
  <c r="I21" i="2"/>
  <c r="H21" i="2"/>
  <c r="G21" i="2"/>
  <c r="F21" i="2"/>
  <c r="T16" i="2"/>
  <c r="U16" i="2" s="1"/>
  <c r="T15" i="2"/>
  <c r="U15" i="2" s="1"/>
  <c r="T13" i="2"/>
  <c r="U13" i="2" s="1"/>
  <c r="F17" i="2"/>
  <c r="H19" i="3"/>
  <c r="H18" i="3"/>
  <c r="G16" i="3"/>
  <c r="H15" i="3"/>
  <c r="H14" i="3"/>
  <c r="H13" i="3"/>
  <c r="H12" i="3"/>
  <c r="H11" i="3"/>
  <c r="H10" i="3"/>
  <c r="H9" i="3"/>
  <c r="H8" i="3"/>
  <c r="H7" i="3"/>
  <c r="F16" i="3"/>
  <c r="H16" i="3" s="1"/>
  <c r="H20" i="3" l="1"/>
  <c r="T9" i="2"/>
  <c r="U9" i="2" s="1"/>
  <c r="K12" i="2"/>
  <c r="K8" i="2"/>
  <c r="P23" i="2" l="1"/>
  <c r="P25" i="2" s="1"/>
  <c r="P20" i="2"/>
  <c r="P19" i="2"/>
  <c r="P21" i="2" s="1"/>
  <c r="P16" i="2"/>
  <c r="P12" i="2"/>
  <c r="Q12" i="2" s="1"/>
  <c r="T12" i="2" s="1"/>
  <c r="U12" i="2" s="1"/>
  <c r="P11" i="2"/>
  <c r="P10" i="2"/>
  <c r="P8" i="2"/>
  <c r="P17" i="2" l="1"/>
  <c r="Q8" i="2"/>
  <c r="K24" i="2"/>
  <c r="Q24" i="2" s="1"/>
  <c r="K23" i="2"/>
  <c r="K20" i="2"/>
  <c r="Q20" i="2" s="1"/>
  <c r="T20" i="2" s="1"/>
  <c r="U20" i="2" s="1"/>
  <c r="K19" i="2"/>
  <c r="K11" i="2"/>
  <c r="Q11" i="2" s="1"/>
  <c r="T11" i="2" s="1"/>
  <c r="U11" i="2" s="1"/>
  <c r="K10" i="2"/>
  <c r="Q10" i="2" s="1"/>
  <c r="T10" i="2" s="1"/>
  <c r="U10" i="2" s="1"/>
  <c r="K9" i="2"/>
  <c r="T24" i="2" l="1"/>
  <c r="U24" i="2" s="1"/>
  <c r="Q17" i="2"/>
  <c r="T17" i="2" s="1"/>
  <c r="U17" i="2" s="1"/>
  <c r="T8" i="2"/>
  <c r="U8" i="2" s="1"/>
  <c r="Q23" i="2"/>
  <c r="T23" i="2" s="1"/>
  <c r="U23" i="2" s="1"/>
  <c r="K25" i="2"/>
  <c r="K21" i="2"/>
  <c r="Q19" i="2"/>
  <c r="K17" i="2"/>
  <c r="R8" i="2"/>
  <c r="R23" i="2"/>
  <c r="R25" i="2" s="1"/>
  <c r="T19" i="2" l="1"/>
  <c r="U19" i="2" s="1"/>
  <c r="Q21" i="2"/>
  <c r="T21" i="2" s="1"/>
  <c r="U21" i="2" s="1"/>
  <c r="R19" i="2"/>
  <c r="R21" i="2" s="1"/>
  <c r="Q25" i="2"/>
  <c r="T25" i="2" s="1"/>
  <c r="U25" i="2" s="1"/>
</calcChain>
</file>

<file path=xl/sharedStrings.xml><?xml version="1.0" encoding="utf-8"?>
<sst xmlns="http://schemas.openxmlformats.org/spreadsheetml/2006/main" count="136" uniqueCount="54">
  <si>
    <t>診療行為</t>
  </si>
  <si>
    <t>10～14歳</t>
  </si>
  <si>
    <t>15～19歳</t>
  </si>
  <si>
    <t>分類
コード</t>
  </si>
  <si>
    <t>分類名称</t>
  </si>
  <si>
    <t>診療行為
コード</t>
  </si>
  <si>
    <t>点数</t>
  </si>
  <si>
    <t>男</t>
  </si>
  <si>
    <t>0～4歳</t>
  </si>
  <si>
    <t>5～9歳</t>
  </si>
  <si>
    <t>歯科訪問診療１（診療所）（１日につき）</t>
  </si>
  <si>
    <t>歯科訪問診療１（病院）（１日につき）</t>
  </si>
  <si>
    <t>歯科訪問診療２（診療所）（１日につき）</t>
  </si>
  <si>
    <t>歯科訪問診療２（病院）（１日につき）</t>
  </si>
  <si>
    <t>歯科訪問診療３（診療所）（１日につき）</t>
  </si>
  <si>
    <t>歯科訪問診療３（病院）（１日につき）</t>
  </si>
  <si>
    <t>歯科訪問診療（初診料若しくは再診料の場合）</t>
  </si>
  <si>
    <t>歯科訪問診療料（初診時）（１日につき）</t>
  </si>
  <si>
    <t>歯科訪問診療料（再診時）（１日につき）</t>
  </si>
  <si>
    <t>訪問歯科衛生指導料（複雑なもの）</t>
  </si>
  <si>
    <t>訪問歯科衛生指導料（簡単なもの）</t>
  </si>
  <si>
    <t>歯科疾患在宅療養管理料（在宅療養支援歯科診療所の場合）</t>
  </si>
  <si>
    <t>歯科疾患在宅療養管理料（１以外の場合）</t>
  </si>
  <si>
    <t>C000</t>
  </si>
  <si>
    <t>C001</t>
  </si>
  <si>
    <t>C001-3</t>
  </si>
  <si>
    <t>歯科訪問診療料</t>
    <rPh sb="0" eb="2">
      <t>シカ</t>
    </rPh>
    <rPh sb="2" eb="4">
      <t>ホウモン</t>
    </rPh>
    <rPh sb="4" eb="7">
      <t>シンリョウリョウ</t>
    </rPh>
    <phoneticPr fontId="4"/>
  </si>
  <si>
    <t>訪問歯科衛生指導料</t>
    <rPh sb="0" eb="2">
      <t>ホウモン</t>
    </rPh>
    <rPh sb="2" eb="4">
      <t>シカ</t>
    </rPh>
    <rPh sb="4" eb="6">
      <t>エイセイ</t>
    </rPh>
    <rPh sb="6" eb="8">
      <t>シドウ</t>
    </rPh>
    <rPh sb="8" eb="9">
      <t>リョウ</t>
    </rPh>
    <phoneticPr fontId="4"/>
  </si>
  <si>
    <t>歯科疾患在宅療養管理料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rPh sb="10" eb="11">
      <t>リョウ</t>
    </rPh>
    <phoneticPr fontId="4"/>
  </si>
  <si>
    <t>-</t>
  </si>
  <si>
    <t>0～19歳</t>
    <phoneticPr fontId="4"/>
  </si>
  <si>
    <t>-</t>
    <phoneticPr fontId="4"/>
  </si>
  <si>
    <t>②/①</t>
    <phoneticPr fontId="4"/>
  </si>
  <si>
    <t>③大阪府割合</t>
    <rPh sb="1" eb="4">
      <t>オオサカフ</t>
    </rPh>
    <rPh sb="4" eb="6">
      <t>ワリアイ</t>
    </rPh>
    <phoneticPr fontId="4"/>
  </si>
  <si>
    <t>第４回NDBオープンデータ　歯科診療行為　C在宅医療　抜粋</t>
    <rPh sb="0" eb="1">
      <t>ダイ</t>
    </rPh>
    <rPh sb="2" eb="3">
      <t>カイ</t>
    </rPh>
    <rPh sb="14" eb="16">
      <t>シカ</t>
    </rPh>
    <rPh sb="16" eb="18">
      <t>シンリョウ</t>
    </rPh>
    <rPh sb="18" eb="20">
      <t>コウイ</t>
    </rPh>
    <rPh sb="22" eb="24">
      <t>ザイタク</t>
    </rPh>
    <rPh sb="24" eb="26">
      <t>イリョウ</t>
    </rPh>
    <rPh sb="27" eb="29">
      <t>バッスイ</t>
    </rPh>
    <phoneticPr fontId="4"/>
  </si>
  <si>
    <t>女</t>
  </si>
  <si>
    <t>-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</si>
  <si>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</si>
  <si>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</si>
  <si>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診療年月：H29年04月～H30年03月　(歯科) Ｃ 在宅医療　全体　※集計結果が10未満の場合は「‐」で表示（10未満の箇所が1箇所の場合は総計以外全て「‐」で表示）</t>
    <phoneticPr fontId="4"/>
  </si>
  <si>
    <t>※集計対象期間内に名称や点数・金額等に変更がある場合、集計対象期間当初の情報で表示</t>
    <phoneticPr fontId="4"/>
  </si>
  <si>
    <t>④＝
②×③</t>
    <phoneticPr fontId="4"/>
  </si>
  <si>
    <t>④/12
（一月平均）</t>
    <rPh sb="6" eb="7">
      <t>イチ</t>
    </rPh>
    <rPh sb="7" eb="8">
      <t>ツキ</t>
    </rPh>
    <rPh sb="8" eb="10">
      <t>ヘイキン</t>
    </rPh>
    <phoneticPr fontId="4"/>
  </si>
  <si>
    <t>②男女0～19歳
合計</t>
    <rPh sb="1" eb="3">
      <t>ダンジョ</t>
    </rPh>
    <rPh sb="7" eb="8">
      <t>サイ</t>
    </rPh>
    <rPh sb="9" eb="11">
      <t>ゴウケイ</t>
    </rPh>
    <phoneticPr fontId="4"/>
  </si>
  <si>
    <t>第４回NDBオープンデータ　歯科診療行為　C在宅医療　抜粋2</t>
    <phoneticPr fontId="2"/>
  </si>
  <si>
    <t>総計
【1】</t>
    <phoneticPr fontId="2"/>
  </si>
  <si>
    <t>27大阪府
【2】</t>
    <rPh sb="2" eb="5">
      <t>オオサカフ</t>
    </rPh>
    <phoneticPr fontId="2"/>
  </si>
  <si>
    <t>合計</t>
    <rPh sb="0" eb="2">
      <t>ゴウケイ</t>
    </rPh>
    <phoneticPr fontId="2"/>
  </si>
  <si>
    <t>診療年月：H29年04月～H30年03月　(歯科) Ｃ 在宅医療　全体　※集計結果が10未満の場合は「‐」で表示（10未満の箇所が1箇所の場合は総計以外全て「‐」で表示）</t>
    <phoneticPr fontId="2"/>
  </si>
  <si>
    <t>診療行為
コード</t>
    <phoneticPr fontId="2"/>
  </si>
  <si>
    <t>※集計対象期間内に名称や点数・金額等に変更がある場合、集計対象期間当初の情報で表示</t>
    <phoneticPr fontId="2"/>
  </si>
  <si>
    <t>大阪府割合
【2】/【1】
③</t>
    <rPh sb="0" eb="3">
      <t>オオサカフ</t>
    </rPh>
    <rPh sb="3" eb="5">
      <t>ワリアイ</t>
    </rPh>
    <phoneticPr fontId="2"/>
  </si>
  <si>
    <t>総計
①</t>
    <phoneticPr fontId="2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</si>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</sst>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0.000%"/>
    <numFmt numFmtId="179" formatCode="0_ "/>
  </numFmts>
  <fonts count="9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7" fillId="0" borderId="5" xfId="1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49" fontId="7" fillId="0" borderId="5" xfId="0" applyNumberFormat="1" applyFont="1" applyBorder="1" applyAlignment="1">
      <alignment vertical="center" shrinkToFit="1"/>
    </xf>
    <xf numFmtId="177" fontId="7" fillId="0" borderId="3" xfId="1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vertical="center"/>
    </xf>
    <xf numFmtId="177" fontId="7" fillId="0" borderId="6" xfId="1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vertical="center" shrinkToFit="1"/>
    </xf>
    <xf numFmtId="177" fontId="7" fillId="0" borderId="4" xfId="1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vertical="center" shrinkToFit="1"/>
    </xf>
    <xf numFmtId="177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shrinkToFit="1"/>
    </xf>
    <xf numFmtId="177" fontId="7" fillId="0" borderId="6" xfId="1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5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vertical="center" shrinkToFit="1"/>
    </xf>
    <xf numFmtId="49" fontId="7" fillId="0" borderId="8" xfId="0" applyNumberFormat="1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NumberFormat="1" applyFont="1" applyBorder="1" applyAlignment="1">
      <alignment vertical="center" shrinkToFit="1"/>
    </xf>
    <xf numFmtId="49" fontId="7" fillId="0" borderId="9" xfId="0" applyNumberFormat="1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177" fontId="7" fillId="0" borderId="9" xfId="1" applyNumberFormat="1" applyFont="1" applyBorder="1" applyAlignment="1">
      <alignment horizontal="right" vertical="center" shrinkToFit="1"/>
    </xf>
    <xf numFmtId="0" fontId="7" fillId="0" borderId="9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 shrinkToFit="1"/>
    </xf>
    <xf numFmtId="10" fontId="7" fillId="0" borderId="6" xfId="2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0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177" fontId="7" fillId="0" borderId="6" xfId="1" applyNumberFormat="1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2" borderId="6" xfId="0" applyFont="1" applyFill="1" applyBorder="1" applyAlignment="1">
      <alignment horizontal="center" vertical="center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6" xfId="1" applyNumberFormat="1" applyFont="1" applyFill="1" applyBorder="1" applyAlignment="1">
      <alignment vertical="center" shrinkToFit="1"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7" fontId="7" fillId="0" borderId="7" xfId="1" applyNumberFormat="1" applyFont="1" applyFill="1" applyBorder="1" applyAlignment="1">
      <alignment vertical="center" shrinkToFit="1"/>
    </xf>
    <xf numFmtId="177" fontId="7" fillId="0" borderId="7" xfId="1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1963510</xdr:colOff>
      <xdr:row>12</xdr:row>
      <xdr:rowOff>69397</xdr:rowOff>
    </xdr:from>
    <xdr:to>
      <xdr:col>1</xdr:col>
      <xdr:colOff>2944585</xdr:colOff>
      <xdr:row>13</xdr:row>
      <xdr:rowOff>97972</xdr:rowOff>
    </xdr:to>
    <xdr:sp macro="" textlink="">
      <xdr:nvSpPr>
        <xdr:cNvPr id="2" name="正方形/長方形 1"/>
        <xdr:cNvSpPr/>
      </xdr:nvSpPr>
      <xdr:spPr>
        <a:xfrm>
          <a:off x="2766331" y="3307897"/>
          <a:ext cx="981075" cy="3415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何回でも可</a:t>
          </a:r>
        </a:p>
      </xdr:txBody>
    </xdr:sp>
    <xdr:clientData/>
  </xdr:twoCellAnchor>
  <xdr:twoCellAnchor>
    <xdr:from>
      <xdr:col>1</xdr:col>
      <xdr:colOff>1905000</xdr:colOff>
      <xdr:row>19</xdr:row>
      <xdr:rowOff>115661</xdr:rowOff>
    </xdr:from>
    <xdr:to>
      <xdr:col>1</xdr:col>
      <xdr:colOff>2886075</xdr:colOff>
      <xdr:row>20</xdr:row>
      <xdr:rowOff>182336</xdr:rowOff>
    </xdr:to>
    <xdr:sp macro="" textlink="">
      <xdr:nvSpPr>
        <xdr:cNvPr id="3" name="正方形/長方形 2"/>
        <xdr:cNvSpPr/>
      </xdr:nvSpPr>
      <xdr:spPr>
        <a:xfrm>
          <a:off x="2707821" y="5558518"/>
          <a:ext cx="981075" cy="3796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月４回限度</a:t>
          </a:r>
        </a:p>
      </xdr:txBody>
    </xdr:sp>
    <xdr:clientData/>
  </xdr:twoCellAnchor>
  <xdr:twoCellAnchor>
    <xdr:from>
      <xdr:col>1</xdr:col>
      <xdr:colOff>1922689</xdr:colOff>
      <xdr:row>23</xdr:row>
      <xdr:rowOff>130629</xdr:rowOff>
    </xdr:from>
    <xdr:to>
      <xdr:col>1</xdr:col>
      <xdr:colOff>2903764</xdr:colOff>
      <xdr:row>24</xdr:row>
      <xdr:rowOff>140153</xdr:rowOff>
    </xdr:to>
    <xdr:sp macro="" textlink="">
      <xdr:nvSpPr>
        <xdr:cNvPr id="4" name="正方形/長方形 3"/>
        <xdr:cNvSpPr/>
      </xdr:nvSpPr>
      <xdr:spPr>
        <a:xfrm>
          <a:off x="2725510" y="6838950"/>
          <a:ext cx="981075" cy="3224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月１回限度</a:t>
          </a:r>
        </a:p>
      </xdr:txBody>
    </xdr:sp>
    <xdr:clientData/>
  </xdr:twoCellAnchor>
  <xdr:twoCellAnchor>
    <xdr:from>
      <xdr:col>19</xdr:col>
      <xdr:colOff>598714</xdr:colOff>
      <xdr:row>0</xdr:row>
      <xdr:rowOff>163285</xdr:rowOff>
    </xdr:from>
    <xdr:to>
      <xdr:col>20</xdr:col>
      <xdr:colOff>777058</xdr:colOff>
      <xdr:row>1</xdr:row>
      <xdr:rowOff>155303</xdr:rowOff>
    </xdr:to>
    <xdr:sp macro="" textlink="">
      <xdr:nvSpPr>
        <xdr:cNvPr id="5" name="正方形/長方形 4"/>
        <xdr:cNvSpPr/>
      </xdr:nvSpPr>
      <xdr:spPr>
        <a:xfrm>
          <a:off x="15348857" y="163285"/>
          <a:ext cx="1008380" cy="359411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/>
        <a:p>
          <a:pPr algn="ctr">
            <a:spcAft>
              <a:spcPts val="0"/>
            </a:spcAft>
          </a:pPr>
          <a:r>
            <a:rPr lang="ja-JP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１－３</a:t>
          </a:r>
          <a:endParaRPr lang="en-US" altLang="ja-JP" sz="1200" kern="1200">
            <a:solidFill>
              <a:srgbClr val="000000"/>
            </a:solidFill>
            <a:effectLst/>
            <a:latin typeface="ＭＳ Ｐゴシック" panose="020B0600070205080204" pitchFamily="50" charset="-128"/>
            <a:ea typeface="HGS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6"/>
  <sheetViews>
    <sheetView tabSelected="1" view="pageBreakPreview" zoomScale="70" zoomScaleNormal="100" zoomScaleSheetLayoutView="70" workbookViewId="0">
      <selection activeCell="D3" sqref="D3"/>
    </sheetView>
  </sheetViews>
  <sheetFormatPr defaultRowHeight="11.25" x14ac:dyDescent="0.15"/>
  <cols>
    <col min="1" max="1" width="12" style="2" customWidth="1"/>
    <col min="2" max="2" width="46.140625" style="2" customWidth="1"/>
    <col min="3" max="3" width="13.85546875" style="2" bestFit="1" customWidth="1"/>
    <col min="4" max="4" width="64" style="2" customWidth="1"/>
    <col min="5" max="5" width="9.7109375" style="3" bestFit="1" customWidth="1"/>
    <col min="6" max="6" width="18.5703125" style="2" customWidth="1"/>
    <col min="7" max="10" width="10.85546875" style="2" hidden="1" customWidth="1"/>
    <col min="11" max="11" width="11.85546875" style="2" customWidth="1"/>
    <col min="12" max="15" width="10.85546875" style="2" hidden="1" customWidth="1"/>
    <col min="16" max="16" width="11.85546875" style="2" customWidth="1"/>
    <col min="17" max="17" width="19.5703125" style="2" bestFit="1" customWidth="1"/>
    <col min="18" max="18" width="0" style="2" hidden="1" customWidth="1"/>
    <col min="19" max="19" width="13.42578125" style="2" customWidth="1"/>
    <col min="20" max="20" width="12.42578125" style="2" customWidth="1"/>
    <col min="21" max="21" width="17" style="2" bestFit="1" customWidth="1"/>
    <col min="22" max="22" width="9.140625" style="2"/>
    <col min="23" max="23" width="13.28515625" style="2" customWidth="1"/>
    <col min="24" max="16384" width="9.140625" style="2"/>
  </cols>
  <sheetData>
    <row r="1" spans="1:24" ht="28.5" customHeight="1" x14ac:dyDescent="0.15"/>
    <row r="2" spans="1:24" ht="28.5" customHeight="1" x14ac:dyDescent="0.15"/>
    <row r="3" spans="1:24" ht="28.5" customHeight="1" x14ac:dyDescent="0.15">
      <c r="A3" s="4" t="s">
        <v>34</v>
      </c>
      <c r="L3" s="1"/>
      <c r="M3" s="1"/>
      <c r="N3" s="1"/>
      <c r="O3" s="1"/>
      <c r="P3" s="1"/>
    </row>
    <row r="4" spans="1:24" s="8" customFormat="1" ht="26.25" customHeight="1" x14ac:dyDescent="0.15">
      <c r="A4" s="5" t="s">
        <v>39</v>
      </c>
      <c r="B4" s="5"/>
      <c r="C4" s="5"/>
      <c r="D4" s="6"/>
      <c r="E4" s="7"/>
      <c r="F4" s="6"/>
      <c r="G4" s="6"/>
      <c r="H4" s="6"/>
      <c r="I4" s="6"/>
      <c r="J4" s="6"/>
      <c r="L4" s="6"/>
      <c r="M4" s="6"/>
      <c r="N4" s="6"/>
      <c r="O4" s="6"/>
      <c r="P4" s="6"/>
    </row>
    <row r="5" spans="1:24" s="8" customFormat="1" ht="26.25" customHeight="1" x14ac:dyDescent="0.15">
      <c r="A5" s="6" t="s">
        <v>40</v>
      </c>
      <c r="B5" s="6"/>
      <c r="C5" s="6"/>
      <c r="D5" s="6"/>
      <c r="E5" s="7"/>
      <c r="F5" s="6"/>
      <c r="G5" s="6"/>
      <c r="H5" s="6"/>
      <c r="I5" s="6"/>
      <c r="J5" s="6"/>
      <c r="L5" s="6"/>
      <c r="M5" s="6"/>
      <c r="N5" s="6"/>
      <c r="O5" s="6"/>
      <c r="P5" s="6"/>
    </row>
    <row r="6" spans="1:24" s="8" customFormat="1" ht="24.75" customHeight="1" x14ac:dyDescent="0.15">
      <c r="A6" s="68" t="s">
        <v>3</v>
      </c>
      <c r="B6" s="69" t="s">
        <v>4</v>
      </c>
      <c r="C6" s="68" t="s">
        <v>5</v>
      </c>
      <c r="D6" s="70" t="s">
        <v>0</v>
      </c>
      <c r="E6" s="71" t="s">
        <v>6</v>
      </c>
      <c r="F6" s="61" t="s">
        <v>52</v>
      </c>
      <c r="G6" s="10" t="s">
        <v>7</v>
      </c>
      <c r="H6" s="10"/>
      <c r="I6" s="10"/>
      <c r="J6" s="10"/>
      <c r="K6" s="32" t="s">
        <v>37</v>
      </c>
      <c r="L6" s="32" t="s">
        <v>35</v>
      </c>
      <c r="M6" s="32"/>
      <c r="N6" s="32"/>
      <c r="O6" s="32"/>
      <c r="P6" s="32" t="s">
        <v>38</v>
      </c>
      <c r="Q6" s="61" t="s">
        <v>43</v>
      </c>
      <c r="R6" s="10"/>
      <c r="S6" s="61" t="s">
        <v>33</v>
      </c>
      <c r="T6" s="61" t="s">
        <v>41</v>
      </c>
      <c r="U6" s="61" t="s">
        <v>42</v>
      </c>
    </row>
    <row r="7" spans="1:24" s="8" customFormat="1" ht="24.75" customHeight="1" x14ac:dyDescent="0.15">
      <c r="A7" s="68"/>
      <c r="B7" s="69"/>
      <c r="C7" s="68"/>
      <c r="D7" s="70"/>
      <c r="E7" s="71"/>
      <c r="F7" s="67"/>
      <c r="G7" s="32" t="s">
        <v>8</v>
      </c>
      <c r="H7" s="32" t="s">
        <v>9</v>
      </c>
      <c r="I7" s="32" t="s">
        <v>1</v>
      </c>
      <c r="J7" s="32" t="s">
        <v>2</v>
      </c>
      <c r="K7" s="52" t="s">
        <v>30</v>
      </c>
      <c r="L7" s="15" t="s">
        <v>8</v>
      </c>
      <c r="M7" s="15" t="s">
        <v>9</v>
      </c>
      <c r="N7" s="15" t="s">
        <v>1</v>
      </c>
      <c r="O7" s="15" t="s">
        <v>2</v>
      </c>
      <c r="P7" s="52" t="s">
        <v>30</v>
      </c>
      <c r="Q7" s="61"/>
      <c r="R7" s="32" t="s">
        <v>32</v>
      </c>
      <c r="S7" s="61"/>
      <c r="T7" s="61"/>
      <c r="U7" s="61"/>
      <c r="W7" s="11"/>
    </row>
    <row r="8" spans="1:24" s="8" customFormat="1" ht="24.75" customHeight="1" x14ac:dyDescent="0.15">
      <c r="A8" s="62" t="s">
        <v>23</v>
      </c>
      <c r="B8" s="62" t="s">
        <v>26</v>
      </c>
      <c r="C8" s="12">
        <v>303000110</v>
      </c>
      <c r="D8" s="50" t="s">
        <v>10</v>
      </c>
      <c r="E8" s="21">
        <v>866</v>
      </c>
      <c r="F8" s="15">
        <v>2382346</v>
      </c>
      <c r="G8" s="15">
        <v>1117</v>
      </c>
      <c r="H8" s="15">
        <v>1854</v>
      </c>
      <c r="I8" s="15">
        <v>1532</v>
      </c>
      <c r="J8" s="15">
        <v>2175</v>
      </c>
      <c r="K8" s="14">
        <f>SUM(G8:J8)</f>
        <v>6678</v>
      </c>
      <c r="L8" s="15">
        <v>1180</v>
      </c>
      <c r="M8" s="15">
        <v>1333</v>
      </c>
      <c r="N8" s="15">
        <v>940</v>
      </c>
      <c r="O8" s="15">
        <v>1348</v>
      </c>
      <c r="P8" s="15">
        <f>SUM(L8:O8)</f>
        <v>4801</v>
      </c>
      <c r="Q8" s="14">
        <f>K8+P8</f>
        <v>11479</v>
      </c>
      <c r="R8" s="60" t="e">
        <f>Q8/#REF!</f>
        <v>#REF!</v>
      </c>
      <c r="S8" s="46">
        <v>0.10236212540076001</v>
      </c>
      <c r="T8" s="49">
        <f>Q8*S8</f>
        <v>1175.0148374753242</v>
      </c>
      <c r="U8" s="49">
        <f>T8/12</f>
        <v>97.917903122943684</v>
      </c>
      <c r="W8" s="11"/>
      <c r="X8" s="11"/>
    </row>
    <row r="9" spans="1:24" s="8" customFormat="1" ht="24.75" customHeight="1" x14ac:dyDescent="0.15">
      <c r="A9" s="63"/>
      <c r="B9" s="63"/>
      <c r="C9" s="16">
        <v>303006550</v>
      </c>
      <c r="D9" s="51" t="s">
        <v>11</v>
      </c>
      <c r="E9" s="21">
        <v>866</v>
      </c>
      <c r="F9" s="15">
        <v>25196</v>
      </c>
      <c r="G9" s="15" t="s">
        <v>29</v>
      </c>
      <c r="H9" s="15" t="s">
        <v>29</v>
      </c>
      <c r="I9" s="15" t="s">
        <v>29</v>
      </c>
      <c r="J9" s="15" t="s">
        <v>29</v>
      </c>
      <c r="K9" s="14">
        <f>SUM(G9:J9)</f>
        <v>0</v>
      </c>
      <c r="L9" s="15" t="s">
        <v>29</v>
      </c>
      <c r="M9" s="15" t="s">
        <v>29</v>
      </c>
      <c r="N9" s="15" t="s">
        <v>29</v>
      </c>
      <c r="O9" s="15" t="s">
        <v>29</v>
      </c>
      <c r="P9" s="15" t="s">
        <v>36</v>
      </c>
      <c r="Q9" s="14">
        <v>0</v>
      </c>
      <c r="R9" s="60"/>
      <c r="S9" s="46">
        <v>7.814732497221781E-2</v>
      </c>
      <c r="T9" s="49">
        <f t="shared" ref="T9:T17" si="0">Q9*S9</f>
        <v>0</v>
      </c>
      <c r="U9" s="49">
        <f>T9/12</f>
        <v>0</v>
      </c>
    </row>
    <row r="10" spans="1:24" s="8" customFormat="1" ht="24.75" customHeight="1" x14ac:dyDescent="0.15">
      <c r="A10" s="63"/>
      <c r="B10" s="63"/>
      <c r="C10" s="16">
        <v>303000210</v>
      </c>
      <c r="D10" s="51" t="s">
        <v>12</v>
      </c>
      <c r="E10" s="21">
        <v>283</v>
      </c>
      <c r="F10" s="15">
        <v>3391729</v>
      </c>
      <c r="G10" s="15">
        <v>72</v>
      </c>
      <c r="H10" s="15">
        <v>139</v>
      </c>
      <c r="I10" s="15">
        <v>348</v>
      </c>
      <c r="J10" s="15">
        <v>836</v>
      </c>
      <c r="K10" s="14">
        <f>SUM(G10:J10)</f>
        <v>1395</v>
      </c>
      <c r="L10" s="15">
        <v>73</v>
      </c>
      <c r="M10" s="15">
        <v>96</v>
      </c>
      <c r="N10" s="15">
        <v>183</v>
      </c>
      <c r="O10" s="15">
        <v>428</v>
      </c>
      <c r="P10" s="15">
        <f>SUM(L10:O10)</f>
        <v>780</v>
      </c>
      <c r="Q10" s="14">
        <f>K10+P10</f>
        <v>2175</v>
      </c>
      <c r="R10" s="60"/>
      <c r="S10" s="46">
        <v>0.11834406581422041</v>
      </c>
      <c r="T10" s="49">
        <f t="shared" si="0"/>
        <v>257.3983431459294</v>
      </c>
      <c r="U10" s="49">
        <f>T10/12</f>
        <v>21.449861928827449</v>
      </c>
    </row>
    <row r="11" spans="1:24" s="8" customFormat="1" ht="24.75" customHeight="1" x14ac:dyDescent="0.15">
      <c r="A11" s="63"/>
      <c r="B11" s="63"/>
      <c r="C11" s="12">
        <v>303006650</v>
      </c>
      <c r="D11" s="50" t="s">
        <v>13</v>
      </c>
      <c r="E11" s="21">
        <v>283</v>
      </c>
      <c r="F11" s="15">
        <v>50674</v>
      </c>
      <c r="G11" s="15" t="s">
        <v>29</v>
      </c>
      <c r="H11" s="15" t="s">
        <v>29</v>
      </c>
      <c r="I11" s="15" t="s">
        <v>29</v>
      </c>
      <c r="J11" s="15">
        <v>13</v>
      </c>
      <c r="K11" s="14">
        <f>SUM(G11:J11)</f>
        <v>13</v>
      </c>
      <c r="L11" s="15" t="s">
        <v>29</v>
      </c>
      <c r="M11" s="15">
        <v>17</v>
      </c>
      <c r="N11" s="15" t="s">
        <v>29</v>
      </c>
      <c r="O11" s="15" t="s">
        <v>29</v>
      </c>
      <c r="P11" s="15">
        <f>SUM(L11:O11)</f>
        <v>17</v>
      </c>
      <c r="Q11" s="14">
        <f>K11+P11</f>
        <v>30</v>
      </c>
      <c r="R11" s="60"/>
      <c r="S11" s="46">
        <v>0.19216955440659905</v>
      </c>
      <c r="T11" s="49">
        <f t="shared" si="0"/>
        <v>5.7650866321979715</v>
      </c>
      <c r="U11" s="49">
        <f t="shared" ref="U11:U17" si="1">T11/12</f>
        <v>0.4804238860164976</v>
      </c>
    </row>
    <row r="12" spans="1:24" s="8" customFormat="1" ht="24.75" customHeight="1" x14ac:dyDescent="0.15">
      <c r="A12" s="63"/>
      <c r="B12" s="63"/>
      <c r="C12" s="12">
        <v>303004610</v>
      </c>
      <c r="D12" s="50" t="s">
        <v>14</v>
      </c>
      <c r="E12" s="21">
        <v>120</v>
      </c>
      <c r="F12" s="15">
        <v>5283531</v>
      </c>
      <c r="G12" s="15">
        <v>79</v>
      </c>
      <c r="H12" s="15">
        <v>278</v>
      </c>
      <c r="I12" s="15">
        <v>716</v>
      </c>
      <c r="J12" s="15">
        <v>1866</v>
      </c>
      <c r="K12" s="14">
        <f>SUM(G12:J12)</f>
        <v>2939</v>
      </c>
      <c r="L12" s="15">
        <v>12</v>
      </c>
      <c r="M12" s="15">
        <v>236</v>
      </c>
      <c r="N12" s="15">
        <v>368</v>
      </c>
      <c r="O12" s="15">
        <v>1070</v>
      </c>
      <c r="P12" s="15">
        <f>SUM(L12:O12)</f>
        <v>1686</v>
      </c>
      <c r="Q12" s="14">
        <f>K12+P12</f>
        <v>4625</v>
      </c>
      <c r="R12" s="60"/>
      <c r="S12" s="46">
        <v>0.24013770336541984</v>
      </c>
      <c r="T12" s="49">
        <f t="shared" si="0"/>
        <v>1110.6368780650669</v>
      </c>
      <c r="U12" s="49">
        <f t="shared" si="1"/>
        <v>92.553073172088901</v>
      </c>
    </row>
    <row r="13" spans="1:24" s="8" customFormat="1" ht="24.75" customHeight="1" x14ac:dyDescent="0.15">
      <c r="A13" s="63"/>
      <c r="B13" s="63"/>
      <c r="C13" s="12">
        <v>303006750</v>
      </c>
      <c r="D13" s="50" t="s">
        <v>15</v>
      </c>
      <c r="E13" s="21">
        <v>120</v>
      </c>
      <c r="F13" s="15">
        <v>53468</v>
      </c>
      <c r="G13" s="15" t="s">
        <v>29</v>
      </c>
      <c r="H13" s="15" t="s">
        <v>29</v>
      </c>
      <c r="I13" s="15" t="s">
        <v>29</v>
      </c>
      <c r="J13" s="15" t="s">
        <v>29</v>
      </c>
      <c r="K13" s="19" t="s">
        <v>31</v>
      </c>
      <c r="L13" s="15" t="s">
        <v>29</v>
      </c>
      <c r="M13" s="15" t="s">
        <v>29</v>
      </c>
      <c r="N13" s="15" t="s">
        <v>29</v>
      </c>
      <c r="O13" s="15" t="s">
        <v>29</v>
      </c>
      <c r="P13" s="15" t="s">
        <v>36</v>
      </c>
      <c r="Q13" s="14">
        <v>0</v>
      </c>
      <c r="R13" s="60"/>
      <c r="S13" s="46">
        <v>0.20511333881948082</v>
      </c>
      <c r="T13" s="49">
        <f t="shared" si="0"/>
        <v>0</v>
      </c>
      <c r="U13" s="49">
        <f t="shared" si="1"/>
        <v>0</v>
      </c>
    </row>
    <row r="14" spans="1:24" s="8" customFormat="1" ht="24.75" customHeight="1" x14ac:dyDescent="0.15">
      <c r="A14" s="63"/>
      <c r="B14" s="63"/>
      <c r="C14" s="12">
        <v>303006250</v>
      </c>
      <c r="D14" s="50" t="s">
        <v>16</v>
      </c>
      <c r="E14" s="21">
        <v>0</v>
      </c>
      <c r="F14" s="15">
        <v>183595</v>
      </c>
      <c r="G14" s="15" t="s">
        <v>29</v>
      </c>
      <c r="H14" s="15" t="s">
        <v>29</v>
      </c>
      <c r="I14" s="15" t="s">
        <v>29</v>
      </c>
      <c r="J14" s="15" t="s">
        <v>29</v>
      </c>
      <c r="K14" s="19" t="s">
        <v>31</v>
      </c>
      <c r="L14" s="15" t="s">
        <v>29</v>
      </c>
      <c r="M14" s="15" t="s">
        <v>29</v>
      </c>
      <c r="N14" s="15" t="s">
        <v>29</v>
      </c>
      <c r="O14" s="15" t="s">
        <v>29</v>
      </c>
      <c r="P14" s="15" t="s">
        <v>36</v>
      </c>
      <c r="Q14" s="14">
        <v>0</v>
      </c>
      <c r="R14" s="60"/>
      <c r="S14" s="46">
        <v>0.17065279555543453</v>
      </c>
      <c r="T14" s="49">
        <f t="shared" si="0"/>
        <v>0</v>
      </c>
      <c r="U14" s="49">
        <f t="shared" si="1"/>
        <v>0</v>
      </c>
    </row>
    <row r="15" spans="1:24" s="8" customFormat="1" ht="24.75" customHeight="1" x14ac:dyDescent="0.15">
      <c r="A15" s="63"/>
      <c r="B15" s="63"/>
      <c r="C15" s="12">
        <v>303006310</v>
      </c>
      <c r="D15" s="50" t="s">
        <v>17</v>
      </c>
      <c r="E15" s="21">
        <v>234</v>
      </c>
      <c r="F15" s="15">
        <v>7913</v>
      </c>
      <c r="G15" s="15" t="s">
        <v>29</v>
      </c>
      <c r="H15" s="15" t="s">
        <v>29</v>
      </c>
      <c r="I15" s="15" t="s">
        <v>29</v>
      </c>
      <c r="J15" s="15" t="s">
        <v>29</v>
      </c>
      <c r="K15" s="19" t="s">
        <v>31</v>
      </c>
      <c r="L15" s="15" t="s">
        <v>29</v>
      </c>
      <c r="M15" s="15" t="s">
        <v>29</v>
      </c>
      <c r="N15" s="15" t="s">
        <v>29</v>
      </c>
      <c r="O15" s="15" t="s">
        <v>29</v>
      </c>
      <c r="P15" s="15" t="s">
        <v>36</v>
      </c>
      <c r="Q15" s="14">
        <v>0</v>
      </c>
      <c r="R15" s="60"/>
      <c r="S15" s="46">
        <v>6.8368507519272079E-2</v>
      </c>
      <c r="T15" s="49">
        <f t="shared" si="0"/>
        <v>0</v>
      </c>
      <c r="U15" s="49">
        <f t="shared" si="1"/>
        <v>0</v>
      </c>
    </row>
    <row r="16" spans="1:24" s="8" customFormat="1" ht="24.75" customHeight="1" x14ac:dyDescent="0.15">
      <c r="A16" s="64"/>
      <c r="B16" s="64"/>
      <c r="C16" s="16">
        <v>303006410</v>
      </c>
      <c r="D16" s="51" t="s">
        <v>18</v>
      </c>
      <c r="E16" s="21">
        <v>45</v>
      </c>
      <c r="F16" s="15">
        <v>164394</v>
      </c>
      <c r="G16" s="15" t="s">
        <v>29</v>
      </c>
      <c r="H16" s="15" t="s">
        <v>29</v>
      </c>
      <c r="I16" s="15" t="s">
        <v>29</v>
      </c>
      <c r="J16" s="15" t="s">
        <v>29</v>
      </c>
      <c r="K16" s="19" t="s">
        <v>31</v>
      </c>
      <c r="L16" s="15" t="s">
        <v>29</v>
      </c>
      <c r="M16" s="15">
        <v>11</v>
      </c>
      <c r="N16" s="15" t="s">
        <v>29</v>
      </c>
      <c r="O16" s="15" t="s">
        <v>29</v>
      </c>
      <c r="P16" s="15">
        <f>SUM(L16:O16)</f>
        <v>11</v>
      </c>
      <c r="Q16" s="14">
        <v>11</v>
      </c>
      <c r="R16" s="60"/>
      <c r="S16" s="46">
        <v>0.12891589717386279</v>
      </c>
      <c r="T16" s="49">
        <f t="shared" si="0"/>
        <v>1.4180748689124907</v>
      </c>
      <c r="U16" s="49">
        <f>T16/12</f>
        <v>0.11817290574270756</v>
      </c>
    </row>
    <row r="17" spans="1:21" s="8" customFormat="1" ht="24.75" customHeight="1" x14ac:dyDescent="0.15">
      <c r="A17" s="23"/>
      <c r="B17" s="23"/>
      <c r="C17" s="24"/>
      <c r="D17" s="25"/>
      <c r="E17" s="53" t="s">
        <v>53</v>
      </c>
      <c r="F17" s="54">
        <f>SUM(F8:F16)</f>
        <v>11542846</v>
      </c>
      <c r="G17" s="21"/>
      <c r="H17" s="21"/>
      <c r="I17" s="21"/>
      <c r="J17" s="21"/>
      <c r="K17" s="14">
        <f>SUM(K8:K16)</f>
        <v>11025</v>
      </c>
      <c r="L17" s="21"/>
      <c r="M17" s="21"/>
      <c r="N17" s="21"/>
      <c r="O17" s="21"/>
      <c r="P17" s="14">
        <f>SUM(P8:P16)</f>
        <v>7295</v>
      </c>
      <c r="Q17" s="14">
        <f>SUM(Q8:Q16)</f>
        <v>18320</v>
      </c>
      <c r="R17" s="55"/>
      <c r="S17" s="46">
        <v>0.17238097086281839</v>
      </c>
      <c r="T17" s="49">
        <f t="shared" si="0"/>
        <v>3158.0193862068331</v>
      </c>
      <c r="U17" s="49">
        <f t="shared" si="1"/>
        <v>263.16828218390276</v>
      </c>
    </row>
    <row r="18" spans="1:21" ht="25.5" customHeight="1" x14ac:dyDescent="0.15"/>
    <row r="19" spans="1:21" s="8" customFormat="1" ht="24.75" customHeight="1" x14ac:dyDescent="0.15">
      <c r="A19" s="65" t="s">
        <v>24</v>
      </c>
      <c r="B19" s="65" t="s">
        <v>27</v>
      </c>
      <c r="C19" s="16">
        <v>303001910</v>
      </c>
      <c r="D19" s="20" t="s">
        <v>19</v>
      </c>
      <c r="E19" s="21">
        <v>360</v>
      </c>
      <c r="F19" s="15">
        <v>4360343</v>
      </c>
      <c r="G19" s="15">
        <v>736</v>
      </c>
      <c r="H19" s="15">
        <v>1315</v>
      </c>
      <c r="I19" s="15">
        <v>1366</v>
      </c>
      <c r="J19" s="15">
        <v>3985</v>
      </c>
      <c r="K19" s="14">
        <f t="shared" ref="K19:K24" si="2">SUM(G19:J19)</f>
        <v>7402</v>
      </c>
      <c r="L19" s="9">
        <v>678</v>
      </c>
      <c r="M19" s="9">
        <v>1275</v>
      </c>
      <c r="N19" s="9">
        <v>895</v>
      </c>
      <c r="O19" s="9">
        <v>2194</v>
      </c>
      <c r="P19" s="9">
        <f>SUM(L19:O19)</f>
        <v>5042</v>
      </c>
      <c r="Q19" s="14">
        <f t="shared" ref="Q19:Q20" si="3">K19+P19</f>
        <v>12444</v>
      </c>
      <c r="R19" s="55" t="e">
        <f>Q19/#REF!</f>
        <v>#REF!</v>
      </c>
      <c r="S19" s="46">
        <v>0.23321399256893321</v>
      </c>
      <c r="T19" s="14">
        <f>Q19*S19</f>
        <v>2902.1149235278049</v>
      </c>
      <c r="U19" s="48">
        <f>T19/12</f>
        <v>241.84291029398375</v>
      </c>
    </row>
    <row r="20" spans="1:21" s="8" customFormat="1" ht="24.75" customHeight="1" x14ac:dyDescent="0.15">
      <c r="A20" s="66"/>
      <c r="B20" s="66"/>
      <c r="C20" s="16">
        <v>303002010</v>
      </c>
      <c r="D20" s="20" t="s">
        <v>20</v>
      </c>
      <c r="E20" s="21">
        <v>120</v>
      </c>
      <c r="F20" s="15">
        <v>1485770</v>
      </c>
      <c r="G20" s="15">
        <v>151</v>
      </c>
      <c r="H20" s="15">
        <v>231</v>
      </c>
      <c r="I20" s="15">
        <v>599</v>
      </c>
      <c r="J20" s="15">
        <v>598</v>
      </c>
      <c r="K20" s="14">
        <f t="shared" si="2"/>
        <v>1579</v>
      </c>
      <c r="L20" s="15">
        <v>84</v>
      </c>
      <c r="M20" s="15">
        <v>253</v>
      </c>
      <c r="N20" s="15">
        <v>237</v>
      </c>
      <c r="O20" s="15">
        <v>442</v>
      </c>
      <c r="P20" s="15">
        <f>SUM(L20:O20)</f>
        <v>1016</v>
      </c>
      <c r="Q20" s="14">
        <f t="shared" si="3"/>
        <v>2595</v>
      </c>
      <c r="R20" s="55"/>
      <c r="S20" s="46">
        <v>0.15963170611871286</v>
      </c>
      <c r="T20" s="14">
        <f>Q20*S20</f>
        <v>414.24427737805985</v>
      </c>
      <c r="U20" s="47">
        <f>T20/12</f>
        <v>34.520356448171654</v>
      </c>
    </row>
    <row r="21" spans="1:21" s="8" customFormat="1" ht="24.75" customHeight="1" x14ac:dyDescent="0.15">
      <c r="A21" s="23"/>
      <c r="B21" s="23"/>
      <c r="C21" s="24"/>
      <c r="D21" s="25"/>
      <c r="E21" s="33" t="s">
        <v>53</v>
      </c>
      <c r="F21" s="58">
        <f>SUM(F19:F20)</f>
        <v>5846113</v>
      </c>
      <c r="G21" s="59">
        <f t="shared" ref="G21:R21" si="4">SUM(G19:G20)</f>
        <v>887</v>
      </c>
      <c r="H21" s="59">
        <f t="shared" si="4"/>
        <v>1546</v>
      </c>
      <c r="I21" s="59">
        <f t="shared" si="4"/>
        <v>1965</v>
      </c>
      <c r="J21" s="59">
        <f t="shared" si="4"/>
        <v>4583</v>
      </c>
      <c r="K21" s="45">
        <f t="shared" si="4"/>
        <v>8981</v>
      </c>
      <c r="L21" s="21">
        <f t="shared" si="4"/>
        <v>762</v>
      </c>
      <c r="M21" s="21">
        <f t="shared" si="4"/>
        <v>1528</v>
      </c>
      <c r="N21" s="21">
        <f t="shared" si="4"/>
        <v>1132</v>
      </c>
      <c r="O21" s="21">
        <f t="shared" si="4"/>
        <v>2636</v>
      </c>
      <c r="P21" s="14">
        <f>SUM(P19:P20)</f>
        <v>6058</v>
      </c>
      <c r="Q21" s="14">
        <f>SUM(Q19:Q20)</f>
        <v>15039</v>
      </c>
      <c r="R21" s="55" t="e">
        <f t="shared" si="4"/>
        <v>#REF!</v>
      </c>
      <c r="S21" s="46">
        <v>0.21451330140214533</v>
      </c>
      <c r="T21" s="49">
        <f>Q21*S21</f>
        <v>3226.0655397868636</v>
      </c>
      <c r="U21" s="49">
        <f>T21/12</f>
        <v>268.83879498223865</v>
      </c>
    </row>
    <row r="22" spans="1:21" ht="25.5" customHeight="1" x14ac:dyDescent="0.15"/>
    <row r="23" spans="1:21" s="8" customFormat="1" ht="24.75" customHeight="1" x14ac:dyDescent="0.15">
      <c r="A23" s="65" t="s">
        <v>25</v>
      </c>
      <c r="B23" s="65" t="s">
        <v>28</v>
      </c>
      <c r="C23" s="16">
        <v>303003310</v>
      </c>
      <c r="D23" s="20" t="s">
        <v>21</v>
      </c>
      <c r="E23" s="21">
        <v>240</v>
      </c>
      <c r="F23" s="15">
        <v>2204548</v>
      </c>
      <c r="G23" s="17">
        <v>576</v>
      </c>
      <c r="H23" s="17">
        <v>932</v>
      </c>
      <c r="I23" s="17">
        <v>1038</v>
      </c>
      <c r="J23" s="17">
        <v>1769</v>
      </c>
      <c r="K23" s="14">
        <f t="shared" si="2"/>
        <v>4315</v>
      </c>
      <c r="L23" s="9">
        <v>538</v>
      </c>
      <c r="M23" s="9">
        <v>732</v>
      </c>
      <c r="N23" s="9">
        <v>611</v>
      </c>
      <c r="O23" s="9">
        <v>1019</v>
      </c>
      <c r="P23" s="9">
        <f>SUM(L23:O23)</f>
        <v>2900</v>
      </c>
      <c r="Q23" s="14">
        <f t="shared" ref="Q23:Q24" si="5">K23+P23</f>
        <v>7215</v>
      </c>
      <c r="R23" s="56" t="e">
        <f>Q23/#REF!</f>
        <v>#REF!</v>
      </c>
      <c r="S23" s="46">
        <v>0.1429789689315</v>
      </c>
      <c r="T23" s="14">
        <f>Q23*S23</f>
        <v>1031.5932608407725</v>
      </c>
      <c r="U23" s="14">
        <f t="shared" ref="U23:U24" si="6">T23/12</f>
        <v>85.966105070064373</v>
      </c>
    </row>
    <row r="24" spans="1:21" s="8" customFormat="1" ht="24.75" customHeight="1" x14ac:dyDescent="0.15">
      <c r="A24" s="66"/>
      <c r="B24" s="66"/>
      <c r="C24" s="16">
        <v>303003410</v>
      </c>
      <c r="D24" s="20" t="s">
        <v>22</v>
      </c>
      <c r="E24" s="21">
        <v>180</v>
      </c>
      <c r="F24" s="15">
        <v>497271</v>
      </c>
      <c r="G24" s="13">
        <v>264</v>
      </c>
      <c r="H24" s="13">
        <v>191</v>
      </c>
      <c r="I24" s="13">
        <v>216</v>
      </c>
      <c r="J24" s="13">
        <v>629</v>
      </c>
      <c r="K24" s="14">
        <f t="shared" si="2"/>
        <v>1300</v>
      </c>
      <c r="L24" s="15">
        <v>180</v>
      </c>
      <c r="M24" s="15">
        <v>228</v>
      </c>
      <c r="N24" s="15">
        <v>169</v>
      </c>
      <c r="O24" s="15">
        <v>347</v>
      </c>
      <c r="P24" s="15">
        <f>SUM(L24:O24)</f>
        <v>924</v>
      </c>
      <c r="Q24" s="14">
        <f t="shared" si="5"/>
        <v>2224</v>
      </c>
      <c r="R24" s="57"/>
      <c r="S24" s="46">
        <v>0.17178761681256299</v>
      </c>
      <c r="T24" s="14">
        <f>Q24*S24</f>
        <v>382.0556597911401</v>
      </c>
      <c r="U24" s="14">
        <f t="shared" si="6"/>
        <v>31.837971649261675</v>
      </c>
    </row>
    <row r="25" spans="1:21" s="8" customFormat="1" ht="24.75" customHeight="1" x14ac:dyDescent="0.15">
      <c r="A25" s="23"/>
      <c r="B25" s="23"/>
      <c r="C25" s="24"/>
      <c r="D25" s="25"/>
      <c r="E25" s="33" t="s">
        <v>53</v>
      </c>
      <c r="F25" s="58">
        <f>SUM(F23:F24)</f>
        <v>2701819</v>
      </c>
      <c r="G25" s="21">
        <f t="shared" ref="G25" si="7">SUM(G23:G24)</f>
        <v>840</v>
      </c>
      <c r="H25" s="21">
        <f t="shared" ref="H25" si="8">SUM(H23:H24)</f>
        <v>1123</v>
      </c>
      <c r="I25" s="21">
        <f t="shared" ref="I25" si="9">SUM(I23:I24)</f>
        <v>1254</v>
      </c>
      <c r="J25" s="21">
        <f t="shared" ref="J25" si="10">SUM(J23:J24)</f>
        <v>2398</v>
      </c>
      <c r="K25" s="14">
        <f>SUM(K23:K24)</f>
        <v>5615</v>
      </c>
      <c r="L25" s="21">
        <f t="shared" ref="L25" si="11">SUM(L23:L24)</f>
        <v>718</v>
      </c>
      <c r="M25" s="21">
        <f t="shared" ref="M25" si="12">SUM(M23:M24)</f>
        <v>960</v>
      </c>
      <c r="N25" s="21">
        <f t="shared" ref="N25" si="13">SUM(N23:N24)</f>
        <v>780</v>
      </c>
      <c r="O25" s="21">
        <f t="shared" ref="O25" si="14">SUM(O23:O24)</f>
        <v>1366</v>
      </c>
      <c r="P25" s="14">
        <f>SUM(P23:P24)</f>
        <v>3824</v>
      </c>
      <c r="Q25" s="14">
        <f>SUM(Q23:Q24)</f>
        <v>9439</v>
      </c>
      <c r="R25" s="55" t="e">
        <f t="shared" ref="R25" si="15">SUM(R23:R24)</f>
        <v>#REF!</v>
      </c>
      <c r="S25" s="46">
        <v>0.148281213508381</v>
      </c>
      <c r="T25" s="49">
        <f>Q25*S25</f>
        <v>1399.6263743056084</v>
      </c>
      <c r="U25" s="49">
        <f>T25/12</f>
        <v>116.63553119213402</v>
      </c>
    </row>
    <row r="26" spans="1:21" ht="25.5" customHeight="1" x14ac:dyDescent="0.15"/>
  </sheetData>
  <sheetProtection formatCells="0" formatColumns="0" formatRows="0" autoFilter="0"/>
  <mergeCells count="17">
    <mergeCell ref="F6:F7"/>
    <mergeCell ref="A6:A7"/>
    <mergeCell ref="B6:B7"/>
    <mergeCell ref="C6:C7"/>
    <mergeCell ref="D6:D7"/>
    <mergeCell ref="E6:E7"/>
    <mergeCell ref="B8:B16"/>
    <mergeCell ref="A8:A16"/>
    <mergeCell ref="B19:B20"/>
    <mergeCell ref="A19:A20"/>
    <mergeCell ref="A23:A24"/>
    <mergeCell ref="B23:B24"/>
    <mergeCell ref="R8:R16"/>
    <mergeCell ref="U6:U7"/>
    <mergeCell ref="T6:T7"/>
    <mergeCell ref="S6:S7"/>
    <mergeCell ref="Q6:Q7"/>
  </mergeCells>
  <phoneticPr fontId="4"/>
  <printOptions horizontalCentered="1"/>
  <pageMargins left="0.55118110236220474" right="0.15748031496062992" top="0.86614173228346458" bottom="0.47244094488188981" header="0.39370078740157483" footer="0.39370078740157483"/>
  <pageSetup paperSize="8" scale="85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70" zoomScaleNormal="100" zoomScaleSheetLayoutView="70" workbookViewId="0">
      <selection activeCell="G7" sqref="G7"/>
    </sheetView>
  </sheetViews>
  <sheetFormatPr defaultRowHeight="11.25" x14ac:dyDescent="0.15"/>
  <cols>
    <col min="1" max="1" width="12" style="2" customWidth="1"/>
    <col min="2" max="2" width="41.7109375" style="2" customWidth="1"/>
    <col min="3" max="3" width="13.85546875" style="2" bestFit="1" customWidth="1"/>
    <col min="4" max="4" width="61.28515625" style="2" customWidth="1"/>
    <col min="5" max="5" width="11" style="26" customWidth="1"/>
    <col min="6" max="8" width="17.140625" style="2" customWidth="1"/>
    <col min="9" max="16384" width="9.140625" style="2"/>
  </cols>
  <sheetData>
    <row r="1" spans="1:8" ht="24.75" customHeight="1" x14ac:dyDescent="0.15">
      <c r="A1" s="27" t="s">
        <v>44</v>
      </c>
    </row>
    <row r="2" spans="1:8" s="8" customFormat="1" ht="24.75" customHeight="1" x14ac:dyDescent="0.15">
      <c r="A2" s="5" t="s">
        <v>48</v>
      </c>
      <c r="B2" s="5"/>
      <c r="C2" s="6"/>
      <c r="D2" s="6"/>
      <c r="E2" s="28"/>
      <c r="F2" s="6"/>
      <c r="G2" s="6"/>
    </row>
    <row r="3" spans="1:8" s="8" customFormat="1" ht="24.75" customHeight="1" x14ac:dyDescent="0.15">
      <c r="A3" s="5" t="s">
        <v>50</v>
      </c>
      <c r="B3" s="5"/>
      <c r="C3" s="6"/>
      <c r="D3" s="6"/>
      <c r="E3" s="28"/>
      <c r="F3" s="6"/>
      <c r="G3" s="6"/>
    </row>
    <row r="4" spans="1:8" s="8" customFormat="1" ht="24.75" customHeight="1" x14ac:dyDescent="0.15">
      <c r="A4" s="6"/>
      <c r="B4" s="6"/>
      <c r="C4" s="6"/>
      <c r="D4" s="6"/>
      <c r="E4" s="28"/>
      <c r="F4" s="6"/>
      <c r="G4" s="6"/>
      <c r="H4" s="29"/>
    </row>
    <row r="5" spans="1:8" s="8" customFormat="1" ht="29.25" customHeight="1" x14ac:dyDescent="0.15">
      <c r="A5" s="61" t="s">
        <v>3</v>
      </c>
      <c r="B5" s="67" t="s">
        <v>4</v>
      </c>
      <c r="C5" s="61" t="s">
        <v>49</v>
      </c>
      <c r="D5" s="67" t="s">
        <v>0</v>
      </c>
      <c r="E5" s="75" t="s">
        <v>6</v>
      </c>
      <c r="F5" s="61" t="s">
        <v>45</v>
      </c>
      <c r="G5" s="72" t="s">
        <v>46</v>
      </c>
      <c r="H5" s="72" t="s">
        <v>51</v>
      </c>
    </row>
    <row r="6" spans="1:8" s="8" customFormat="1" ht="29.25" customHeight="1" x14ac:dyDescent="0.15">
      <c r="A6" s="61"/>
      <c r="B6" s="67"/>
      <c r="C6" s="61"/>
      <c r="D6" s="67"/>
      <c r="E6" s="75"/>
      <c r="F6" s="67"/>
      <c r="G6" s="73"/>
      <c r="H6" s="74"/>
    </row>
    <row r="7" spans="1:8" s="8" customFormat="1" ht="24.75" customHeight="1" x14ac:dyDescent="0.15">
      <c r="A7" s="62" t="s">
        <v>23</v>
      </c>
      <c r="B7" s="62" t="s">
        <v>26</v>
      </c>
      <c r="C7" s="12">
        <v>303000110</v>
      </c>
      <c r="D7" s="18" t="s">
        <v>10</v>
      </c>
      <c r="E7" s="30">
        <v>866</v>
      </c>
      <c r="F7" s="9">
        <v>2382346</v>
      </c>
      <c r="G7" s="9">
        <v>243862</v>
      </c>
      <c r="H7" s="44">
        <f t="shared" ref="H7:H16" si="0">G7/F7</f>
        <v>0.10236212540076042</v>
      </c>
    </row>
    <row r="8" spans="1:8" s="8" customFormat="1" ht="24.75" customHeight="1" x14ac:dyDescent="0.15">
      <c r="A8" s="63"/>
      <c r="B8" s="63"/>
      <c r="C8" s="16">
        <v>303006550</v>
      </c>
      <c r="D8" s="20" t="s">
        <v>11</v>
      </c>
      <c r="E8" s="31">
        <v>866</v>
      </c>
      <c r="F8" s="15">
        <v>25196</v>
      </c>
      <c r="G8" s="15">
        <v>1969</v>
      </c>
      <c r="H8" s="44">
        <f t="shared" si="0"/>
        <v>7.814732497221781E-2</v>
      </c>
    </row>
    <row r="9" spans="1:8" s="8" customFormat="1" ht="24.75" customHeight="1" x14ac:dyDescent="0.15">
      <c r="A9" s="63"/>
      <c r="B9" s="63"/>
      <c r="C9" s="16">
        <v>303000210</v>
      </c>
      <c r="D9" s="20" t="s">
        <v>12</v>
      </c>
      <c r="E9" s="31">
        <v>283</v>
      </c>
      <c r="F9" s="15">
        <v>3391729</v>
      </c>
      <c r="G9" s="15">
        <v>401391</v>
      </c>
      <c r="H9" s="44">
        <f t="shared" si="0"/>
        <v>0.11834406581422041</v>
      </c>
    </row>
    <row r="10" spans="1:8" s="8" customFormat="1" ht="24.75" customHeight="1" x14ac:dyDescent="0.15">
      <c r="A10" s="63"/>
      <c r="B10" s="63"/>
      <c r="C10" s="12">
        <v>303006650</v>
      </c>
      <c r="D10" s="18" t="s">
        <v>13</v>
      </c>
      <c r="E10" s="30">
        <v>283</v>
      </c>
      <c r="F10" s="9">
        <v>50674</v>
      </c>
      <c r="G10" s="9">
        <v>9738</v>
      </c>
      <c r="H10" s="44">
        <f t="shared" si="0"/>
        <v>0.19216955440659905</v>
      </c>
    </row>
    <row r="11" spans="1:8" s="8" customFormat="1" ht="24.75" customHeight="1" x14ac:dyDescent="0.15">
      <c r="A11" s="63"/>
      <c r="B11" s="63"/>
      <c r="C11" s="12">
        <v>303004610</v>
      </c>
      <c r="D11" s="18" t="s">
        <v>14</v>
      </c>
      <c r="E11" s="30">
        <v>120</v>
      </c>
      <c r="F11" s="9">
        <v>5283531</v>
      </c>
      <c r="G11" s="9">
        <v>1268775</v>
      </c>
      <c r="H11" s="44">
        <f t="shared" si="0"/>
        <v>0.24013770336541984</v>
      </c>
    </row>
    <row r="12" spans="1:8" s="8" customFormat="1" ht="24.75" customHeight="1" x14ac:dyDescent="0.15">
      <c r="A12" s="63"/>
      <c r="B12" s="63"/>
      <c r="C12" s="12">
        <v>303006750</v>
      </c>
      <c r="D12" s="18" t="s">
        <v>15</v>
      </c>
      <c r="E12" s="30">
        <v>120</v>
      </c>
      <c r="F12" s="9">
        <v>53468</v>
      </c>
      <c r="G12" s="9">
        <v>10967</v>
      </c>
      <c r="H12" s="44">
        <f t="shared" si="0"/>
        <v>0.20511333881948082</v>
      </c>
    </row>
    <row r="13" spans="1:8" s="8" customFormat="1" ht="24.75" customHeight="1" x14ac:dyDescent="0.15">
      <c r="A13" s="63"/>
      <c r="B13" s="63"/>
      <c r="C13" s="12">
        <v>303006250</v>
      </c>
      <c r="D13" s="18" t="s">
        <v>16</v>
      </c>
      <c r="E13" s="30">
        <v>0</v>
      </c>
      <c r="F13" s="9">
        <v>183595</v>
      </c>
      <c r="G13" s="9">
        <v>31331</v>
      </c>
      <c r="H13" s="44">
        <f t="shared" si="0"/>
        <v>0.17065279555543453</v>
      </c>
    </row>
    <row r="14" spans="1:8" s="8" customFormat="1" ht="24.75" customHeight="1" x14ac:dyDescent="0.15">
      <c r="A14" s="63"/>
      <c r="B14" s="63"/>
      <c r="C14" s="12">
        <v>303006310</v>
      </c>
      <c r="D14" s="18" t="s">
        <v>17</v>
      </c>
      <c r="E14" s="30">
        <v>234</v>
      </c>
      <c r="F14" s="9">
        <v>7913</v>
      </c>
      <c r="G14" s="9">
        <v>541</v>
      </c>
      <c r="H14" s="44">
        <f t="shared" si="0"/>
        <v>6.8368507519272079E-2</v>
      </c>
    </row>
    <row r="15" spans="1:8" s="8" customFormat="1" ht="24.75" customHeight="1" x14ac:dyDescent="0.15">
      <c r="A15" s="64"/>
      <c r="B15" s="64"/>
      <c r="C15" s="16">
        <v>303006410</v>
      </c>
      <c r="D15" s="20" t="s">
        <v>18</v>
      </c>
      <c r="E15" s="31">
        <v>45</v>
      </c>
      <c r="F15" s="15">
        <v>164394</v>
      </c>
      <c r="G15" s="15">
        <v>21193</v>
      </c>
      <c r="H15" s="44">
        <f t="shared" si="0"/>
        <v>0.12891589717386279</v>
      </c>
    </row>
    <row r="16" spans="1:8" s="8" customFormat="1" ht="24.75" customHeight="1" x14ac:dyDescent="0.15">
      <c r="A16" s="34"/>
      <c r="B16" s="34"/>
      <c r="C16" s="35"/>
      <c r="D16" s="36"/>
      <c r="E16" s="43" t="s">
        <v>47</v>
      </c>
      <c r="F16" s="15">
        <f>SUM(F7:F15)</f>
        <v>11542846</v>
      </c>
      <c r="G16" s="15">
        <f>SUM(G7:G15)</f>
        <v>1989767</v>
      </c>
      <c r="H16" s="44">
        <f t="shared" si="0"/>
        <v>0.17238097086281839</v>
      </c>
    </row>
    <row r="17" spans="1:8" s="8" customFormat="1" ht="24.75" customHeight="1" x14ac:dyDescent="0.15">
      <c r="A17" s="37"/>
      <c r="B17" s="37"/>
      <c r="C17" s="38"/>
      <c r="D17" s="39"/>
      <c r="E17" s="40"/>
      <c r="F17" s="41"/>
      <c r="G17" s="41"/>
      <c r="H17" s="42"/>
    </row>
    <row r="18" spans="1:8" s="8" customFormat="1" ht="24.75" customHeight="1" x14ac:dyDescent="0.15">
      <c r="A18" s="65" t="s">
        <v>24</v>
      </c>
      <c r="B18" s="65" t="s">
        <v>27</v>
      </c>
      <c r="C18" s="16">
        <v>303001910</v>
      </c>
      <c r="D18" s="20" t="s">
        <v>19</v>
      </c>
      <c r="E18" s="31">
        <v>360</v>
      </c>
      <c r="F18" s="15">
        <v>4360343</v>
      </c>
      <c r="G18" s="15">
        <v>1016893</v>
      </c>
      <c r="H18" s="44">
        <f>G18/F18</f>
        <v>0.23321399256893321</v>
      </c>
    </row>
    <row r="19" spans="1:8" s="8" customFormat="1" ht="24.75" customHeight="1" x14ac:dyDescent="0.15">
      <c r="A19" s="66"/>
      <c r="B19" s="66"/>
      <c r="C19" s="12">
        <v>303002010</v>
      </c>
      <c r="D19" s="18" t="s">
        <v>20</v>
      </c>
      <c r="E19" s="30">
        <v>120</v>
      </c>
      <c r="F19" s="9">
        <v>1485770</v>
      </c>
      <c r="G19" s="9">
        <v>237176</v>
      </c>
      <c r="H19" s="44">
        <f>G19/F19</f>
        <v>0.15963170611871286</v>
      </c>
    </row>
    <row r="20" spans="1:8" s="8" customFormat="1" ht="24.75" customHeight="1" x14ac:dyDescent="0.15">
      <c r="A20" s="34"/>
      <c r="B20" s="34"/>
      <c r="C20" s="35"/>
      <c r="D20" s="36"/>
      <c r="E20" s="43" t="s">
        <v>47</v>
      </c>
      <c r="F20" s="15">
        <f>SUM(F18:F19)</f>
        <v>5846113</v>
      </c>
      <c r="G20" s="15">
        <f>SUM(G18:G19)</f>
        <v>1254069</v>
      </c>
      <c r="H20" s="44">
        <f>G20/F20</f>
        <v>0.21451330140214533</v>
      </c>
    </row>
    <row r="21" spans="1:8" s="8" customFormat="1" ht="24.75" customHeight="1" x14ac:dyDescent="0.15">
      <c r="A21" s="37"/>
      <c r="B21" s="37"/>
      <c r="C21" s="38"/>
      <c r="D21" s="39"/>
      <c r="E21" s="40"/>
      <c r="F21" s="41"/>
      <c r="G21" s="41"/>
      <c r="H21" s="42"/>
    </row>
    <row r="22" spans="1:8" s="8" customFormat="1" ht="24.75" customHeight="1" x14ac:dyDescent="0.15">
      <c r="A22" s="65" t="s">
        <v>25</v>
      </c>
      <c r="B22" s="65" t="s">
        <v>28</v>
      </c>
      <c r="C22" s="16">
        <v>303003310</v>
      </c>
      <c r="D22" s="20" t="s">
        <v>21</v>
      </c>
      <c r="E22" s="31">
        <v>240</v>
      </c>
      <c r="F22" s="15">
        <v>2204548</v>
      </c>
      <c r="G22" s="15">
        <v>315204</v>
      </c>
      <c r="H22" s="44">
        <f>G22/F22</f>
        <v>0.14297896893149978</v>
      </c>
    </row>
    <row r="23" spans="1:8" s="8" customFormat="1" ht="24.75" customHeight="1" x14ac:dyDescent="0.15">
      <c r="A23" s="66"/>
      <c r="B23" s="66"/>
      <c r="C23" s="12">
        <v>303003410</v>
      </c>
      <c r="D23" s="18" t="s">
        <v>22</v>
      </c>
      <c r="E23" s="30">
        <v>180</v>
      </c>
      <c r="F23" s="9">
        <v>497271</v>
      </c>
      <c r="G23" s="9">
        <v>85425</v>
      </c>
      <c r="H23" s="44">
        <f>G23/F23</f>
        <v>0.17178761681256297</v>
      </c>
    </row>
    <row r="24" spans="1:8" s="8" customFormat="1" ht="24.75" customHeight="1" x14ac:dyDescent="0.15">
      <c r="A24" s="34"/>
      <c r="B24" s="34"/>
      <c r="C24" s="35"/>
      <c r="D24" s="36"/>
      <c r="E24" s="43" t="s">
        <v>47</v>
      </c>
      <c r="F24" s="15">
        <f>SUM(F22:F23)</f>
        <v>2701819</v>
      </c>
      <c r="G24" s="15">
        <f>SUM(G22:G23)</f>
        <v>400629</v>
      </c>
      <c r="H24" s="44">
        <f>G24/F24</f>
        <v>0.14828121350838083</v>
      </c>
    </row>
    <row r="25" spans="1:8" s="8" customFormat="1" ht="24.75" customHeight="1" x14ac:dyDescent="0.15">
      <c r="A25" s="37"/>
      <c r="B25" s="37"/>
      <c r="C25" s="38"/>
      <c r="D25" s="39"/>
      <c r="E25" s="40"/>
      <c r="F25" s="41"/>
      <c r="G25" s="41"/>
      <c r="H25" s="22"/>
    </row>
  </sheetData>
  <sheetProtection formatCells="0" formatColumns="0" formatRows="0" autoFilter="0"/>
  <mergeCells count="14">
    <mergeCell ref="B22:B23"/>
    <mergeCell ref="A22:A23"/>
    <mergeCell ref="G5:G6"/>
    <mergeCell ref="H5:H6"/>
    <mergeCell ref="B7:B15"/>
    <mergeCell ref="A7:A15"/>
    <mergeCell ref="B18:B19"/>
    <mergeCell ref="A18:A19"/>
    <mergeCell ref="F5:F6"/>
    <mergeCell ref="A5:A6"/>
    <mergeCell ref="B5:B6"/>
    <mergeCell ref="C5:C6"/>
    <mergeCell ref="D5:D6"/>
    <mergeCell ref="E5:E6"/>
  </mergeCells>
  <phoneticPr fontId="2"/>
  <printOptions horizontalCentered="1"/>
  <pageMargins left="0.55118110236220474" right="0.15748031496062992" top="0.78740157480314965" bottom="0.47244094488188981" header="0.39370078740157483" footer="0.39370078740157483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抜粋１</vt:lpstr>
      <vt:lpstr>抜粋２</vt:lpstr>
      <vt:lpstr>抜粋１!Print_Area</vt:lpstr>
      <vt:lpstr>抜粋２!Print_Area</vt:lpstr>
      <vt:lpstr>抜粋１!Print_Titles</vt:lpstr>
      <vt:lpstr>抜粋２!Print_Titles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2019-03-27T10:53:40Z</dcterms:created>
  <dcterms:modified xsi:type="dcterms:W3CDTF">2020-11-19T02:55:49Z</dcterms:modified>
  <cp:category/>
  <cp:contentStatus/>
  <dc:language/>
  <cp:version/>
</cp:coreProperties>
</file>