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併設状況" sheetId="1" r:id="rId1"/>
    <sheet name="訪問系" sheetId="2" r:id="rId2"/>
    <sheet name="日中活動系" sheetId="3" r:id="rId3"/>
    <sheet name="訪問+日中活動系 " sheetId="4" r:id="rId4"/>
    <sheet name="短期入所" sheetId="5" r:id="rId5"/>
    <sheet name="施設入所支援" sheetId="6" r:id="rId6"/>
  </sheets>
  <definedNames>
    <definedName name="_xlnm.Print_Titles" localSheetId="0">'併設状況'!$9:$9</definedName>
  </definedNames>
  <calcPr fullCalcOnLoad="1"/>
</workbook>
</file>

<file path=xl/sharedStrings.xml><?xml version="1.0" encoding="utf-8"?>
<sst xmlns="http://schemas.openxmlformats.org/spreadsheetml/2006/main" count="565" uniqueCount="102">
  <si>
    <t>生活介護</t>
  </si>
  <si>
    <t>居宅介護</t>
  </si>
  <si>
    <t>重度訪問介護</t>
  </si>
  <si>
    <t>同行援護</t>
  </si>
  <si>
    <t>共同生活援助</t>
  </si>
  <si>
    <t>共同生活介護</t>
  </si>
  <si>
    <t>施設入所支援</t>
  </si>
  <si>
    <t>短期入所</t>
  </si>
  <si>
    <t>事業所数</t>
  </si>
  <si>
    <t>◆相談支援事業所と訪問系事業所との併設の主なものの状況</t>
  </si>
  <si>
    <t>併設状況</t>
  </si>
  <si>
    <t>相談支援</t>
  </si>
  <si>
    <t>職員数（常勤換算数）</t>
  </si>
  <si>
    <t>収支状況</t>
  </si>
  <si>
    <t>○直接処遇職員</t>
  </si>
  <si>
    <t>　サービス管理責任者</t>
  </si>
  <si>
    <t>　サービス提供責任者</t>
  </si>
  <si>
    <t>　看護職員（保健師、看護師、準看護師）</t>
  </si>
  <si>
    <t>　理学療法士・作業療法士</t>
  </si>
  <si>
    <t>　児童指導員又は保育士</t>
  </si>
  <si>
    <t>　ホームヘルパー</t>
  </si>
  <si>
    <t>　相談支援専門員</t>
  </si>
  <si>
    <t>　栄養士</t>
  </si>
  <si>
    <t>○その他の職員</t>
  </si>
  <si>
    <t>　生活指導員・生活支援員</t>
  </si>
  <si>
    <t>合計数</t>
  </si>
  <si>
    <t>参考　</t>
  </si>
  <si>
    <t>1施設・事業所あたり延べ利用者数（訪問系その他）</t>
  </si>
  <si>
    <t>総合計</t>
  </si>
  <si>
    <t>省令における人員基準</t>
  </si>
  <si>
    <t>専従1人以上</t>
  </si>
  <si>
    <t>―</t>
  </si>
  <si>
    <t>常勤換算2.5人以上</t>
  </si>
  <si>
    <t>管理者:常勤専従1人</t>
  </si>
  <si>
    <t>規模に応じ常勤換算1人以上</t>
  </si>
  <si>
    <t>管理者:専従1人</t>
  </si>
  <si>
    <t>うち、給与費(Ｃ)</t>
  </si>
  <si>
    <t>＊人件費比率（Ｃ÷A）</t>
  </si>
  <si>
    <t>◆相談支援事業所と日中活動系事業所との併設の主なものの状況</t>
  </si>
  <si>
    <t>うち　４</t>
  </si>
  <si>
    <t>就労継続B</t>
  </si>
  <si>
    <t>就労継続B型</t>
  </si>
  <si>
    <t>1施設・事業所あたり定員（居住支援系）</t>
  </si>
  <si>
    <t>H２３年度障害福祉サービス等経営実態調査結果</t>
  </si>
  <si>
    <t>　就労支援員</t>
  </si>
  <si>
    <t>　職業支援員</t>
  </si>
  <si>
    <t>　世話人</t>
  </si>
  <si>
    <t>生活単位ごとに1以上</t>
  </si>
  <si>
    <t>60人に1人以上、1人常勤</t>
  </si>
  <si>
    <t>必要数</t>
  </si>
  <si>
    <t>生活単位ごとに1以上、1人常勤</t>
  </si>
  <si>
    <t>常勤換算1:10以上、1人常勤</t>
  </si>
  <si>
    <t>◆相談支援事業所と訪問系及び日中活動系事業所との併設の主なものの状況</t>
  </si>
  <si>
    <t>常勤換算2.5人以上</t>
  </si>
  <si>
    <t>規模に応じ常勤換算1以上</t>
  </si>
  <si>
    <t>規模に応じ常勤換算2以上</t>
  </si>
  <si>
    <t>収支差率</t>
  </si>
  <si>
    <t>◆相談支援事業所と短期入所との併設の状況</t>
  </si>
  <si>
    <t>短期入所*</t>
  </si>
  <si>
    <t>*全て単独型事業所</t>
  </si>
  <si>
    <t>*単独型事業所</t>
  </si>
  <si>
    <t>6人に1人以上</t>
  </si>
  <si>
    <t>うち　6</t>
  </si>
  <si>
    <t>◆相談支援事業所と施設入所支援等との併設の状況</t>
  </si>
  <si>
    <t>うち　１３</t>
  </si>
  <si>
    <t>*併設型事業所</t>
  </si>
  <si>
    <t>―</t>
  </si>
  <si>
    <t>60人に1人以上、1人常勤</t>
  </si>
  <si>
    <t>施設と同様</t>
  </si>
  <si>
    <t>1施設・事業所あたり定員（単純平均、日中活動系）</t>
  </si>
  <si>
    <t>うち　33</t>
  </si>
  <si>
    <t>うち　16</t>
  </si>
  <si>
    <t>うち　11</t>
  </si>
  <si>
    <t>うち　５</t>
  </si>
  <si>
    <t>就労継続Ｂ型</t>
  </si>
  <si>
    <t>類型</t>
  </si>
  <si>
    <t>宿泊型
自立訓練</t>
  </si>
  <si>
    <t>相談支援のみ
（121事業所）</t>
  </si>
  <si>
    <t>訪問系
（70事業所）</t>
  </si>
  <si>
    <t>日中活動系
（57事業所）</t>
  </si>
  <si>
    <t>就労継続
支援B型</t>
  </si>
  <si>
    <t>訪問系＋
日中活動系
（31事業所）</t>
  </si>
  <si>
    <t>訪問系＋短期入所
＋宿泊型自立訓練
（１事業所）</t>
  </si>
  <si>
    <t>宿泊型自立訓練
（１事業所）</t>
  </si>
  <si>
    <t>短期入所
（6事業所）</t>
  </si>
  <si>
    <t>入所施設
（23事業所）</t>
  </si>
  <si>
    <t>GH・CH
（９事業所）</t>
  </si>
  <si>
    <t>相談支援のみ
（159事業所）</t>
  </si>
  <si>
    <t>児童発達支援</t>
  </si>
  <si>
    <t>放課後等デイサービス</t>
  </si>
  <si>
    <t>保育所等訪問支援</t>
  </si>
  <si>
    <t>通所支援
（49事業所）</t>
  </si>
  <si>
    <t>入所支援
（１事業所）</t>
  </si>
  <si>
    <t>障がい児入所支援</t>
  </si>
  <si>
    <t>◆指定特定相談支援事業所と障がい福祉サービス事業所の併設状況（H25.7.1現在）</t>
  </si>
  <si>
    <t>◆障がい児相談支援事業所と障がい児支援事業所の併設状況（H25.4.1現在）</t>
  </si>
  <si>
    <t>指定障がい児相談支援事業所209か所</t>
  </si>
  <si>
    <t>相談支援事業と他事業所との併設状況等について</t>
  </si>
  <si>
    <t>指定特定相談支援事業所319か所</t>
  </si>
  <si>
    <t>支出(Ｂ)　（千円）</t>
  </si>
  <si>
    <t>収入(Ａ)　（千円）</t>
  </si>
  <si>
    <t>収支差(Ａ－Ｂ)　（千円）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</si>
</sst>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 numFmtId="179" formatCode="0.0%"/>
    <numFmt numFmtId="180" formatCode="#,##0.0_ "/>
  </numFmts>
  <fonts count="5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0"/>
      <color indexed="8"/>
      <name val="ＭＳ Ｐゴシック"/>
      <family val="3"/>
    </font>
    <font>
      <sz val="12"/>
      <color indexed="8"/>
      <name val="ＭＳ ゴシック"/>
      <family val="3"/>
    </font>
    <font>
      <sz val="11"/>
      <name val="ＭＳ Ｐゴシック"/>
      <family val="3"/>
    </font>
    <font>
      <sz val="12"/>
      <name val="ＭＳ Ｐゴシック"/>
      <family val="3"/>
    </font>
    <font>
      <sz val="8"/>
      <name val="ＭＳ Ｐゴシック"/>
      <family val="3"/>
    </font>
    <font>
      <sz val="14"/>
      <color indexed="8"/>
      <name val="ＭＳ 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sz val="8"/>
      <color theme="1"/>
      <name val="Calibri"/>
      <family val="3"/>
    </font>
    <font>
      <sz val="14"/>
      <color theme="1"/>
      <name val="Calibri"/>
      <family val="3"/>
    </font>
    <font>
      <sz val="10"/>
      <color theme="1"/>
      <name val="Calibri"/>
      <family val="3"/>
    </font>
    <font>
      <sz val="12"/>
      <color theme="1"/>
      <name val="ＭＳ ゴシック"/>
      <family val="3"/>
    </font>
    <font>
      <sz val="11"/>
      <name val="Calibri"/>
      <family val="3"/>
    </font>
    <font>
      <sz val="12"/>
      <name val="Calibri"/>
      <family val="3"/>
    </font>
    <font>
      <sz val="8"/>
      <name val="Calibri"/>
      <family val="3"/>
    </font>
    <font>
      <sz val="14"/>
      <color theme="1"/>
      <name val="ＭＳ ゴシック"/>
      <family val="3"/>
    </font>
    <font>
      <b/>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FFCCFF"/>
        <bgColor indexed="64"/>
      </patternFill>
    </fill>
    <fill>
      <patternFill patternType="solid">
        <fgColor rgb="FFFFFF0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dotted"/>
      <bottom style="double"/>
    </border>
    <border diagonalUp="1">
      <left style="thin"/>
      <right style="thin"/>
      <top style="thin"/>
      <bottom style="thin"/>
      <diagonal style="thin"/>
    </border>
    <border>
      <left style="thin"/>
      <right style="thin"/>
      <top style="thin"/>
      <bottom/>
    </border>
    <border>
      <left style="thin"/>
      <right style="thin"/>
      <top style="dotted"/>
      <bottom style="dotted"/>
    </border>
    <border>
      <left style="thin"/>
      <right style="thin"/>
      <top style="thin"/>
      <bottom style="dotted"/>
    </border>
    <border>
      <left/>
      <right style="thin"/>
      <top style="thin"/>
      <bottom/>
    </border>
    <border>
      <left/>
      <right style="thin"/>
      <top style="dotted"/>
      <bottom style="dotted"/>
    </border>
    <border>
      <left/>
      <right style="thin"/>
      <top style="thin"/>
      <bottom style="dotted"/>
    </border>
    <border>
      <left/>
      <right style="thin"/>
      <top/>
      <bottom style="thin"/>
    </border>
    <border>
      <left/>
      <right style="thin"/>
      <top style="dotted"/>
      <bottom style="double"/>
    </border>
    <border>
      <left/>
      <right style="double"/>
      <top style="thin"/>
      <bottom style="thin"/>
    </border>
    <border>
      <left/>
      <right style="double"/>
      <top style="thin"/>
      <bottom/>
    </border>
    <border>
      <left/>
      <right style="double"/>
      <top style="dotted"/>
      <bottom style="dotted"/>
    </border>
    <border>
      <left/>
      <right style="double"/>
      <top style="dotted"/>
      <bottom style="double"/>
    </border>
    <border>
      <left/>
      <right style="double"/>
      <top/>
      <bottom style="thin"/>
    </border>
    <border>
      <left/>
      <right style="double"/>
      <top style="thin"/>
      <bottom style="dotted"/>
    </border>
    <border>
      <left style="thin"/>
      <right style="medium"/>
      <top style="thin"/>
      <bottom style="thin"/>
    </border>
    <border>
      <left style="thin"/>
      <right style="medium"/>
      <top style="thin"/>
      <bottom/>
    </border>
    <border>
      <left style="thin"/>
      <right style="medium"/>
      <top style="dotted"/>
      <bottom style="dotted"/>
    </border>
    <border>
      <left style="thin"/>
      <right style="medium"/>
      <top style="dotted"/>
      <bottom style="double"/>
    </border>
    <border>
      <left style="thin"/>
      <right style="medium"/>
      <top/>
      <bottom style="thin"/>
    </border>
    <border>
      <left style="thin"/>
      <right style="medium"/>
      <top style="thin"/>
      <bottom style="dotted"/>
    </border>
    <border>
      <left/>
      <right/>
      <top/>
      <bottom style="thin"/>
    </border>
    <border>
      <left style="thin"/>
      <right style="thin"/>
      <top style="dotted"/>
      <bottom style="thin"/>
    </border>
    <border>
      <left/>
      <right/>
      <top style="thin"/>
      <bottom/>
    </border>
    <border>
      <left/>
      <right/>
      <top style="dotted"/>
      <bottom style="dotted"/>
    </border>
    <border>
      <left/>
      <right/>
      <top style="thin"/>
      <bottom style="dotted"/>
    </border>
    <border>
      <left style="medium"/>
      <right style="thin"/>
      <top style="dotted"/>
      <bottom style="double"/>
    </border>
    <border>
      <left style="double"/>
      <right style="thin"/>
      <top style="thin"/>
      <bottom style="thin"/>
    </border>
    <border>
      <left style="double"/>
      <right style="thin"/>
      <top style="thin"/>
      <bottom/>
    </border>
    <border>
      <left style="double"/>
      <right style="thin"/>
      <top style="dotted"/>
      <bottom style="dotted"/>
    </border>
    <border>
      <left style="double"/>
      <right style="thin"/>
      <top/>
      <bottom style="thin"/>
    </border>
    <border>
      <left style="double"/>
      <right style="thin"/>
      <top style="thin"/>
      <bottom style="dotted"/>
    </border>
    <border>
      <left style="double"/>
      <right style="thin"/>
      <top style="dotted"/>
      <bottom style="double"/>
    </border>
    <border>
      <left style="double"/>
      <right style="thin"/>
      <top/>
      <bottom style="double"/>
    </border>
    <border>
      <left style="thin"/>
      <right/>
      <top/>
      <bottom style="thin"/>
    </border>
    <border>
      <left style="medium"/>
      <right style="double"/>
      <top style="double"/>
      <bottom style="thin"/>
    </border>
    <border>
      <left style="medium"/>
      <right style="double"/>
      <top/>
      <bottom style="thin"/>
    </border>
    <border>
      <left style="medium"/>
      <right style="thin"/>
      <top style="thin"/>
      <bottom style="thin"/>
    </border>
    <border>
      <left style="medium"/>
      <right style="thin"/>
      <top style="thin"/>
      <bottom/>
    </border>
    <border>
      <left style="medium"/>
      <right style="thin"/>
      <top style="dotted"/>
      <bottom style="dotted"/>
    </border>
    <border>
      <left style="medium"/>
      <right style="thin"/>
      <top/>
      <bottom style="thin"/>
    </border>
    <border>
      <left style="medium"/>
      <right style="thin"/>
      <top style="thin"/>
      <bottom style="dotted"/>
    </border>
    <border>
      <left/>
      <right style="thin"/>
      <top/>
      <bottom style="double"/>
    </border>
    <border>
      <left/>
      <right style="double"/>
      <top style="double"/>
      <bottom style="thin"/>
    </border>
    <border>
      <left style="thin"/>
      <right style="double"/>
      <top style="thin"/>
      <bottom style="thin"/>
    </border>
    <border diagonalUp="1">
      <left style="thin"/>
      <right style="double"/>
      <top style="thin"/>
      <bottom style="thin"/>
      <diagonal style="thin"/>
    </border>
    <border diagonalUp="1">
      <left style="thin"/>
      <right style="double"/>
      <top style="thin"/>
      <bottom/>
      <diagonal style="thin"/>
    </border>
    <border diagonalUp="1">
      <left style="thin"/>
      <right style="double"/>
      <top style="dotted"/>
      <bottom style="dotted"/>
      <diagonal style="thin"/>
    </border>
    <border diagonalUp="1">
      <left style="thin"/>
      <right style="double"/>
      <top style="dotted"/>
      <bottom style="double"/>
      <diagonal style="thin"/>
    </border>
    <border>
      <left style="thin"/>
      <right style="double"/>
      <top/>
      <bottom style="thin"/>
    </border>
    <border diagonalUp="1">
      <left style="thin"/>
      <right style="double"/>
      <top style="thin"/>
      <bottom style="dotted"/>
      <diagonal style="thin"/>
    </border>
    <border diagonalUp="1">
      <left style="thin"/>
      <right style="double"/>
      <top/>
      <bottom style="thin"/>
      <diagonal style="thin"/>
    </border>
    <border>
      <left style="thin"/>
      <right style="double"/>
      <top style="dotted"/>
      <bottom style="double"/>
    </border>
    <border>
      <left style="thin"/>
      <right style="double"/>
      <top style="thin"/>
      <bottom style="dotted"/>
    </border>
    <border>
      <left style="thin"/>
      <right style="double"/>
      <top style="dotted"/>
      <bottom style="thin"/>
    </border>
    <border>
      <left/>
      <right style="thin"/>
      <top style="dotted"/>
      <bottom style="thin"/>
    </border>
    <border>
      <left style="thin"/>
      <right style="thin"/>
      <top/>
      <bottom/>
    </border>
    <border>
      <left/>
      <right style="thin"/>
      <top/>
      <bottom/>
    </border>
    <border>
      <left style="medium"/>
      <right style="double"/>
      <top style="thin"/>
      <bottom style="thin"/>
    </border>
    <border>
      <left/>
      <right/>
      <top/>
      <bottom style="mediu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right style="medium"/>
      <top style="thin"/>
      <bottom style="medium"/>
    </border>
    <border>
      <left style="medium"/>
      <right style="medium"/>
      <top style="thin"/>
      <bottom/>
    </border>
    <border>
      <left/>
      <right style="medium"/>
      <top style="thin"/>
      <bottom/>
    </border>
    <border>
      <left/>
      <right style="thin"/>
      <top style="medium"/>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bottom/>
    </border>
    <border>
      <left style="medium"/>
      <right style="thin"/>
      <top/>
      <bottom/>
    </border>
    <border>
      <left style="thin"/>
      <right/>
      <top/>
      <bottom/>
    </border>
    <border>
      <left/>
      <right style="medium"/>
      <top/>
      <bottom/>
    </border>
    <border>
      <left/>
      <right style="thin"/>
      <top style="medium"/>
      <bottom style="medium"/>
    </border>
    <border>
      <left style="thin"/>
      <right style="medium"/>
      <top style="thin"/>
      <bottom style="medium"/>
    </border>
    <border>
      <left/>
      <right style="thin"/>
      <top style="thin"/>
      <bottom style="medium"/>
    </border>
    <border>
      <left style="medium"/>
      <right style="medium"/>
      <top style="thin"/>
      <bottom style="thin"/>
    </border>
    <border>
      <left style="medium"/>
      <right style="medium"/>
      <top/>
      <bottom style="medium"/>
    </border>
    <border>
      <left/>
      <right style="thin"/>
      <top/>
      <bottom style="medium"/>
    </border>
    <border>
      <left style="thin"/>
      <right style="thin"/>
      <top/>
      <bottom style="medium"/>
    </border>
    <border>
      <left style="thin"/>
      <right style="medium"/>
      <top/>
      <bottom style="medium"/>
    </border>
    <border>
      <left style="thin"/>
      <right style="medium"/>
      <top style="medium"/>
      <bottom style="thin"/>
    </border>
    <border>
      <left style="thin"/>
      <right style="double"/>
      <top style="thin"/>
      <bottom/>
    </border>
    <border>
      <left style="thin"/>
      <right style="double"/>
      <top style="dotted"/>
      <bottom style="dotted"/>
    </border>
    <border>
      <left style="thin"/>
      <right style="double"/>
      <top style="double"/>
      <bottom style="thin"/>
    </border>
    <border>
      <left style="medium"/>
      <right/>
      <top style="medium"/>
      <bottom style="medium"/>
    </border>
    <border>
      <left/>
      <right/>
      <top style="medium"/>
      <bottom style="medium"/>
    </border>
    <border>
      <left/>
      <right/>
      <top style="medium"/>
      <bottom/>
    </border>
    <border>
      <left/>
      <right style="medium"/>
      <top style="medium"/>
      <bottom/>
    </border>
    <border>
      <left style="thin"/>
      <right style="medium"/>
      <top/>
      <bottom/>
    </border>
    <border>
      <left/>
      <right style="double"/>
      <top/>
      <bottom/>
    </border>
    <border>
      <left style="double"/>
      <right style="thin"/>
      <top/>
      <bottom/>
    </border>
    <border>
      <left style="thin"/>
      <right style="medium"/>
      <top style="medium"/>
      <bottom style="medium"/>
    </border>
    <border>
      <left style="medium"/>
      <right/>
      <top style="dotted"/>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386">
    <xf numFmtId="0" fontId="0"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33" borderId="0" xfId="0" applyFill="1" applyBorder="1" applyAlignment="1">
      <alignment vertical="center"/>
    </xf>
    <xf numFmtId="0" fontId="0" fillId="0" borderId="10" xfId="0" applyBorder="1" applyAlignment="1">
      <alignment horizontal="center" vertical="center" wrapText="1"/>
    </xf>
    <xf numFmtId="0" fontId="46" fillId="34" borderId="10" xfId="0" applyFont="1" applyFill="1" applyBorder="1" applyAlignment="1">
      <alignment vertical="center" wrapText="1"/>
    </xf>
    <xf numFmtId="0" fontId="0" fillId="33" borderId="11" xfId="0" applyFill="1" applyBorder="1" applyAlignment="1">
      <alignment horizontal="center" vertical="center"/>
    </xf>
    <xf numFmtId="0" fontId="41" fillId="0" borderId="0" xfId="0" applyFont="1" applyAlignment="1">
      <alignment vertical="center"/>
    </xf>
    <xf numFmtId="176" fontId="0" fillId="0" borderId="0" xfId="0" applyNumberFormat="1" applyAlignment="1">
      <alignment vertical="center"/>
    </xf>
    <xf numFmtId="0" fontId="0" fillId="0" borderId="10" xfId="0" applyBorder="1" applyAlignment="1">
      <alignment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177" fontId="0" fillId="0" borderId="15" xfId="0" applyNumberFormat="1" applyBorder="1" applyAlignment="1">
      <alignment horizontal="center" vertical="center" shrinkToFit="1"/>
    </xf>
    <xf numFmtId="0" fontId="0" fillId="34" borderId="10" xfId="0" applyFill="1" applyBorder="1" applyAlignment="1">
      <alignment horizontal="center" vertical="center" wrapText="1"/>
    </xf>
    <xf numFmtId="177" fontId="0" fillId="35" borderId="15" xfId="0" applyNumberFormat="1" applyFill="1" applyBorder="1" applyAlignment="1">
      <alignment vertical="center" shrinkToFit="1"/>
    </xf>
    <xf numFmtId="177" fontId="0" fillId="35" borderId="16" xfId="0" applyNumberFormat="1" applyFill="1" applyBorder="1" applyAlignment="1">
      <alignment vertical="center" shrinkToFit="1"/>
    </xf>
    <xf numFmtId="0" fontId="47" fillId="0" borderId="0" xfId="0" applyFont="1" applyAlignment="1">
      <alignment vertical="center"/>
    </xf>
    <xf numFmtId="0" fontId="0" fillId="0" borderId="10" xfId="0" applyBorder="1" applyAlignment="1">
      <alignment horizontal="center" vertical="center" shrinkToFit="1"/>
    </xf>
    <xf numFmtId="177" fontId="48" fillId="35" borderId="15" xfId="0" applyNumberFormat="1" applyFont="1" applyFill="1" applyBorder="1" applyAlignment="1">
      <alignment vertical="center" wrapText="1" shrinkToFit="1"/>
    </xf>
    <xf numFmtId="176" fontId="47" fillId="0" borderId="10" xfId="0" applyNumberFormat="1" applyFont="1" applyBorder="1" applyAlignment="1">
      <alignment vertical="center"/>
    </xf>
    <xf numFmtId="176" fontId="47" fillId="0" borderId="17" xfId="0" applyNumberFormat="1" applyFont="1" applyBorder="1" applyAlignment="1">
      <alignment vertical="center"/>
    </xf>
    <xf numFmtId="176" fontId="47" fillId="0" borderId="18" xfId="0" applyNumberFormat="1" applyFont="1" applyBorder="1" applyAlignment="1">
      <alignment vertical="center"/>
    </xf>
    <xf numFmtId="176" fontId="47" fillId="0" borderId="19" xfId="0" applyNumberFormat="1" applyFont="1" applyBorder="1" applyAlignment="1">
      <alignment vertical="center"/>
    </xf>
    <xf numFmtId="179" fontId="47" fillId="0" borderId="16" xfId="0" applyNumberFormat="1" applyFont="1" applyBorder="1" applyAlignment="1">
      <alignment vertical="center"/>
    </xf>
    <xf numFmtId="176" fontId="47" fillId="0" borderId="15" xfId="0" applyNumberFormat="1" applyFont="1" applyBorder="1" applyAlignment="1">
      <alignment vertical="center"/>
    </xf>
    <xf numFmtId="177" fontId="47" fillId="0" borderId="10" xfId="0" applyNumberFormat="1" applyFont="1" applyBorder="1" applyAlignment="1">
      <alignment vertical="center"/>
    </xf>
    <xf numFmtId="177" fontId="47" fillId="36" borderId="20" xfId="0" applyNumberFormat="1" applyFont="1" applyFill="1" applyBorder="1" applyAlignment="1">
      <alignment vertical="center"/>
    </xf>
    <xf numFmtId="177" fontId="47" fillId="35" borderId="20" xfId="0" applyNumberFormat="1" applyFont="1" applyFill="1" applyBorder="1" applyAlignment="1">
      <alignment vertical="center"/>
    </xf>
    <xf numFmtId="177" fontId="47" fillId="0" borderId="20" xfId="0" applyNumberFormat="1" applyFont="1" applyBorder="1" applyAlignment="1">
      <alignment vertical="center"/>
    </xf>
    <xf numFmtId="177" fontId="47" fillId="0" borderId="15" xfId="0" applyNumberFormat="1" applyFont="1" applyBorder="1" applyAlignment="1">
      <alignment horizontal="center" vertical="center" shrinkToFit="1"/>
    </xf>
    <xf numFmtId="177" fontId="47" fillId="0" borderId="15" xfId="0" applyNumberFormat="1" applyFont="1" applyBorder="1" applyAlignment="1">
      <alignment vertical="center"/>
    </xf>
    <xf numFmtId="0" fontId="47" fillId="34" borderId="10" xfId="0" applyFont="1" applyFill="1" applyBorder="1" applyAlignment="1">
      <alignment horizontal="center" vertical="center"/>
    </xf>
    <xf numFmtId="0" fontId="46" fillId="34" borderId="10" xfId="0" applyFont="1" applyFill="1" applyBorder="1" applyAlignment="1">
      <alignment horizontal="center" vertical="center" wrapText="1"/>
    </xf>
    <xf numFmtId="176" fontId="47" fillId="0" borderId="13" xfId="0" applyNumberFormat="1" applyFont="1" applyBorder="1" applyAlignment="1">
      <alignment vertical="center"/>
    </xf>
    <xf numFmtId="176" fontId="47" fillId="0" borderId="21" xfId="0" applyNumberFormat="1" applyFont="1" applyBorder="1" applyAlignment="1">
      <alignment vertical="center"/>
    </xf>
    <xf numFmtId="176" fontId="47" fillId="0" borderId="22" xfId="0" applyNumberFormat="1" applyFont="1" applyBorder="1" applyAlignment="1">
      <alignment vertical="center"/>
    </xf>
    <xf numFmtId="177" fontId="47" fillId="36" borderId="23" xfId="0" applyNumberFormat="1" applyFont="1" applyFill="1" applyBorder="1" applyAlignment="1">
      <alignment vertical="center"/>
    </xf>
    <xf numFmtId="177" fontId="0" fillId="0" borderId="24" xfId="0" applyNumberFormat="1" applyBorder="1" applyAlignment="1">
      <alignment horizontal="center" vertical="center" shrinkToFit="1"/>
    </xf>
    <xf numFmtId="177" fontId="47" fillId="35" borderId="23" xfId="0" applyNumberFormat="1" applyFont="1" applyFill="1" applyBorder="1" applyAlignment="1">
      <alignment vertical="center"/>
    </xf>
    <xf numFmtId="177" fontId="47" fillId="0" borderId="24" xfId="0" applyNumberFormat="1" applyFont="1" applyBorder="1" applyAlignment="1">
      <alignment horizontal="center" vertical="center" shrinkToFit="1"/>
    </xf>
    <xf numFmtId="177" fontId="0" fillId="35" borderId="25" xfId="0" applyNumberFormat="1" applyFill="1" applyBorder="1" applyAlignment="1">
      <alignment vertical="center" shrinkToFit="1"/>
    </xf>
    <xf numFmtId="177" fontId="47" fillId="0" borderId="24" xfId="0" applyNumberFormat="1" applyFont="1" applyBorder="1" applyAlignment="1">
      <alignment vertical="center"/>
    </xf>
    <xf numFmtId="0" fontId="46" fillId="33" borderId="0" xfId="0" applyFont="1" applyFill="1" applyBorder="1" applyAlignment="1">
      <alignment vertical="center" wrapText="1"/>
    </xf>
    <xf numFmtId="0" fontId="0" fillId="0" borderId="26" xfId="0" applyBorder="1" applyAlignment="1">
      <alignment horizontal="center" vertical="center" wrapText="1"/>
    </xf>
    <xf numFmtId="176" fontId="47" fillId="0" borderId="26" xfId="0" applyNumberFormat="1" applyFont="1" applyBorder="1" applyAlignment="1">
      <alignment vertical="center"/>
    </xf>
    <xf numFmtId="176" fontId="47" fillId="0" borderId="27" xfId="0" applyNumberFormat="1" applyFont="1" applyBorder="1" applyAlignment="1">
      <alignment vertical="center"/>
    </xf>
    <xf numFmtId="176" fontId="47" fillId="0" borderId="28" xfId="0" applyNumberFormat="1" applyFont="1" applyBorder="1" applyAlignment="1">
      <alignment vertical="center"/>
    </xf>
    <xf numFmtId="179" fontId="47" fillId="0" borderId="29" xfId="0" applyNumberFormat="1" applyFont="1" applyBorder="1" applyAlignment="1">
      <alignment vertical="center"/>
    </xf>
    <xf numFmtId="176" fontId="47" fillId="0" borderId="30" xfId="0" applyNumberFormat="1" applyFont="1" applyBorder="1" applyAlignment="1">
      <alignment vertical="center"/>
    </xf>
    <xf numFmtId="177" fontId="47" fillId="0" borderId="26" xfId="0" applyNumberFormat="1" applyFont="1" applyBorder="1" applyAlignment="1">
      <alignment vertical="center"/>
    </xf>
    <xf numFmtId="177" fontId="47" fillId="36" borderId="31" xfId="0" applyNumberFormat="1" applyFont="1" applyFill="1" applyBorder="1" applyAlignment="1">
      <alignment vertical="center"/>
    </xf>
    <xf numFmtId="177" fontId="0" fillId="0" borderId="30" xfId="0" applyNumberFormat="1" applyBorder="1" applyAlignment="1">
      <alignment horizontal="center" vertical="center" shrinkToFit="1"/>
    </xf>
    <xf numFmtId="177" fontId="47" fillId="35" borderId="31" xfId="0" applyNumberFormat="1" applyFont="1" applyFill="1" applyBorder="1" applyAlignment="1">
      <alignment vertical="center"/>
    </xf>
    <xf numFmtId="177" fontId="47" fillId="0" borderId="30" xfId="0" applyNumberFormat="1" applyFont="1" applyBorder="1" applyAlignment="1">
      <alignment horizontal="center" vertical="center" shrinkToFit="1"/>
    </xf>
    <xf numFmtId="177" fontId="47" fillId="0" borderId="30" xfId="0" applyNumberFormat="1" applyFont="1" applyBorder="1" applyAlignment="1">
      <alignment vertical="center"/>
    </xf>
    <xf numFmtId="0" fontId="0" fillId="0" borderId="32" xfId="0" applyBorder="1" applyAlignment="1">
      <alignment horizontal="center" vertical="center" wrapText="1"/>
    </xf>
    <xf numFmtId="176" fontId="47" fillId="0" borderId="32" xfId="0" applyNumberFormat="1" applyFont="1" applyBorder="1" applyAlignment="1">
      <alignment vertical="center"/>
    </xf>
    <xf numFmtId="176" fontId="47" fillId="0" borderId="33" xfId="0" applyNumberFormat="1" applyFont="1" applyBorder="1" applyAlignment="1">
      <alignment vertical="center"/>
    </xf>
    <xf numFmtId="176" fontId="47" fillId="0" borderId="34" xfId="0" applyNumberFormat="1" applyFont="1" applyBorder="1" applyAlignment="1">
      <alignment vertical="center"/>
    </xf>
    <xf numFmtId="179" fontId="47" fillId="0" borderId="35" xfId="0" applyNumberFormat="1" applyFont="1" applyBorder="1" applyAlignment="1">
      <alignment vertical="center"/>
    </xf>
    <xf numFmtId="176" fontId="47" fillId="0" borderId="36" xfId="0" applyNumberFormat="1" applyFont="1" applyBorder="1" applyAlignment="1">
      <alignment vertical="center"/>
    </xf>
    <xf numFmtId="177" fontId="47" fillId="0" borderId="32" xfId="0" applyNumberFormat="1" applyFont="1" applyBorder="1" applyAlignment="1">
      <alignment vertical="center"/>
    </xf>
    <xf numFmtId="177" fontId="47" fillId="36" borderId="37" xfId="0" applyNumberFormat="1" applyFont="1" applyFill="1" applyBorder="1" applyAlignment="1">
      <alignment vertical="center"/>
    </xf>
    <xf numFmtId="177" fontId="0" fillId="0" borderId="36" xfId="0" applyNumberFormat="1" applyBorder="1" applyAlignment="1">
      <alignment horizontal="center" vertical="center" shrinkToFit="1"/>
    </xf>
    <xf numFmtId="177" fontId="47" fillId="0" borderId="37" xfId="0" applyNumberFormat="1" applyFont="1" applyBorder="1" applyAlignment="1">
      <alignment vertical="center"/>
    </xf>
    <xf numFmtId="177" fontId="47" fillId="0" borderId="36" xfId="0" applyNumberFormat="1" applyFont="1" applyBorder="1" applyAlignment="1">
      <alignment horizontal="center" vertical="center" shrinkToFit="1"/>
    </xf>
    <xf numFmtId="177" fontId="47" fillId="35" borderId="37" xfId="0" applyNumberFormat="1" applyFont="1" applyFill="1" applyBorder="1" applyAlignment="1">
      <alignment vertical="center"/>
    </xf>
    <xf numFmtId="177" fontId="0" fillId="35" borderId="36" xfId="0" applyNumberFormat="1" applyFill="1" applyBorder="1" applyAlignment="1">
      <alignment vertical="center" shrinkToFit="1"/>
    </xf>
    <xf numFmtId="177" fontId="0" fillId="35" borderId="35" xfId="0" applyNumberFormat="1" applyFill="1" applyBorder="1" applyAlignment="1">
      <alignment vertical="center" shrinkToFit="1"/>
    </xf>
    <xf numFmtId="177" fontId="47" fillId="0" borderId="36" xfId="0" applyNumberFormat="1" applyFont="1" applyBorder="1" applyAlignment="1">
      <alignment vertical="center"/>
    </xf>
    <xf numFmtId="176" fontId="0" fillId="0" borderId="10" xfId="0" applyNumberFormat="1" applyBorder="1" applyAlignment="1">
      <alignment vertical="center"/>
    </xf>
    <xf numFmtId="176" fontId="47" fillId="0" borderId="10" xfId="0" applyNumberFormat="1" applyFont="1" applyBorder="1" applyAlignment="1">
      <alignment horizontal="center" vertical="center"/>
    </xf>
    <xf numFmtId="180" fontId="47" fillId="0" borderId="10" xfId="0" applyNumberFormat="1" applyFont="1" applyBorder="1" applyAlignment="1">
      <alignment vertical="center"/>
    </xf>
    <xf numFmtId="180" fontId="0" fillId="0" borderId="10" xfId="0" applyNumberFormat="1" applyBorder="1" applyAlignment="1">
      <alignment vertical="center"/>
    </xf>
    <xf numFmtId="180" fontId="47" fillId="0" borderId="17" xfId="0" applyNumberFormat="1" applyFont="1" applyBorder="1" applyAlignment="1">
      <alignment vertical="center"/>
    </xf>
    <xf numFmtId="177" fontId="47" fillId="35" borderId="30" xfId="0" applyNumberFormat="1" applyFont="1" applyFill="1" applyBorder="1" applyAlignment="1">
      <alignment horizontal="center" vertical="center" shrinkToFit="1"/>
    </xf>
    <xf numFmtId="177" fontId="47" fillId="33" borderId="30" xfId="0" applyNumberFormat="1" applyFont="1" applyFill="1" applyBorder="1" applyAlignment="1">
      <alignment horizontal="center" vertical="center" wrapText="1" shrinkToFit="1"/>
    </xf>
    <xf numFmtId="177" fontId="48" fillId="35" borderId="30" xfId="0" applyNumberFormat="1" applyFont="1" applyFill="1" applyBorder="1" applyAlignment="1">
      <alignment horizontal="center" vertical="center" wrapText="1" shrinkToFit="1"/>
    </xf>
    <xf numFmtId="177" fontId="0" fillId="35" borderId="30" xfId="0" applyNumberFormat="1" applyFont="1" applyFill="1" applyBorder="1" applyAlignment="1">
      <alignment horizontal="center" vertical="center" shrinkToFit="1"/>
    </xf>
    <xf numFmtId="177" fontId="0" fillId="33" borderId="30" xfId="0" applyNumberFormat="1" applyFill="1" applyBorder="1" applyAlignment="1">
      <alignment horizontal="center" vertical="center" shrinkToFit="1"/>
    </xf>
    <xf numFmtId="177" fontId="47" fillId="33" borderId="24" xfId="0" applyNumberFormat="1" applyFont="1" applyFill="1" applyBorder="1" applyAlignment="1">
      <alignment horizontal="center" vertical="center" wrapText="1" shrinkToFit="1"/>
    </xf>
    <xf numFmtId="177" fontId="48" fillId="35" borderId="38" xfId="0" applyNumberFormat="1" applyFont="1" applyFill="1" applyBorder="1" applyAlignment="1">
      <alignment horizontal="center" vertical="center" wrapText="1" shrinkToFit="1"/>
    </xf>
    <xf numFmtId="177" fontId="48" fillId="35" borderId="39" xfId="0" applyNumberFormat="1" applyFont="1" applyFill="1" applyBorder="1" applyAlignment="1">
      <alignment horizontal="center" vertical="center" wrapText="1" shrinkToFit="1"/>
    </xf>
    <xf numFmtId="0" fontId="47" fillId="34" borderId="10" xfId="0" applyFont="1" applyFill="1" applyBorder="1" applyAlignment="1">
      <alignment horizontal="center" vertical="center" wrapText="1"/>
    </xf>
    <xf numFmtId="0" fontId="0" fillId="0" borderId="14" xfId="0" applyBorder="1" applyAlignment="1">
      <alignment horizontal="center" vertical="center" wrapText="1"/>
    </xf>
    <xf numFmtId="176" fontId="47" fillId="0" borderId="14" xfId="0" applyNumberFormat="1" applyFont="1" applyBorder="1" applyAlignment="1">
      <alignment vertical="center"/>
    </xf>
    <xf numFmtId="176" fontId="47" fillId="0" borderId="40" xfId="0" applyNumberFormat="1" applyFont="1" applyBorder="1" applyAlignment="1">
      <alignment vertical="center"/>
    </xf>
    <xf numFmtId="176" fontId="47" fillId="0" borderId="41" xfId="0" applyNumberFormat="1" applyFont="1" applyBorder="1" applyAlignment="1">
      <alignment vertical="center"/>
    </xf>
    <xf numFmtId="177" fontId="47" fillId="0" borderId="14" xfId="0" applyNumberFormat="1" applyFont="1" applyBorder="1" applyAlignment="1">
      <alignment vertical="center"/>
    </xf>
    <xf numFmtId="177" fontId="47" fillId="35" borderId="42" xfId="0" applyNumberFormat="1" applyFont="1" applyFill="1" applyBorder="1" applyAlignment="1">
      <alignment vertical="center"/>
    </xf>
    <xf numFmtId="177" fontId="47" fillId="36" borderId="42" xfId="0" applyNumberFormat="1" applyFont="1" applyFill="1" applyBorder="1" applyAlignment="1">
      <alignment vertical="center"/>
    </xf>
    <xf numFmtId="177" fontId="47" fillId="33" borderId="38" xfId="0" applyNumberFormat="1" applyFont="1" applyFill="1" applyBorder="1" applyAlignment="1">
      <alignment horizontal="center" vertical="center" wrapText="1" shrinkToFit="1"/>
    </xf>
    <xf numFmtId="177" fontId="47" fillId="0" borderId="38" xfId="0" applyNumberFormat="1" applyFont="1" applyBorder="1" applyAlignment="1">
      <alignment horizontal="center" vertical="center" shrinkToFit="1"/>
    </xf>
    <xf numFmtId="177" fontId="47" fillId="0" borderId="38" xfId="0" applyNumberFormat="1" applyFont="1" applyBorder="1" applyAlignment="1">
      <alignment vertical="center"/>
    </xf>
    <xf numFmtId="177" fontId="47" fillId="33" borderId="15" xfId="0" applyNumberFormat="1" applyFont="1" applyFill="1" applyBorder="1" applyAlignment="1">
      <alignment horizontal="center" vertical="center" wrapText="1" shrinkToFit="1"/>
    </xf>
    <xf numFmtId="0" fontId="0" fillId="34" borderId="10" xfId="0" applyFill="1" applyBorder="1" applyAlignment="1">
      <alignment horizontal="center" vertical="center" wrapText="1"/>
    </xf>
    <xf numFmtId="177" fontId="0" fillId="35" borderId="43" xfId="0" applyNumberFormat="1" applyFill="1" applyBorder="1" applyAlignment="1">
      <alignment vertical="center" shrinkToFit="1"/>
    </xf>
    <xf numFmtId="177" fontId="0" fillId="35" borderId="15" xfId="0" applyNumberFormat="1" applyFill="1" applyBorder="1" applyAlignment="1">
      <alignment horizontal="center" vertical="center" shrinkToFit="1"/>
    </xf>
    <xf numFmtId="177" fontId="49" fillId="33" borderId="15" xfId="0" applyNumberFormat="1" applyFont="1" applyFill="1" applyBorder="1" applyAlignment="1">
      <alignment horizontal="center" vertical="center" wrapText="1" shrinkToFit="1"/>
    </xf>
    <xf numFmtId="177" fontId="47" fillId="33" borderId="42" xfId="0" applyNumberFormat="1" applyFont="1" applyFill="1" applyBorder="1" applyAlignment="1">
      <alignment vertical="center"/>
    </xf>
    <xf numFmtId="177" fontId="47" fillId="33" borderId="20" xfId="0" applyNumberFormat="1" applyFont="1" applyFill="1" applyBorder="1" applyAlignment="1">
      <alignment vertical="center"/>
    </xf>
    <xf numFmtId="177" fontId="47" fillId="33" borderId="38" xfId="0" applyNumberFormat="1" applyFont="1" applyFill="1" applyBorder="1" applyAlignment="1">
      <alignment horizontal="center" vertical="center" shrinkToFit="1"/>
    </xf>
    <xf numFmtId="177" fontId="47" fillId="33" borderId="15" xfId="0" applyNumberFormat="1" applyFont="1" applyFill="1" applyBorder="1" applyAlignment="1">
      <alignment horizontal="center" vertical="center" shrinkToFit="1"/>
    </xf>
    <xf numFmtId="177" fontId="0" fillId="33" borderId="38" xfId="0" applyNumberFormat="1" applyFont="1" applyFill="1" applyBorder="1" applyAlignment="1">
      <alignment horizontal="center" vertical="center" shrinkToFit="1"/>
    </xf>
    <xf numFmtId="177" fontId="0" fillId="33" borderId="15" xfId="0" applyNumberFormat="1" applyFont="1" applyFill="1" applyBorder="1" applyAlignment="1">
      <alignment horizontal="center" vertical="center" shrinkToFit="1"/>
    </xf>
    <xf numFmtId="176" fontId="47" fillId="0" borderId="44" xfId="0" applyNumberFormat="1" applyFont="1" applyBorder="1" applyAlignment="1">
      <alignment vertical="center"/>
    </xf>
    <xf numFmtId="176" fontId="47" fillId="0" borderId="45" xfId="0" applyNumberFormat="1" applyFont="1" applyBorder="1" applyAlignment="1">
      <alignment vertical="center"/>
    </xf>
    <xf numFmtId="176" fontId="47" fillId="0" borderId="46" xfId="0" applyNumberFormat="1" applyFont="1" applyBorder="1" applyAlignment="1">
      <alignment vertical="center"/>
    </xf>
    <xf numFmtId="178" fontId="47" fillId="0" borderId="44" xfId="0" applyNumberFormat="1" applyFont="1" applyBorder="1" applyAlignment="1">
      <alignment vertical="center"/>
    </xf>
    <xf numFmtId="178" fontId="47" fillId="0" borderId="47" xfId="0" applyNumberFormat="1" applyFont="1" applyBorder="1" applyAlignment="1">
      <alignment vertical="center"/>
    </xf>
    <xf numFmtId="178" fontId="47" fillId="0" borderId="48" xfId="0" applyNumberFormat="1" applyFont="1" applyBorder="1" applyAlignment="1">
      <alignment vertical="center"/>
    </xf>
    <xf numFmtId="178" fontId="47" fillId="0" borderId="49" xfId="0" applyNumberFormat="1" applyFont="1" applyBorder="1" applyAlignment="1">
      <alignment vertical="center"/>
    </xf>
    <xf numFmtId="179" fontId="47" fillId="0" borderId="50" xfId="0" applyNumberFormat="1" applyFont="1" applyBorder="1" applyAlignment="1">
      <alignment vertical="center"/>
    </xf>
    <xf numFmtId="179" fontId="47" fillId="0" borderId="51" xfId="0" applyNumberFormat="1" applyFont="1" applyBorder="1" applyAlignment="1">
      <alignment vertical="center"/>
    </xf>
    <xf numFmtId="179" fontId="47" fillId="0" borderId="10" xfId="0" applyNumberFormat="1" applyFont="1" applyBorder="1" applyAlignment="1">
      <alignment vertical="center"/>
    </xf>
    <xf numFmtId="179" fontId="47" fillId="0" borderId="36" xfId="0" applyNumberFormat="1" applyFont="1" applyBorder="1" applyAlignment="1">
      <alignment vertical="center"/>
    </xf>
    <xf numFmtId="179" fontId="47" fillId="0" borderId="30" xfId="0" applyNumberFormat="1" applyFont="1" applyBorder="1" applyAlignment="1">
      <alignment vertical="center"/>
    </xf>
    <xf numFmtId="179" fontId="47" fillId="0" borderId="38" xfId="0" applyNumberFormat="1" applyFont="1" applyBorder="1" applyAlignment="1">
      <alignment vertical="center"/>
    </xf>
    <xf numFmtId="176" fontId="47" fillId="0" borderId="52" xfId="0" applyNumberFormat="1" applyFont="1" applyBorder="1" applyAlignment="1">
      <alignment vertical="center"/>
    </xf>
    <xf numFmtId="179" fontId="47" fillId="0" borderId="53" xfId="0" applyNumberFormat="1" applyFont="1" applyBorder="1" applyAlignment="1">
      <alignment vertical="center"/>
    </xf>
    <xf numFmtId="0" fontId="0" fillId="34" borderId="10" xfId="0" applyFill="1" applyBorder="1" applyAlignment="1">
      <alignment horizontal="center" vertical="center" wrapText="1"/>
    </xf>
    <xf numFmtId="0" fontId="48" fillId="0" borderId="14" xfId="0" applyFont="1" applyBorder="1" applyAlignment="1">
      <alignment vertical="center"/>
    </xf>
    <xf numFmtId="180" fontId="47" fillId="0" borderId="10" xfId="0" applyNumberFormat="1" applyFont="1" applyBorder="1" applyAlignment="1">
      <alignment horizontal="center" vertical="center"/>
    </xf>
    <xf numFmtId="176" fontId="47" fillId="0" borderId="54" xfId="0" applyNumberFormat="1" applyFont="1" applyBorder="1" applyAlignment="1">
      <alignment vertical="center"/>
    </xf>
    <xf numFmtId="176" fontId="47" fillId="0" borderId="55" xfId="0" applyNumberFormat="1" applyFont="1" applyBorder="1" applyAlignment="1">
      <alignment vertical="center"/>
    </xf>
    <xf numFmtId="176" fontId="47" fillId="0" borderId="56" xfId="0" applyNumberFormat="1" applyFont="1" applyBorder="1" applyAlignment="1">
      <alignment vertical="center"/>
    </xf>
    <xf numFmtId="179" fontId="47" fillId="0" borderId="43" xfId="0" applyNumberFormat="1" applyFont="1" applyBorder="1" applyAlignment="1">
      <alignment vertical="center"/>
    </xf>
    <xf numFmtId="179" fontId="47" fillId="0" borderId="57" xfId="0" applyNumberFormat="1" applyFont="1" applyBorder="1" applyAlignment="1">
      <alignment vertical="center"/>
    </xf>
    <xf numFmtId="177" fontId="47" fillId="0" borderId="54" xfId="0" applyNumberFormat="1" applyFont="1" applyBorder="1" applyAlignment="1">
      <alignment vertical="center"/>
    </xf>
    <xf numFmtId="177" fontId="47" fillId="36" borderId="58" xfId="0" applyNumberFormat="1" applyFont="1" applyFill="1" applyBorder="1" applyAlignment="1">
      <alignment vertical="center"/>
    </xf>
    <xf numFmtId="177" fontId="47" fillId="35" borderId="58" xfId="0" applyNumberFormat="1" applyFont="1" applyFill="1" applyBorder="1" applyAlignment="1">
      <alignment vertical="center"/>
    </xf>
    <xf numFmtId="177" fontId="47" fillId="0" borderId="57" xfId="0" applyNumberFormat="1" applyFont="1" applyBorder="1" applyAlignment="1">
      <alignment vertical="center"/>
    </xf>
    <xf numFmtId="0" fontId="46" fillId="34" borderId="10" xfId="0" applyFont="1" applyFill="1" applyBorder="1" applyAlignment="1">
      <alignment horizontal="center" vertical="center" shrinkToFit="1"/>
    </xf>
    <xf numFmtId="176" fontId="47" fillId="0" borderId="57" xfId="0" applyNumberFormat="1" applyFont="1" applyBorder="1" applyAlignment="1">
      <alignment vertical="center"/>
    </xf>
    <xf numFmtId="0" fontId="46" fillId="33" borderId="10" xfId="0" applyFont="1" applyFill="1" applyBorder="1" applyAlignment="1">
      <alignment horizontal="center" vertical="center" shrinkToFit="1"/>
    </xf>
    <xf numFmtId="177" fontId="47" fillId="0" borderId="43" xfId="0" applyNumberFormat="1" applyFont="1" applyBorder="1" applyAlignment="1">
      <alignment vertical="center"/>
    </xf>
    <xf numFmtId="179" fontId="47" fillId="0" borderId="59" xfId="0" applyNumberFormat="1" applyFont="1" applyBorder="1" applyAlignment="1">
      <alignment vertical="center"/>
    </xf>
    <xf numFmtId="178" fontId="47" fillId="0" borderId="13" xfId="0" applyNumberFormat="1" applyFont="1" applyBorder="1" applyAlignment="1">
      <alignment vertical="center"/>
    </xf>
    <xf numFmtId="178" fontId="47" fillId="0" borderId="23" xfId="0" applyNumberFormat="1" applyFont="1" applyBorder="1" applyAlignment="1">
      <alignment vertical="center"/>
    </xf>
    <xf numFmtId="178" fontId="47" fillId="0" borderId="24" xfId="0" applyNumberFormat="1" applyFont="1" applyBorder="1" applyAlignment="1">
      <alignment vertical="center"/>
    </xf>
    <xf numFmtId="178" fontId="47" fillId="0" borderId="25" xfId="0" applyNumberFormat="1" applyFont="1" applyBorder="1" applyAlignment="1">
      <alignment vertical="center"/>
    </xf>
    <xf numFmtId="176" fontId="47" fillId="0" borderId="60" xfId="0" applyNumberFormat="1" applyFont="1" applyBorder="1" applyAlignment="1">
      <alignment vertical="center"/>
    </xf>
    <xf numFmtId="177" fontId="47" fillId="33" borderId="30" xfId="0" applyNumberFormat="1" applyFont="1" applyFill="1" applyBorder="1" applyAlignment="1">
      <alignment horizontal="center" vertical="center" shrinkToFit="1"/>
    </xf>
    <xf numFmtId="177" fontId="0" fillId="33" borderId="30" xfId="0" applyNumberFormat="1" applyFont="1" applyFill="1" applyBorder="1" applyAlignment="1">
      <alignment horizontal="center" vertical="center" shrinkToFit="1"/>
    </xf>
    <xf numFmtId="177" fontId="47" fillId="33" borderId="31" xfId="0" applyNumberFormat="1" applyFont="1" applyFill="1" applyBorder="1" applyAlignment="1">
      <alignment vertical="center"/>
    </xf>
    <xf numFmtId="177" fontId="0" fillId="35" borderId="29" xfId="0" applyNumberFormat="1" applyFill="1" applyBorder="1" applyAlignment="1">
      <alignment vertical="center" shrinkToFit="1"/>
    </xf>
    <xf numFmtId="177" fontId="47" fillId="0" borderId="57" xfId="0" applyNumberFormat="1" applyFont="1" applyBorder="1" applyAlignment="1">
      <alignment horizontal="center" vertical="center"/>
    </xf>
    <xf numFmtId="177" fontId="48" fillId="35" borderId="57" xfId="0" applyNumberFormat="1" applyFont="1" applyFill="1" applyBorder="1" applyAlignment="1">
      <alignment vertical="center" wrapText="1"/>
    </xf>
    <xf numFmtId="177" fontId="46" fillId="35" borderId="30" xfId="0" applyNumberFormat="1" applyFont="1" applyFill="1" applyBorder="1" applyAlignment="1">
      <alignment horizontal="center" vertical="center" wrapText="1" shrinkToFit="1"/>
    </xf>
    <xf numFmtId="10" fontId="47" fillId="0" borderId="25" xfId="0" applyNumberFormat="1" applyFont="1" applyBorder="1" applyAlignment="1">
      <alignment vertical="center"/>
    </xf>
    <xf numFmtId="178" fontId="0" fillId="0" borderId="24" xfId="0" applyNumberFormat="1" applyBorder="1" applyAlignment="1">
      <alignment vertical="center"/>
    </xf>
    <xf numFmtId="178" fontId="0" fillId="0" borderId="25" xfId="0" applyNumberFormat="1" applyBorder="1" applyAlignment="1">
      <alignment vertical="center"/>
    </xf>
    <xf numFmtId="0" fontId="0" fillId="0" borderId="61" xfId="0" applyBorder="1" applyAlignment="1">
      <alignment horizontal="center" vertical="center" wrapText="1"/>
    </xf>
    <xf numFmtId="176" fontId="47" fillId="0" borderId="62" xfId="0" applyNumberFormat="1" applyFont="1" applyBorder="1" applyAlignment="1">
      <alignment vertical="center"/>
    </xf>
    <xf numFmtId="176" fontId="47" fillId="0" borderId="63" xfId="0" applyNumberFormat="1" applyFont="1" applyBorder="1" applyAlignment="1">
      <alignment vertical="center"/>
    </xf>
    <xf numFmtId="176" fontId="47" fillId="0" borderId="64" xfId="0" applyNumberFormat="1" applyFont="1" applyBorder="1" applyAlignment="1">
      <alignment vertical="center"/>
    </xf>
    <xf numFmtId="176" fontId="47" fillId="0" borderId="65" xfId="0" applyNumberFormat="1" applyFont="1" applyBorder="1" applyAlignment="1">
      <alignment vertical="center"/>
    </xf>
    <xf numFmtId="176" fontId="47" fillId="0" borderId="66" xfId="0" applyNumberFormat="1" applyFont="1" applyBorder="1" applyAlignment="1">
      <alignment vertical="center"/>
    </xf>
    <xf numFmtId="179" fontId="47" fillId="0" borderId="66" xfId="0" applyNumberFormat="1" applyFont="1" applyBorder="1" applyAlignment="1">
      <alignment vertical="center"/>
    </xf>
    <xf numFmtId="177" fontId="47" fillId="0" borderId="62" xfId="0" applyNumberFormat="1" applyFont="1" applyBorder="1" applyAlignment="1">
      <alignment vertical="center"/>
    </xf>
    <xf numFmtId="177" fontId="47" fillId="0" borderId="67" xfId="0" applyNumberFormat="1" applyFont="1" applyBorder="1" applyAlignment="1">
      <alignment vertical="center"/>
    </xf>
    <xf numFmtId="177" fontId="0" fillId="0" borderId="68" xfId="0" applyNumberFormat="1" applyBorder="1" applyAlignment="1">
      <alignment vertical="center"/>
    </xf>
    <xf numFmtId="177" fontId="48" fillId="35" borderId="66" xfId="0" applyNumberFormat="1" applyFont="1" applyFill="1" applyBorder="1" applyAlignment="1">
      <alignment vertical="center" wrapText="1" shrinkToFit="1"/>
    </xf>
    <xf numFmtId="177" fontId="47" fillId="0" borderId="68" xfId="0" applyNumberFormat="1" applyFont="1" applyBorder="1" applyAlignment="1">
      <alignment vertical="center"/>
    </xf>
    <xf numFmtId="177" fontId="0" fillId="35" borderId="66" xfId="0" applyNumberFormat="1" applyFill="1" applyBorder="1" applyAlignment="1">
      <alignment vertical="center" shrinkToFit="1"/>
    </xf>
    <xf numFmtId="177" fontId="0" fillId="35" borderId="69" xfId="0" applyNumberFormat="1" applyFill="1" applyBorder="1" applyAlignment="1">
      <alignment vertical="center" shrinkToFit="1"/>
    </xf>
    <xf numFmtId="177" fontId="47" fillId="35" borderId="70" xfId="0" applyNumberFormat="1" applyFont="1" applyFill="1" applyBorder="1" applyAlignment="1">
      <alignment vertical="center"/>
    </xf>
    <xf numFmtId="177" fontId="48" fillId="35" borderId="71" xfId="0" applyNumberFormat="1" applyFont="1" applyFill="1" applyBorder="1" applyAlignment="1">
      <alignment horizontal="center" vertical="center" wrapText="1" shrinkToFit="1"/>
    </xf>
    <xf numFmtId="177" fontId="47" fillId="36" borderId="70" xfId="0" applyNumberFormat="1" applyFont="1" applyFill="1" applyBorder="1" applyAlignment="1">
      <alignment vertical="center"/>
    </xf>
    <xf numFmtId="177" fontId="47" fillId="0" borderId="66" xfId="0" applyNumberFormat="1" applyFont="1" applyFill="1" applyBorder="1" applyAlignment="1">
      <alignment horizontal="center" vertical="center" wrapText="1" shrinkToFit="1"/>
    </xf>
    <xf numFmtId="177" fontId="47" fillId="0" borderId="66" xfId="0" applyNumberFormat="1" applyFont="1" applyBorder="1" applyAlignment="1">
      <alignment horizontal="center" vertical="center"/>
    </xf>
    <xf numFmtId="177" fontId="0" fillId="33" borderId="66" xfId="0" applyNumberFormat="1" applyFill="1" applyBorder="1" applyAlignment="1">
      <alignment vertical="center" shrinkToFit="1"/>
    </xf>
    <xf numFmtId="177" fontId="0" fillId="0" borderId="66" xfId="0" applyNumberFormat="1" applyBorder="1" applyAlignment="1">
      <alignment vertical="center"/>
    </xf>
    <xf numFmtId="177" fontId="47" fillId="0" borderId="66" xfId="0" applyNumberFormat="1" applyFont="1" applyBorder="1" applyAlignment="1">
      <alignment vertical="center"/>
    </xf>
    <xf numFmtId="179" fontId="47" fillId="0" borderId="15" xfId="0" applyNumberFormat="1" applyFont="1" applyBorder="1" applyAlignment="1">
      <alignment vertical="center"/>
    </xf>
    <xf numFmtId="177" fontId="47" fillId="35" borderId="15" xfId="0" applyNumberFormat="1" applyFont="1" applyFill="1" applyBorder="1" applyAlignment="1">
      <alignment horizontal="center" vertical="center" shrinkToFit="1"/>
    </xf>
    <xf numFmtId="177" fontId="0" fillId="35" borderId="15" xfId="0" applyNumberFormat="1" applyFont="1" applyFill="1" applyBorder="1" applyAlignment="1">
      <alignment horizontal="center" vertical="center" shrinkToFit="1"/>
    </xf>
    <xf numFmtId="177" fontId="48" fillId="35" borderId="15" xfId="0" applyNumberFormat="1" applyFont="1" applyFill="1" applyBorder="1" applyAlignment="1">
      <alignment horizontal="center" vertical="center" wrapText="1" shrinkToFit="1"/>
    </xf>
    <xf numFmtId="177" fontId="0" fillId="33" borderId="15" xfId="0" applyNumberFormat="1" applyFill="1" applyBorder="1" applyAlignment="1">
      <alignment horizontal="center" vertical="center" shrinkToFit="1"/>
    </xf>
    <xf numFmtId="0" fontId="0" fillId="34" borderId="10" xfId="0" applyFill="1" applyBorder="1" applyAlignment="1">
      <alignment horizontal="center" vertical="center" wrapText="1"/>
    </xf>
    <xf numFmtId="177" fontId="48" fillId="35" borderId="24" xfId="0" applyNumberFormat="1" applyFont="1" applyFill="1" applyBorder="1" applyAlignment="1">
      <alignment horizontal="center" vertical="center" wrapText="1" shrinkToFit="1"/>
    </xf>
    <xf numFmtId="177" fontId="47" fillId="35" borderId="24" xfId="0" applyNumberFormat="1" applyFont="1" applyFill="1" applyBorder="1" applyAlignment="1">
      <alignment horizontal="center" vertical="center" shrinkToFit="1"/>
    </xf>
    <xf numFmtId="177" fontId="47" fillId="0" borderId="60" xfId="0" applyNumberFormat="1" applyFont="1" applyBorder="1" applyAlignment="1">
      <alignment vertical="center"/>
    </xf>
    <xf numFmtId="177" fontId="0" fillId="35" borderId="72" xfId="0" applyNumberFormat="1" applyFont="1" applyFill="1" applyBorder="1" applyAlignment="1">
      <alignment horizontal="center" vertical="center" shrinkToFit="1"/>
    </xf>
    <xf numFmtId="177" fontId="0" fillId="33" borderId="24" xfId="0" applyNumberFormat="1" applyFill="1" applyBorder="1" applyAlignment="1">
      <alignment horizontal="center" vertical="center" shrinkToFit="1"/>
    </xf>
    <xf numFmtId="0" fontId="0" fillId="0" borderId="73" xfId="0" applyBorder="1" applyAlignment="1">
      <alignment vertical="center"/>
    </xf>
    <xf numFmtId="177" fontId="48" fillId="35" borderId="66" xfId="0" applyNumberFormat="1" applyFont="1" applyFill="1" applyBorder="1" applyAlignment="1">
      <alignment horizontal="center" vertical="center" wrapText="1"/>
    </xf>
    <xf numFmtId="0" fontId="0" fillId="0" borderId="0" xfId="0" applyBorder="1" applyAlignment="1">
      <alignment vertical="center"/>
    </xf>
    <xf numFmtId="0" fontId="0" fillId="0" borderId="74" xfId="0" applyBorder="1" applyAlignment="1">
      <alignment vertical="center"/>
    </xf>
    <xf numFmtId="179" fontId="47" fillId="0" borderId="49" xfId="0" applyNumberFormat="1" applyFont="1" applyBorder="1" applyAlignment="1">
      <alignment vertical="center"/>
    </xf>
    <xf numFmtId="176" fontId="47" fillId="0" borderId="47" xfId="0" applyNumberFormat="1" applyFont="1" applyBorder="1" applyAlignment="1">
      <alignment vertical="center"/>
    </xf>
    <xf numFmtId="178" fontId="0" fillId="0" borderId="47" xfId="0" applyNumberFormat="1" applyBorder="1" applyAlignment="1">
      <alignment vertical="center"/>
    </xf>
    <xf numFmtId="178" fontId="0" fillId="0" borderId="49" xfId="0" applyNumberFormat="1" applyBorder="1" applyAlignment="1">
      <alignment vertical="center"/>
    </xf>
    <xf numFmtId="0" fontId="0" fillId="0" borderId="75" xfId="0" applyBorder="1" applyAlignment="1">
      <alignment horizontal="center" vertical="center" wrapText="1"/>
    </xf>
    <xf numFmtId="0" fontId="0" fillId="0" borderId="0" xfId="0" applyFill="1" applyAlignment="1">
      <alignment vertical="center"/>
    </xf>
    <xf numFmtId="0" fontId="0" fillId="0" borderId="76" xfId="0" applyBorder="1" applyAlignment="1">
      <alignment vertical="center"/>
    </xf>
    <xf numFmtId="0" fontId="46" fillId="0" borderId="0" xfId="0" applyFont="1" applyFill="1" applyAlignment="1">
      <alignment vertical="center" wrapText="1"/>
    </xf>
    <xf numFmtId="0" fontId="46" fillId="0" borderId="0" xfId="0" applyFont="1" applyAlignment="1">
      <alignment vertical="center" wrapText="1"/>
    </xf>
    <xf numFmtId="0" fontId="0" fillId="0" borderId="77" xfId="0" applyFill="1" applyBorder="1" applyAlignment="1">
      <alignment horizontal="center" vertical="center" wrapText="1"/>
    </xf>
    <xf numFmtId="0" fontId="0" fillId="0" borderId="0" xfId="0" applyFill="1" applyAlignment="1">
      <alignment horizontal="center" vertical="center"/>
    </xf>
    <xf numFmtId="0" fontId="48" fillId="0" borderId="78" xfId="0" applyFont="1" applyFill="1" applyBorder="1" applyAlignment="1">
      <alignment horizontal="center" vertical="center" wrapText="1"/>
    </xf>
    <xf numFmtId="0" fontId="0" fillId="0" borderId="78" xfId="0" applyFill="1" applyBorder="1" applyAlignment="1">
      <alignment horizontal="center" vertical="center"/>
    </xf>
    <xf numFmtId="0" fontId="50" fillId="0" borderId="78" xfId="0" applyFont="1" applyFill="1" applyBorder="1" applyAlignment="1">
      <alignment horizontal="center" vertical="center" wrapText="1" shrinkToFit="1"/>
    </xf>
    <xf numFmtId="0" fontId="0" fillId="0" borderId="77" xfId="0" applyFill="1" applyBorder="1" applyAlignment="1">
      <alignment horizontal="center" vertical="center"/>
    </xf>
    <xf numFmtId="0" fontId="0" fillId="6" borderId="78" xfId="0" applyFont="1" applyFill="1" applyBorder="1" applyAlignment="1">
      <alignment horizontal="center" vertical="center" wrapText="1"/>
    </xf>
    <xf numFmtId="0" fontId="0" fillId="28" borderId="79" xfId="0" applyFill="1" applyBorder="1" applyAlignment="1">
      <alignment horizontal="center" vertical="center"/>
    </xf>
    <xf numFmtId="0" fontId="50" fillId="28" borderId="80" xfId="0" applyFont="1" applyFill="1" applyBorder="1" applyAlignment="1">
      <alignment horizontal="center" vertical="center"/>
    </xf>
    <xf numFmtId="0" fontId="50" fillId="28" borderId="81" xfId="0" applyFont="1" applyFill="1" applyBorder="1" applyAlignment="1">
      <alignment horizontal="center" vertical="center"/>
    </xf>
    <xf numFmtId="0" fontId="50" fillId="28" borderId="82" xfId="0" applyFont="1" applyFill="1" applyBorder="1" applyAlignment="1">
      <alignment horizontal="center" vertical="center"/>
    </xf>
    <xf numFmtId="0" fontId="0" fillId="28" borderId="83" xfId="0" applyFill="1" applyBorder="1" applyAlignment="1">
      <alignment horizontal="center" vertical="center"/>
    </xf>
    <xf numFmtId="0" fontId="50" fillId="28" borderId="84" xfId="0" applyFont="1" applyFill="1" applyBorder="1" applyAlignment="1">
      <alignment horizontal="center" vertical="center"/>
    </xf>
    <xf numFmtId="0" fontId="50" fillId="28" borderId="85" xfId="0" applyFont="1" applyFill="1" applyBorder="1" applyAlignment="1">
      <alignment horizontal="center" vertical="center"/>
    </xf>
    <xf numFmtId="0" fontId="50" fillId="28" borderId="86" xfId="0" applyFont="1" applyFill="1" applyBorder="1" applyAlignment="1">
      <alignment horizontal="center" vertical="center"/>
    </xf>
    <xf numFmtId="0" fontId="50" fillId="28" borderId="81" xfId="0" applyFont="1" applyFill="1" applyBorder="1" applyAlignment="1">
      <alignment horizontal="center" vertical="center" wrapText="1"/>
    </xf>
    <xf numFmtId="0" fontId="0" fillId="28" borderId="87" xfId="0" applyFill="1" applyBorder="1" applyAlignment="1">
      <alignment horizontal="center" vertical="center"/>
    </xf>
    <xf numFmtId="0" fontId="50" fillId="28" borderId="55" xfId="0" applyFont="1" applyFill="1" applyBorder="1" applyAlignment="1">
      <alignment horizontal="center" vertical="center"/>
    </xf>
    <xf numFmtId="0" fontId="50" fillId="28" borderId="18" xfId="0" applyFont="1" applyFill="1" applyBorder="1" applyAlignment="1">
      <alignment horizontal="center" vertical="center" wrapText="1"/>
    </xf>
    <xf numFmtId="0" fontId="50" fillId="28" borderId="21" xfId="0" applyFont="1" applyFill="1" applyBorder="1" applyAlignment="1">
      <alignment horizontal="center" vertical="center"/>
    </xf>
    <xf numFmtId="0" fontId="50" fillId="28" borderId="18" xfId="0" applyFont="1" applyFill="1" applyBorder="1" applyAlignment="1">
      <alignment horizontal="center" vertical="center"/>
    </xf>
    <xf numFmtId="0" fontId="50" fillId="28" borderId="88" xfId="0" applyFont="1" applyFill="1" applyBorder="1" applyAlignment="1">
      <alignment horizontal="center" vertical="center"/>
    </xf>
    <xf numFmtId="0" fontId="50" fillId="28" borderId="89" xfId="0" applyFont="1" applyFill="1" applyBorder="1" applyAlignment="1">
      <alignment horizontal="center" vertical="center"/>
    </xf>
    <xf numFmtId="0" fontId="50" fillId="28" borderId="85" xfId="0" applyFont="1" applyFill="1" applyBorder="1" applyAlignment="1">
      <alignment horizontal="center" vertical="center" wrapText="1"/>
    </xf>
    <xf numFmtId="0" fontId="50" fillId="28" borderId="85" xfId="0" applyFont="1" applyFill="1" applyBorder="1" applyAlignment="1">
      <alignment vertical="center"/>
    </xf>
    <xf numFmtId="0" fontId="50" fillId="28" borderId="86" xfId="0" applyFont="1" applyFill="1" applyBorder="1" applyAlignment="1">
      <alignment vertical="center"/>
    </xf>
    <xf numFmtId="0" fontId="50" fillId="0" borderId="90" xfId="0" applyFont="1" applyFill="1" applyBorder="1" applyAlignment="1">
      <alignment horizontal="center" vertical="center"/>
    </xf>
    <xf numFmtId="0" fontId="50" fillId="0" borderId="91" xfId="0"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90" xfId="0" applyFont="1" applyFill="1" applyBorder="1" applyAlignment="1">
      <alignment horizontal="center" vertical="center" wrapText="1"/>
    </xf>
    <xf numFmtId="0" fontId="50" fillId="0" borderId="92" xfId="0" applyFont="1" applyFill="1" applyBorder="1" applyAlignment="1">
      <alignment horizontal="center" vertical="center"/>
    </xf>
    <xf numFmtId="0" fontId="0" fillId="0" borderId="78" xfId="0" applyFill="1" applyBorder="1" applyAlignment="1">
      <alignment horizontal="center" vertical="center" wrapText="1"/>
    </xf>
    <xf numFmtId="0" fontId="0" fillId="28" borderId="78" xfId="0" applyFill="1" applyBorder="1" applyAlignment="1">
      <alignment horizontal="center" vertical="center"/>
    </xf>
    <xf numFmtId="0" fontId="50" fillId="28" borderId="90" xfId="0" applyFont="1" applyFill="1" applyBorder="1" applyAlignment="1">
      <alignment horizontal="center" vertical="center"/>
    </xf>
    <xf numFmtId="0" fontId="50" fillId="28" borderId="91" xfId="0" applyFont="1" applyFill="1" applyBorder="1" applyAlignment="1">
      <alignment horizontal="center" vertical="center"/>
    </xf>
    <xf numFmtId="0" fontId="50" fillId="28" borderId="92" xfId="0" applyFont="1" applyFill="1" applyBorder="1" applyAlignment="1">
      <alignment horizontal="center" vertical="center"/>
    </xf>
    <xf numFmtId="0" fontId="0" fillId="0" borderId="93" xfId="0" applyFill="1" applyBorder="1" applyAlignment="1">
      <alignment horizontal="center" vertical="center" wrapText="1"/>
    </xf>
    <xf numFmtId="0" fontId="0" fillId="28" borderId="93" xfId="0" applyFill="1" applyBorder="1" applyAlignment="1">
      <alignment horizontal="center" vertical="center"/>
    </xf>
    <xf numFmtId="0" fontId="50" fillId="28" borderId="94" xfId="0" applyFont="1" applyFill="1" applyBorder="1" applyAlignment="1">
      <alignment horizontal="center" vertical="center"/>
    </xf>
    <xf numFmtId="0" fontId="50" fillId="28" borderId="73" xfId="0" applyFont="1" applyFill="1" applyBorder="1" applyAlignment="1">
      <alignment horizontal="center" vertical="center"/>
    </xf>
    <xf numFmtId="0" fontId="50" fillId="28" borderId="95" xfId="0" applyFont="1" applyFill="1" applyBorder="1" applyAlignment="1">
      <alignment horizontal="center" vertical="center"/>
    </xf>
    <xf numFmtId="0" fontId="50" fillId="28" borderId="96" xfId="0" applyFont="1" applyFill="1" applyBorder="1" applyAlignment="1">
      <alignment horizontal="center" vertical="center"/>
    </xf>
    <xf numFmtId="0" fontId="50" fillId="0" borderId="97" xfId="0" applyFont="1" applyFill="1" applyBorder="1" applyAlignment="1">
      <alignment horizontal="center" vertical="center"/>
    </xf>
    <xf numFmtId="0" fontId="0" fillId="0" borderId="0" xfId="0" applyAlignment="1">
      <alignment horizontal="left" vertical="center"/>
    </xf>
    <xf numFmtId="0" fontId="47" fillId="0" borderId="0" xfId="0" applyFont="1" applyAlignment="1">
      <alignment vertical="center"/>
    </xf>
    <xf numFmtId="0" fontId="0" fillId="0" borderId="10" xfId="0" applyBorder="1" applyAlignment="1">
      <alignment vertical="center" wrapText="1"/>
    </xf>
    <xf numFmtId="0" fontId="0" fillId="0" borderId="32" xfId="0" applyBorder="1" applyAlignment="1">
      <alignment vertical="center" wrapText="1"/>
    </xf>
    <xf numFmtId="0" fontId="0" fillId="0" borderId="85" xfId="0" applyBorder="1" applyAlignment="1">
      <alignment vertical="center" wrapText="1"/>
    </xf>
    <xf numFmtId="0" fontId="0" fillId="0" borderId="98" xfId="0" applyBorder="1" applyAlignment="1">
      <alignment vertical="center" wrapText="1"/>
    </xf>
    <xf numFmtId="0" fontId="0" fillId="0" borderId="13" xfId="0" applyBorder="1" applyAlignment="1">
      <alignment vertical="center" wrapText="1"/>
    </xf>
    <xf numFmtId="0" fontId="0" fillId="0" borderId="99" xfId="0" applyBorder="1" applyAlignment="1">
      <alignment vertical="center" wrapText="1"/>
    </xf>
    <xf numFmtId="0" fontId="0" fillId="0" borderId="79" xfId="0" applyBorder="1" applyAlignment="1">
      <alignment horizontal="center" vertical="center"/>
    </xf>
    <xf numFmtId="0" fontId="0" fillId="0" borderId="100" xfId="0" applyBorder="1" applyAlignment="1">
      <alignment horizontal="center" vertical="center"/>
    </xf>
    <xf numFmtId="0" fontId="0" fillId="0" borderId="83" xfId="0" applyBorder="1" applyAlignment="1">
      <alignment horizontal="center" vertical="center"/>
    </xf>
    <xf numFmtId="0" fontId="0" fillId="0" borderId="77" xfId="0" applyBorder="1" applyAlignment="1">
      <alignment horizontal="center" vertical="center" wrapText="1"/>
    </xf>
    <xf numFmtId="0" fontId="0" fillId="0" borderId="77" xfId="0" applyBorder="1" applyAlignment="1">
      <alignment horizontal="center" vertical="center"/>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02" xfId="0" applyBorder="1" applyAlignment="1">
      <alignment vertical="center" wrapText="1"/>
    </xf>
    <xf numFmtId="0" fontId="0" fillId="0" borderId="103" xfId="0" applyBorder="1" applyAlignment="1">
      <alignment vertical="center" wrapText="1"/>
    </xf>
    <xf numFmtId="0" fontId="0" fillId="0" borderId="104" xfId="0" applyBorder="1" applyAlignment="1">
      <alignment vertical="center" wrapText="1"/>
    </xf>
    <xf numFmtId="0" fontId="0" fillId="0" borderId="89" xfId="0" applyBorder="1" applyAlignment="1">
      <alignment vertical="center" wrapText="1"/>
    </xf>
    <xf numFmtId="0" fontId="0" fillId="0" borderId="81" xfId="0" applyBorder="1" applyAlignment="1">
      <alignment vertical="center" wrapText="1"/>
    </xf>
    <xf numFmtId="0" fontId="0" fillId="0" borderId="105" xfId="0" applyBorder="1" applyAlignment="1">
      <alignment vertical="center" wrapText="1"/>
    </xf>
    <xf numFmtId="0" fontId="51" fillId="0" borderId="0" xfId="0" applyFont="1" applyAlignment="1">
      <alignment vertical="center"/>
    </xf>
    <xf numFmtId="0" fontId="52" fillId="0" borderId="14" xfId="0" applyFont="1" applyBorder="1" applyAlignment="1">
      <alignment horizontal="center" vertical="center" wrapText="1"/>
    </xf>
    <xf numFmtId="0" fontId="52" fillId="0" borderId="6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vertical="center"/>
    </xf>
    <xf numFmtId="0" fontId="52" fillId="0" borderId="13" xfId="0" applyFont="1" applyBorder="1" applyAlignment="1">
      <alignment vertical="center"/>
    </xf>
    <xf numFmtId="176" fontId="53" fillId="0" borderId="13" xfId="0" applyNumberFormat="1" applyFont="1" applyBorder="1" applyAlignment="1">
      <alignment vertical="center"/>
    </xf>
    <xf numFmtId="176" fontId="53" fillId="0" borderId="61" xfId="0" applyNumberFormat="1" applyFont="1" applyBorder="1" applyAlignment="1">
      <alignment vertical="center"/>
    </xf>
    <xf numFmtId="176" fontId="53" fillId="0" borderId="44" xfId="0" applyNumberFormat="1" applyFont="1" applyBorder="1" applyAlignment="1">
      <alignment vertical="center"/>
    </xf>
    <xf numFmtId="176" fontId="53" fillId="0" borderId="21" xfId="0" applyNumberFormat="1" applyFont="1" applyBorder="1" applyAlignment="1">
      <alignment vertical="center"/>
    </xf>
    <xf numFmtId="176" fontId="53" fillId="0" borderId="106" xfId="0" applyNumberFormat="1" applyFont="1" applyBorder="1" applyAlignment="1">
      <alignment vertical="center"/>
    </xf>
    <xf numFmtId="176" fontId="53" fillId="0" borderId="22" xfId="0" applyNumberFormat="1" applyFont="1" applyBorder="1" applyAlignment="1">
      <alignment vertical="center"/>
    </xf>
    <xf numFmtId="176" fontId="53" fillId="0" borderId="107" xfId="0" applyNumberFormat="1" applyFont="1" applyBorder="1" applyAlignment="1">
      <alignment vertical="center"/>
    </xf>
    <xf numFmtId="179" fontId="53" fillId="0" borderId="25" xfId="0" applyNumberFormat="1" applyFont="1" applyBorder="1" applyAlignment="1">
      <alignment vertical="center"/>
    </xf>
    <xf numFmtId="179" fontId="53" fillId="0" borderId="29" xfId="0" applyNumberFormat="1" applyFont="1" applyBorder="1" applyAlignment="1">
      <alignment vertical="center"/>
    </xf>
    <xf numFmtId="179" fontId="53" fillId="0" borderId="50" xfId="0" applyNumberFormat="1" applyFont="1" applyBorder="1" applyAlignment="1">
      <alignment vertical="center"/>
    </xf>
    <xf numFmtId="176" fontId="53" fillId="0" borderId="24" xfId="0" applyNumberFormat="1" applyFont="1" applyBorder="1" applyAlignment="1">
      <alignment vertical="center"/>
    </xf>
    <xf numFmtId="176" fontId="53" fillId="0" borderId="66" xfId="0" applyNumberFormat="1" applyFont="1" applyBorder="1" applyAlignment="1">
      <alignment vertical="center"/>
    </xf>
    <xf numFmtId="179" fontId="53" fillId="0" borderId="38" xfId="0" applyNumberFormat="1" applyFont="1" applyBorder="1" applyAlignment="1">
      <alignment vertical="center"/>
    </xf>
    <xf numFmtId="179" fontId="53" fillId="0" borderId="61" xfId="0" applyNumberFormat="1" applyFont="1" applyBorder="1" applyAlignment="1">
      <alignment vertical="center"/>
    </xf>
    <xf numFmtId="177" fontId="53" fillId="0" borderId="14" xfId="0" applyNumberFormat="1" applyFont="1" applyBorder="1" applyAlignment="1">
      <alignment vertical="center"/>
    </xf>
    <xf numFmtId="177" fontId="53" fillId="0" borderId="61" xfId="0" applyNumberFormat="1" applyFont="1" applyBorder="1" applyAlignment="1">
      <alignment vertical="center"/>
    </xf>
    <xf numFmtId="178" fontId="53" fillId="0" borderId="44" xfId="0" applyNumberFormat="1" applyFont="1" applyBorder="1" applyAlignment="1">
      <alignment vertical="center"/>
    </xf>
    <xf numFmtId="177" fontId="53" fillId="36" borderId="42" xfId="0" applyNumberFormat="1" applyFont="1" applyFill="1" applyBorder="1" applyAlignment="1">
      <alignment vertical="center"/>
    </xf>
    <xf numFmtId="177" fontId="53" fillId="35" borderId="70" xfId="0" applyNumberFormat="1" applyFont="1" applyFill="1" applyBorder="1" applyAlignment="1">
      <alignment vertical="center"/>
    </xf>
    <xf numFmtId="178" fontId="53" fillId="0" borderId="48" xfId="0" applyNumberFormat="1" applyFont="1" applyBorder="1" applyAlignment="1">
      <alignment vertical="center"/>
    </xf>
    <xf numFmtId="177" fontId="53" fillId="33" borderId="38" xfId="0" applyNumberFormat="1" applyFont="1" applyFill="1" applyBorder="1" applyAlignment="1">
      <alignment horizontal="center" vertical="center" wrapText="1" shrinkToFit="1"/>
    </xf>
    <xf numFmtId="177" fontId="54" fillId="35" borderId="71" xfId="0" applyNumberFormat="1" applyFont="1" applyFill="1" applyBorder="1" applyAlignment="1">
      <alignment horizontal="center" vertical="center" wrapText="1" shrinkToFit="1"/>
    </xf>
    <xf numFmtId="178" fontId="53" fillId="0" borderId="47" xfId="0" applyNumberFormat="1" applyFont="1" applyBorder="1" applyAlignment="1">
      <alignment vertical="center"/>
    </xf>
    <xf numFmtId="177" fontId="53" fillId="35" borderId="42" xfId="0" applyNumberFormat="1" applyFont="1" applyFill="1" applyBorder="1" applyAlignment="1">
      <alignment vertical="center"/>
    </xf>
    <xf numFmtId="177" fontId="53" fillId="36" borderId="70" xfId="0" applyNumberFormat="1" applyFont="1" applyFill="1" applyBorder="1" applyAlignment="1">
      <alignment vertical="center"/>
    </xf>
    <xf numFmtId="177" fontId="54" fillId="35" borderId="38" xfId="0" applyNumberFormat="1" applyFont="1" applyFill="1" applyBorder="1" applyAlignment="1">
      <alignment horizontal="center" vertical="center" wrapText="1" shrinkToFit="1"/>
    </xf>
    <xf numFmtId="177" fontId="53" fillId="0" borderId="66" xfId="0" applyNumberFormat="1" applyFont="1" applyFill="1" applyBorder="1" applyAlignment="1">
      <alignment horizontal="center" vertical="center" wrapText="1" shrinkToFit="1"/>
    </xf>
    <xf numFmtId="177" fontId="53" fillId="33" borderId="38" xfId="0" applyNumberFormat="1" applyFont="1" applyFill="1" applyBorder="1" applyAlignment="1">
      <alignment horizontal="center" vertical="center" shrinkToFit="1"/>
    </xf>
    <xf numFmtId="177" fontId="53" fillId="0" borderId="66" xfId="0" applyNumberFormat="1" applyFont="1" applyBorder="1" applyAlignment="1">
      <alignment horizontal="center" vertical="center"/>
    </xf>
    <xf numFmtId="177" fontId="52" fillId="33" borderId="38" xfId="0" applyNumberFormat="1" applyFont="1" applyFill="1" applyBorder="1" applyAlignment="1">
      <alignment horizontal="center" vertical="center" shrinkToFit="1"/>
    </xf>
    <xf numFmtId="177" fontId="53" fillId="0" borderId="38" xfId="0" applyNumberFormat="1" applyFont="1" applyBorder="1" applyAlignment="1">
      <alignment horizontal="center" vertical="center" shrinkToFit="1"/>
    </xf>
    <xf numFmtId="177" fontId="53" fillId="33" borderId="42" xfId="0" applyNumberFormat="1" applyFont="1" applyFill="1" applyBorder="1" applyAlignment="1">
      <alignment vertical="center"/>
    </xf>
    <xf numFmtId="177" fontId="54" fillId="35" borderId="71" xfId="0" applyNumberFormat="1" applyFont="1" applyFill="1" applyBorder="1" applyAlignment="1">
      <alignment horizontal="center" vertical="center" wrapText="1"/>
    </xf>
    <xf numFmtId="177" fontId="52" fillId="35" borderId="24" xfId="0" applyNumberFormat="1" applyFont="1" applyFill="1" applyBorder="1" applyAlignment="1">
      <alignment horizontal="center" vertical="center" shrinkToFit="1"/>
    </xf>
    <xf numFmtId="177" fontId="52" fillId="33" borderId="66" xfId="0" applyNumberFormat="1" applyFont="1" applyFill="1" applyBorder="1" applyAlignment="1">
      <alignment vertical="center" shrinkToFit="1"/>
    </xf>
    <xf numFmtId="177" fontId="52" fillId="0" borderId="66" xfId="0" applyNumberFormat="1" applyFont="1" applyBorder="1" applyAlignment="1">
      <alignment vertical="center"/>
    </xf>
    <xf numFmtId="177" fontId="53" fillId="0" borderId="66" xfId="0" applyNumberFormat="1" applyFont="1" applyBorder="1" applyAlignment="1">
      <alignment vertical="center"/>
    </xf>
    <xf numFmtId="177" fontId="52" fillId="35" borderId="25" xfId="0" applyNumberFormat="1" applyFont="1" applyFill="1" applyBorder="1" applyAlignment="1">
      <alignment vertical="center" shrinkToFit="1"/>
    </xf>
    <xf numFmtId="177" fontId="52" fillId="35" borderId="69" xfId="0" applyNumberFormat="1" applyFont="1" applyFill="1" applyBorder="1" applyAlignment="1">
      <alignment vertical="center" shrinkToFit="1"/>
    </xf>
    <xf numFmtId="178" fontId="53" fillId="0" borderId="49" xfId="0" applyNumberFormat="1" applyFont="1" applyBorder="1" applyAlignment="1">
      <alignment vertical="center"/>
    </xf>
    <xf numFmtId="177" fontId="53" fillId="0" borderId="38" xfId="0" applyNumberFormat="1" applyFont="1" applyBorder="1" applyAlignment="1">
      <alignment vertical="center"/>
    </xf>
    <xf numFmtId="177" fontId="53" fillId="0" borderId="108" xfId="0" applyNumberFormat="1" applyFont="1" applyBorder="1" applyAlignment="1">
      <alignment vertical="center"/>
    </xf>
    <xf numFmtId="0" fontId="52" fillId="0" borderId="0" xfId="0" applyFont="1" applyAlignment="1">
      <alignment vertical="center"/>
    </xf>
    <xf numFmtId="176" fontId="53" fillId="0" borderId="10" xfId="0" applyNumberFormat="1" applyFont="1" applyBorder="1" applyAlignment="1">
      <alignment horizontal="center" vertical="center"/>
    </xf>
    <xf numFmtId="180" fontId="52" fillId="0" borderId="10" xfId="0" applyNumberFormat="1" applyFont="1" applyBorder="1" applyAlignment="1">
      <alignment vertical="center"/>
    </xf>
    <xf numFmtId="176" fontId="53" fillId="0" borderId="10" xfId="0" applyNumberFormat="1" applyFont="1" applyBorder="1" applyAlignment="1">
      <alignment vertical="center"/>
    </xf>
    <xf numFmtId="176" fontId="52" fillId="0" borderId="10" xfId="0" applyNumberFormat="1" applyFont="1" applyBorder="1" applyAlignment="1">
      <alignment vertical="center"/>
    </xf>
    <xf numFmtId="179" fontId="53" fillId="0" borderId="69" xfId="0" applyNumberFormat="1" applyFont="1" applyBorder="1" applyAlignment="1">
      <alignment vertical="center"/>
    </xf>
    <xf numFmtId="0" fontId="55" fillId="0" borderId="0" xfId="0" applyFont="1" applyAlignment="1">
      <alignment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92" xfId="0" applyFill="1"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0" fontId="0" fillId="0" borderId="110" xfId="0" applyBorder="1" applyAlignment="1">
      <alignment vertical="center"/>
    </xf>
    <xf numFmtId="176" fontId="53" fillId="0" borderId="45" xfId="0" applyNumberFormat="1" applyFont="1" applyBorder="1" applyAlignment="1">
      <alignment vertical="center"/>
    </xf>
    <xf numFmtId="176" fontId="53" fillId="0" borderId="46" xfId="0" applyNumberFormat="1" applyFont="1" applyBorder="1" applyAlignment="1">
      <alignment vertical="center"/>
    </xf>
    <xf numFmtId="0" fontId="0" fillId="37" borderId="13" xfId="0" applyFill="1" applyBorder="1" applyAlignment="1">
      <alignment horizontal="center" vertical="center" wrapText="1"/>
    </xf>
    <xf numFmtId="176" fontId="47" fillId="37" borderId="24" xfId="0" applyNumberFormat="1" applyFont="1" applyFill="1" applyBorder="1" applyAlignment="1">
      <alignment vertical="center"/>
    </xf>
    <xf numFmtId="179" fontId="47" fillId="37" borderId="13" xfId="0" applyNumberFormat="1" applyFont="1" applyFill="1" applyBorder="1" applyAlignment="1">
      <alignment vertical="center"/>
    </xf>
    <xf numFmtId="0" fontId="52" fillId="37" borderId="44" xfId="0" applyFont="1" applyFill="1" applyBorder="1" applyAlignment="1">
      <alignment horizontal="center" vertical="center" wrapText="1"/>
    </xf>
    <xf numFmtId="176" fontId="53" fillId="37" borderId="47" xfId="0" applyNumberFormat="1" applyFont="1" applyFill="1" applyBorder="1" applyAlignment="1">
      <alignment vertical="center"/>
    </xf>
    <xf numFmtId="0" fontId="0" fillId="37" borderId="44" xfId="0" applyFill="1" applyBorder="1" applyAlignment="1">
      <alignment horizontal="center" vertical="center" wrapText="1"/>
    </xf>
    <xf numFmtId="176" fontId="47" fillId="37" borderId="47" xfId="0" applyNumberFormat="1" applyFont="1" applyFill="1" applyBorder="1" applyAlignment="1">
      <alignment vertical="center"/>
    </xf>
    <xf numFmtId="0" fontId="46" fillId="0" borderId="51" xfId="0" applyFont="1" applyFill="1" applyBorder="1" applyAlignment="1">
      <alignment vertical="center" wrapText="1"/>
    </xf>
    <xf numFmtId="0" fontId="0" fillId="0" borderId="95" xfId="0" applyFill="1" applyBorder="1" applyAlignment="1">
      <alignment vertical="center"/>
    </xf>
    <xf numFmtId="0" fontId="46" fillId="0" borderId="11" xfId="0" applyFont="1" applyFill="1" applyBorder="1" applyAlignment="1">
      <alignment horizontal="center" vertical="center" wrapText="1"/>
    </xf>
    <xf numFmtId="176" fontId="47" fillId="37" borderId="15" xfId="0" applyNumberFormat="1" applyFont="1" applyFill="1" applyBorder="1" applyAlignment="1">
      <alignment vertical="center"/>
    </xf>
    <xf numFmtId="179" fontId="47" fillId="37" borderId="44" xfId="0" applyNumberFormat="1" applyFont="1" applyFill="1" applyBorder="1" applyAlignment="1">
      <alignment vertical="center"/>
    </xf>
    <xf numFmtId="0" fontId="52" fillId="37" borderId="13" xfId="0" applyFont="1" applyFill="1" applyBorder="1" applyAlignment="1">
      <alignment horizontal="center" vertical="center" wrapText="1"/>
    </xf>
    <xf numFmtId="179" fontId="53" fillId="37" borderId="44" xfId="0" applyNumberFormat="1" applyFont="1" applyFill="1" applyBorder="1" applyAlignment="1">
      <alignment vertical="center"/>
    </xf>
    <xf numFmtId="176" fontId="53" fillId="37" borderId="15" xfId="0" applyNumberFormat="1" applyFont="1" applyFill="1" applyBorder="1" applyAlignment="1">
      <alignment vertical="center"/>
    </xf>
    <xf numFmtId="0" fontId="50" fillId="0" borderId="10" xfId="0" applyFont="1" applyBorder="1" applyAlignment="1">
      <alignment vertical="center" shrinkToFit="1"/>
    </xf>
    <xf numFmtId="0" fontId="56" fillId="0" borderId="10" xfId="0" applyFont="1" applyBorder="1" applyAlignment="1">
      <alignment vertical="center"/>
    </xf>
    <xf numFmtId="0" fontId="50" fillId="0" borderId="10" xfId="0" applyFont="1" applyBorder="1" applyAlignment="1">
      <alignment horizontal="right" vertical="center"/>
    </xf>
    <xf numFmtId="0" fontId="50" fillId="0" borderId="18" xfId="0" applyFont="1" applyBorder="1" applyAlignment="1">
      <alignment horizontal="right" vertical="center"/>
    </xf>
    <xf numFmtId="0" fontId="50" fillId="0" borderId="19" xfId="0" applyFont="1" applyBorder="1" applyAlignment="1">
      <alignment horizontal="right" vertical="center"/>
    </xf>
    <xf numFmtId="0" fontId="50" fillId="0" borderId="16" xfId="0" applyFont="1" applyBorder="1" applyAlignment="1">
      <alignment horizontal="right" vertical="center"/>
    </xf>
    <xf numFmtId="0" fontId="50" fillId="0" borderId="15" xfId="0" applyFont="1" applyBorder="1" applyAlignment="1">
      <alignment horizontal="right" vertical="center"/>
    </xf>
    <xf numFmtId="0" fontId="50" fillId="0" borderId="10" xfId="0" applyFont="1" applyBorder="1" applyAlignment="1">
      <alignment vertical="center"/>
    </xf>
    <xf numFmtId="0" fontId="50" fillId="0" borderId="20" xfId="0" applyFont="1" applyBorder="1" applyAlignment="1">
      <alignment vertical="center"/>
    </xf>
    <xf numFmtId="0" fontId="50" fillId="0" borderId="20" xfId="0" applyFont="1" applyBorder="1" applyAlignment="1">
      <alignment vertical="center" shrinkToFit="1"/>
    </xf>
    <xf numFmtId="0" fontId="50" fillId="0" borderId="16" xfId="0" applyFont="1" applyBorder="1" applyAlignment="1">
      <alignment vertical="center"/>
    </xf>
    <xf numFmtId="0" fontId="56" fillId="0" borderId="13" xfId="0" applyFont="1" applyBorder="1" applyAlignment="1">
      <alignment vertical="center"/>
    </xf>
    <xf numFmtId="0" fontId="50" fillId="0" borderId="73" xfId="0" applyFont="1" applyBorder="1" applyAlignment="1">
      <alignment horizontal="right" vertical="center"/>
    </xf>
    <xf numFmtId="179" fontId="47" fillId="0" borderId="113" xfId="0" applyNumberFormat="1" applyFont="1" applyBorder="1" applyAlignment="1">
      <alignment vertical="center"/>
    </xf>
    <xf numFmtId="179" fontId="47" fillId="0" borderId="114" xfId="0" applyNumberFormat="1" applyFont="1" applyBorder="1" applyAlignment="1">
      <alignment vertical="center"/>
    </xf>
    <xf numFmtId="179" fontId="47" fillId="37" borderId="115" xfId="0" applyNumberFormat="1" applyFont="1" applyFill="1" applyBorder="1" applyAlignment="1">
      <alignment vertical="center"/>
    </xf>
    <xf numFmtId="179" fontId="53" fillId="0" borderId="74" xfId="0" applyNumberFormat="1" applyFont="1" applyBorder="1" applyAlignment="1">
      <alignment vertical="center"/>
    </xf>
    <xf numFmtId="179" fontId="53" fillId="0" borderId="106" xfId="0" applyNumberFormat="1" applyFont="1" applyBorder="1" applyAlignment="1">
      <alignment vertical="center"/>
    </xf>
    <xf numFmtId="179" fontId="53" fillId="37" borderId="115" xfId="0" applyNumberFormat="1" applyFont="1" applyFill="1" applyBorder="1" applyAlignment="1">
      <alignment vertical="center"/>
    </xf>
    <xf numFmtId="0" fontId="50" fillId="0" borderId="15" xfId="0" applyFont="1" applyBorder="1" applyAlignment="1">
      <alignment vertical="center"/>
    </xf>
    <xf numFmtId="0" fontId="56" fillId="0" borderId="14" xfId="0" applyFont="1" applyBorder="1" applyAlignment="1">
      <alignment vertical="center"/>
    </xf>
    <xf numFmtId="0" fontId="0" fillId="0" borderId="79" xfId="0" applyBorder="1" applyAlignment="1">
      <alignment horizontal="center" vertical="center" wrapText="1"/>
    </xf>
    <xf numFmtId="0" fontId="0" fillId="0" borderId="100" xfId="0" applyBorder="1" applyAlignment="1">
      <alignment horizontal="center" vertical="center" wrapText="1"/>
    </xf>
    <xf numFmtId="0" fontId="0" fillId="0" borderId="83" xfId="0" applyBorder="1" applyAlignment="1">
      <alignment horizontal="center" vertical="center" wrapText="1"/>
    </xf>
    <xf numFmtId="0" fontId="0" fillId="6" borderId="97" xfId="0" applyFont="1" applyFill="1" applyBorder="1" applyAlignment="1">
      <alignment horizontal="center" vertical="center" wrapText="1"/>
    </xf>
    <xf numFmtId="0" fontId="0" fillId="6" borderId="91" xfId="0" applyFont="1" applyFill="1" applyBorder="1" applyAlignment="1">
      <alignment horizontal="center" vertical="center" wrapText="1"/>
    </xf>
    <xf numFmtId="0" fontId="0" fillId="6" borderId="116" xfId="0" applyFont="1" applyFill="1" applyBorder="1" applyAlignment="1">
      <alignment horizontal="center" vertical="center" wrapText="1"/>
    </xf>
    <xf numFmtId="0" fontId="0" fillId="6" borderId="109" xfId="0" applyFont="1" applyFill="1" applyBorder="1" applyAlignment="1">
      <alignment horizontal="center" vertical="center" wrapText="1"/>
    </xf>
    <xf numFmtId="0" fontId="0" fillId="6" borderId="110"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0" borderId="77"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93" xfId="0"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47" fillId="34" borderId="10" xfId="0" applyFont="1" applyFill="1" applyBorder="1" applyAlignment="1">
      <alignment horizontal="center" vertical="center" wrapText="1"/>
    </xf>
    <xf numFmtId="0" fontId="0" fillId="34" borderId="12"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177" fontId="48" fillId="35" borderId="117" xfId="0" applyNumberFormat="1" applyFont="1" applyFill="1" applyBorder="1" applyAlignment="1">
      <alignment horizontal="center" vertical="center" wrapText="1" shrinkToFit="1"/>
    </xf>
    <xf numFmtId="0" fontId="0" fillId="0" borderId="72"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19050</xdr:rowOff>
    </xdr:from>
    <xdr:to>
      <xdr:col>8</xdr:col>
      <xdr:colOff>180975</xdr:colOff>
      <xdr:row>2</xdr:row>
      <xdr:rowOff>38100</xdr:rowOff>
    </xdr:to>
    <xdr:sp>
      <xdr:nvSpPr>
        <xdr:cNvPr id="1" name="正方形/長方形 3"/>
        <xdr:cNvSpPr>
          <a:spLocks/>
        </xdr:cNvSpPr>
      </xdr:nvSpPr>
      <xdr:spPr>
        <a:xfrm>
          <a:off x="5286375" y="19050"/>
          <a:ext cx="8858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参考資料４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4:IV34"/>
  <sheetViews>
    <sheetView showGridLines="0" tabSelected="1" view="pageBreakPreview" zoomScale="90" zoomScaleNormal="90" zoomScaleSheetLayoutView="90" zoomScalePageLayoutView="0" workbookViewId="0" topLeftCell="A1">
      <selection activeCell="D21" sqref="D21"/>
    </sheetView>
  </sheetViews>
  <sheetFormatPr defaultColWidth="9.140625" defaultRowHeight="15"/>
  <cols>
    <col min="1" max="1" width="4.00390625" style="0" customWidth="1"/>
    <col min="2" max="2" width="15.421875" style="0" customWidth="1"/>
    <col min="3" max="3" width="7.57421875" style="0" customWidth="1"/>
    <col min="4" max="8" width="12.57421875" style="0" customWidth="1"/>
    <col min="9" max="9" width="3.00390625" style="195" customWidth="1"/>
    <col min="10" max="16384" width="9.00390625" style="195" customWidth="1"/>
  </cols>
  <sheetData>
    <row r="4" ht="17.25">
      <c r="B4" s="317" t="s">
        <v>97</v>
      </c>
    </row>
    <row r="5" ht="14.25">
      <c r="B5" s="263"/>
    </row>
    <row r="7" spans="2:8" ht="14.25">
      <c r="B7" s="17" t="s">
        <v>94</v>
      </c>
      <c r="G7" s="2"/>
      <c r="H7" s="2"/>
    </row>
    <row r="8" spans="7:8" ht="14.25" thickBot="1">
      <c r="G8" s="196"/>
      <c r="H8" s="2"/>
    </row>
    <row r="9" spans="2:256" s="198" customFormat="1" ht="35.25" customHeight="1" thickBot="1">
      <c r="B9" s="205" t="s">
        <v>75</v>
      </c>
      <c r="C9" s="205" t="s">
        <v>8</v>
      </c>
      <c r="D9" s="368" t="s">
        <v>10</v>
      </c>
      <c r="E9" s="369"/>
      <c r="F9" s="369"/>
      <c r="G9" s="369"/>
      <c r="H9" s="370"/>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c r="IS9" s="197"/>
      <c r="IT9" s="197"/>
      <c r="IU9" s="197"/>
      <c r="IV9" s="197"/>
    </row>
    <row r="10" spans="2:8" s="200" customFormat="1" ht="30" customHeight="1" thickBot="1">
      <c r="B10" s="199" t="s">
        <v>77</v>
      </c>
      <c r="C10" s="204">
        <f>44+77</f>
        <v>121</v>
      </c>
      <c r="D10" s="318"/>
      <c r="E10" s="319"/>
      <c r="F10" s="319"/>
      <c r="G10" s="319"/>
      <c r="H10" s="320"/>
    </row>
    <row r="11" spans="2:8" s="200" customFormat="1" ht="30" customHeight="1">
      <c r="B11" s="371" t="s">
        <v>78</v>
      </c>
      <c r="C11" s="206">
        <v>33</v>
      </c>
      <c r="D11" s="207" t="s">
        <v>1</v>
      </c>
      <c r="E11" s="208" t="s">
        <v>2</v>
      </c>
      <c r="F11" s="208" t="s">
        <v>3</v>
      </c>
      <c r="G11" s="208"/>
      <c r="H11" s="209"/>
    </row>
    <row r="12" spans="2:8" s="200" customFormat="1" ht="30" customHeight="1" thickBot="1">
      <c r="B12" s="372"/>
      <c r="C12" s="210">
        <v>16</v>
      </c>
      <c r="D12" s="211" t="s">
        <v>1</v>
      </c>
      <c r="E12" s="212" t="s">
        <v>2</v>
      </c>
      <c r="F12" s="212"/>
      <c r="G12" s="212"/>
      <c r="H12" s="213"/>
    </row>
    <row r="13" spans="2:8" s="200" customFormat="1" ht="30" customHeight="1">
      <c r="B13" s="371" t="s">
        <v>79</v>
      </c>
      <c r="C13" s="206">
        <f>2+9</f>
        <v>11</v>
      </c>
      <c r="D13" s="207" t="s">
        <v>0</v>
      </c>
      <c r="E13" s="214" t="s">
        <v>80</v>
      </c>
      <c r="F13" s="208"/>
      <c r="G13" s="208"/>
      <c r="H13" s="209"/>
    </row>
    <row r="14" spans="2:8" s="195" customFormat="1" ht="30" customHeight="1" thickBot="1">
      <c r="B14" s="373"/>
      <c r="C14" s="215">
        <f>2+9</f>
        <v>11</v>
      </c>
      <c r="D14" s="216" t="s">
        <v>0</v>
      </c>
      <c r="E14" s="217"/>
      <c r="F14" s="218"/>
      <c r="G14" s="219"/>
      <c r="H14" s="220"/>
    </row>
    <row r="15" spans="2:8" s="195" customFormat="1" ht="30" customHeight="1">
      <c r="B15" s="371" t="s">
        <v>81</v>
      </c>
      <c r="C15" s="206">
        <f>1+4</f>
        <v>5</v>
      </c>
      <c r="D15" s="207" t="s">
        <v>1</v>
      </c>
      <c r="E15" s="208" t="s">
        <v>2</v>
      </c>
      <c r="F15" s="221" t="s">
        <v>0</v>
      </c>
      <c r="G15" s="208"/>
      <c r="H15" s="209"/>
    </row>
    <row r="16" spans="2:8" s="195" customFormat="1" ht="30" customHeight="1" thickBot="1">
      <c r="B16" s="372"/>
      <c r="C16" s="210">
        <v>4</v>
      </c>
      <c r="D16" s="211" t="s">
        <v>1</v>
      </c>
      <c r="E16" s="222" t="s">
        <v>80</v>
      </c>
      <c r="F16" s="223"/>
      <c r="G16" s="223"/>
      <c r="H16" s="224"/>
    </row>
    <row r="17" spans="2:8" s="200" customFormat="1" ht="35.25" customHeight="1" thickBot="1">
      <c r="B17" s="201" t="s">
        <v>82</v>
      </c>
      <c r="C17" s="202">
        <v>1</v>
      </c>
      <c r="D17" s="225" t="s">
        <v>1</v>
      </c>
      <c r="E17" s="226" t="s">
        <v>2</v>
      </c>
      <c r="F17" s="226" t="s">
        <v>3</v>
      </c>
      <c r="G17" s="226" t="s">
        <v>7</v>
      </c>
      <c r="H17" s="227" t="s">
        <v>76</v>
      </c>
    </row>
    <row r="18" spans="2:8" s="200" customFormat="1" ht="30" customHeight="1" thickBot="1">
      <c r="B18" s="203" t="s">
        <v>83</v>
      </c>
      <c r="C18" s="202">
        <v>1</v>
      </c>
      <c r="D18" s="228" t="s">
        <v>76</v>
      </c>
      <c r="E18" s="226"/>
      <c r="F18" s="226"/>
      <c r="G18" s="226"/>
      <c r="H18" s="229"/>
    </row>
    <row r="19" spans="2:8" s="200" customFormat="1" ht="30" customHeight="1" thickBot="1">
      <c r="B19" s="230" t="s">
        <v>84</v>
      </c>
      <c r="C19" s="231">
        <f>4+2</f>
        <v>6</v>
      </c>
      <c r="D19" s="232" t="s">
        <v>7</v>
      </c>
      <c r="E19" s="233"/>
      <c r="F19" s="233"/>
      <c r="G19" s="233"/>
      <c r="H19" s="234"/>
    </row>
    <row r="20" spans="2:8" s="195" customFormat="1" ht="30" customHeight="1" thickBot="1">
      <c r="B20" s="235" t="s">
        <v>85</v>
      </c>
      <c r="C20" s="236">
        <f>4+9</f>
        <v>13</v>
      </c>
      <c r="D20" s="237" t="s">
        <v>0</v>
      </c>
      <c r="E20" s="238" t="s">
        <v>7</v>
      </c>
      <c r="F20" s="239" t="s">
        <v>6</v>
      </c>
      <c r="G20" s="233"/>
      <c r="H20" s="240"/>
    </row>
    <row r="21" spans="2:8" s="200" customFormat="1" ht="30" customHeight="1" thickBot="1">
      <c r="B21" s="230" t="s">
        <v>86</v>
      </c>
      <c r="C21" s="202">
        <f>2+2</f>
        <v>4</v>
      </c>
      <c r="D21" s="225" t="s">
        <v>5</v>
      </c>
      <c r="E21" s="226" t="s">
        <v>4</v>
      </c>
      <c r="F21" s="241"/>
      <c r="G21" s="226"/>
      <c r="H21" s="229"/>
    </row>
    <row r="22" spans="2:8" s="195" customFormat="1" ht="19.5" customHeight="1">
      <c r="B22" s="242" t="s">
        <v>98</v>
      </c>
      <c r="C22"/>
      <c r="D22"/>
      <c r="E22"/>
      <c r="F22"/>
      <c r="G22"/>
      <c r="H22"/>
    </row>
    <row r="23" spans="2:8" s="195" customFormat="1" ht="9.75" customHeight="1">
      <c r="B23" s="242"/>
      <c r="C23"/>
      <c r="D23"/>
      <c r="E23"/>
      <c r="F23"/>
      <c r="G23"/>
      <c r="H23"/>
    </row>
    <row r="24" spans="2:8" s="195" customFormat="1" ht="9.75" customHeight="1">
      <c r="B24" s="242"/>
      <c r="C24"/>
      <c r="D24"/>
      <c r="E24"/>
      <c r="F24"/>
      <c r="G24"/>
      <c r="H24"/>
    </row>
    <row r="25" spans="2:8" s="195" customFormat="1" ht="9.75" customHeight="1">
      <c r="B25" s="242"/>
      <c r="C25"/>
      <c r="D25"/>
      <c r="E25"/>
      <c r="F25"/>
      <c r="G25"/>
      <c r="H25"/>
    </row>
    <row r="26" spans="2:256" s="195" customFormat="1" ht="14.25">
      <c r="B26" s="243" t="s">
        <v>95</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c r="DM26" s="243"/>
      <c r="DN26" s="243"/>
      <c r="DO26" s="243"/>
      <c r="DP26" s="243"/>
      <c r="DQ26" s="243"/>
      <c r="DR26" s="243"/>
      <c r="DS26" s="243"/>
      <c r="DT26" s="243"/>
      <c r="DU26" s="243"/>
      <c r="DV26" s="243"/>
      <c r="DW26" s="243"/>
      <c r="DX26" s="243"/>
      <c r="DY26" s="243"/>
      <c r="DZ26" s="243"/>
      <c r="EA26" s="243"/>
      <c r="EB26" s="243"/>
      <c r="EC26" s="243"/>
      <c r="ED26" s="243"/>
      <c r="EE26" s="243"/>
      <c r="EF26" s="243"/>
      <c r="EG26" s="243"/>
      <c r="EH26" s="243"/>
      <c r="EI26" s="243"/>
      <c r="EJ26" s="243"/>
      <c r="EK26" s="243"/>
      <c r="EL26" s="243"/>
      <c r="EM26" s="243"/>
      <c r="EN26" s="243"/>
      <c r="EO26" s="243"/>
      <c r="EP26" s="243"/>
      <c r="EQ26" s="243"/>
      <c r="ER26" s="243"/>
      <c r="ES26" s="243"/>
      <c r="ET26" s="243"/>
      <c r="EU26" s="243"/>
      <c r="EV26" s="243"/>
      <c r="EW26" s="243"/>
      <c r="EX26" s="243"/>
      <c r="EY26" s="243"/>
      <c r="EZ26" s="243"/>
      <c r="FA26" s="243"/>
      <c r="FB26" s="243"/>
      <c r="FC26" s="243"/>
      <c r="FD26" s="243"/>
      <c r="FE26" s="243"/>
      <c r="FF26" s="243"/>
      <c r="FG26" s="243"/>
      <c r="FH26" s="243"/>
      <c r="FI26" s="243"/>
      <c r="FJ26" s="243"/>
      <c r="FK26" s="243"/>
      <c r="FL26" s="243"/>
      <c r="FM26" s="243"/>
      <c r="FN26" s="243"/>
      <c r="FO26" s="243"/>
      <c r="FP26" s="243"/>
      <c r="FQ26" s="243"/>
      <c r="FR26" s="243"/>
      <c r="FS26" s="243"/>
      <c r="FT26" s="243"/>
      <c r="FU26" s="243"/>
      <c r="FV26" s="243"/>
      <c r="FW26" s="243"/>
      <c r="FX26" s="243"/>
      <c r="FY26" s="243"/>
      <c r="FZ26" s="243"/>
      <c r="GA26" s="243"/>
      <c r="GB26" s="243"/>
      <c r="GC26" s="243"/>
      <c r="GD26" s="243"/>
      <c r="GE26" s="243"/>
      <c r="GF26" s="243"/>
      <c r="GG26" s="243"/>
      <c r="GH26" s="243"/>
      <c r="GI26" s="243"/>
      <c r="GJ26" s="243"/>
      <c r="GK26" s="243"/>
      <c r="GL26" s="243"/>
      <c r="GM26" s="243"/>
      <c r="GN26" s="243"/>
      <c r="GO26" s="243"/>
      <c r="GP26" s="243"/>
      <c r="GQ26" s="243"/>
      <c r="GR26" s="243"/>
      <c r="GS26" s="243"/>
      <c r="GT26" s="243"/>
      <c r="GU26" s="243"/>
      <c r="GV26" s="243"/>
      <c r="GW26" s="243"/>
      <c r="GX26" s="243"/>
      <c r="GY26" s="243"/>
      <c r="GZ26" s="243"/>
      <c r="HA26" s="243"/>
      <c r="HB26" s="243"/>
      <c r="HC26" s="243"/>
      <c r="HD26" s="243"/>
      <c r="HE26" s="243"/>
      <c r="HF26" s="243"/>
      <c r="HG26" s="243"/>
      <c r="HH26" s="243"/>
      <c r="HI26" s="243"/>
      <c r="HJ26" s="243"/>
      <c r="HK26" s="243"/>
      <c r="HL26" s="243"/>
      <c r="HM26" s="243"/>
      <c r="HN26" s="243"/>
      <c r="HO26" s="243"/>
      <c r="HP26" s="243"/>
      <c r="HQ26" s="243"/>
      <c r="HR26" s="243"/>
      <c r="HS26" s="243"/>
      <c r="HT26" s="243"/>
      <c r="HU26" s="243"/>
      <c r="HV26" s="243"/>
      <c r="HW26" s="243"/>
      <c r="HX26" s="243"/>
      <c r="HY26" s="243"/>
      <c r="HZ26" s="243"/>
      <c r="IA26" s="243"/>
      <c r="IB26" s="243"/>
      <c r="IC26" s="243"/>
      <c r="ID26" s="243"/>
      <c r="IE26" s="243"/>
      <c r="IF26" s="243"/>
      <c r="IG26" s="243"/>
      <c r="IH26" s="243"/>
      <c r="II26" s="243"/>
      <c r="IJ26" s="243"/>
      <c r="IK26" s="243"/>
      <c r="IL26" s="243"/>
      <c r="IM26" s="243"/>
      <c r="IN26" s="243"/>
      <c r="IO26" s="243"/>
      <c r="IP26" s="243"/>
      <c r="IQ26" s="243"/>
      <c r="IR26" s="243"/>
      <c r="IS26" s="243"/>
      <c r="IT26" s="243"/>
      <c r="IU26" s="243"/>
      <c r="IV26" s="243"/>
    </row>
    <row r="27" spans="2:8" s="195" customFormat="1" ht="15" thickBot="1">
      <c r="B27" s="1"/>
      <c r="C27"/>
      <c r="D27"/>
      <c r="E27"/>
      <c r="F27"/>
      <c r="G27"/>
      <c r="H27" s="243"/>
    </row>
    <row r="28" spans="2:8" ht="35.25" customHeight="1" thickBot="1">
      <c r="B28" s="205" t="s">
        <v>75</v>
      </c>
      <c r="C28" s="205" t="s">
        <v>8</v>
      </c>
      <c r="D28" s="365" t="s">
        <v>10</v>
      </c>
      <c r="E28" s="366"/>
      <c r="F28" s="367"/>
      <c r="H28" s="243"/>
    </row>
    <row r="29" spans="2:6" ht="30" customHeight="1" thickBot="1">
      <c r="B29" s="253" t="s">
        <v>87</v>
      </c>
      <c r="C29" s="254">
        <v>159</v>
      </c>
      <c r="D29" s="321"/>
      <c r="E29" s="323"/>
      <c r="F29" s="322"/>
    </row>
    <row r="30" spans="2:6" ht="30" customHeight="1">
      <c r="B30" s="362" t="s">
        <v>91</v>
      </c>
      <c r="C30" s="250">
        <v>26</v>
      </c>
      <c r="D30" s="260" t="s">
        <v>88</v>
      </c>
      <c r="E30" s="261" t="s">
        <v>89</v>
      </c>
      <c r="F30" s="262"/>
    </row>
    <row r="31" spans="2:6" ht="30" customHeight="1">
      <c r="B31" s="363"/>
      <c r="C31" s="251">
        <v>6</v>
      </c>
      <c r="D31" s="248" t="s">
        <v>88</v>
      </c>
      <c r="E31" s="244" t="s">
        <v>89</v>
      </c>
      <c r="F31" s="245" t="s">
        <v>90</v>
      </c>
    </row>
    <row r="32" spans="2:6" ht="30" customHeight="1" thickBot="1">
      <c r="B32" s="364"/>
      <c r="C32" s="252">
        <v>6</v>
      </c>
      <c r="D32" s="249" t="s">
        <v>89</v>
      </c>
      <c r="E32" s="246"/>
      <c r="F32" s="247"/>
    </row>
    <row r="33" spans="2:6" ht="30" customHeight="1" thickBot="1">
      <c r="B33" s="255" t="s">
        <v>92</v>
      </c>
      <c r="C33" s="256">
        <v>1</v>
      </c>
      <c r="D33" s="257" t="s">
        <v>88</v>
      </c>
      <c r="E33" s="258" t="s">
        <v>93</v>
      </c>
      <c r="F33" s="259"/>
    </row>
    <row r="34" ht="19.5" customHeight="1">
      <c r="B34" t="s">
        <v>96</v>
      </c>
    </row>
  </sheetData>
  <sheetProtection password="CC23" sheet="1" objects="1" scenarios="1"/>
  <mergeCells count="6">
    <mergeCell ref="B30:B32"/>
    <mergeCell ref="D28:F28"/>
    <mergeCell ref="D9:H9"/>
    <mergeCell ref="B11:B12"/>
    <mergeCell ref="B13:B14"/>
    <mergeCell ref="B15:B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2"/>
  <headerFooter scaleWithDoc="0">
    <oddFooter>&amp;C&amp;"ＭＳ ゴシック,標準"39</oddFooter>
  </headerFooter>
  <drawing r:id="rId1"/>
</worksheet>
</file>

<file path=xl/worksheets/sheet2.xml><?xml version="1.0" encoding="utf-8"?>
<worksheet xmlns="http://schemas.openxmlformats.org/spreadsheetml/2006/main" xmlns:r="http://schemas.openxmlformats.org/officeDocument/2006/relationships">
  <dimension ref="B1:G39"/>
  <sheetViews>
    <sheetView showGridLines="0" view="pageBreakPreview" zoomScaleSheetLayoutView="100" zoomScalePageLayoutView="0" workbookViewId="0" topLeftCell="A1">
      <selection activeCell="B11" sqref="B11"/>
    </sheetView>
  </sheetViews>
  <sheetFormatPr defaultColWidth="9.140625" defaultRowHeight="15"/>
  <cols>
    <col min="1" max="1" width="2.00390625" style="0" customWidth="1"/>
    <col min="2" max="2" width="28.00390625" style="0" customWidth="1"/>
    <col min="3" max="6" width="10.8515625" style="0" customWidth="1"/>
    <col min="7" max="7" width="11.00390625" style="0" customWidth="1"/>
  </cols>
  <sheetData>
    <row r="1" ht="14.25">
      <c r="B1" s="17" t="s">
        <v>9</v>
      </c>
    </row>
    <row r="3" spans="2:6" ht="13.5">
      <c r="B3" s="14" t="s">
        <v>8</v>
      </c>
      <c r="C3" s="376" t="s">
        <v>10</v>
      </c>
      <c r="D3" s="377"/>
      <c r="E3" s="377"/>
      <c r="F3" s="377"/>
    </row>
    <row r="4" spans="2:6" ht="14.25">
      <c r="B4" s="374">
        <v>70</v>
      </c>
      <c r="C4" s="32" t="s">
        <v>70</v>
      </c>
      <c r="D4" s="33" t="s">
        <v>1</v>
      </c>
      <c r="E4" s="33" t="s">
        <v>2</v>
      </c>
      <c r="F4" s="33" t="s">
        <v>3</v>
      </c>
    </row>
    <row r="5" spans="2:6" ht="14.25">
      <c r="B5" s="375"/>
      <c r="C5" s="32" t="s">
        <v>71</v>
      </c>
      <c r="D5" s="33" t="s">
        <v>1</v>
      </c>
      <c r="E5" s="33" t="s">
        <v>2</v>
      </c>
      <c r="F5" s="6"/>
    </row>
    <row r="7" spans="2:7" ht="22.5" customHeight="1">
      <c r="B7" s="341" t="s">
        <v>43</v>
      </c>
      <c r="C7" s="4" t="s">
        <v>11</v>
      </c>
      <c r="D7" s="4" t="s">
        <v>1</v>
      </c>
      <c r="E7" s="18" t="s">
        <v>2</v>
      </c>
      <c r="F7" s="153" t="s">
        <v>3</v>
      </c>
      <c r="G7" s="326" t="s">
        <v>28</v>
      </c>
    </row>
    <row r="8" spans="2:7" ht="22.5" customHeight="1">
      <c r="B8" s="342" t="s">
        <v>13</v>
      </c>
      <c r="C8" s="10"/>
      <c r="D8" s="12"/>
      <c r="E8" s="12"/>
      <c r="F8" s="12"/>
      <c r="G8" s="11"/>
    </row>
    <row r="9" spans="2:7" ht="22.5" customHeight="1">
      <c r="B9" s="343" t="s">
        <v>100</v>
      </c>
      <c r="C9" s="20">
        <v>11674</v>
      </c>
      <c r="D9" s="20">
        <v>45850</v>
      </c>
      <c r="E9" s="20">
        <v>52746</v>
      </c>
      <c r="F9" s="154"/>
      <c r="G9" s="34">
        <f>SUM(C9:E9)</f>
        <v>110270</v>
      </c>
    </row>
    <row r="10" spans="2:7" ht="22.5" customHeight="1">
      <c r="B10" s="344" t="s">
        <v>99</v>
      </c>
      <c r="C10" s="22">
        <v>11792</v>
      </c>
      <c r="D10" s="22">
        <v>38489</v>
      </c>
      <c r="E10" s="22">
        <v>45503</v>
      </c>
      <c r="F10" s="155"/>
      <c r="G10" s="35">
        <f>SUM(C10:E10)</f>
        <v>95784</v>
      </c>
    </row>
    <row r="11" spans="2:7" ht="22.5" customHeight="1">
      <c r="B11" s="345" t="s">
        <v>36</v>
      </c>
      <c r="C11" s="23">
        <v>9825</v>
      </c>
      <c r="D11" s="23">
        <v>29487</v>
      </c>
      <c r="E11" s="23">
        <v>38599</v>
      </c>
      <c r="F11" s="156"/>
      <c r="G11" s="36">
        <f>SUM(C11:E12)</f>
        <v>77913.21652279694</v>
      </c>
    </row>
    <row r="12" spans="2:7" ht="22.5" customHeight="1" thickBot="1">
      <c r="B12" s="346" t="s">
        <v>37</v>
      </c>
      <c r="C12" s="24">
        <f>C11/C9</f>
        <v>0.8416138427274285</v>
      </c>
      <c r="D12" s="24">
        <f>D11/D9</f>
        <v>0.6431188658669574</v>
      </c>
      <c r="E12" s="24">
        <f>E11/E9</f>
        <v>0.7317900883479316</v>
      </c>
      <c r="F12" s="157"/>
      <c r="G12" s="150">
        <f>G11/G9</f>
        <v>0.7065676659363103</v>
      </c>
    </row>
    <row r="13" spans="2:7" ht="22.5" customHeight="1" thickTop="1">
      <c r="B13" s="347" t="s">
        <v>101</v>
      </c>
      <c r="C13" s="25">
        <f>C9-C10</f>
        <v>-118</v>
      </c>
      <c r="D13" s="25">
        <f>D9-D10</f>
        <v>7361</v>
      </c>
      <c r="E13" s="25">
        <f>E9-E10</f>
        <v>7243</v>
      </c>
      <c r="F13" s="158">
        <f>F9-F10</f>
        <v>0</v>
      </c>
      <c r="G13" s="327">
        <f>SUM(C13:E13)</f>
        <v>14486</v>
      </c>
    </row>
    <row r="14" spans="2:7" ht="22.5" customHeight="1">
      <c r="B14" s="347" t="s">
        <v>56</v>
      </c>
      <c r="C14" s="114">
        <f>C13/C9</f>
        <v>-0.01010793215692993</v>
      </c>
      <c r="D14" s="114">
        <f>D13/D9</f>
        <v>0.1605452562704471</v>
      </c>
      <c r="E14" s="114">
        <f>E13/E9</f>
        <v>0.13731846964698746</v>
      </c>
      <c r="F14" s="159"/>
      <c r="G14" s="328">
        <f>G13/G9</f>
        <v>0.1313684592364197</v>
      </c>
    </row>
    <row r="15" spans="2:7" ht="22.5" customHeight="1">
      <c r="B15" s="352" t="s">
        <v>12</v>
      </c>
      <c r="C15" s="10"/>
      <c r="D15" s="12"/>
      <c r="E15" s="12"/>
      <c r="F15" s="12"/>
      <c r="G15" s="12"/>
    </row>
    <row r="16" spans="2:7" ht="22.5" customHeight="1">
      <c r="B16" s="348" t="s">
        <v>14</v>
      </c>
      <c r="C16" s="26">
        <v>1.86</v>
      </c>
      <c r="D16" s="26">
        <v>11.76</v>
      </c>
      <c r="E16" s="26">
        <v>17.15</v>
      </c>
      <c r="F16" s="160"/>
      <c r="G16" s="138">
        <f>SUM(C16:E16)</f>
        <v>30.769999999999996</v>
      </c>
    </row>
    <row r="17" spans="2:7" ht="22.5" customHeight="1">
      <c r="B17" s="349" t="s">
        <v>15</v>
      </c>
      <c r="C17" s="27">
        <v>0.01</v>
      </c>
      <c r="D17" s="27">
        <v>0.21</v>
      </c>
      <c r="E17" s="27">
        <v>0.31</v>
      </c>
      <c r="F17" s="161"/>
      <c r="G17" s="139">
        <f aca="true" t="shared" si="0" ref="G17:G37">SUM(C17:E17)</f>
        <v>0.53</v>
      </c>
    </row>
    <row r="18" spans="2:7" ht="22.5" customHeight="1">
      <c r="B18" s="347" t="s">
        <v>29</v>
      </c>
      <c r="C18" s="13" t="s">
        <v>31</v>
      </c>
      <c r="D18" s="13" t="s">
        <v>31</v>
      </c>
      <c r="E18" s="13" t="s">
        <v>31</v>
      </c>
      <c r="F18" s="162"/>
      <c r="G18" s="151"/>
    </row>
    <row r="19" spans="2:7" ht="22.5" customHeight="1">
      <c r="B19" s="349" t="s">
        <v>16</v>
      </c>
      <c r="C19" s="27">
        <v>0.04</v>
      </c>
      <c r="D19" s="28">
        <v>1.91</v>
      </c>
      <c r="E19" s="28">
        <v>2.52</v>
      </c>
      <c r="F19" s="161"/>
      <c r="G19" s="139">
        <f t="shared" si="0"/>
        <v>4.47</v>
      </c>
    </row>
    <row r="20" spans="2:7" ht="22.5" customHeight="1">
      <c r="B20" s="347" t="s">
        <v>29</v>
      </c>
      <c r="C20" s="13" t="s">
        <v>31</v>
      </c>
      <c r="D20" s="19" t="s">
        <v>34</v>
      </c>
      <c r="E20" s="19" t="s">
        <v>34</v>
      </c>
      <c r="F20" s="163" t="s">
        <v>34</v>
      </c>
      <c r="G20" s="151"/>
    </row>
    <row r="21" spans="2:7" ht="22.5" customHeight="1">
      <c r="B21" s="350" t="s">
        <v>17</v>
      </c>
      <c r="C21" s="29">
        <v>0</v>
      </c>
      <c r="D21" s="27">
        <v>0.16</v>
      </c>
      <c r="E21" s="27">
        <v>0.02</v>
      </c>
      <c r="F21" s="161"/>
      <c r="G21" s="139">
        <f t="shared" si="0"/>
        <v>0.18</v>
      </c>
    </row>
    <row r="22" spans="2:7" ht="22.5" customHeight="1">
      <c r="B22" s="347" t="s">
        <v>29</v>
      </c>
      <c r="C22" s="30" t="s">
        <v>31</v>
      </c>
      <c r="D22" s="30" t="s">
        <v>31</v>
      </c>
      <c r="E22" s="30" t="s">
        <v>31</v>
      </c>
      <c r="F22" s="164"/>
      <c r="G22" s="140"/>
    </row>
    <row r="23" spans="2:7" ht="22.5" customHeight="1">
      <c r="B23" s="349" t="s">
        <v>18</v>
      </c>
      <c r="C23" s="27">
        <v>0.04</v>
      </c>
      <c r="D23" s="27">
        <v>0.04</v>
      </c>
      <c r="E23" s="29">
        <v>0</v>
      </c>
      <c r="F23" s="161"/>
      <c r="G23" s="139">
        <f t="shared" si="0"/>
        <v>0.08</v>
      </c>
    </row>
    <row r="24" spans="2:7" ht="22.5" customHeight="1">
      <c r="B24" s="347" t="s">
        <v>29</v>
      </c>
      <c r="C24" s="30" t="s">
        <v>31</v>
      </c>
      <c r="D24" s="30" t="s">
        <v>31</v>
      </c>
      <c r="E24" s="30" t="s">
        <v>31</v>
      </c>
      <c r="F24" s="164"/>
      <c r="G24" s="140"/>
    </row>
    <row r="25" spans="2:7" ht="22.5" customHeight="1">
      <c r="B25" s="349" t="s">
        <v>19</v>
      </c>
      <c r="C25" s="29">
        <v>0</v>
      </c>
      <c r="D25" s="27">
        <v>0.01</v>
      </c>
      <c r="E25" s="29">
        <v>0</v>
      </c>
      <c r="F25" s="161"/>
      <c r="G25" s="139">
        <f t="shared" si="0"/>
        <v>0.01</v>
      </c>
    </row>
    <row r="26" spans="2:7" ht="22.5" customHeight="1">
      <c r="B26" s="347" t="s">
        <v>29</v>
      </c>
      <c r="C26" s="30" t="s">
        <v>31</v>
      </c>
      <c r="D26" s="30" t="s">
        <v>31</v>
      </c>
      <c r="E26" s="30" t="s">
        <v>31</v>
      </c>
      <c r="F26" s="164"/>
      <c r="G26" s="140"/>
    </row>
    <row r="27" spans="2:7" ht="22.5" customHeight="1">
      <c r="B27" s="349" t="s">
        <v>24</v>
      </c>
      <c r="C27" s="27">
        <v>0.31</v>
      </c>
      <c r="D27" s="27">
        <v>0.05</v>
      </c>
      <c r="E27" s="29">
        <v>0</v>
      </c>
      <c r="F27" s="161"/>
      <c r="G27" s="139">
        <f t="shared" si="0"/>
        <v>0.36</v>
      </c>
    </row>
    <row r="28" spans="2:7" ht="22.5" customHeight="1">
      <c r="B28" s="347" t="s">
        <v>29</v>
      </c>
      <c r="C28" s="30" t="s">
        <v>31</v>
      </c>
      <c r="D28" s="30" t="s">
        <v>31</v>
      </c>
      <c r="E28" s="30" t="s">
        <v>31</v>
      </c>
      <c r="F28" s="164"/>
      <c r="G28" s="140"/>
    </row>
    <row r="29" spans="2:7" ht="22.5" customHeight="1">
      <c r="B29" s="349" t="s">
        <v>20</v>
      </c>
      <c r="C29" s="29">
        <v>0</v>
      </c>
      <c r="D29" s="28">
        <v>9.27</v>
      </c>
      <c r="E29" s="28">
        <v>14.28</v>
      </c>
      <c r="F29" s="161"/>
      <c r="G29" s="139">
        <f t="shared" si="0"/>
        <v>23.549999999999997</v>
      </c>
    </row>
    <row r="30" spans="2:7" ht="22.5" customHeight="1">
      <c r="B30" s="347" t="s">
        <v>29</v>
      </c>
      <c r="C30" s="13" t="s">
        <v>31</v>
      </c>
      <c r="D30" s="15" t="s">
        <v>32</v>
      </c>
      <c r="E30" s="15" t="s">
        <v>32</v>
      </c>
      <c r="F30" s="165" t="s">
        <v>32</v>
      </c>
      <c r="G30" s="151"/>
    </row>
    <row r="31" spans="2:7" ht="22.5" customHeight="1">
      <c r="B31" s="349" t="s">
        <v>21</v>
      </c>
      <c r="C31" s="28">
        <v>1.47</v>
      </c>
      <c r="D31" s="27">
        <v>0.11</v>
      </c>
      <c r="E31" s="27">
        <v>0.02</v>
      </c>
      <c r="F31" s="161"/>
      <c r="G31" s="139">
        <f t="shared" si="0"/>
        <v>1.6</v>
      </c>
    </row>
    <row r="32" spans="2:7" ht="22.5" customHeight="1">
      <c r="B32" s="347" t="s">
        <v>29</v>
      </c>
      <c r="C32" s="15" t="s">
        <v>30</v>
      </c>
      <c r="D32" s="13" t="s">
        <v>31</v>
      </c>
      <c r="E32" s="13" t="s">
        <v>31</v>
      </c>
      <c r="F32" s="162"/>
      <c r="G32" s="151"/>
    </row>
    <row r="33" spans="2:7" ht="22.5" customHeight="1">
      <c r="B33" s="349" t="s">
        <v>22</v>
      </c>
      <c r="C33" s="29">
        <v>0</v>
      </c>
      <c r="D33" s="27">
        <v>0.01</v>
      </c>
      <c r="E33" s="29">
        <v>0</v>
      </c>
      <c r="F33" s="161"/>
      <c r="G33" s="139">
        <f t="shared" si="0"/>
        <v>0.01</v>
      </c>
    </row>
    <row r="34" spans="2:7" ht="22.5" customHeight="1">
      <c r="B34" s="347" t="s">
        <v>29</v>
      </c>
      <c r="C34" s="30" t="s">
        <v>31</v>
      </c>
      <c r="D34" s="30" t="s">
        <v>31</v>
      </c>
      <c r="E34" s="30" t="s">
        <v>31</v>
      </c>
      <c r="F34" s="164"/>
      <c r="G34" s="140"/>
    </row>
    <row r="35" spans="2:7" ht="22.5" customHeight="1">
      <c r="B35" s="349" t="s">
        <v>23</v>
      </c>
      <c r="C35" s="28">
        <v>0.85</v>
      </c>
      <c r="D35" s="28">
        <v>1.85</v>
      </c>
      <c r="E35" s="28">
        <v>1.29</v>
      </c>
      <c r="F35" s="161"/>
      <c r="G35" s="139">
        <f t="shared" si="0"/>
        <v>3.99</v>
      </c>
    </row>
    <row r="36" spans="2:7" ht="22.5" customHeight="1" thickBot="1">
      <c r="B36" s="351"/>
      <c r="C36" s="16" t="s">
        <v>35</v>
      </c>
      <c r="D36" s="16" t="s">
        <v>33</v>
      </c>
      <c r="E36" s="16" t="s">
        <v>33</v>
      </c>
      <c r="F36" s="166" t="s">
        <v>33</v>
      </c>
      <c r="G36" s="152"/>
    </row>
    <row r="37" spans="2:7" ht="22.5" customHeight="1" thickTop="1">
      <c r="B37" s="347" t="s">
        <v>25</v>
      </c>
      <c r="C37" s="31">
        <v>2.71</v>
      </c>
      <c r="D37" s="31">
        <v>13.61</v>
      </c>
      <c r="E37" s="31">
        <v>18.44</v>
      </c>
      <c r="F37" s="164"/>
      <c r="G37" s="140">
        <f t="shared" si="0"/>
        <v>34.760000000000005</v>
      </c>
    </row>
    <row r="38" ht="14.25" customHeight="1">
      <c r="B38" s="7" t="s">
        <v>26</v>
      </c>
    </row>
    <row r="39" spans="2:7" ht="22.5" customHeight="1">
      <c r="B39" s="9" t="s">
        <v>27</v>
      </c>
      <c r="C39" s="20">
        <v>35</v>
      </c>
      <c r="D39" s="20">
        <v>2490</v>
      </c>
      <c r="E39" s="20">
        <v>2982</v>
      </c>
      <c r="F39" s="8"/>
      <c r="G39" s="8"/>
    </row>
  </sheetData>
  <sheetProtection password="CC23" sheet="1" objects="1" scenarios="1"/>
  <mergeCells count="2">
    <mergeCell ref="B4:B5"/>
    <mergeCell ref="C3:F3"/>
  </mergeCells>
  <printOptions/>
  <pageMargins left="0.7086614173228347" right="0.7086614173228347" top="0.5905511811023623" bottom="0.5511811023622047" header="0.31496062992125984" footer="0.31496062992125984"/>
  <pageSetup horizontalDpi="600" verticalDpi="600" orientation="portrait" paperSize="9" r:id="rId1"/>
  <headerFooter scaleWithDoc="0">
    <oddFooter>&amp;C&amp;"ＭＳ ゴシック,標準"40</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I47"/>
  <sheetViews>
    <sheetView showGridLines="0" view="pageBreakPreview" zoomScaleSheetLayoutView="100" zoomScalePageLayoutView="0" workbookViewId="0" topLeftCell="A1">
      <selection activeCell="B7" sqref="B7"/>
    </sheetView>
  </sheetViews>
  <sheetFormatPr defaultColWidth="9.140625" defaultRowHeight="15"/>
  <cols>
    <col min="1" max="1" width="2.421875" style="0" customWidth="1"/>
    <col min="2" max="2" width="28.00390625" style="0" customWidth="1"/>
    <col min="3" max="5" width="10.8515625" style="0" customWidth="1"/>
    <col min="6" max="6" width="2.8515625" style="0" customWidth="1"/>
    <col min="7" max="9" width="10.57421875" style="0" customWidth="1"/>
  </cols>
  <sheetData>
    <row r="1" ht="14.25">
      <c r="B1" s="17" t="s">
        <v>38</v>
      </c>
    </row>
    <row r="3" spans="2:5" ht="15" customHeight="1">
      <c r="B3" s="180" t="s">
        <v>8</v>
      </c>
      <c r="C3" s="378" t="s">
        <v>10</v>
      </c>
      <c r="D3" s="379"/>
      <c r="E3" s="334"/>
    </row>
    <row r="4" spans="2:5" ht="15" customHeight="1">
      <c r="B4" s="374">
        <v>57</v>
      </c>
      <c r="C4" s="32" t="s">
        <v>72</v>
      </c>
      <c r="D4" s="5" t="s">
        <v>0</v>
      </c>
      <c r="E4" s="333"/>
    </row>
    <row r="5" spans="2:5" ht="15" customHeight="1">
      <c r="B5" s="375"/>
      <c r="C5" s="32" t="s">
        <v>72</v>
      </c>
      <c r="D5" s="5" t="s">
        <v>0</v>
      </c>
      <c r="E5" s="5" t="s">
        <v>41</v>
      </c>
    </row>
    <row r="7" spans="2:9" ht="19.5" customHeight="1">
      <c r="B7" s="341" t="s">
        <v>43</v>
      </c>
      <c r="C7" s="56" t="s">
        <v>11</v>
      </c>
      <c r="D7" s="44" t="s">
        <v>0</v>
      </c>
      <c r="E7" s="331" t="s">
        <v>28</v>
      </c>
      <c r="F7" s="189"/>
      <c r="G7" s="266" t="s">
        <v>0</v>
      </c>
      <c r="H7" s="265" t="s">
        <v>40</v>
      </c>
      <c r="I7" s="329" t="s">
        <v>28</v>
      </c>
    </row>
    <row r="8" spans="2:9" ht="19.5" customHeight="1">
      <c r="B8" s="342" t="s">
        <v>13</v>
      </c>
      <c r="C8" s="10"/>
      <c r="D8" s="12"/>
      <c r="E8" s="11"/>
      <c r="F8" s="189"/>
      <c r="G8" s="267"/>
      <c r="H8" s="267"/>
      <c r="I8" s="268"/>
    </row>
    <row r="9" spans="2:9" ht="19.5" customHeight="1">
      <c r="B9" s="343" t="s">
        <v>100</v>
      </c>
      <c r="C9" s="57">
        <v>11674</v>
      </c>
      <c r="D9" s="45">
        <v>216253</v>
      </c>
      <c r="E9" s="106">
        <f>SUM(C9:D9)</f>
        <v>227927</v>
      </c>
      <c r="F9" s="189"/>
      <c r="G9" s="269">
        <v>216253</v>
      </c>
      <c r="H9" s="270">
        <v>41952</v>
      </c>
      <c r="I9" s="271">
        <f>C9+G9+H9</f>
        <v>269879</v>
      </c>
    </row>
    <row r="10" spans="2:9" ht="19.5" customHeight="1">
      <c r="B10" s="344" t="s">
        <v>99</v>
      </c>
      <c r="C10" s="58">
        <v>11792</v>
      </c>
      <c r="D10" s="46">
        <v>189859</v>
      </c>
      <c r="E10" s="107">
        <f>SUM(C10:D10)</f>
        <v>201651</v>
      </c>
      <c r="F10" s="189"/>
      <c r="G10" s="272">
        <v>189859</v>
      </c>
      <c r="H10" s="273">
        <v>35917</v>
      </c>
      <c r="I10" s="324">
        <f>C10+G10+H10</f>
        <v>237568</v>
      </c>
    </row>
    <row r="11" spans="2:9" ht="19.5" customHeight="1">
      <c r="B11" s="345" t="s">
        <v>36</v>
      </c>
      <c r="C11" s="59">
        <v>9825</v>
      </c>
      <c r="D11" s="47">
        <v>130290</v>
      </c>
      <c r="E11" s="108">
        <f>SUM(C11:D11)</f>
        <v>140115</v>
      </c>
      <c r="F11" s="189"/>
      <c r="G11" s="274">
        <v>130290</v>
      </c>
      <c r="H11" s="275">
        <v>26241</v>
      </c>
      <c r="I11" s="325">
        <f>C11+G11+H11</f>
        <v>166356</v>
      </c>
    </row>
    <row r="12" spans="2:9" ht="19.5" customHeight="1" thickBot="1">
      <c r="B12" s="346" t="s">
        <v>37</v>
      </c>
      <c r="C12" s="60">
        <f>C11/C9</f>
        <v>0.8416138427274285</v>
      </c>
      <c r="D12" s="48">
        <f>D11/D9</f>
        <v>0.6024887516011339</v>
      </c>
      <c r="E12" s="190">
        <f>E11/E9</f>
        <v>0.614736297147771</v>
      </c>
      <c r="F12" s="189"/>
      <c r="G12" s="276">
        <f>G11/G9</f>
        <v>0.6024887516011339</v>
      </c>
      <c r="H12" s="316">
        <f>H11/H9</f>
        <v>0.6255005720823799</v>
      </c>
      <c r="I12" s="278">
        <f>I11/I9</f>
        <v>0.6164095761433828</v>
      </c>
    </row>
    <row r="13" spans="2:9" ht="19.5" customHeight="1" thickTop="1">
      <c r="B13" s="347" t="s">
        <v>101</v>
      </c>
      <c r="C13" s="61">
        <f>C9-C10</f>
        <v>-118</v>
      </c>
      <c r="D13" s="49">
        <f>D9-D10</f>
        <v>26394</v>
      </c>
      <c r="E13" s="332">
        <f>SUM(C13:D13)</f>
        <v>26276</v>
      </c>
      <c r="F13" s="189"/>
      <c r="G13" s="279">
        <f>G9-G10</f>
        <v>26394</v>
      </c>
      <c r="H13" s="280">
        <f>H9-H10</f>
        <v>6035</v>
      </c>
      <c r="I13" s="330">
        <f>I9-I10</f>
        <v>32311</v>
      </c>
    </row>
    <row r="14" spans="2:9" ht="19.5" customHeight="1">
      <c r="B14" s="353" t="s">
        <v>56</v>
      </c>
      <c r="C14" s="354">
        <f>C13/C9</f>
        <v>-0.01010793215692993</v>
      </c>
      <c r="D14" s="355">
        <f>D13/D9</f>
        <v>0.12205148599094578</v>
      </c>
      <c r="E14" s="356">
        <f>E13/E9</f>
        <v>0.1152825246679858</v>
      </c>
      <c r="F14" s="189"/>
      <c r="G14" s="357">
        <f>G13/G9</f>
        <v>0.12205148599094578</v>
      </c>
      <c r="H14" s="358">
        <f>H13/H9</f>
        <v>0.1438548817696415</v>
      </c>
      <c r="I14" s="359">
        <f>I13/I9</f>
        <v>0.11972402447022555</v>
      </c>
    </row>
    <row r="15" spans="2:9" ht="15" customHeight="1">
      <c r="B15" s="361" t="s">
        <v>12</v>
      </c>
      <c r="C15" s="12"/>
      <c r="D15" s="12"/>
      <c r="E15" s="12"/>
      <c r="F15" s="2"/>
      <c r="G15" s="12"/>
      <c r="H15" s="12"/>
      <c r="I15" s="12"/>
    </row>
    <row r="16" spans="2:9" ht="15" customHeight="1">
      <c r="B16" s="360" t="s">
        <v>14</v>
      </c>
      <c r="C16" s="70">
        <v>1.86</v>
      </c>
      <c r="D16" s="55">
        <v>26.14</v>
      </c>
      <c r="E16" s="110">
        <f>SUM(C16:D16)</f>
        <v>28</v>
      </c>
      <c r="F16" s="189"/>
      <c r="G16" s="42">
        <v>26.14</v>
      </c>
      <c r="H16" s="174">
        <v>6.51</v>
      </c>
      <c r="I16" s="191">
        <f>C16+G16+H16</f>
        <v>34.51</v>
      </c>
    </row>
    <row r="17" spans="2:9" ht="15" customHeight="1">
      <c r="B17" s="349" t="s">
        <v>15</v>
      </c>
      <c r="C17" s="63">
        <v>0.01</v>
      </c>
      <c r="D17" s="53">
        <v>1.17</v>
      </c>
      <c r="E17" s="111">
        <f>SUM(C17:D17)</f>
        <v>1.18</v>
      </c>
      <c r="F17" s="189"/>
      <c r="G17" s="39">
        <v>1.17</v>
      </c>
      <c r="H17" s="167">
        <v>0.81</v>
      </c>
      <c r="I17" s="111">
        <f>C17+G17+H17</f>
        <v>1.99</v>
      </c>
    </row>
    <row r="18" spans="2:9" ht="21.75" customHeight="1">
      <c r="B18" s="347" t="s">
        <v>29</v>
      </c>
      <c r="C18" s="64" t="s">
        <v>31</v>
      </c>
      <c r="D18" s="78" t="s">
        <v>48</v>
      </c>
      <c r="E18" s="192"/>
      <c r="F18" s="189"/>
      <c r="G18" s="181" t="s">
        <v>48</v>
      </c>
      <c r="H18" s="168" t="s">
        <v>48</v>
      </c>
      <c r="I18" s="192"/>
    </row>
    <row r="19" spans="2:9" ht="15" customHeight="1">
      <c r="B19" s="349" t="s">
        <v>16</v>
      </c>
      <c r="C19" s="63">
        <v>0.04</v>
      </c>
      <c r="D19" s="51">
        <v>0.08</v>
      </c>
      <c r="E19" s="111">
        <f>SUM(C19:D19)</f>
        <v>0.12</v>
      </c>
      <c r="F19" s="189"/>
      <c r="G19" s="37">
        <v>0.08</v>
      </c>
      <c r="H19" s="169">
        <v>0.03</v>
      </c>
      <c r="I19" s="111">
        <f>C19+G19+H19</f>
        <v>0.15</v>
      </c>
    </row>
    <row r="20" spans="2:9" ht="15" customHeight="1">
      <c r="B20" s="347" t="s">
        <v>29</v>
      </c>
      <c r="C20" s="64" t="s">
        <v>31</v>
      </c>
      <c r="D20" s="77" t="s">
        <v>31</v>
      </c>
      <c r="E20" s="192"/>
      <c r="F20" s="189"/>
      <c r="G20" s="81" t="s">
        <v>31</v>
      </c>
      <c r="H20" s="170" t="s">
        <v>31</v>
      </c>
      <c r="I20" s="192"/>
    </row>
    <row r="21" spans="2:9" ht="15" customHeight="1">
      <c r="B21" s="350" t="s">
        <v>17</v>
      </c>
      <c r="C21" s="65">
        <v>0</v>
      </c>
      <c r="D21" s="53">
        <v>1.61</v>
      </c>
      <c r="E21" s="111">
        <f>SUM(C21:D21)</f>
        <v>1.61</v>
      </c>
      <c r="F21" s="189"/>
      <c r="G21" s="39">
        <v>1.61</v>
      </c>
      <c r="H21" s="169">
        <v>0.03</v>
      </c>
      <c r="I21" s="111">
        <f>C21+G21+H21</f>
        <v>1.6400000000000001</v>
      </c>
    </row>
    <row r="22" spans="2:9" ht="15" customHeight="1">
      <c r="B22" s="347" t="s">
        <v>29</v>
      </c>
      <c r="C22" s="66" t="s">
        <v>31</v>
      </c>
      <c r="D22" s="76" t="s">
        <v>47</v>
      </c>
      <c r="E22" s="110"/>
      <c r="F22" s="189"/>
      <c r="G22" s="182" t="s">
        <v>47</v>
      </c>
      <c r="H22" s="171" t="s">
        <v>31</v>
      </c>
      <c r="I22" s="110"/>
    </row>
    <row r="23" spans="2:9" ht="15" customHeight="1">
      <c r="B23" s="349" t="s">
        <v>18</v>
      </c>
      <c r="C23" s="63">
        <v>0.04</v>
      </c>
      <c r="D23" s="53">
        <v>0.24</v>
      </c>
      <c r="E23" s="111">
        <f>SUM(C23:D23)</f>
        <v>0.27999999999999997</v>
      </c>
      <c r="F23" s="189"/>
      <c r="G23" s="39">
        <v>0.24</v>
      </c>
      <c r="H23" s="169">
        <v>0.01</v>
      </c>
      <c r="I23" s="111">
        <f>C23+G23+H23</f>
        <v>0.29</v>
      </c>
    </row>
    <row r="24" spans="2:9" ht="15" customHeight="1">
      <c r="B24" s="347" t="s">
        <v>29</v>
      </c>
      <c r="C24" s="66" t="s">
        <v>31</v>
      </c>
      <c r="D24" s="79" t="s">
        <v>49</v>
      </c>
      <c r="E24" s="110"/>
      <c r="F24" s="189"/>
      <c r="G24" s="184" t="s">
        <v>49</v>
      </c>
      <c r="H24" s="171" t="s">
        <v>31</v>
      </c>
      <c r="I24" s="110"/>
    </row>
    <row r="25" spans="2:9" ht="15" customHeight="1">
      <c r="B25" s="349" t="s">
        <v>19</v>
      </c>
      <c r="C25" s="65">
        <v>0</v>
      </c>
      <c r="D25" s="51">
        <v>0.07</v>
      </c>
      <c r="E25" s="111">
        <f>SUM(C25:D25)</f>
        <v>0.07</v>
      </c>
      <c r="F25" s="189"/>
      <c r="G25" s="37">
        <v>0.07</v>
      </c>
      <c r="H25" s="169">
        <v>0.02</v>
      </c>
      <c r="I25" s="111">
        <f>C25+G25+H25</f>
        <v>0.09000000000000001</v>
      </c>
    </row>
    <row r="26" spans="2:9" ht="15" customHeight="1">
      <c r="B26" s="347" t="s">
        <v>29</v>
      </c>
      <c r="C26" s="66" t="s">
        <v>31</v>
      </c>
      <c r="D26" s="54" t="s">
        <v>31</v>
      </c>
      <c r="E26" s="110"/>
      <c r="F26" s="189"/>
      <c r="G26" s="40" t="s">
        <v>31</v>
      </c>
      <c r="H26" s="171" t="s">
        <v>31</v>
      </c>
      <c r="I26" s="110"/>
    </row>
    <row r="27" spans="2:9" ht="15" customHeight="1">
      <c r="B27" s="349" t="s">
        <v>44</v>
      </c>
      <c r="C27" s="65">
        <v>0</v>
      </c>
      <c r="D27" s="51">
        <v>0.08</v>
      </c>
      <c r="E27" s="111">
        <f>SUM(C27:D27)</f>
        <v>0.08</v>
      </c>
      <c r="F27" s="189"/>
      <c r="G27" s="37">
        <v>0.08</v>
      </c>
      <c r="H27" s="169">
        <v>0.35</v>
      </c>
      <c r="I27" s="111">
        <f>C27+G27+H27</f>
        <v>0.43</v>
      </c>
    </row>
    <row r="28" spans="2:9" ht="20.25" customHeight="1">
      <c r="B28" s="347" t="s">
        <v>29</v>
      </c>
      <c r="C28" s="66" t="s">
        <v>31</v>
      </c>
      <c r="D28" s="54" t="s">
        <v>31</v>
      </c>
      <c r="E28" s="110"/>
      <c r="F28" s="189"/>
      <c r="G28" s="40" t="s">
        <v>31</v>
      </c>
      <c r="H28" s="171" t="s">
        <v>31</v>
      </c>
      <c r="I28" s="110"/>
    </row>
    <row r="29" spans="2:9" ht="15" customHeight="1">
      <c r="B29" s="349" t="s">
        <v>45</v>
      </c>
      <c r="C29" s="65">
        <v>0</v>
      </c>
      <c r="D29" s="51">
        <v>0.23</v>
      </c>
      <c r="E29" s="111">
        <f>SUM(C29:D29)</f>
        <v>0.23</v>
      </c>
      <c r="F29" s="189"/>
      <c r="G29" s="37">
        <v>0.23</v>
      </c>
      <c r="H29" s="167">
        <v>2.73</v>
      </c>
      <c r="I29" s="111">
        <f>C29+G29+H29</f>
        <v>2.96</v>
      </c>
    </row>
    <row r="30" spans="2:9" ht="22.5" customHeight="1">
      <c r="B30" s="347" t="s">
        <v>29</v>
      </c>
      <c r="C30" s="66" t="s">
        <v>31</v>
      </c>
      <c r="D30" s="54" t="s">
        <v>31</v>
      </c>
      <c r="E30" s="110"/>
      <c r="F30" s="189"/>
      <c r="G30" s="40" t="s">
        <v>31</v>
      </c>
      <c r="H30" s="187" t="s">
        <v>51</v>
      </c>
      <c r="I30" s="110"/>
    </row>
    <row r="31" spans="2:9" ht="15" customHeight="1">
      <c r="B31" s="349" t="s">
        <v>24</v>
      </c>
      <c r="C31" s="63">
        <v>0.31</v>
      </c>
      <c r="D31" s="53">
        <v>21.59</v>
      </c>
      <c r="E31" s="111">
        <f>SUM(C31:D31)</f>
        <v>21.9</v>
      </c>
      <c r="F31" s="189"/>
      <c r="G31" s="39">
        <v>21.59</v>
      </c>
      <c r="H31" s="167">
        <v>2.31</v>
      </c>
      <c r="I31" s="111">
        <f>C31+G31+H31</f>
        <v>24.209999999999997</v>
      </c>
    </row>
    <row r="32" spans="2:9" ht="20.25" customHeight="1">
      <c r="B32" s="347" t="s">
        <v>29</v>
      </c>
      <c r="C32" s="66" t="s">
        <v>31</v>
      </c>
      <c r="D32" s="78" t="s">
        <v>50</v>
      </c>
      <c r="E32" s="110"/>
      <c r="F32" s="189"/>
      <c r="G32" s="181" t="s">
        <v>50</v>
      </c>
      <c r="H32" s="187" t="s">
        <v>51</v>
      </c>
      <c r="I32" s="110"/>
    </row>
    <row r="33" spans="2:9" ht="15" customHeight="1">
      <c r="B33" s="349" t="s">
        <v>20</v>
      </c>
      <c r="C33" s="65">
        <v>0</v>
      </c>
      <c r="D33" s="51">
        <v>0.18</v>
      </c>
      <c r="E33" s="111">
        <f>SUM(C33:D33)</f>
        <v>0.18</v>
      </c>
      <c r="F33" s="189"/>
      <c r="G33" s="37">
        <v>0.18</v>
      </c>
      <c r="H33" s="169">
        <v>0.04</v>
      </c>
      <c r="I33" s="111">
        <f>C33+G33+H33</f>
        <v>0.22</v>
      </c>
    </row>
    <row r="34" spans="2:9" ht="15" customHeight="1">
      <c r="B34" s="347" t="s">
        <v>29</v>
      </c>
      <c r="C34" s="64" t="s">
        <v>31</v>
      </c>
      <c r="D34" s="80" t="s">
        <v>31</v>
      </c>
      <c r="E34" s="192"/>
      <c r="F34" s="189"/>
      <c r="G34" s="185" t="s">
        <v>31</v>
      </c>
      <c r="H34" s="172"/>
      <c r="I34" s="192"/>
    </row>
    <row r="35" spans="2:9" ht="15" customHeight="1">
      <c r="B35" s="349" t="s">
        <v>21</v>
      </c>
      <c r="C35" s="67">
        <v>1.47</v>
      </c>
      <c r="D35" s="51">
        <v>0.1</v>
      </c>
      <c r="E35" s="111">
        <f>SUM(C35:D35)</f>
        <v>1.57</v>
      </c>
      <c r="F35" s="189"/>
      <c r="G35" s="37">
        <v>0.1</v>
      </c>
      <c r="H35" s="169">
        <v>0.02</v>
      </c>
      <c r="I35" s="111">
        <f>C35+G35+H35</f>
        <v>1.59</v>
      </c>
    </row>
    <row r="36" spans="2:9" ht="15" customHeight="1">
      <c r="B36" s="347" t="s">
        <v>29</v>
      </c>
      <c r="C36" s="68" t="s">
        <v>30</v>
      </c>
      <c r="D36" s="52" t="s">
        <v>31</v>
      </c>
      <c r="E36" s="192"/>
      <c r="F36" s="189"/>
      <c r="G36" s="38" t="s">
        <v>31</v>
      </c>
      <c r="H36" s="173"/>
      <c r="I36" s="192"/>
    </row>
    <row r="37" spans="2:9" ht="15" customHeight="1">
      <c r="B37" s="349" t="s">
        <v>46</v>
      </c>
      <c r="C37" s="65">
        <v>0</v>
      </c>
      <c r="D37" s="51">
        <v>0.16</v>
      </c>
      <c r="E37" s="111">
        <f>SUM(C37:D37)</f>
        <v>0.16</v>
      </c>
      <c r="F37" s="189"/>
      <c r="G37" s="37">
        <v>0.16</v>
      </c>
      <c r="H37" s="169">
        <v>0.12</v>
      </c>
      <c r="I37" s="111">
        <f>C37+G37+H37</f>
        <v>0.28</v>
      </c>
    </row>
    <row r="38" spans="2:9" ht="15" customHeight="1">
      <c r="B38" s="347" t="s">
        <v>29</v>
      </c>
      <c r="C38" s="66" t="s">
        <v>31</v>
      </c>
      <c r="D38" s="54" t="s">
        <v>31</v>
      </c>
      <c r="E38" s="110"/>
      <c r="F38" s="189"/>
      <c r="G38" s="40" t="s">
        <v>31</v>
      </c>
      <c r="H38" s="174"/>
      <c r="I38" s="110"/>
    </row>
    <row r="39" spans="2:9" ht="15" customHeight="1">
      <c r="B39" s="349" t="s">
        <v>22</v>
      </c>
      <c r="C39" s="65">
        <v>0</v>
      </c>
      <c r="D39" s="51">
        <v>0.63</v>
      </c>
      <c r="E39" s="111">
        <f>SUM(C39:D39)</f>
        <v>0.63</v>
      </c>
      <c r="F39" s="189"/>
      <c r="G39" s="37">
        <v>0.63</v>
      </c>
      <c r="H39" s="169">
        <v>0.03</v>
      </c>
      <c r="I39" s="111">
        <f>C39+G39+H39</f>
        <v>0.66</v>
      </c>
    </row>
    <row r="40" spans="2:9" ht="15" customHeight="1">
      <c r="B40" s="347" t="s">
        <v>29</v>
      </c>
      <c r="C40" s="66" t="s">
        <v>31</v>
      </c>
      <c r="D40" s="54" t="s">
        <v>31</v>
      </c>
      <c r="E40" s="110"/>
      <c r="F40" s="189"/>
      <c r="G40" s="40" t="s">
        <v>31</v>
      </c>
      <c r="H40" s="174"/>
      <c r="I40" s="110"/>
    </row>
    <row r="41" spans="2:9" ht="15" customHeight="1">
      <c r="B41" s="349" t="s">
        <v>23</v>
      </c>
      <c r="C41" s="67">
        <v>0.85</v>
      </c>
      <c r="D41" s="53">
        <v>4.9</v>
      </c>
      <c r="E41" s="111">
        <f>SUM(C41:D41)</f>
        <v>5.75</v>
      </c>
      <c r="F41" s="189"/>
      <c r="G41" s="39">
        <v>4.9</v>
      </c>
      <c r="H41" s="167">
        <v>1.55</v>
      </c>
      <c r="I41" s="111">
        <f>C41+G41+H41</f>
        <v>7.3</v>
      </c>
    </row>
    <row r="42" spans="2:9" ht="15" customHeight="1" thickBot="1">
      <c r="B42" s="351"/>
      <c r="C42" s="69" t="s">
        <v>35</v>
      </c>
      <c r="D42" s="69" t="s">
        <v>35</v>
      </c>
      <c r="E42" s="193"/>
      <c r="F42" s="189"/>
      <c r="G42" s="41" t="s">
        <v>35</v>
      </c>
      <c r="H42" s="166" t="s">
        <v>35</v>
      </c>
      <c r="I42" s="193"/>
    </row>
    <row r="43" spans="2:9" ht="15" customHeight="1" thickTop="1">
      <c r="B43" s="347" t="s">
        <v>25</v>
      </c>
      <c r="C43" s="70">
        <v>2.71</v>
      </c>
      <c r="D43" s="55">
        <v>31.04</v>
      </c>
      <c r="E43" s="110">
        <f>SUM(C43:D43)</f>
        <v>33.75</v>
      </c>
      <c r="F43" s="189"/>
      <c r="G43" s="42">
        <v>31.04</v>
      </c>
      <c r="H43" s="183">
        <v>8.07</v>
      </c>
      <c r="I43" s="110">
        <f>C43+G43+H43</f>
        <v>41.82</v>
      </c>
    </row>
    <row r="44" ht="15" customHeight="1">
      <c r="B44" s="7" t="s">
        <v>26</v>
      </c>
    </row>
    <row r="45" spans="2:9" ht="15" customHeight="1">
      <c r="B45" s="9" t="s">
        <v>42</v>
      </c>
      <c r="C45" s="72" t="s">
        <v>31</v>
      </c>
      <c r="D45" s="73">
        <v>33.3</v>
      </c>
      <c r="E45" s="75"/>
      <c r="G45" s="73">
        <v>33.3</v>
      </c>
      <c r="H45" s="74">
        <v>0.8</v>
      </c>
      <c r="I45" s="75"/>
    </row>
    <row r="46" spans="2:9" ht="15" customHeight="1">
      <c r="B46" s="9" t="s">
        <v>69</v>
      </c>
      <c r="C46" s="72" t="s">
        <v>31</v>
      </c>
      <c r="D46" s="73">
        <v>49.9</v>
      </c>
      <c r="E46" s="75"/>
      <c r="G46" s="73">
        <v>49.9</v>
      </c>
      <c r="H46" s="74">
        <v>27.9</v>
      </c>
      <c r="I46" s="75"/>
    </row>
    <row r="47" spans="2:9" ht="15" customHeight="1">
      <c r="B47" s="9" t="s">
        <v>27</v>
      </c>
      <c r="C47" s="20">
        <v>35</v>
      </c>
      <c r="D47" s="20">
        <v>67</v>
      </c>
      <c r="E47" s="21"/>
      <c r="G47" s="20">
        <v>67</v>
      </c>
      <c r="H47" s="71">
        <v>5</v>
      </c>
      <c r="I47" s="21"/>
    </row>
  </sheetData>
  <sheetProtection password="CC23" sheet="1" objects="1" scenarios="1"/>
  <mergeCells count="2">
    <mergeCell ref="B4:B5"/>
    <mergeCell ref="C3:D3"/>
  </mergeCells>
  <printOptions/>
  <pageMargins left="0.5118110236220472" right="0.31496062992125984" top="0.7480314960629921" bottom="0.7480314960629921" header="0.31496062992125984" footer="0.31496062992125984"/>
  <pageSetup fitToHeight="0" fitToWidth="1" horizontalDpi="600" verticalDpi="600" orientation="portrait" paperSize="9" scale="98" r:id="rId1"/>
  <headerFooter scaleWithDoc="0">
    <oddFooter>&amp;C&amp;"ＭＳ ゴシック,標準"41</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47"/>
  <sheetViews>
    <sheetView showGridLines="0" view="pageBreakPreview" zoomScaleSheetLayoutView="100" zoomScalePageLayoutView="0" workbookViewId="0" topLeftCell="A1">
      <selection activeCell="D16" sqref="D16"/>
    </sheetView>
  </sheetViews>
  <sheetFormatPr defaultColWidth="9.140625" defaultRowHeight="15"/>
  <cols>
    <col min="1" max="1" width="1.1484375" style="0" customWidth="1"/>
    <col min="2" max="2" width="27.28125" style="0" customWidth="1"/>
    <col min="3" max="7" width="8.57421875" style="0" customWidth="1"/>
    <col min="8" max="8" width="3.140625" style="0" customWidth="1"/>
    <col min="9" max="11" width="8.57421875" style="0" customWidth="1"/>
    <col min="12" max="12" width="10.57421875" style="0" customWidth="1"/>
  </cols>
  <sheetData>
    <row r="1" ht="14.25">
      <c r="B1" s="17" t="s">
        <v>52</v>
      </c>
    </row>
    <row r="2" ht="13.5">
      <c r="G2" s="2"/>
    </row>
    <row r="3" spans="2:8" ht="13.5">
      <c r="B3" s="180" t="s">
        <v>8</v>
      </c>
      <c r="C3" s="377" t="s">
        <v>10</v>
      </c>
      <c r="D3" s="377"/>
      <c r="E3" s="377"/>
      <c r="F3" s="377"/>
      <c r="G3" s="188"/>
      <c r="H3" s="3"/>
    </row>
    <row r="4" spans="2:7" ht="14.25">
      <c r="B4" s="380">
        <v>31</v>
      </c>
      <c r="C4" s="32" t="s">
        <v>73</v>
      </c>
      <c r="D4" s="33" t="s">
        <v>1</v>
      </c>
      <c r="E4" s="133" t="s">
        <v>2</v>
      </c>
      <c r="F4" s="33" t="s">
        <v>0</v>
      </c>
      <c r="G4" s="43"/>
    </row>
    <row r="5" spans="2:7" ht="14.25">
      <c r="B5" s="380"/>
      <c r="C5" s="32" t="s">
        <v>39</v>
      </c>
      <c r="D5" s="33" t="s">
        <v>1</v>
      </c>
      <c r="E5" s="133" t="s">
        <v>74</v>
      </c>
      <c r="F5" s="335"/>
      <c r="G5" s="43"/>
    </row>
    <row r="7" spans="2:11" ht="27" customHeight="1">
      <c r="B7" s="341" t="s">
        <v>43</v>
      </c>
      <c r="C7" s="56" t="s">
        <v>11</v>
      </c>
      <c r="D7" s="85" t="s">
        <v>1</v>
      </c>
      <c r="E7" s="4" t="s">
        <v>2</v>
      </c>
      <c r="F7" s="153" t="s">
        <v>0</v>
      </c>
      <c r="G7" s="326" t="s">
        <v>28</v>
      </c>
      <c r="H7" s="186"/>
      <c r="I7" s="264" t="s">
        <v>1</v>
      </c>
      <c r="J7" s="265" t="s">
        <v>41</v>
      </c>
      <c r="K7" s="338" t="s">
        <v>28</v>
      </c>
    </row>
    <row r="8" spans="2:11" ht="13.5">
      <c r="B8" s="342" t="s">
        <v>13</v>
      </c>
      <c r="C8" s="10"/>
      <c r="D8" s="12"/>
      <c r="E8" s="12"/>
      <c r="F8" s="12"/>
      <c r="G8" s="11"/>
      <c r="H8" s="186"/>
      <c r="I8" s="267"/>
      <c r="J8" s="267"/>
      <c r="K8" s="268"/>
    </row>
    <row r="9" spans="2:11" ht="14.25">
      <c r="B9" s="343" t="s">
        <v>100</v>
      </c>
      <c r="C9" s="57">
        <v>11674</v>
      </c>
      <c r="D9" s="20">
        <v>45850</v>
      </c>
      <c r="E9" s="20">
        <v>52746</v>
      </c>
      <c r="F9" s="86">
        <v>216253</v>
      </c>
      <c r="G9" s="106">
        <f>SUM(C9:F9)</f>
        <v>326523</v>
      </c>
      <c r="H9" s="186"/>
      <c r="I9" s="269">
        <v>45850</v>
      </c>
      <c r="J9" s="270">
        <v>41952</v>
      </c>
      <c r="K9" s="271">
        <f>C9+I9+J9</f>
        <v>99476</v>
      </c>
    </row>
    <row r="10" spans="2:11" ht="14.25">
      <c r="B10" s="344" t="s">
        <v>99</v>
      </c>
      <c r="C10" s="58">
        <v>11792</v>
      </c>
      <c r="D10" s="22">
        <v>38489</v>
      </c>
      <c r="E10" s="22">
        <v>45503</v>
      </c>
      <c r="F10" s="87">
        <v>189859</v>
      </c>
      <c r="G10" s="107">
        <f>SUM(C10:F10)</f>
        <v>285643</v>
      </c>
      <c r="H10" s="186"/>
      <c r="I10" s="272">
        <v>38489</v>
      </c>
      <c r="J10" s="273">
        <v>35917</v>
      </c>
      <c r="K10" s="324">
        <f>C10+I10+J10</f>
        <v>86198</v>
      </c>
    </row>
    <row r="11" spans="2:11" ht="14.25">
      <c r="B11" s="345" t="s">
        <v>36</v>
      </c>
      <c r="C11" s="59">
        <v>9825</v>
      </c>
      <c r="D11" s="23">
        <v>29487</v>
      </c>
      <c r="E11" s="23">
        <v>38599</v>
      </c>
      <c r="F11" s="88">
        <v>130290</v>
      </c>
      <c r="G11" s="108">
        <f>SUM(C11:F11)</f>
        <v>208201</v>
      </c>
      <c r="H11" s="186"/>
      <c r="I11" s="274">
        <v>29487</v>
      </c>
      <c r="J11" s="275">
        <v>26241</v>
      </c>
      <c r="K11" s="325">
        <f>C11+I11+J11</f>
        <v>65553</v>
      </c>
    </row>
    <row r="12" spans="2:11" ht="15" thickBot="1">
      <c r="B12" s="346" t="s">
        <v>37</v>
      </c>
      <c r="C12" s="60">
        <f>C11/C9</f>
        <v>0.8416138427274285</v>
      </c>
      <c r="D12" s="24">
        <f>D11/D9</f>
        <v>0.6431188658669574</v>
      </c>
      <c r="E12" s="24">
        <f>E11/E9</f>
        <v>0.7317900883479316</v>
      </c>
      <c r="F12" s="48">
        <f>F11/F9</f>
        <v>0.6024887516011339</v>
      </c>
      <c r="G12" s="113">
        <f>G11/G9</f>
        <v>0.6376304272593355</v>
      </c>
      <c r="H12" s="186"/>
      <c r="I12" s="276">
        <f>I11/I9</f>
        <v>0.6431188658669574</v>
      </c>
      <c r="J12" s="277">
        <f>J11/J9</f>
        <v>0.6255005720823799</v>
      </c>
      <c r="K12" s="278">
        <f>K11/K9</f>
        <v>0.6589830712935784</v>
      </c>
    </row>
    <row r="13" spans="2:11" ht="15" thickTop="1">
      <c r="B13" s="347" t="s">
        <v>101</v>
      </c>
      <c r="C13" s="61">
        <f>C9-C10</f>
        <v>-118</v>
      </c>
      <c r="D13" s="25">
        <f>D9-D10</f>
        <v>7361</v>
      </c>
      <c r="E13" s="25">
        <f>E9-E10</f>
        <v>7243</v>
      </c>
      <c r="F13" s="49">
        <f>F9-F10</f>
        <v>26394</v>
      </c>
      <c r="G13" s="336">
        <f>SUM(C13:F13)</f>
        <v>40880</v>
      </c>
      <c r="H13" s="186"/>
      <c r="I13" s="279">
        <f>I9-I10</f>
        <v>7361</v>
      </c>
      <c r="J13" s="280">
        <f>J9-J10</f>
        <v>6035</v>
      </c>
      <c r="K13" s="340">
        <f>C13+I13+J13</f>
        <v>13278</v>
      </c>
    </row>
    <row r="14" spans="2:11" ht="14.25">
      <c r="B14" s="347" t="s">
        <v>56</v>
      </c>
      <c r="C14" s="116">
        <f>C13/C9</f>
        <v>-0.01010793215692993</v>
      </c>
      <c r="D14" s="118">
        <f>D13/D9</f>
        <v>0.1605452562704471</v>
      </c>
      <c r="E14" s="115">
        <f>E13/E9</f>
        <v>0.13731846964698746</v>
      </c>
      <c r="F14" s="118">
        <f>F13/F9</f>
        <v>0.12205148599094578</v>
      </c>
      <c r="G14" s="337">
        <f>G13/G9</f>
        <v>0.12519791867647914</v>
      </c>
      <c r="H14" s="186"/>
      <c r="I14" s="281">
        <f>I13/I9</f>
        <v>0.1605452562704471</v>
      </c>
      <c r="J14" s="282">
        <f>J13/J9</f>
        <v>0.1438548817696415</v>
      </c>
      <c r="K14" s="339">
        <f>K13/K9</f>
        <v>0.13347943222485825</v>
      </c>
    </row>
    <row r="15" spans="2:11" ht="13.5">
      <c r="B15" s="361" t="s">
        <v>12</v>
      </c>
      <c r="C15" s="12"/>
      <c r="D15" s="12"/>
      <c r="E15" s="12"/>
      <c r="F15" s="12"/>
      <c r="G15" s="12"/>
      <c r="H15" s="2"/>
      <c r="I15" s="267"/>
      <c r="J15" s="267"/>
      <c r="K15" s="267"/>
    </row>
    <row r="16" spans="2:11" ht="14.25">
      <c r="B16" s="348" t="s">
        <v>14</v>
      </c>
      <c r="C16" s="62">
        <v>1.86</v>
      </c>
      <c r="D16" s="89">
        <v>11.76</v>
      </c>
      <c r="E16" s="26">
        <v>17.15</v>
      </c>
      <c r="F16" s="50">
        <v>26.14</v>
      </c>
      <c r="G16" s="109">
        <f>SUM(C16:F16)</f>
        <v>56.91</v>
      </c>
      <c r="H16" s="186"/>
      <c r="I16" s="283">
        <v>11.76</v>
      </c>
      <c r="J16" s="284">
        <v>6.51</v>
      </c>
      <c r="K16" s="285">
        <f>C16+I16+J16</f>
        <v>20.13</v>
      </c>
    </row>
    <row r="17" spans="2:11" ht="14.25">
      <c r="B17" s="349" t="s">
        <v>15</v>
      </c>
      <c r="C17" s="63">
        <v>0.01</v>
      </c>
      <c r="D17" s="91">
        <v>0.21</v>
      </c>
      <c r="E17" s="27">
        <v>0.31</v>
      </c>
      <c r="F17" s="53">
        <v>1.17</v>
      </c>
      <c r="G17" s="111">
        <f>SUM(C17:F17)</f>
        <v>1.7</v>
      </c>
      <c r="H17" s="186"/>
      <c r="I17" s="286">
        <v>0.21</v>
      </c>
      <c r="J17" s="287">
        <v>0.81</v>
      </c>
      <c r="K17" s="288">
        <f>C17+I17+J17</f>
        <v>1.03</v>
      </c>
    </row>
    <row r="18" spans="2:11" ht="21">
      <c r="B18" s="347" t="s">
        <v>29</v>
      </c>
      <c r="C18" s="64" t="s">
        <v>31</v>
      </c>
      <c r="D18" s="92" t="s">
        <v>31</v>
      </c>
      <c r="E18" s="99" t="s">
        <v>31</v>
      </c>
      <c r="F18" s="78" t="s">
        <v>48</v>
      </c>
      <c r="G18" s="110"/>
      <c r="H18" s="186"/>
      <c r="I18" s="289" t="s">
        <v>31</v>
      </c>
      <c r="J18" s="290" t="s">
        <v>48</v>
      </c>
      <c r="K18" s="291"/>
    </row>
    <row r="19" spans="2:11" ht="14.25">
      <c r="B19" s="349" t="s">
        <v>16</v>
      </c>
      <c r="C19" s="63">
        <v>0.04</v>
      </c>
      <c r="D19" s="90">
        <v>1.91</v>
      </c>
      <c r="E19" s="28">
        <v>2.52</v>
      </c>
      <c r="F19" s="51">
        <v>0.08</v>
      </c>
      <c r="G19" s="111">
        <f>SUM(C19:F19)</f>
        <v>4.55</v>
      </c>
      <c r="H19" s="186"/>
      <c r="I19" s="292">
        <v>1.91</v>
      </c>
      <c r="J19" s="293">
        <v>0.03</v>
      </c>
      <c r="K19" s="288">
        <f>C19+I19+J19</f>
        <v>1.98</v>
      </c>
    </row>
    <row r="20" spans="2:11" ht="21">
      <c r="B20" s="347" t="s">
        <v>29</v>
      </c>
      <c r="C20" s="64" t="s">
        <v>31</v>
      </c>
      <c r="D20" s="82" t="s">
        <v>54</v>
      </c>
      <c r="E20" s="83" t="s">
        <v>55</v>
      </c>
      <c r="F20" s="77" t="s">
        <v>31</v>
      </c>
      <c r="G20" s="110"/>
      <c r="H20" s="186"/>
      <c r="I20" s="294" t="s">
        <v>54</v>
      </c>
      <c r="J20" s="295" t="s">
        <v>31</v>
      </c>
      <c r="K20" s="291"/>
    </row>
    <row r="21" spans="2:11" ht="14.25">
      <c r="B21" s="350" t="s">
        <v>17</v>
      </c>
      <c r="C21" s="65">
        <v>0</v>
      </c>
      <c r="D21" s="91">
        <v>0.16</v>
      </c>
      <c r="E21" s="27">
        <v>0.02</v>
      </c>
      <c r="F21" s="53">
        <v>1.61</v>
      </c>
      <c r="G21" s="111">
        <f>SUM(C21:F21)</f>
        <v>1.79</v>
      </c>
      <c r="H21" s="186"/>
      <c r="I21" s="286">
        <v>0.16</v>
      </c>
      <c r="J21" s="293">
        <v>0.03</v>
      </c>
      <c r="K21" s="288">
        <f>C21+I21+J21</f>
        <v>0.19</v>
      </c>
    </row>
    <row r="22" spans="2:11" ht="14.25">
      <c r="B22" s="347" t="s">
        <v>29</v>
      </c>
      <c r="C22" s="66" t="s">
        <v>31</v>
      </c>
      <c r="D22" s="102" t="s">
        <v>31</v>
      </c>
      <c r="E22" s="103" t="s">
        <v>31</v>
      </c>
      <c r="F22" s="76" t="s">
        <v>47</v>
      </c>
      <c r="G22" s="110"/>
      <c r="H22" s="186"/>
      <c r="I22" s="296" t="s">
        <v>31</v>
      </c>
      <c r="J22" s="297" t="s">
        <v>31</v>
      </c>
      <c r="K22" s="291"/>
    </row>
    <row r="23" spans="2:11" ht="14.25">
      <c r="B23" s="349" t="s">
        <v>18</v>
      </c>
      <c r="C23" s="63">
        <v>0.04</v>
      </c>
      <c r="D23" s="91">
        <v>0.04</v>
      </c>
      <c r="E23" s="101">
        <v>0</v>
      </c>
      <c r="F23" s="53">
        <v>0.24</v>
      </c>
      <c r="G23" s="111">
        <f>SUM(C23:F23)</f>
        <v>0.32</v>
      </c>
      <c r="H23" s="186"/>
      <c r="I23" s="286">
        <v>0.04</v>
      </c>
      <c r="J23" s="293">
        <v>0.01</v>
      </c>
      <c r="K23" s="288">
        <f>C23+I23+J23</f>
        <v>0.09</v>
      </c>
    </row>
    <row r="24" spans="2:11" ht="14.25">
      <c r="B24" s="347" t="s">
        <v>29</v>
      </c>
      <c r="C24" s="66" t="s">
        <v>31</v>
      </c>
      <c r="D24" s="104" t="s">
        <v>31</v>
      </c>
      <c r="E24" s="105" t="s">
        <v>31</v>
      </c>
      <c r="F24" s="79" t="s">
        <v>49</v>
      </c>
      <c r="G24" s="110"/>
      <c r="H24" s="186"/>
      <c r="I24" s="298" t="s">
        <v>31</v>
      </c>
      <c r="J24" s="297" t="s">
        <v>31</v>
      </c>
      <c r="K24" s="291"/>
    </row>
    <row r="25" spans="2:11" ht="14.25">
      <c r="B25" s="349" t="s">
        <v>19</v>
      </c>
      <c r="C25" s="65">
        <v>0</v>
      </c>
      <c r="D25" s="91">
        <v>0.01</v>
      </c>
      <c r="E25" s="101">
        <v>0</v>
      </c>
      <c r="F25" s="51">
        <v>0.07</v>
      </c>
      <c r="G25" s="111">
        <f>SUM(C25:F25)</f>
        <v>0.08</v>
      </c>
      <c r="H25" s="186"/>
      <c r="I25" s="286">
        <v>0.01</v>
      </c>
      <c r="J25" s="293">
        <v>0.02</v>
      </c>
      <c r="K25" s="288">
        <f>C25+I25+J25</f>
        <v>0.03</v>
      </c>
    </row>
    <row r="26" spans="2:11" ht="14.25">
      <c r="B26" s="347" t="s">
        <v>29</v>
      </c>
      <c r="C26" s="66" t="s">
        <v>31</v>
      </c>
      <c r="D26" s="93" t="s">
        <v>31</v>
      </c>
      <c r="E26" s="30" t="s">
        <v>31</v>
      </c>
      <c r="F26" s="54" t="s">
        <v>31</v>
      </c>
      <c r="G26" s="110"/>
      <c r="H26" s="186"/>
      <c r="I26" s="299" t="s">
        <v>31</v>
      </c>
      <c r="J26" s="297" t="s">
        <v>31</v>
      </c>
      <c r="K26" s="291"/>
    </row>
    <row r="27" spans="2:11" ht="14.25">
      <c r="B27" s="349" t="s">
        <v>44</v>
      </c>
      <c r="C27" s="65">
        <v>0</v>
      </c>
      <c r="D27" s="100">
        <v>0</v>
      </c>
      <c r="E27" s="101">
        <v>0</v>
      </c>
      <c r="F27" s="51">
        <v>0.08</v>
      </c>
      <c r="G27" s="111">
        <f>SUM(C27:F27)</f>
        <v>0.08</v>
      </c>
      <c r="H27" s="186"/>
      <c r="I27" s="300">
        <v>0</v>
      </c>
      <c r="J27" s="293">
        <v>0.35</v>
      </c>
      <c r="K27" s="288">
        <f>C27+I27+J27</f>
        <v>0.35</v>
      </c>
    </row>
    <row r="28" spans="2:11" ht="31.5" customHeight="1">
      <c r="B28" s="347" t="s">
        <v>29</v>
      </c>
      <c r="C28" s="66" t="s">
        <v>31</v>
      </c>
      <c r="D28" s="93" t="s">
        <v>31</v>
      </c>
      <c r="E28" s="30" t="s">
        <v>31</v>
      </c>
      <c r="F28" s="54" t="s">
        <v>31</v>
      </c>
      <c r="G28" s="110"/>
      <c r="H28" s="186"/>
      <c r="I28" s="299" t="s">
        <v>31</v>
      </c>
      <c r="J28" s="297" t="s">
        <v>31</v>
      </c>
      <c r="K28" s="291"/>
    </row>
    <row r="29" spans="2:11" ht="14.25">
      <c r="B29" s="349" t="s">
        <v>45</v>
      </c>
      <c r="C29" s="65">
        <v>0</v>
      </c>
      <c r="D29" s="100">
        <v>0</v>
      </c>
      <c r="E29" s="101">
        <v>0</v>
      </c>
      <c r="F29" s="51">
        <v>0.23</v>
      </c>
      <c r="G29" s="111">
        <f>SUM(C29:F29)</f>
        <v>0.23</v>
      </c>
      <c r="H29" s="186"/>
      <c r="I29" s="300">
        <v>0</v>
      </c>
      <c r="J29" s="287">
        <v>2.73</v>
      </c>
      <c r="K29" s="288">
        <f>C29+I29+J29</f>
        <v>2.73</v>
      </c>
    </row>
    <row r="30" spans="2:11" ht="31.5" customHeight="1">
      <c r="B30" s="347" t="s">
        <v>29</v>
      </c>
      <c r="C30" s="66" t="s">
        <v>31</v>
      </c>
      <c r="D30" s="93" t="s">
        <v>31</v>
      </c>
      <c r="E30" s="30" t="s">
        <v>31</v>
      </c>
      <c r="F30" s="54" t="s">
        <v>31</v>
      </c>
      <c r="G30" s="110"/>
      <c r="H30" s="186"/>
      <c r="I30" s="299" t="s">
        <v>31</v>
      </c>
      <c r="J30" s="301" t="s">
        <v>51</v>
      </c>
      <c r="K30" s="291"/>
    </row>
    <row r="31" spans="2:11" ht="14.25">
      <c r="B31" s="349" t="s">
        <v>24</v>
      </c>
      <c r="C31" s="63">
        <v>0.31</v>
      </c>
      <c r="D31" s="91">
        <v>0.05</v>
      </c>
      <c r="E31" s="101">
        <v>0</v>
      </c>
      <c r="F31" s="53">
        <v>21.59</v>
      </c>
      <c r="G31" s="111">
        <f>SUM(C31:F31)</f>
        <v>21.95</v>
      </c>
      <c r="H31" s="186"/>
      <c r="I31" s="286">
        <v>0.05</v>
      </c>
      <c r="J31" s="287">
        <v>2.31</v>
      </c>
      <c r="K31" s="288">
        <f>C31+I31+J31</f>
        <v>2.67</v>
      </c>
    </row>
    <row r="32" spans="2:11" ht="31.5" customHeight="1">
      <c r="B32" s="347" t="s">
        <v>29</v>
      </c>
      <c r="C32" s="66" t="s">
        <v>31</v>
      </c>
      <c r="D32" s="92" t="s">
        <v>31</v>
      </c>
      <c r="E32" s="95" t="s">
        <v>31</v>
      </c>
      <c r="F32" s="78" t="s">
        <v>50</v>
      </c>
      <c r="G32" s="110"/>
      <c r="H32" s="186"/>
      <c r="I32" s="289" t="s">
        <v>31</v>
      </c>
      <c r="J32" s="301" t="s">
        <v>51</v>
      </c>
      <c r="K32" s="291"/>
    </row>
    <row r="33" spans="2:11" ht="14.25">
      <c r="B33" s="349" t="s">
        <v>20</v>
      </c>
      <c r="C33" s="65">
        <v>0</v>
      </c>
      <c r="D33" s="90">
        <v>9.27</v>
      </c>
      <c r="E33" s="28">
        <v>14.28</v>
      </c>
      <c r="F33" s="51">
        <v>0.18</v>
      </c>
      <c r="G33" s="111">
        <f>SUM(C33:F33)</f>
        <v>23.729999999999997</v>
      </c>
      <c r="H33" s="186"/>
      <c r="I33" s="292">
        <v>9.27</v>
      </c>
      <c r="J33" s="293">
        <v>0.04</v>
      </c>
      <c r="K33" s="288">
        <f>C33+I33+J33</f>
        <v>9.309999999999999</v>
      </c>
    </row>
    <row r="34" spans="2:11" ht="14.25">
      <c r="B34" s="347" t="s">
        <v>29</v>
      </c>
      <c r="C34" s="64" t="s">
        <v>31</v>
      </c>
      <c r="D34" s="98" t="s">
        <v>53</v>
      </c>
      <c r="E34" s="98" t="s">
        <v>53</v>
      </c>
      <c r="F34" s="80" t="s">
        <v>31</v>
      </c>
      <c r="G34" s="110"/>
      <c r="H34" s="186"/>
      <c r="I34" s="302" t="s">
        <v>53</v>
      </c>
      <c r="J34" s="303"/>
      <c r="K34" s="291"/>
    </row>
    <row r="35" spans="2:11" ht="14.25">
      <c r="B35" s="349" t="s">
        <v>21</v>
      </c>
      <c r="C35" s="67">
        <v>1.47</v>
      </c>
      <c r="D35" s="91">
        <v>0.11</v>
      </c>
      <c r="E35" s="27">
        <v>0.02</v>
      </c>
      <c r="F35" s="51">
        <v>0.1</v>
      </c>
      <c r="G35" s="111">
        <f>SUM(C35:F35)</f>
        <v>1.7000000000000002</v>
      </c>
      <c r="H35" s="186"/>
      <c r="I35" s="286">
        <v>0.11</v>
      </c>
      <c r="J35" s="293">
        <v>0.02</v>
      </c>
      <c r="K35" s="288">
        <f>C35+I35+J35</f>
        <v>1.6</v>
      </c>
    </row>
    <row r="36" spans="2:11" ht="14.25">
      <c r="B36" s="347" t="s">
        <v>29</v>
      </c>
      <c r="C36" s="68" t="s">
        <v>30</v>
      </c>
      <c r="D36" s="92" t="s">
        <v>31</v>
      </c>
      <c r="E36" s="95" t="s">
        <v>31</v>
      </c>
      <c r="F36" s="52" t="s">
        <v>31</v>
      </c>
      <c r="G36" s="110"/>
      <c r="H36" s="186"/>
      <c r="I36" s="289" t="s">
        <v>31</v>
      </c>
      <c r="J36" s="304"/>
      <c r="K36" s="291"/>
    </row>
    <row r="37" spans="2:11" ht="14.25">
      <c r="B37" s="349" t="s">
        <v>46</v>
      </c>
      <c r="C37" s="65">
        <v>0</v>
      </c>
      <c r="D37" s="100">
        <v>0</v>
      </c>
      <c r="E37" s="101">
        <v>0</v>
      </c>
      <c r="F37" s="51">
        <v>0.16</v>
      </c>
      <c r="G37" s="111">
        <f>SUM(C37:F37)</f>
        <v>0.16</v>
      </c>
      <c r="H37" s="186"/>
      <c r="I37" s="300">
        <v>0</v>
      </c>
      <c r="J37" s="293">
        <v>0.12</v>
      </c>
      <c r="K37" s="288">
        <f>C37+I37+J37</f>
        <v>0.12</v>
      </c>
    </row>
    <row r="38" spans="2:11" ht="14.25">
      <c r="B38" s="347" t="s">
        <v>29</v>
      </c>
      <c r="C38" s="66" t="s">
        <v>31</v>
      </c>
      <c r="D38" s="92" t="s">
        <v>31</v>
      </c>
      <c r="E38" s="95" t="s">
        <v>31</v>
      </c>
      <c r="F38" s="54" t="s">
        <v>31</v>
      </c>
      <c r="G38" s="110"/>
      <c r="H38" s="186"/>
      <c r="I38" s="289" t="s">
        <v>31</v>
      </c>
      <c r="J38" s="305"/>
      <c r="K38" s="291"/>
    </row>
    <row r="39" spans="2:11" ht="14.25">
      <c r="B39" s="349" t="s">
        <v>22</v>
      </c>
      <c r="C39" s="65">
        <v>0</v>
      </c>
      <c r="D39" s="91">
        <v>0.01</v>
      </c>
      <c r="E39" s="101">
        <v>0</v>
      </c>
      <c r="F39" s="51">
        <v>0.63</v>
      </c>
      <c r="G39" s="111">
        <f>SUM(C39:F39)</f>
        <v>0.64</v>
      </c>
      <c r="H39" s="186"/>
      <c r="I39" s="286">
        <v>0.01</v>
      </c>
      <c r="J39" s="293">
        <v>0.03</v>
      </c>
      <c r="K39" s="288">
        <f>C39+I39+J39</f>
        <v>0.04</v>
      </c>
    </row>
    <row r="40" spans="2:11" ht="14.25">
      <c r="B40" s="347" t="s">
        <v>29</v>
      </c>
      <c r="C40" s="66" t="s">
        <v>31</v>
      </c>
      <c r="D40" s="92" t="s">
        <v>31</v>
      </c>
      <c r="E40" s="95" t="s">
        <v>31</v>
      </c>
      <c r="F40" s="54" t="s">
        <v>31</v>
      </c>
      <c r="G40" s="110"/>
      <c r="H40" s="186"/>
      <c r="I40" s="289" t="s">
        <v>31</v>
      </c>
      <c r="J40" s="305"/>
      <c r="K40" s="291"/>
    </row>
    <row r="41" spans="2:11" ht="14.25">
      <c r="B41" s="349" t="s">
        <v>23</v>
      </c>
      <c r="C41" s="67">
        <v>0.85</v>
      </c>
      <c r="D41" s="90">
        <v>1.85</v>
      </c>
      <c r="E41" s="28">
        <v>1.29</v>
      </c>
      <c r="F41" s="53">
        <v>4.9</v>
      </c>
      <c r="G41" s="111">
        <f>SUM(C41:F41)</f>
        <v>8.89</v>
      </c>
      <c r="H41" s="186"/>
      <c r="I41" s="292">
        <v>1.85</v>
      </c>
      <c r="J41" s="287">
        <v>1.55</v>
      </c>
      <c r="K41" s="288">
        <f>C41+I41+J41</f>
        <v>4.25</v>
      </c>
    </row>
    <row r="42" spans="2:11" ht="15" thickBot="1">
      <c r="B42" s="351"/>
      <c r="C42" s="69" t="s">
        <v>35</v>
      </c>
      <c r="D42" s="97" t="s">
        <v>33</v>
      </c>
      <c r="E42" s="41" t="s">
        <v>33</v>
      </c>
      <c r="F42" s="69" t="s">
        <v>35</v>
      </c>
      <c r="G42" s="112"/>
      <c r="H42" s="186"/>
      <c r="I42" s="306" t="s">
        <v>33</v>
      </c>
      <c r="J42" s="307" t="s">
        <v>35</v>
      </c>
      <c r="K42" s="308"/>
    </row>
    <row r="43" spans="2:11" ht="15" thickTop="1">
      <c r="B43" s="347" t="s">
        <v>25</v>
      </c>
      <c r="C43" s="70">
        <v>2.71</v>
      </c>
      <c r="D43" s="94">
        <v>13.61</v>
      </c>
      <c r="E43" s="31">
        <v>18.44</v>
      </c>
      <c r="F43" s="55">
        <v>31.04</v>
      </c>
      <c r="G43" s="110">
        <f>SUM(C43:F43)</f>
        <v>65.80000000000001</v>
      </c>
      <c r="H43" s="186"/>
      <c r="I43" s="309">
        <v>13.61</v>
      </c>
      <c r="J43" s="310">
        <v>8.07</v>
      </c>
      <c r="K43" s="291">
        <f>C43+I43+J43</f>
        <v>24.39</v>
      </c>
    </row>
    <row r="44" spans="2:11" ht="13.5">
      <c r="B44" s="7" t="s">
        <v>26</v>
      </c>
      <c r="I44" s="311"/>
      <c r="J44" s="311"/>
      <c r="K44" s="311"/>
    </row>
    <row r="45" spans="2:11" ht="14.25">
      <c r="B45" s="9" t="s">
        <v>42</v>
      </c>
      <c r="C45" s="72" t="s">
        <v>31</v>
      </c>
      <c r="D45" s="72" t="s">
        <v>31</v>
      </c>
      <c r="E45" s="72" t="s">
        <v>31</v>
      </c>
      <c r="F45" s="73">
        <v>33.3</v>
      </c>
      <c r="I45" s="312" t="s">
        <v>31</v>
      </c>
      <c r="J45" s="313">
        <v>0.8</v>
      </c>
      <c r="K45" s="311"/>
    </row>
    <row r="46" spans="2:11" ht="14.25">
      <c r="B46" s="9" t="s">
        <v>69</v>
      </c>
      <c r="C46" s="72" t="s">
        <v>31</v>
      </c>
      <c r="D46" s="72" t="s">
        <v>31</v>
      </c>
      <c r="E46" s="72" t="s">
        <v>31</v>
      </c>
      <c r="F46" s="73">
        <v>49.9</v>
      </c>
      <c r="I46" s="312" t="s">
        <v>31</v>
      </c>
      <c r="J46" s="313">
        <v>27.9</v>
      </c>
      <c r="K46" s="311"/>
    </row>
    <row r="47" spans="2:11" ht="14.25">
      <c r="B47" s="9" t="s">
        <v>27</v>
      </c>
      <c r="C47" s="20">
        <v>35</v>
      </c>
      <c r="D47" s="20">
        <v>2490</v>
      </c>
      <c r="E47" s="20">
        <v>2982</v>
      </c>
      <c r="F47" s="20">
        <v>67</v>
      </c>
      <c r="G47" s="8"/>
      <c r="I47" s="314">
        <v>2490</v>
      </c>
      <c r="J47" s="315">
        <v>5</v>
      </c>
      <c r="K47" s="311"/>
    </row>
  </sheetData>
  <sheetProtection password="CC23" sheet="1" objects="1" scenarios="1"/>
  <mergeCells count="2">
    <mergeCell ref="B4:B5"/>
    <mergeCell ref="C3:F3"/>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94" r:id="rId1"/>
  <headerFooter scaleWithDoc="0">
    <oddFooter>&amp;C&amp;"ＭＳ ゴシック,標準"42</oddFooter>
  </headerFooter>
</worksheet>
</file>

<file path=xl/worksheets/sheet5.xml><?xml version="1.0" encoding="utf-8"?>
<worksheet xmlns="http://schemas.openxmlformats.org/spreadsheetml/2006/main" xmlns:r="http://schemas.openxmlformats.org/officeDocument/2006/relationships">
  <dimension ref="B1:E46"/>
  <sheetViews>
    <sheetView showGridLines="0" view="pageBreakPreview" zoomScaleSheetLayoutView="100" zoomScalePageLayoutView="0" workbookViewId="0" topLeftCell="A1">
      <selection activeCell="D16" sqref="D16"/>
    </sheetView>
  </sheetViews>
  <sheetFormatPr defaultColWidth="9.140625" defaultRowHeight="15"/>
  <cols>
    <col min="1" max="1" width="2.421875" style="0" customWidth="1"/>
    <col min="2" max="2" width="28.00390625" style="0" customWidth="1"/>
    <col min="3" max="4" width="10.8515625" style="0" customWidth="1"/>
    <col min="5" max="5" width="11.00390625" style="0" customWidth="1"/>
  </cols>
  <sheetData>
    <row r="1" ht="14.25">
      <c r="B1" s="17" t="s">
        <v>57</v>
      </c>
    </row>
    <row r="3" spans="2:5" ht="13.5">
      <c r="B3" s="96" t="s">
        <v>8</v>
      </c>
      <c r="C3" s="381" t="s">
        <v>10</v>
      </c>
      <c r="D3" s="382"/>
      <c r="E3" s="3"/>
    </row>
    <row r="4" spans="2:5" ht="22.5" customHeight="1">
      <c r="B4" s="84">
        <v>6</v>
      </c>
      <c r="C4" s="32" t="s">
        <v>62</v>
      </c>
      <c r="D4" s="33" t="s">
        <v>58</v>
      </c>
      <c r="E4" s="43" t="s">
        <v>59</v>
      </c>
    </row>
    <row r="6" spans="2:5" ht="18" customHeight="1">
      <c r="B6" s="341" t="s">
        <v>43</v>
      </c>
      <c r="C6" s="56" t="s">
        <v>11</v>
      </c>
      <c r="D6" s="194" t="s">
        <v>7</v>
      </c>
      <c r="E6" s="326" t="s">
        <v>28</v>
      </c>
    </row>
    <row r="7" spans="2:5" ht="18" customHeight="1">
      <c r="B7" s="342" t="s">
        <v>13</v>
      </c>
      <c r="C7" s="10"/>
      <c r="D7" s="122" t="s">
        <v>60</v>
      </c>
      <c r="E7" s="11"/>
    </row>
    <row r="8" spans="2:5" ht="18" customHeight="1">
      <c r="B8" s="343" t="s">
        <v>100</v>
      </c>
      <c r="C8" s="57">
        <v>11674</v>
      </c>
      <c r="D8" s="20">
        <v>20857</v>
      </c>
      <c r="E8" s="106">
        <f>SUM(C8:D8)</f>
        <v>32531</v>
      </c>
    </row>
    <row r="9" spans="2:5" ht="18" customHeight="1">
      <c r="B9" s="344" t="s">
        <v>99</v>
      </c>
      <c r="C9" s="58">
        <v>11792</v>
      </c>
      <c r="D9" s="22">
        <v>19302</v>
      </c>
      <c r="E9" s="107">
        <f>SUM(C9:D9)</f>
        <v>31094</v>
      </c>
    </row>
    <row r="10" spans="2:5" ht="18" customHeight="1">
      <c r="B10" s="345" t="s">
        <v>36</v>
      </c>
      <c r="C10" s="59">
        <v>9825</v>
      </c>
      <c r="D10" s="23">
        <v>14917</v>
      </c>
      <c r="E10" s="108">
        <f>SUM(C10:D10)</f>
        <v>24742</v>
      </c>
    </row>
    <row r="11" spans="2:5" ht="18" customHeight="1" thickBot="1">
      <c r="B11" s="346" t="s">
        <v>37</v>
      </c>
      <c r="C11" s="60">
        <f>C10/C8</f>
        <v>0.8416138427274285</v>
      </c>
      <c r="D11" s="24">
        <f>D10/D8</f>
        <v>0.7152035287912931</v>
      </c>
      <c r="E11" s="113">
        <f>E10/E8</f>
        <v>0.7605668439334788</v>
      </c>
    </row>
    <row r="12" spans="2:5" ht="18" customHeight="1" thickTop="1">
      <c r="B12" s="347" t="s">
        <v>101</v>
      </c>
      <c r="C12" s="61">
        <f>C8-C9</f>
        <v>-118</v>
      </c>
      <c r="D12" s="119">
        <f>D8-D9</f>
        <v>1555</v>
      </c>
      <c r="E12" s="327">
        <f>SUM(C12:D12)</f>
        <v>1437</v>
      </c>
    </row>
    <row r="13" spans="2:5" ht="18" customHeight="1">
      <c r="B13" s="347" t="s">
        <v>56</v>
      </c>
      <c r="C13" s="116">
        <f>C12/C8</f>
        <v>-0.01010793215692993</v>
      </c>
      <c r="D13" s="120">
        <f>D12/D8</f>
        <v>0.07455530517332311</v>
      </c>
      <c r="E13" s="328">
        <f>E12/E8</f>
        <v>0.04417325013064462</v>
      </c>
    </row>
    <row r="14" spans="2:5" ht="18" customHeight="1">
      <c r="B14" s="361" t="s">
        <v>12</v>
      </c>
      <c r="C14" s="12"/>
      <c r="D14" s="12"/>
      <c r="E14" s="12"/>
    </row>
    <row r="15" spans="2:5" ht="18" customHeight="1">
      <c r="B15" s="348" t="s">
        <v>14</v>
      </c>
      <c r="C15" s="62">
        <v>1.86</v>
      </c>
      <c r="D15" s="89">
        <v>9.81</v>
      </c>
      <c r="E15" s="109">
        <f>SUM(C15:D15)</f>
        <v>11.67</v>
      </c>
    </row>
    <row r="16" spans="2:5" ht="18" customHeight="1">
      <c r="B16" s="349" t="s">
        <v>15</v>
      </c>
      <c r="C16" s="63">
        <v>0.01</v>
      </c>
      <c r="D16" s="91">
        <v>0.17</v>
      </c>
      <c r="E16" s="111">
        <f>SUM(C16:D16)</f>
        <v>0.18000000000000002</v>
      </c>
    </row>
    <row r="17" spans="2:5" ht="18" customHeight="1">
      <c r="B17" s="347" t="s">
        <v>29</v>
      </c>
      <c r="C17" s="64" t="s">
        <v>31</v>
      </c>
      <c r="D17" s="92" t="s">
        <v>31</v>
      </c>
      <c r="E17" s="110"/>
    </row>
    <row r="18" spans="2:5" ht="18" customHeight="1">
      <c r="B18" s="349" t="s">
        <v>16</v>
      </c>
      <c r="C18" s="63">
        <v>0.04</v>
      </c>
      <c r="D18" s="91">
        <v>0.02</v>
      </c>
      <c r="E18" s="111">
        <f>SUM(C18:D18)</f>
        <v>0.06</v>
      </c>
    </row>
    <row r="19" spans="2:5" ht="18" customHeight="1">
      <c r="B19" s="347" t="s">
        <v>29</v>
      </c>
      <c r="C19" s="64" t="s">
        <v>31</v>
      </c>
      <c r="D19" s="92" t="s">
        <v>31</v>
      </c>
      <c r="E19" s="110"/>
    </row>
    <row r="20" spans="2:5" ht="18" customHeight="1">
      <c r="B20" s="350" t="s">
        <v>17</v>
      </c>
      <c r="C20" s="65">
        <v>0</v>
      </c>
      <c r="D20" s="91">
        <v>0.54</v>
      </c>
      <c r="E20" s="111">
        <f>SUM(C20:D20)</f>
        <v>0.54</v>
      </c>
    </row>
    <row r="21" spans="2:5" ht="18" customHeight="1">
      <c r="B21" s="347" t="s">
        <v>29</v>
      </c>
      <c r="C21" s="66" t="s">
        <v>31</v>
      </c>
      <c r="D21" s="102" t="s">
        <v>31</v>
      </c>
      <c r="E21" s="110"/>
    </row>
    <row r="22" spans="2:5" ht="18" customHeight="1">
      <c r="B22" s="349" t="s">
        <v>18</v>
      </c>
      <c r="C22" s="63">
        <v>0.04</v>
      </c>
      <c r="D22" s="91">
        <v>0.03</v>
      </c>
      <c r="E22" s="111">
        <f>SUM(C22:D22)</f>
        <v>0.07</v>
      </c>
    </row>
    <row r="23" spans="2:5" ht="18" customHeight="1">
      <c r="B23" s="347" t="s">
        <v>29</v>
      </c>
      <c r="C23" s="66" t="s">
        <v>31</v>
      </c>
      <c r="D23" s="104" t="s">
        <v>31</v>
      </c>
      <c r="E23" s="110"/>
    </row>
    <row r="24" spans="2:5" ht="18" customHeight="1">
      <c r="B24" s="349" t="s">
        <v>19</v>
      </c>
      <c r="C24" s="65">
        <v>0</v>
      </c>
      <c r="D24" s="100">
        <v>0</v>
      </c>
      <c r="E24" s="111">
        <f>SUM(C24:D24)</f>
        <v>0</v>
      </c>
    </row>
    <row r="25" spans="2:5" ht="18" customHeight="1">
      <c r="B25" s="347" t="s">
        <v>29</v>
      </c>
      <c r="C25" s="66" t="s">
        <v>31</v>
      </c>
      <c r="D25" s="93" t="s">
        <v>31</v>
      </c>
      <c r="E25" s="110"/>
    </row>
    <row r="26" spans="2:5" ht="18" customHeight="1">
      <c r="B26" s="349" t="s">
        <v>44</v>
      </c>
      <c r="C26" s="65">
        <v>0</v>
      </c>
      <c r="D26" s="100">
        <v>0</v>
      </c>
      <c r="E26" s="111">
        <f>SUM(C26:D26)</f>
        <v>0</v>
      </c>
    </row>
    <row r="27" spans="2:5" ht="18" customHeight="1">
      <c r="B27" s="347" t="s">
        <v>29</v>
      </c>
      <c r="C27" s="66" t="s">
        <v>31</v>
      </c>
      <c r="D27" s="93" t="s">
        <v>31</v>
      </c>
      <c r="E27" s="110"/>
    </row>
    <row r="28" spans="2:5" ht="18" customHeight="1">
      <c r="B28" s="349" t="s">
        <v>45</v>
      </c>
      <c r="C28" s="65">
        <v>0</v>
      </c>
      <c r="D28" s="91">
        <v>0.29</v>
      </c>
      <c r="E28" s="111">
        <f>SUM(C28:D28)</f>
        <v>0.29</v>
      </c>
    </row>
    <row r="29" spans="2:5" ht="18" customHeight="1">
      <c r="B29" s="347" t="s">
        <v>29</v>
      </c>
      <c r="C29" s="66" t="s">
        <v>31</v>
      </c>
      <c r="D29" s="93" t="s">
        <v>31</v>
      </c>
      <c r="E29" s="110"/>
    </row>
    <row r="30" spans="2:5" ht="18" customHeight="1">
      <c r="B30" s="349" t="s">
        <v>24</v>
      </c>
      <c r="C30" s="63">
        <v>0.31</v>
      </c>
      <c r="D30" s="90">
        <v>8.47</v>
      </c>
      <c r="E30" s="111">
        <f>SUM(C30:D30)</f>
        <v>8.780000000000001</v>
      </c>
    </row>
    <row r="31" spans="2:5" ht="18" customHeight="1">
      <c r="B31" s="347" t="s">
        <v>29</v>
      </c>
      <c r="C31" s="66" t="s">
        <v>31</v>
      </c>
      <c r="D31" s="82" t="s">
        <v>61</v>
      </c>
      <c r="E31" s="110"/>
    </row>
    <row r="32" spans="2:5" ht="18" customHeight="1">
      <c r="B32" s="349" t="s">
        <v>20</v>
      </c>
      <c r="C32" s="65">
        <v>0</v>
      </c>
      <c r="D32" s="91">
        <v>0.03</v>
      </c>
      <c r="E32" s="111">
        <f>SUM(C32:D32)</f>
        <v>0.03</v>
      </c>
    </row>
    <row r="33" spans="2:5" ht="18" customHeight="1">
      <c r="B33" s="347" t="s">
        <v>29</v>
      </c>
      <c r="C33" s="64" t="s">
        <v>31</v>
      </c>
      <c r="D33" s="92" t="s">
        <v>31</v>
      </c>
      <c r="E33" s="110"/>
    </row>
    <row r="34" spans="2:5" ht="18" customHeight="1">
      <c r="B34" s="349" t="s">
        <v>21</v>
      </c>
      <c r="C34" s="67">
        <v>1.47</v>
      </c>
      <c r="D34" s="91">
        <v>0.03</v>
      </c>
      <c r="E34" s="111">
        <f>SUM(C34:D34)</f>
        <v>1.5</v>
      </c>
    </row>
    <row r="35" spans="2:5" ht="18" customHeight="1">
      <c r="B35" s="347" t="s">
        <v>29</v>
      </c>
      <c r="C35" s="68" t="s">
        <v>30</v>
      </c>
      <c r="D35" s="92" t="s">
        <v>31</v>
      </c>
      <c r="E35" s="110"/>
    </row>
    <row r="36" spans="2:5" ht="18" customHeight="1">
      <c r="B36" s="349" t="s">
        <v>46</v>
      </c>
      <c r="C36" s="65">
        <v>0</v>
      </c>
      <c r="D36" s="91">
        <v>0.02</v>
      </c>
      <c r="E36" s="111">
        <f>SUM(C36:D36)</f>
        <v>0.02</v>
      </c>
    </row>
    <row r="37" spans="2:5" ht="18" customHeight="1">
      <c r="B37" s="347" t="s">
        <v>29</v>
      </c>
      <c r="C37" s="66" t="s">
        <v>31</v>
      </c>
      <c r="D37" s="92" t="s">
        <v>31</v>
      </c>
      <c r="E37" s="110"/>
    </row>
    <row r="38" spans="2:5" ht="18" customHeight="1">
      <c r="B38" s="349" t="s">
        <v>22</v>
      </c>
      <c r="C38" s="65">
        <v>0</v>
      </c>
      <c r="D38" s="91">
        <v>0.22</v>
      </c>
      <c r="E38" s="111">
        <f>SUM(C38:D38)</f>
        <v>0.22</v>
      </c>
    </row>
    <row r="39" spans="2:5" ht="18" customHeight="1">
      <c r="B39" s="347" t="s">
        <v>29</v>
      </c>
      <c r="C39" s="66" t="s">
        <v>31</v>
      </c>
      <c r="D39" s="92" t="s">
        <v>31</v>
      </c>
      <c r="E39" s="110"/>
    </row>
    <row r="40" spans="2:5" ht="18" customHeight="1">
      <c r="B40" s="349" t="s">
        <v>23</v>
      </c>
      <c r="C40" s="67">
        <v>0.85</v>
      </c>
      <c r="D40" s="90">
        <v>1.99</v>
      </c>
      <c r="E40" s="111">
        <f>SUM(C40:D40)</f>
        <v>2.84</v>
      </c>
    </row>
    <row r="41" spans="2:5" ht="18" customHeight="1" thickBot="1">
      <c r="B41" s="351"/>
      <c r="C41" s="69" t="s">
        <v>35</v>
      </c>
      <c r="D41" s="69" t="s">
        <v>33</v>
      </c>
      <c r="E41" s="112"/>
    </row>
    <row r="42" spans="2:5" ht="18" customHeight="1" thickTop="1">
      <c r="B42" s="347" t="s">
        <v>25</v>
      </c>
      <c r="C42" s="70">
        <v>2.71</v>
      </c>
      <c r="D42" s="94">
        <v>11.8</v>
      </c>
      <c r="E42" s="110">
        <f>SUM(C42:D42)</f>
        <v>14.510000000000002</v>
      </c>
    </row>
    <row r="43" ht="13.5">
      <c r="B43" s="7" t="s">
        <v>26</v>
      </c>
    </row>
    <row r="44" spans="2:4" ht="14.25">
      <c r="B44" s="9" t="s">
        <v>42</v>
      </c>
      <c r="C44" s="72" t="s">
        <v>31</v>
      </c>
      <c r="D44" s="123">
        <v>5.2</v>
      </c>
    </row>
    <row r="45" spans="2:4" ht="14.25">
      <c r="B45" s="9" t="s">
        <v>69</v>
      </c>
      <c r="C45" s="72" t="s">
        <v>31</v>
      </c>
      <c r="D45" s="72" t="s">
        <v>31</v>
      </c>
    </row>
    <row r="46" spans="2:5" ht="14.25">
      <c r="B46" s="9" t="s">
        <v>27</v>
      </c>
      <c r="C46" s="20">
        <v>35</v>
      </c>
      <c r="D46" s="20">
        <v>0</v>
      </c>
      <c r="E46" s="8"/>
    </row>
  </sheetData>
  <sheetProtection password="CC23" sheet="1" objects="1" scenarios="1"/>
  <mergeCells count="1">
    <mergeCell ref="C3:D3"/>
  </mergeCells>
  <printOptions/>
  <pageMargins left="0.7" right="0.7" top="0.75" bottom="0.75" header="0.3" footer="0.3"/>
  <pageSetup horizontalDpi="600" verticalDpi="600" orientation="portrait" paperSize="9" r:id="rId1"/>
  <headerFooter scaleWithDoc="0">
    <oddFooter>&amp;C&amp;"ＭＳ ゴシック,標準"43</oddFooter>
  </headerFooter>
</worksheet>
</file>

<file path=xl/worksheets/sheet6.xml><?xml version="1.0" encoding="utf-8"?>
<worksheet xmlns="http://schemas.openxmlformats.org/spreadsheetml/2006/main" xmlns:r="http://schemas.openxmlformats.org/officeDocument/2006/relationships">
  <dimension ref="B1:H46"/>
  <sheetViews>
    <sheetView showGridLines="0" view="pageBreakPreview" zoomScaleSheetLayoutView="100" zoomScalePageLayoutView="0" workbookViewId="0" topLeftCell="A1">
      <selection activeCell="E8" sqref="E8:E9"/>
    </sheetView>
  </sheetViews>
  <sheetFormatPr defaultColWidth="9.140625" defaultRowHeight="15"/>
  <cols>
    <col min="1" max="1" width="2.00390625" style="0" customWidth="1"/>
    <col min="2" max="2" width="28.00390625" style="0" customWidth="1"/>
    <col min="3" max="7" width="10.8515625" style="0" customWidth="1"/>
    <col min="8" max="8" width="11.00390625" style="0" customWidth="1"/>
  </cols>
  <sheetData>
    <row r="1" ht="14.25">
      <c r="B1" s="17" t="s">
        <v>63</v>
      </c>
    </row>
    <row r="3" spans="2:7" ht="13.5">
      <c r="B3" s="121" t="s">
        <v>8</v>
      </c>
      <c r="C3" s="381" t="s">
        <v>10</v>
      </c>
      <c r="D3" s="383"/>
      <c r="E3" s="383"/>
      <c r="F3" s="382"/>
      <c r="G3" s="3"/>
    </row>
    <row r="4" spans="2:7" ht="14.25">
      <c r="B4" s="84">
        <v>81</v>
      </c>
      <c r="C4" s="32" t="s">
        <v>64</v>
      </c>
      <c r="D4" s="133" t="s">
        <v>6</v>
      </c>
      <c r="E4" s="33" t="s">
        <v>0</v>
      </c>
      <c r="F4" s="33" t="s">
        <v>58</v>
      </c>
      <c r="G4" s="43"/>
    </row>
    <row r="6" spans="2:7" ht="18" customHeight="1">
      <c r="B6" s="341" t="s">
        <v>43</v>
      </c>
      <c r="C6" s="56" t="s">
        <v>11</v>
      </c>
      <c r="D6" s="135" t="s">
        <v>6</v>
      </c>
      <c r="E6" s="4" t="s">
        <v>0</v>
      </c>
      <c r="F6" s="44" t="s">
        <v>7</v>
      </c>
      <c r="G6" s="326" t="s">
        <v>28</v>
      </c>
    </row>
    <row r="7" spans="2:7" ht="18" customHeight="1">
      <c r="B7" s="342" t="s">
        <v>13</v>
      </c>
      <c r="C7" s="10"/>
      <c r="D7" s="12"/>
      <c r="E7" s="12"/>
      <c r="F7" s="122" t="s">
        <v>65</v>
      </c>
      <c r="G7" s="11"/>
    </row>
    <row r="8" spans="2:7" ht="18" customHeight="1">
      <c r="B8" s="343" t="s">
        <v>100</v>
      </c>
      <c r="C8" s="57">
        <v>11674</v>
      </c>
      <c r="D8" s="124">
        <v>291844</v>
      </c>
      <c r="E8" s="20">
        <v>216253</v>
      </c>
      <c r="F8" s="45">
        <v>20857</v>
      </c>
      <c r="G8" s="34">
        <f>SUM(C8:F8)</f>
        <v>540628</v>
      </c>
    </row>
    <row r="9" spans="2:7" ht="18" customHeight="1">
      <c r="B9" s="344" t="s">
        <v>99</v>
      </c>
      <c r="C9" s="58">
        <v>11792</v>
      </c>
      <c r="D9" s="125">
        <v>258193</v>
      </c>
      <c r="E9" s="22">
        <v>189859</v>
      </c>
      <c r="F9" s="46">
        <v>19302</v>
      </c>
      <c r="G9" s="35">
        <f>SUM(C9:F9)</f>
        <v>479146</v>
      </c>
    </row>
    <row r="10" spans="2:7" ht="18" customHeight="1">
      <c r="B10" s="345" t="s">
        <v>36</v>
      </c>
      <c r="C10" s="59">
        <v>9825</v>
      </c>
      <c r="D10" s="126">
        <v>173884</v>
      </c>
      <c r="E10" s="23">
        <v>130290</v>
      </c>
      <c r="F10" s="47">
        <v>14917</v>
      </c>
      <c r="G10" s="36">
        <f>SUM(C10:F10)</f>
        <v>328916</v>
      </c>
    </row>
    <row r="11" spans="2:7" ht="18" customHeight="1" thickBot="1">
      <c r="B11" s="346" t="s">
        <v>37</v>
      </c>
      <c r="C11" s="60">
        <f>C10/C8</f>
        <v>0.8416138427274285</v>
      </c>
      <c r="D11" s="127">
        <f>D10/D8</f>
        <v>0.5958114609174765</v>
      </c>
      <c r="E11" s="24">
        <f>E10/E8</f>
        <v>0.6024887516011339</v>
      </c>
      <c r="F11" s="48">
        <f>F10/F8</f>
        <v>0.7152035287912931</v>
      </c>
      <c r="G11" s="137">
        <f>G10/G8</f>
        <v>0.6083961615010691</v>
      </c>
    </row>
    <row r="12" spans="2:7" ht="18" customHeight="1" thickTop="1">
      <c r="B12" s="347" t="s">
        <v>101</v>
      </c>
      <c r="C12" s="61">
        <f>C8-C9</f>
        <v>-118</v>
      </c>
      <c r="D12" s="134">
        <f>D8-D9</f>
        <v>33651</v>
      </c>
      <c r="E12" s="25">
        <f>E8-E9</f>
        <v>26394</v>
      </c>
      <c r="F12" s="142">
        <f>F8-F9</f>
        <v>1555</v>
      </c>
      <c r="G12" s="327">
        <f>SUM(C12:F12)</f>
        <v>61482</v>
      </c>
    </row>
    <row r="13" spans="2:7" ht="18" customHeight="1">
      <c r="B13" s="347" t="s">
        <v>56</v>
      </c>
      <c r="C13" s="116">
        <f>C12/C8</f>
        <v>-0.01010793215692993</v>
      </c>
      <c r="D13" s="128">
        <f>D12/D8</f>
        <v>0.11530475185373007</v>
      </c>
      <c r="E13" s="175">
        <f>E12/E8</f>
        <v>0.12205148599094578</v>
      </c>
      <c r="F13" s="117">
        <f>F12/F8</f>
        <v>0.07455530517332311</v>
      </c>
      <c r="G13" s="328">
        <f>G12/G8</f>
        <v>0.11372329957012955</v>
      </c>
    </row>
    <row r="14" spans="2:7" ht="18" customHeight="1">
      <c r="B14" s="361" t="s">
        <v>12</v>
      </c>
      <c r="C14" s="12"/>
      <c r="D14" s="12"/>
      <c r="E14" s="12"/>
      <c r="F14" s="12"/>
      <c r="G14" s="12"/>
    </row>
    <row r="15" spans="2:7" ht="18" customHeight="1">
      <c r="B15" s="348" t="s">
        <v>14</v>
      </c>
      <c r="C15" s="62">
        <v>1.86</v>
      </c>
      <c r="D15" s="129">
        <v>33.76</v>
      </c>
      <c r="E15" s="26">
        <v>26.14</v>
      </c>
      <c r="F15" s="50">
        <v>9.81</v>
      </c>
      <c r="G15" s="138">
        <f>SUM(C15:F15)</f>
        <v>71.57</v>
      </c>
    </row>
    <row r="16" spans="2:7" ht="18" customHeight="1">
      <c r="B16" s="349" t="s">
        <v>15</v>
      </c>
      <c r="C16" s="63">
        <v>0.01</v>
      </c>
      <c r="D16" s="131">
        <v>1.54</v>
      </c>
      <c r="E16" s="28">
        <v>1.17</v>
      </c>
      <c r="F16" s="53">
        <v>0.17</v>
      </c>
      <c r="G16" s="139">
        <f>SUM(C16:F16)</f>
        <v>2.8899999999999997</v>
      </c>
    </row>
    <row r="17" spans="2:7" ht="18" customHeight="1">
      <c r="B17" s="347" t="s">
        <v>29</v>
      </c>
      <c r="C17" s="64" t="s">
        <v>31</v>
      </c>
      <c r="D17" s="384" t="s">
        <v>48</v>
      </c>
      <c r="E17" s="385"/>
      <c r="F17" s="149" t="s">
        <v>68</v>
      </c>
      <c r="G17" s="140"/>
    </row>
    <row r="18" spans="2:7" ht="18" customHeight="1">
      <c r="B18" s="349" t="s">
        <v>16</v>
      </c>
      <c r="C18" s="63">
        <v>0.04</v>
      </c>
      <c r="D18" s="130">
        <v>0.07</v>
      </c>
      <c r="E18" s="27">
        <v>0.08</v>
      </c>
      <c r="F18" s="51">
        <v>0.02</v>
      </c>
      <c r="G18" s="139">
        <f>SUM(C18:F18)</f>
        <v>0.21</v>
      </c>
    </row>
    <row r="19" spans="2:7" ht="18" customHeight="1">
      <c r="B19" s="347" t="s">
        <v>29</v>
      </c>
      <c r="C19" s="64" t="s">
        <v>31</v>
      </c>
      <c r="D19" s="147" t="s">
        <v>66</v>
      </c>
      <c r="E19" s="95" t="s">
        <v>31</v>
      </c>
      <c r="F19" s="77" t="s">
        <v>31</v>
      </c>
      <c r="G19" s="140"/>
    </row>
    <row r="20" spans="2:7" ht="18" customHeight="1">
      <c r="B20" s="350" t="s">
        <v>17</v>
      </c>
      <c r="C20" s="65">
        <v>0</v>
      </c>
      <c r="D20" s="130">
        <v>2</v>
      </c>
      <c r="E20" s="28">
        <v>1.61</v>
      </c>
      <c r="F20" s="51">
        <v>0.54</v>
      </c>
      <c r="G20" s="139">
        <f>SUM(C20:F20)</f>
        <v>4.15</v>
      </c>
    </row>
    <row r="21" spans="2:7" ht="18" customHeight="1">
      <c r="B21" s="347" t="s">
        <v>29</v>
      </c>
      <c r="C21" s="66" t="s">
        <v>31</v>
      </c>
      <c r="D21" s="147" t="s">
        <v>66</v>
      </c>
      <c r="E21" s="176" t="s">
        <v>47</v>
      </c>
      <c r="F21" s="143" t="s">
        <v>31</v>
      </c>
      <c r="G21" s="140"/>
    </row>
    <row r="22" spans="2:7" ht="18" customHeight="1">
      <c r="B22" s="349" t="s">
        <v>18</v>
      </c>
      <c r="C22" s="63">
        <v>0.04</v>
      </c>
      <c r="D22" s="130">
        <v>0.33</v>
      </c>
      <c r="E22" s="28">
        <v>0.24</v>
      </c>
      <c r="F22" s="51">
        <v>0.03</v>
      </c>
      <c r="G22" s="139">
        <f>SUM(C22:F22)</f>
        <v>0.64</v>
      </c>
    </row>
    <row r="23" spans="2:7" ht="18" customHeight="1">
      <c r="B23" s="347" t="s">
        <v>29</v>
      </c>
      <c r="C23" s="66" t="s">
        <v>31</v>
      </c>
      <c r="D23" s="147" t="s">
        <v>66</v>
      </c>
      <c r="E23" s="177" t="s">
        <v>49</v>
      </c>
      <c r="F23" s="144" t="s">
        <v>31</v>
      </c>
      <c r="G23" s="140"/>
    </row>
    <row r="24" spans="2:7" ht="18" customHeight="1">
      <c r="B24" s="349" t="s">
        <v>19</v>
      </c>
      <c r="C24" s="65">
        <v>0</v>
      </c>
      <c r="D24" s="130">
        <v>0.1</v>
      </c>
      <c r="E24" s="27">
        <v>0.07</v>
      </c>
      <c r="F24" s="145">
        <v>0</v>
      </c>
      <c r="G24" s="139">
        <f>SUM(C24:F24)</f>
        <v>0.17</v>
      </c>
    </row>
    <row r="25" spans="2:7" ht="18" customHeight="1">
      <c r="B25" s="347" t="s">
        <v>29</v>
      </c>
      <c r="C25" s="66" t="s">
        <v>31</v>
      </c>
      <c r="D25" s="147" t="s">
        <v>66</v>
      </c>
      <c r="E25" s="30" t="s">
        <v>31</v>
      </c>
      <c r="F25" s="54" t="s">
        <v>31</v>
      </c>
      <c r="G25" s="140"/>
    </row>
    <row r="26" spans="2:7" ht="18" customHeight="1">
      <c r="B26" s="349" t="s">
        <v>44</v>
      </c>
      <c r="C26" s="65">
        <v>0</v>
      </c>
      <c r="D26" s="130">
        <v>0.19</v>
      </c>
      <c r="E26" s="27">
        <v>0.08</v>
      </c>
      <c r="F26" s="145">
        <v>0</v>
      </c>
      <c r="G26" s="139">
        <f>SUM(C26:F26)</f>
        <v>0.27</v>
      </c>
    </row>
    <row r="27" spans="2:7" ht="18" customHeight="1">
      <c r="B27" s="347" t="s">
        <v>29</v>
      </c>
      <c r="C27" s="66" t="s">
        <v>31</v>
      </c>
      <c r="D27" s="147" t="s">
        <v>66</v>
      </c>
      <c r="E27" s="30" t="s">
        <v>31</v>
      </c>
      <c r="F27" s="54" t="s">
        <v>31</v>
      </c>
      <c r="G27" s="140"/>
    </row>
    <row r="28" spans="2:7" ht="18" customHeight="1">
      <c r="B28" s="349" t="s">
        <v>45</v>
      </c>
      <c r="C28" s="65">
        <v>0</v>
      </c>
      <c r="D28" s="130">
        <v>0.65</v>
      </c>
      <c r="E28" s="27">
        <v>0.23</v>
      </c>
      <c r="F28" s="51">
        <v>0.29</v>
      </c>
      <c r="G28" s="139">
        <f>SUM(C28:F28)</f>
        <v>1.17</v>
      </c>
    </row>
    <row r="29" spans="2:7" ht="18" customHeight="1">
      <c r="B29" s="347" t="s">
        <v>29</v>
      </c>
      <c r="C29" s="66" t="s">
        <v>31</v>
      </c>
      <c r="D29" s="147" t="s">
        <v>66</v>
      </c>
      <c r="E29" s="30" t="s">
        <v>31</v>
      </c>
      <c r="F29" s="54" t="s">
        <v>31</v>
      </c>
      <c r="G29" s="140"/>
    </row>
    <row r="30" spans="2:7" ht="18" customHeight="1">
      <c r="B30" s="349" t="s">
        <v>24</v>
      </c>
      <c r="C30" s="63">
        <v>0.31</v>
      </c>
      <c r="D30" s="131">
        <v>27.58</v>
      </c>
      <c r="E30" s="28">
        <v>21.59</v>
      </c>
      <c r="F30" s="53">
        <v>8.47</v>
      </c>
      <c r="G30" s="139">
        <f>SUM(C30:F30)</f>
        <v>57.949999999999996</v>
      </c>
    </row>
    <row r="31" spans="2:7" ht="18" customHeight="1">
      <c r="B31" s="347" t="s">
        <v>29</v>
      </c>
      <c r="C31" s="66" t="s">
        <v>31</v>
      </c>
      <c r="D31" s="148" t="s">
        <v>67</v>
      </c>
      <c r="E31" s="178" t="s">
        <v>50</v>
      </c>
      <c r="F31" s="149" t="s">
        <v>68</v>
      </c>
      <c r="G31" s="140"/>
    </row>
    <row r="32" spans="2:7" ht="18" customHeight="1">
      <c r="B32" s="349" t="s">
        <v>20</v>
      </c>
      <c r="C32" s="65">
        <v>0</v>
      </c>
      <c r="D32" s="130">
        <v>0.11</v>
      </c>
      <c r="E32" s="27">
        <v>0.18</v>
      </c>
      <c r="F32" s="51">
        <v>0.03</v>
      </c>
      <c r="G32" s="139">
        <f>SUM(C32:F32)</f>
        <v>0.31999999999999995</v>
      </c>
    </row>
    <row r="33" spans="2:7" ht="18" customHeight="1">
      <c r="B33" s="347" t="s">
        <v>29</v>
      </c>
      <c r="C33" s="64" t="s">
        <v>31</v>
      </c>
      <c r="D33" s="147" t="s">
        <v>66</v>
      </c>
      <c r="E33" s="179" t="s">
        <v>31</v>
      </c>
      <c r="F33" s="77" t="s">
        <v>31</v>
      </c>
      <c r="G33" s="140"/>
    </row>
    <row r="34" spans="2:7" ht="18" customHeight="1">
      <c r="B34" s="349" t="s">
        <v>21</v>
      </c>
      <c r="C34" s="67">
        <v>1.47</v>
      </c>
      <c r="D34" s="130">
        <v>0.09</v>
      </c>
      <c r="E34" s="27">
        <v>0.1</v>
      </c>
      <c r="F34" s="51">
        <v>0.03</v>
      </c>
      <c r="G34" s="139">
        <f>SUM(C34:F34)</f>
        <v>1.6900000000000002</v>
      </c>
    </row>
    <row r="35" spans="2:7" ht="18" customHeight="1">
      <c r="B35" s="347" t="s">
        <v>29</v>
      </c>
      <c r="C35" s="68" t="s">
        <v>30</v>
      </c>
      <c r="D35" s="147" t="s">
        <v>66</v>
      </c>
      <c r="E35" s="13" t="s">
        <v>31</v>
      </c>
      <c r="F35" s="77" t="s">
        <v>31</v>
      </c>
      <c r="G35" s="140"/>
    </row>
    <row r="36" spans="2:7" ht="18" customHeight="1">
      <c r="B36" s="349" t="s">
        <v>46</v>
      </c>
      <c r="C36" s="65">
        <v>0</v>
      </c>
      <c r="D36" s="130">
        <v>0.14</v>
      </c>
      <c r="E36" s="27">
        <v>0.16</v>
      </c>
      <c r="F36" s="51">
        <v>0.02</v>
      </c>
      <c r="G36" s="139">
        <f>SUM(C36:F36)</f>
        <v>0.32000000000000006</v>
      </c>
    </row>
    <row r="37" spans="2:7" ht="18" customHeight="1">
      <c r="B37" s="347" t="s">
        <v>29</v>
      </c>
      <c r="C37" s="66" t="s">
        <v>31</v>
      </c>
      <c r="D37" s="147" t="s">
        <v>66</v>
      </c>
      <c r="E37" s="30" t="s">
        <v>31</v>
      </c>
      <c r="F37" s="77" t="s">
        <v>31</v>
      </c>
      <c r="G37" s="140"/>
    </row>
    <row r="38" spans="2:7" ht="18" customHeight="1">
      <c r="B38" s="349" t="s">
        <v>22</v>
      </c>
      <c r="C38" s="65">
        <v>0</v>
      </c>
      <c r="D38" s="130">
        <v>0.96</v>
      </c>
      <c r="E38" s="27">
        <v>0.63</v>
      </c>
      <c r="F38" s="51">
        <v>0.22</v>
      </c>
      <c r="G38" s="139">
        <f>SUM(C38:F38)</f>
        <v>1.8099999999999998</v>
      </c>
    </row>
    <row r="39" spans="2:7" ht="18" customHeight="1">
      <c r="B39" s="347" t="s">
        <v>29</v>
      </c>
      <c r="C39" s="66" t="s">
        <v>31</v>
      </c>
      <c r="D39" s="147" t="s">
        <v>66</v>
      </c>
      <c r="E39" s="30" t="s">
        <v>31</v>
      </c>
      <c r="F39" s="77" t="s">
        <v>31</v>
      </c>
      <c r="G39" s="140"/>
    </row>
    <row r="40" spans="2:7" ht="18" customHeight="1">
      <c r="B40" s="349" t="s">
        <v>23</v>
      </c>
      <c r="C40" s="67">
        <v>0.85</v>
      </c>
      <c r="D40" s="130">
        <v>6.63</v>
      </c>
      <c r="E40" s="28">
        <v>4.9</v>
      </c>
      <c r="F40" s="53">
        <v>1.99</v>
      </c>
      <c r="G40" s="139">
        <f>SUM(C40:F40)</f>
        <v>14.37</v>
      </c>
    </row>
    <row r="41" spans="2:7" ht="18" customHeight="1" thickBot="1">
      <c r="B41" s="351"/>
      <c r="C41" s="69" t="s">
        <v>35</v>
      </c>
      <c r="D41" s="136"/>
      <c r="E41" s="16" t="s">
        <v>35</v>
      </c>
      <c r="F41" s="146" t="s">
        <v>33</v>
      </c>
      <c r="G41" s="141"/>
    </row>
    <row r="42" spans="2:7" ht="18" customHeight="1" thickTop="1">
      <c r="B42" s="347" t="s">
        <v>25</v>
      </c>
      <c r="C42" s="70">
        <v>2.71</v>
      </c>
      <c r="D42" s="132">
        <v>40.38</v>
      </c>
      <c r="E42" s="31">
        <v>31.04</v>
      </c>
      <c r="F42" s="55">
        <v>11.8</v>
      </c>
      <c r="G42" s="140">
        <f>SUM(C42:F42)</f>
        <v>85.92999999999999</v>
      </c>
    </row>
    <row r="43" ht="13.5">
      <c r="B43" s="7" t="s">
        <v>26</v>
      </c>
    </row>
    <row r="44" spans="2:6" ht="14.25">
      <c r="B44" s="9" t="s">
        <v>42</v>
      </c>
      <c r="C44" s="72" t="s">
        <v>31</v>
      </c>
      <c r="D44" s="123">
        <v>59.3</v>
      </c>
      <c r="E44" s="73">
        <v>33.3</v>
      </c>
      <c r="F44" s="123">
        <v>5.2</v>
      </c>
    </row>
    <row r="45" spans="2:6" ht="14.25">
      <c r="B45" s="9" t="s">
        <v>69</v>
      </c>
      <c r="C45" s="72" t="s">
        <v>31</v>
      </c>
      <c r="D45" s="123">
        <v>61.8</v>
      </c>
      <c r="E45" s="73">
        <v>49.9</v>
      </c>
      <c r="F45" s="72" t="s">
        <v>31</v>
      </c>
    </row>
    <row r="46" spans="2:8" ht="14.25">
      <c r="B46" s="9" t="s">
        <v>27</v>
      </c>
      <c r="C46" s="20">
        <v>35</v>
      </c>
      <c r="D46" s="20">
        <v>69</v>
      </c>
      <c r="E46" s="20">
        <v>67</v>
      </c>
      <c r="F46" s="20">
        <v>0</v>
      </c>
      <c r="H46" s="8"/>
    </row>
  </sheetData>
  <sheetProtection password="CC23" sheet="1" objects="1" scenarios="1"/>
  <mergeCells count="2">
    <mergeCell ref="C3:F3"/>
    <mergeCell ref="D17:E17"/>
  </mergeCells>
  <printOptions/>
  <pageMargins left="0.7" right="0.7" top="0.75" bottom="0.75" header="0.3" footer="0.3"/>
  <pageSetup horizontalDpi="600" verticalDpi="600" orientation="portrait" paperSize="9" r:id="rId1"/>
  <headerFooter scaleWithDoc="0">
    <oddFooter>&amp;C&amp;"ＭＳ ゴシック,標準"44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2014-03-14T07:07:47Z</cp:lastPrinted>
  <dcterms:created xsi:type="dcterms:W3CDTF">2013-08-09T09:40:12Z</dcterms:created>
  <dcterms:modified xsi:type="dcterms:W3CDTF">2014-03-18T08:03:37Z</dcterms:modified>
  <cp:category/>
  <cp:version/>
  <cp:contentType/>
  <cp:contentStatus/>
</cp:coreProperties>
</file>