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9.11.24\kikaku\権利擁護G\○ 【虐待】障がい者虐待防止関係\R5\06_レビューシート改定\"/>
    </mc:Choice>
  </mc:AlternateContent>
  <xr:revisionPtr revIDLastSave="0" documentId="13_ncr:1_{65DB7316-2996-4742-93E8-6F2926EF0CC2}" xr6:coauthVersionLast="47" xr6:coauthVersionMax="47" xr10:uidLastSave="{00000000-0000-0000-0000-000000000000}"/>
  <bookViews>
    <workbookView xWindow="-108" yWindow="-108" windowWidth="23256" windowHeight="14160" xr2:uid="{00000000-000D-0000-FFFF-FFFF00000000}"/>
  </bookViews>
  <sheets>
    <sheet name="（１）A・B　基本情報" sheetId="7" r:id="rId1"/>
    <sheet name="（１）A・B　基本情報 【記入例】" sheetId="23" r:id="rId2"/>
    <sheet name="（３）C　レビュー台帳" sheetId="13" r:id="rId3"/>
    <sheet name="（４）C　レビュー台帳【記入例】" sheetId="17" r:id="rId4"/>
    <sheet name="（５）施設従事者" sheetId="10" r:id="rId5"/>
    <sheet name="（６）使用者" sheetId="11" r:id="rId6"/>
    <sheet name="（７）養護者・Aシート集計表" sheetId="9" r:id="rId7"/>
    <sheet name="（８）施設・集計表" sheetId="14" r:id="rId8"/>
    <sheet name="（９）使用者・集計表" sheetId="15" r:id="rId9"/>
    <sheet name="（１０）参考資料" sheetId="18" r:id="rId10"/>
  </sheets>
  <definedNames>
    <definedName name="_xlnm._FilterDatabase" localSheetId="0" hidden="1">'（１）A・B　基本情報'!$A$5:$CB$14</definedName>
    <definedName name="_xlnm._FilterDatabase" localSheetId="1" hidden="1">'（１）A・B　基本情報 【記入例】'!$A$5:$CB$14</definedName>
    <definedName name="_xlnm.Print_Area" localSheetId="0">'（１）A・B　基本情報'!$A$1:$CO$26</definedName>
    <definedName name="_xlnm.Print_Area" localSheetId="1">'（１）A・B　基本情報 【記入例】'!$A$1:$CO$26</definedName>
    <definedName name="_xlnm.Print_Area" localSheetId="9">'（１０）参考資料'!$A$1:$M$117</definedName>
    <definedName name="_xlnm.Print_Area" localSheetId="2">'（３）C　レビュー台帳'!$A$1:$R$27</definedName>
    <definedName name="_xlnm.Print_Area" localSheetId="3">'（４）C　レビュー台帳【記入例】'!$A$1:$R$25</definedName>
    <definedName name="_xlnm.Print_Area" localSheetId="4">'（５）施設従事者'!$A$1:$U$14</definedName>
    <definedName name="_xlnm.Print_Area" localSheetId="5">'（６）使用者'!$A$1:$T$14</definedName>
    <definedName name="_xlnm.Print_Area" localSheetId="6">'（７）養護者・Aシート集計表'!$A$1:$AH$48</definedName>
    <definedName name="_xlnm.Print_Area" localSheetId="7">'（８）施設・集計表'!$A$1:$K$43</definedName>
    <definedName name="_xlnm.Print_Area" localSheetId="8">'（９）使用者・集計表'!$A$1:$N$34</definedName>
    <definedName name="_xlnm.Print_Titles" localSheetId="0">'（１）A・B　基本情報'!$1:$5</definedName>
    <definedName name="_xlnm.Print_Titles" localSheetId="1">'（１）A・B　基本情報 【記入例】'!$1:$5</definedName>
    <definedName name="_xlnm.Print_Titles" localSheetId="2">'（３）C　レビュー台帳'!$2:$3</definedName>
    <definedName name="_xlnm.Print_Titles" localSheetId="3">'（４）C　レビュー台帳【記入例】'!$2:$3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D26" i="23" l="1"/>
  <c r="CD25" i="23"/>
  <c r="CD24" i="23"/>
  <c r="CD23" i="23"/>
  <c r="CD22" i="23"/>
  <c r="CD21" i="23"/>
  <c r="CD20" i="23"/>
  <c r="CD19" i="23"/>
  <c r="CD18" i="23"/>
  <c r="CD17" i="23"/>
  <c r="CD16" i="23"/>
  <c r="CD15" i="23"/>
  <c r="CD14" i="23"/>
  <c r="CD13" i="23"/>
  <c r="CD12" i="23"/>
  <c r="CD11" i="23"/>
  <c r="CD10" i="23"/>
  <c r="CD9" i="23"/>
  <c r="CD8" i="23"/>
  <c r="CD7" i="23"/>
  <c r="CD6" i="23"/>
  <c r="AA36" i="9"/>
  <c r="AB37" i="9"/>
  <c r="AB38" i="9"/>
  <c r="AB39" i="9"/>
  <c r="AB40" i="9"/>
  <c r="AB41" i="9"/>
  <c r="AB42" i="9"/>
  <c r="AB36" i="9"/>
  <c r="AA37" i="9"/>
  <c r="AA38" i="9"/>
  <c r="AA39" i="9"/>
  <c r="AA40" i="9"/>
  <c r="AA41" i="9"/>
  <c r="AA42" i="9"/>
  <c r="AA43" i="9" l="1"/>
  <c r="Z5" i="9"/>
  <c r="Z36" i="9"/>
  <c r="J14" i="14" l="1"/>
  <c r="C14" i="14" l="1"/>
  <c r="C15" i="14"/>
  <c r="C16" i="14"/>
  <c r="F19" i="9" l="1"/>
  <c r="C13" i="15" l="1"/>
  <c r="Z41" i="9"/>
  <c r="C31" i="14" l="1"/>
  <c r="W19" i="9" l="1"/>
  <c r="W18" i="9"/>
  <c r="W17" i="9"/>
  <c r="W16" i="9"/>
  <c r="F25" i="9" l="1"/>
  <c r="C12" i="9"/>
  <c r="C13" i="9"/>
  <c r="C14" i="9"/>
  <c r="C15" i="9"/>
  <c r="C16" i="9"/>
  <c r="C17" i="9"/>
  <c r="C18" i="9"/>
  <c r="C19" i="9"/>
  <c r="C20" i="9"/>
  <c r="C21" i="9"/>
  <c r="C22" i="9"/>
  <c r="C23" i="9"/>
  <c r="C24" i="9"/>
  <c r="C25" i="9"/>
  <c r="C6" i="9"/>
  <c r="C7" i="9"/>
  <c r="C8" i="9"/>
  <c r="C9" i="9"/>
  <c r="C10" i="9"/>
  <c r="C11" i="9"/>
  <c r="C5" i="9"/>
  <c r="Z37" i="9" l="1"/>
  <c r="Z38" i="9"/>
  <c r="Z39" i="9"/>
  <c r="Z40" i="9"/>
  <c r="Z42" i="9"/>
  <c r="AB43" i="9" l="1"/>
  <c r="F38" i="9"/>
  <c r="F39" i="9"/>
  <c r="F37" i="9"/>
  <c r="F35" i="9"/>
  <c r="F36" i="9"/>
  <c r="F34" i="9"/>
  <c r="F32" i="9"/>
  <c r="F33" i="9"/>
  <c r="F31" i="9"/>
  <c r="F29" i="9"/>
  <c r="F30" i="9"/>
  <c r="F28" i="9"/>
  <c r="F26" i="9"/>
  <c r="W34" i="9" l="1"/>
  <c r="W35" i="9"/>
  <c r="W36" i="9"/>
  <c r="W33" i="9"/>
  <c r="C18" i="15" l="1"/>
  <c r="C19" i="15"/>
  <c r="C20" i="15"/>
  <c r="C21" i="15"/>
  <c r="C26" i="14" l="1"/>
  <c r="C22" i="14"/>
  <c r="C23" i="14"/>
  <c r="C24" i="14"/>
  <c r="C25" i="14"/>
  <c r="W26" i="9" l="1"/>
  <c r="W27" i="9"/>
  <c r="W28" i="9"/>
  <c r="W25" i="9"/>
  <c r="W15" i="9"/>
  <c r="W14" i="9"/>
  <c r="W13" i="9"/>
  <c r="W12" i="9"/>
  <c r="W11" i="9"/>
  <c r="W10" i="9"/>
  <c r="W9" i="9"/>
  <c r="W8" i="9"/>
  <c r="W7" i="9"/>
  <c r="W6" i="9"/>
  <c r="W5" i="9"/>
  <c r="AG12" i="9"/>
  <c r="P5" i="9"/>
  <c r="AG5" i="9"/>
  <c r="W20" i="9" l="1"/>
  <c r="P30" i="9"/>
  <c r="P33" i="9"/>
  <c r="J30" i="9"/>
  <c r="J18" i="9"/>
  <c r="J17" i="9"/>
  <c r="F46" i="9"/>
  <c r="F45" i="9"/>
  <c r="C30" i="9"/>
  <c r="F5" i="9"/>
  <c r="F6" i="9"/>
  <c r="F7" i="9"/>
  <c r="F8" i="9"/>
  <c r="F9" i="9"/>
  <c r="F10" i="9"/>
  <c r="F11" i="9"/>
  <c r="F12" i="9"/>
  <c r="C40" i="9"/>
  <c r="C43" i="9"/>
  <c r="J8" i="9"/>
  <c r="J7" i="9"/>
  <c r="J6" i="9"/>
  <c r="J5" i="9"/>
  <c r="J13" i="9"/>
  <c r="F13" i="9" l="1"/>
  <c r="F47" i="9"/>
  <c r="J9" i="9"/>
  <c r="S8" i="9"/>
  <c r="S5" i="9"/>
  <c r="S9" i="9"/>
  <c r="S11" i="9"/>
  <c r="S10" i="9"/>
  <c r="S12" i="9"/>
  <c r="F27" i="9"/>
  <c r="G34" i="9" l="1"/>
  <c r="G37" i="9"/>
  <c r="G31" i="9"/>
  <c r="G28" i="9"/>
  <c r="M14" i="15" l="1"/>
  <c r="M15" i="15"/>
  <c r="J13" i="14"/>
  <c r="F5" i="14" l="1"/>
  <c r="M30" i="9" l="1"/>
  <c r="M19" i="9"/>
  <c r="C17" i="15" l="1"/>
  <c r="C19" i="14"/>
  <c r="C20" i="14"/>
  <c r="P15" i="9" l="1"/>
  <c r="CD6" i="7"/>
  <c r="J35" i="9"/>
  <c r="CD26" i="7" l="1"/>
  <c r="CD25" i="7"/>
  <c r="CD24" i="7"/>
  <c r="CD23" i="7"/>
  <c r="CD22" i="7"/>
  <c r="CD21" i="7"/>
  <c r="CD20" i="7"/>
  <c r="CD19" i="7"/>
  <c r="CD18" i="7"/>
  <c r="CD17" i="7"/>
  <c r="CD16" i="7"/>
  <c r="CD15" i="7"/>
  <c r="CD14" i="7"/>
  <c r="CD13" i="7"/>
  <c r="CD12" i="7"/>
  <c r="CD11" i="7"/>
  <c r="CD10" i="7"/>
  <c r="CD9" i="7"/>
  <c r="CD8" i="7"/>
  <c r="CD7" i="7"/>
  <c r="G16" i="15" l="1"/>
  <c r="G15" i="15"/>
  <c r="G14" i="15"/>
  <c r="G13" i="15"/>
  <c r="G8" i="15"/>
  <c r="G7" i="15"/>
  <c r="G6" i="15"/>
  <c r="G17" i="15" l="1"/>
  <c r="G9" i="15"/>
  <c r="P11" i="9"/>
  <c r="P23" i="9"/>
  <c r="P24" i="9"/>
  <c r="P25" i="9"/>
  <c r="P26" i="9"/>
  <c r="P27" i="9"/>
  <c r="P28" i="9"/>
  <c r="P29" i="9"/>
  <c r="P31" i="9"/>
  <c r="P32" i="9"/>
  <c r="P34" i="9"/>
  <c r="P35" i="9"/>
  <c r="P22" i="9"/>
  <c r="M13" i="15" l="1"/>
  <c r="M7" i="15"/>
  <c r="M8" i="15"/>
  <c r="M6" i="15"/>
  <c r="J7" i="15"/>
  <c r="J8" i="15"/>
  <c r="J9" i="15"/>
  <c r="J10" i="15"/>
  <c r="J11" i="15"/>
  <c r="J12" i="15"/>
  <c r="J13" i="15"/>
  <c r="J14" i="15"/>
  <c r="J15" i="15"/>
  <c r="J16" i="15"/>
  <c r="J17" i="15"/>
  <c r="J18" i="15"/>
  <c r="J19" i="15"/>
  <c r="J20" i="15"/>
  <c r="J21" i="15"/>
  <c r="J22" i="15"/>
  <c r="J23" i="15"/>
  <c r="J24" i="15"/>
  <c r="J25" i="15"/>
  <c r="J26" i="15"/>
  <c r="J6" i="15"/>
  <c r="C11" i="15"/>
  <c r="C6" i="15"/>
  <c r="C7" i="15"/>
  <c r="C8" i="15"/>
  <c r="C9" i="15"/>
  <c r="C10" i="15"/>
  <c r="C12" i="15"/>
  <c r="C14" i="15"/>
  <c r="C15" i="15"/>
  <c r="C16" i="15"/>
  <c r="C5" i="15"/>
  <c r="J12" i="14"/>
  <c r="J6" i="14"/>
  <c r="J7" i="14"/>
  <c r="J5" i="14"/>
  <c r="F6" i="14"/>
  <c r="F7" i="14"/>
  <c r="F8" i="14"/>
  <c r="F9" i="14"/>
  <c r="F10" i="14"/>
  <c r="F11" i="14"/>
  <c r="F12" i="14"/>
  <c r="F13" i="14"/>
  <c r="F14" i="14"/>
  <c r="F15" i="14"/>
  <c r="F16" i="14"/>
  <c r="F17" i="14"/>
  <c r="F18" i="14"/>
  <c r="F19" i="14"/>
  <c r="F20" i="14"/>
  <c r="F21" i="14"/>
  <c r="F22" i="14"/>
  <c r="F23" i="14"/>
  <c r="F24" i="14"/>
  <c r="F25" i="14"/>
  <c r="F26" i="14"/>
  <c r="F27" i="14"/>
  <c r="F28" i="14"/>
  <c r="C39" i="14"/>
  <c r="C40" i="14"/>
  <c r="C41" i="14"/>
  <c r="C38" i="14"/>
  <c r="C32" i="14"/>
  <c r="C33" i="14"/>
  <c r="C6" i="14"/>
  <c r="C7" i="14"/>
  <c r="C8" i="14"/>
  <c r="C9" i="14"/>
  <c r="C10" i="14"/>
  <c r="C11" i="14"/>
  <c r="C12" i="14"/>
  <c r="C13" i="14"/>
  <c r="C17" i="14"/>
  <c r="C18" i="14"/>
  <c r="C21" i="14"/>
  <c r="C5" i="14"/>
  <c r="C31" i="9"/>
  <c r="C36" i="9"/>
  <c r="C27" i="14" l="1"/>
  <c r="C22" i="15"/>
  <c r="M16" i="15"/>
  <c r="J27" i="15"/>
  <c r="M9" i="15"/>
  <c r="J15" i="14"/>
  <c r="C34" i="14" l="1"/>
  <c r="F29" i="14" l="1"/>
  <c r="J8" i="14"/>
  <c r="C42" i="14"/>
  <c r="AG34" i="9"/>
  <c r="AG35" i="9"/>
  <c r="AG36" i="9"/>
  <c r="AG37" i="9"/>
  <c r="AG33" i="9"/>
  <c r="AG25" i="9"/>
  <c r="AG26" i="9"/>
  <c r="AG27" i="9"/>
  <c r="AG28" i="9"/>
  <c r="AG24" i="9"/>
  <c r="AG19" i="9"/>
  <c r="AG13" i="9"/>
  <c r="AG14" i="9"/>
  <c r="AG15" i="9"/>
  <c r="AG16" i="9"/>
  <c r="AG17" i="9"/>
  <c r="AG18" i="9"/>
  <c r="AG6" i="9"/>
  <c r="AG7" i="9"/>
  <c r="AC8" i="9"/>
  <c r="AC9" i="9"/>
  <c r="AC6" i="9"/>
  <c r="AC7" i="9"/>
  <c r="AC5" i="9"/>
  <c r="Z6" i="9"/>
  <c r="Z22" i="9" s="1"/>
  <c r="Z7" i="9"/>
  <c r="Z8" i="9"/>
  <c r="Z9" i="9"/>
  <c r="Z10" i="9"/>
  <c r="Z11" i="9"/>
  <c r="Z12" i="9"/>
  <c r="Z13" i="9"/>
  <c r="Z14" i="9"/>
  <c r="S20" i="9"/>
  <c r="S21" i="9"/>
  <c r="S19" i="9"/>
  <c r="S7" i="9"/>
  <c r="S6" i="9"/>
  <c r="S13" i="9"/>
  <c r="Z27" i="9" l="1"/>
  <c r="W37" i="9"/>
  <c r="Z25" i="9"/>
  <c r="Z21" i="9"/>
  <c r="P6" i="9" l="1"/>
  <c r="P7" i="9"/>
  <c r="P8" i="9"/>
  <c r="P9" i="9"/>
  <c r="P10" i="9"/>
  <c r="P12" i="9"/>
  <c r="P13" i="9"/>
  <c r="P14" i="9"/>
  <c r="P16" i="9"/>
  <c r="P17" i="9"/>
  <c r="M31" i="9"/>
  <c r="M32" i="9"/>
  <c r="M33" i="9"/>
  <c r="M34" i="9"/>
  <c r="M41" i="9"/>
  <c r="M42" i="9"/>
  <c r="M39" i="9"/>
  <c r="M40" i="9"/>
  <c r="M18" i="9" l="1"/>
  <c r="M20" i="9"/>
  <c r="M21" i="9"/>
  <c r="M22" i="9"/>
  <c r="M23" i="9"/>
  <c r="M24" i="9"/>
  <c r="M17" i="9"/>
  <c r="M12" i="9"/>
  <c r="M6" i="9"/>
  <c r="M7" i="9"/>
  <c r="M8" i="9"/>
  <c r="M9" i="9"/>
  <c r="M10" i="9"/>
  <c r="M11" i="9"/>
  <c r="M5" i="9"/>
  <c r="J43" i="9"/>
  <c r="J41" i="9"/>
  <c r="J42" i="9"/>
  <c r="J40" i="9"/>
  <c r="J39" i="9"/>
  <c r="J38" i="9"/>
  <c r="J37" i="9"/>
  <c r="J36" i="9"/>
  <c r="J34" i="9"/>
  <c r="J44" i="9"/>
  <c r="J45" i="9"/>
  <c r="J33" i="9"/>
  <c r="J32" i="9"/>
  <c r="J31" i="9"/>
  <c r="J24" i="9"/>
  <c r="J25" i="9"/>
  <c r="J23" i="9"/>
  <c r="J16" i="9"/>
  <c r="J15" i="9"/>
  <c r="J14" i="9"/>
  <c r="F18" i="9"/>
  <c r="F17" i="9"/>
  <c r="F20" i="9" s="1"/>
  <c r="C37" i="9"/>
  <c r="C38" i="9"/>
  <c r="C39" i="9"/>
  <c r="C41" i="9"/>
  <c r="C42" i="9"/>
  <c r="G25" i="9" l="1"/>
  <c r="G40" i="9" s="1"/>
  <c r="F40" i="9"/>
  <c r="AG38" i="9"/>
  <c r="M43" i="9"/>
  <c r="C44" i="9"/>
  <c r="AG29" i="9"/>
  <c r="M13" i="9"/>
  <c r="J19" i="9"/>
  <c r="C32" i="9"/>
  <c r="AC19" i="9"/>
  <c r="M35" i="9"/>
  <c r="AG20" i="9"/>
  <c r="AC17" i="9"/>
  <c r="AC18" i="9"/>
  <c r="Z30" i="9"/>
  <c r="Z29" i="9"/>
  <c r="Z28" i="9"/>
  <c r="Z26" i="9"/>
  <c r="W29" i="9" s="1"/>
  <c r="Z24" i="9"/>
  <c r="Z23" i="9"/>
  <c r="M25" i="9"/>
  <c r="AG8" i="9"/>
  <c r="Z43" i="9"/>
  <c r="Z44" i="9" s="1"/>
  <c r="Z15" i="9"/>
  <c r="S14" i="9"/>
  <c r="P18" i="9"/>
  <c r="J46" i="9"/>
  <c r="C26" i="9"/>
  <c r="J26" i="9" l="1"/>
  <c r="S22" i="9"/>
  <c r="P36" i="9" s="1"/>
  <c r="Z31" i="9"/>
  <c r="AC10" i="9"/>
  <c r="AC16" i="9"/>
  <c r="AC20"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E3" authorId="0" shapeId="0" xr:uid="{00000000-0006-0000-0200-000001000000}">
      <text>
        <r>
          <rPr>
            <b/>
            <sz val="10"/>
            <color indexed="81"/>
            <rFont val="ＭＳ Ｐゴシック"/>
            <family val="3"/>
            <charset val="128"/>
          </rPr>
          <t>複数の虐待類型で虐待があり、虐待類型ごとにレベルを記載する場合は、プルダウンを無視して自由記載してください。</t>
        </r>
      </text>
    </comment>
    <comment ref="G3" authorId="0" shapeId="0" xr:uid="{00000000-0006-0000-0200-000002000000}">
      <text>
        <r>
          <rPr>
            <b/>
            <sz val="10"/>
            <color indexed="81"/>
            <rFont val="ＭＳ Ｐゴシック"/>
            <family val="3"/>
            <charset val="128"/>
          </rPr>
          <t>終結のためのモニタリング期間とは：
「虐待なし」の判断をした後、終結の判断をするまで一定期間経過をモニタリングする期間をいう。</t>
        </r>
      </text>
    </comment>
    <comment ref="L3" authorId="0" shapeId="0" xr:uid="{00000000-0006-0000-0200-000003000000}">
      <text>
        <r>
          <rPr>
            <b/>
            <sz val="10"/>
            <color indexed="81"/>
            <rFont val="ＭＳ Ｐゴシック"/>
            <family val="3"/>
            <charset val="128"/>
          </rPr>
          <t>複数の虐待類型で虐待があり、虐待類型ごとにレベルを記載する場合は、プルダウンを無視して自由記載してください。</t>
        </r>
      </text>
    </comment>
    <comment ref="N3" authorId="0" shapeId="0" xr:uid="{00000000-0006-0000-0200-000004000000}">
      <text>
        <r>
          <rPr>
            <b/>
            <sz val="10"/>
            <color indexed="81"/>
            <rFont val="ＭＳ Ｐゴシック"/>
            <family val="3"/>
            <charset val="128"/>
          </rPr>
          <t>終結のためのモニタリング期間とは：
「虐待なし」の判断をした後、終結の判断をするまで一定期間経過をモニタリングする期間をいう。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E3" authorId="0" shapeId="0" xr:uid="{00000000-0006-0000-0300-000001000000}">
      <text>
        <r>
          <rPr>
            <b/>
            <sz val="10"/>
            <color indexed="81"/>
            <rFont val="ＭＳ Ｐゴシック"/>
            <family val="3"/>
            <charset val="128"/>
          </rPr>
          <t>複数の虐待類型で虐待があり、虐待類型ごとにレベルを記載する場合は、プルダウンを無視して自由記載してください。</t>
        </r>
      </text>
    </comment>
    <comment ref="G3" authorId="0" shapeId="0" xr:uid="{00000000-0006-0000-0300-000002000000}">
      <text>
        <r>
          <rPr>
            <b/>
            <sz val="10"/>
            <color indexed="81"/>
            <rFont val="ＭＳ Ｐゴシック"/>
            <family val="3"/>
            <charset val="128"/>
          </rPr>
          <t>終結のためのモニタリング期間とは：
「虐待なし」の判断をした後、終結の判断をするまで一定期間経過をモニタリングする期間をいう。</t>
        </r>
      </text>
    </comment>
    <comment ref="L3" authorId="0" shapeId="0" xr:uid="{00000000-0006-0000-0300-000003000000}">
      <text>
        <r>
          <rPr>
            <b/>
            <sz val="10"/>
            <color indexed="81"/>
            <rFont val="ＭＳ Ｐゴシック"/>
            <family val="3"/>
            <charset val="128"/>
          </rPr>
          <t>複数の虐待類型で虐待があり、虐待類型ごとにレベルを記載する場合は、プルダウンを無視して自由記載してください。</t>
        </r>
      </text>
    </comment>
    <comment ref="N3" authorId="0" shapeId="0" xr:uid="{00000000-0006-0000-0300-000004000000}">
      <text>
        <r>
          <rPr>
            <b/>
            <sz val="10"/>
            <color indexed="81"/>
            <rFont val="ＭＳ Ｐゴシック"/>
            <family val="3"/>
            <charset val="128"/>
          </rPr>
          <t>終結のためのモニタリング期間とは：
「虐待なし」の判断をした後、終結の判断をするまで一定期間経過をモニタリングする期間をいう。</t>
        </r>
      </text>
    </comment>
  </commentList>
</comments>
</file>

<file path=xl/sharedStrings.xml><?xml version="1.0" encoding="utf-8"?>
<sst xmlns="http://schemas.openxmlformats.org/spreadsheetml/2006/main" count="974" uniqueCount="612">
  <si>
    <t>その他</t>
  </si>
  <si>
    <t>受理
機関</t>
    <rPh sb="0" eb="2">
      <t>ジュリ</t>
    </rPh>
    <rPh sb="3" eb="5">
      <t>キカン</t>
    </rPh>
    <phoneticPr fontId="3"/>
  </si>
  <si>
    <t>事実
確認</t>
    <rPh sb="0" eb="2">
      <t>ジジツ</t>
    </rPh>
    <rPh sb="3" eb="5">
      <t>カクニン</t>
    </rPh>
    <phoneticPr fontId="3"/>
  </si>
  <si>
    <t>虐待者と
の同居</t>
    <rPh sb="0" eb="2">
      <t>ギャクタイ</t>
    </rPh>
    <rPh sb="2" eb="3">
      <t>シャ</t>
    </rPh>
    <rPh sb="6" eb="8">
      <t>ドウキョ</t>
    </rPh>
    <phoneticPr fontId="3"/>
  </si>
  <si>
    <t>世帯構成</t>
    <rPh sb="0" eb="2">
      <t>セタイ</t>
    </rPh>
    <rPh sb="2" eb="4">
      <t>コウセイ</t>
    </rPh>
    <phoneticPr fontId="3"/>
  </si>
  <si>
    <t>分離の
有無</t>
    <rPh sb="0" eb="2">
      <t>ブンリ</t>
    </rPh>
    <rPh sb="4" eb="6">
      <t>ウム</t>
    </rPh>
    <phoneticPr fontId="3"/>
  </si>
  <si>
    <t>分離の有無</t>
    <rPh sb="0" eb="2">
      <t>ブンリ</t>
    </rPh>
    <rPh sb="3" eb="5">
      <t>ウム</t>
    </rPh>
    <phoneticPr fontId="3"/>
  </si>
  <si>
    <t>権利擁護</t>
    <rPh sb="0" eb="2">
      <t>ケンリ</t>
    </rPh>
    <rPh sb="2" eb="4">
      <t>ヨウゴ</t>
    </rPh>
    <phoneticPr fontId="3"/>
  </si>
  <si>
    <t>分離</t>
    <rPh sb="0" eb="2">
      <t>ブンリ</t>
    </rPh>
    <phoneticPr fontId="3"/>
  </si>
  <si>
    <t>非分離</t>
    <rPh sb="0" eb="1">
      <t>ヒ</t>
    </rPh>
    <rPh sb="1" eb="3">
      <t>ブンリ</t>
    </rPh>
    <phoneticPr fontId="3"/>
  </si>
  <si>
    <t>計</t>
    <rPh sb="0" eb="1">
      <t>ケイ</t>
    </rPh>
    <phoneticPr fontId="3"/>
  </si>
  <si>
    <t>その他</t>
    <rPh sb="2" eb="3">
      <t>タ</t>
    </rPh>
    <phoneticPr fontId="3"/>
  </si>
  <si>
    <t>検討中</t>
    <rPh sb="0" eb="3">
      <t>ケントウチュウ</t>
    </rPh>
    <phoneticPr fontId="3"/>
  </si>
  <si>
    <t>不明</t>
    <rPh sb="0" eb="2">
      <t>フメイ</t>
    </rPh>
    <phoneticPr fontId="3"/>
  </si>
  <si>
    <t>虐待者との関係</t>
    <rPh sb="0" eb="2">
      <t>ギャクタイ</t>
    </rPh>
    <rPh sb="2" eb="3">
      <t>シャ</t>
    </rPh>
    <rPh sb="5" eb="7">
      <t>カンケイ</t>
    </rPh>
    <phoneticPr fontId="3"/>
  </si>
  <si>
    <t>夫</t>
    <rPh sb="0" eb="1">
      <t>オット</t>
    </rPh>
    <phoneticPr fontId="3"/>
  </si>
  <si>
    <t>妻</t>
    <rPh sb="0" eb="1">
      <t>ツマ</t>
    </rPh>
    <phoneticPr fontId="3"/>
  </si>
  <si>
    <t>息子</t>
    <rPh sb="0" eb="2">
      <t>ムスコ</t>
    </rPh>
    <phoneticPr fontId="3"/>
  </si>
  <si>
    <t>息子の嫁</t>
    <rPh sb="0" eb="2">
      <t>ムスコ</t>
    </rPh>
    <rPh sb="3" eb="4">
      <t>ヨメ</t>
    </rPh>
    <phoneticPr fontId="3"/>
  </si>
  <si>
    <t>男</t>
    <rPh sb="0" eb="1">
      <t>オトコ</t>
    </rPh>
    <phoneticPr fontId="3"/>
  </si>
  <si>
    <t>女</t>
    <rPh sb="0" eb="1">
      <t>オンナ</t>
    </rPh>
    <phoneticPr fontId="3"/>
  </si>
  <si>
    <t>年齢別</t>
    <rPh sb="0" eb="2">
      <t>ネンレイ</t>
    </rPh>
    <rPh sb="2" eb="3">
      <t>ベツ</t>
    </rPh>
    <phoneticPr fontId="3"/>
  </si>
  <si>
    <t>同居</t>
    <rPh sb="0" eb="2">
      <t>ドウキョ</t>
    </rPh>
    <phoneticPr fontId="3"/>
  </si>
  <si>
    <t>別居</t>
    <rPh sb="0" eb="2">
      <t>ベッキョ</t>
    </rPh>
    <phoneticPr fontId="3"/>
  </si>
  <si>
    <t>調査不要</t>
    <rPh sb="0" eb="2">
      <t>チョウサ</t>
    </rPh>
    <rPh sb="2" eb="4">
      <t>フヨウ</t>
    </rPh>
    <phoneticPr fontId="3"/>
  </si>
  <si>
    <t>調査検討中</t>
    <rPh sb="0" eb="2">
      <t>チョウサ</t>
    </rPh>
    <rPh sb="2" eb="5">
      <t>ケントウチュウ</t>
    </rPh>
    <phoneticPr fontId="3"/>
  </si>
  <si>
    <t>虐待の
有無</t>
    <rPh sb="0" eb="2">
      <t>ギャクタイ</t>
    </rPh>
    <rPh sb="4" eb="6">
      <t>ウム</t>
    </rPh>
    <phoneticPr fontId="3"/>
  </si>
  <si>
    <t>相談
受理日</t>
    <rPh sb="0" eb="2">
      <t>ソウダン</t>
    </rPh>
    <rPh sb="3" eb="6">
      <t>ジュリヒ</t>
    </rPh>
    <phoneticPr fontId="3"/>
  </si>
  <si>
    <t>性
別</t>
    <rPh sb="0" eb="1">
      <t>セイ</t>
    </rPh>
    <rPh sb="2" eb="3">
      <t>ベツ</t>
    </rPh>
    <phoneticPr fontId="3"/>
  </si>
  <si>
    <t>年
齢</t>
    <rPh sb="0" eb="1">
      <t>トシ</t>
    </rPh>
    <rPh sb="2" eb="3">
      <t>ヨワイ</t>
    </rPh>
    <phoneticPr fontId="3"/>
  </si>
  <si>
    <t>判断に至らず</t>
    <rPh sb="0" eb="2">
      <t>ハンダン</t>
    </rPh>
    <rPh sb="3" eb="4">
      <t>イタ</t>
    </rPh>
    <phoneticPr fontId="3"/>
  </si>
  <si>
    <t>障がい種別</t>
    <rPh sb="0" eb="1">
      <t>ショウ</t>
    </rPh>
    <rPh sb="3" eb="5">
      <t>シュベツ</t>
    </rPh>
    <phoneticPr fontId="3"/>
  </si>
  <si>
    <t>行動障がいの有無</t>
    <rPh sb="0" eb="2">
      <t>コウドウ</t>
    </rPh>
    <rPh sb="2" eb="3">
      <t>ショウ</t>
    </rPh>
    <rPh sb="6" eb="8">
      <t>ウム</t>
    </rPh>
    <phoneticPr fontId="3"/>
  </si>
  <si>
    <t>身体
障がい者手帳</t>
    <rPh sb="0" eb="2">
      <t>シンタイ</t>
    </rPh>
    <rPh sb="3" eb="4">
      <t>ショウ</t>
    </rPh>
    <rPh sb="6" eb="7">
      <t>シャ</t>
    </rPh>
    <rPh sb="7" eb="9">
      <t>テチョウ</t>
    </rPh>
    <phoneticPr fontId="3"/>
  </si>
  <si>
    <t>療育
手帳</t>
    <rPh sb="0" eb="2">
      <t>リョウイク</t>
    </rPh>
    <rPh sb="3" eb="5">
      <t>テチョウ</t>
    </rPh>
    <phoneticPr fontId="3"/>
  </si>
  <si>
    <t>事実確認状況</t>
    <rPh sb="0" eb="2">
      <t>ジジツ</t>
    </rPh>
    <rPh sb="2" eb="4">
      <t>カクニン</t>
    </rPh>
    <rPh sb="4" eb="6">
      <t>ジョウキョウ</t>
    </rPh>
    <phoneticPr fontId="3"/>
  </si>
  <si>
    <t>【様式７】
具体的な支援の内容とその結果</t>
    <rPh sb="1" eb="3">
      <t>ヨウシキ</t>
    </rPh>
    <rPh sb="6" eb="9">
      <t>グタイテキ</t>
    </rPh>
    <rPh sb="10" eb="12">
      <t>シエン</t>
    </rPh>
    <rPh sb="13" eb="15">
      <t>ナイヨウ</t>
    </rPh>
    <rPh sb="18" eb="20">
      <t>ケッカ</t>
    </rPh>
    <phoneticPr fontId="3"/>
  </si>
  <si>
    <t>【様式７】
その他の支援課題・リスク等</t>
    <phoneticPr fontId="3"/>
  </si>
  <si>
    <t>継続的支援
の必要性</t>
    <rPh sb="0" eb="3">
      <t>ケイゾクテキ</t>
    </rPh>
    <rPh sb="3" eb="5">
      <t>シエン</t>
    </rPh>
    <rPh sb="7" eb="10">
      <t>ヒツヨウセイ</t>
    </rPh>
    <phoneticPr fontId="3"/>
  </si>
  <si>
    <t>支援の
引継ぎ先</t>
    <rPh sb="0" eb="2">
      <t>シエン</t>
    </rPh>
    <rPh sb="4" eb="6">
      <t>ヒキツ</t>
    </rPh>
    <rPh sb="7" eb="8">
      <t>サキ</t>
    </rPh>
    <phoneticPr fontId="3"/>
  </si>
  <si>
    <t>解消されていない虐待リスク</t>
    <rPh sb="0" eb="2">
      <t>カイショウ</t>
    </rPh>
    <rPh sb="8" eb="10">
      <t>ギャクタイ</t>
    </rPh>
    <phoneticPr fontId="3"/>
  </si>
  <si>
    <t>対象者
氏名</t>
    <rPh sb="0" eb="2">
      <t>タイショウ</t>
    </rPh>
    <rPh sb="2" eb="3">
      <t>モノ</t>
    </rPh>
    <rPh sb="4" eb="6">
      <t>シメイ</t>
    </rPh>
    <phoneticPr fontId="3"/>
  </si>
  <si>
    <t>備考</t>
    <rPh sb="0" eb="2">
      <t>ビコウ</t>
    </rPh>
    <phoneticPr fontId="3"/>
  </si>
  <si>
    <t>総合支援法上</t>
    <rPh sb="0" eb="2">
      <t>ソウゴウ</t>
    </rPh>
    <rPh sb="2" eb="4">
      <t>シエン</t>
    </rPh>
    <rPh sb="4" eb="5">
      <t>ホウ</t>
    </rPh>
    <rPh sb="5" eb="6">
      <t>ジョウ</t>
    </rPh>
    <phoneticPr fontId="3"/>
  </si>
  <si>
    <t>児童福祉法上</t>
    <rPh sb="0" eb="2">
      <t>ジドウ</t>
    </rPh>
    <rPh sb="2" eb="4">
      <t>フクシ</t>
    </rPh>
    <rPh sb="4" eb="5">
      <t>ホウ</t>
    </rPh>
    <rPh sb="5" eb="6">
      <t>ジョウ</t>
    </rPh>
    <phoneticPr fontId="3"/>
  </si>
  <si>
    <t>自立支援医療</t>
    <rPh sb="0" eb="2">
      <t>ジリツ</t>
    </rPh>
    <rPh sb="2" eb="4">
      <t>シエン</t>
    </rPh>
    <rPh sb="4" eb="6">
      <t>イリョウ</t>
    </rPh>
    <phoneticPr fontId="3"/>
  </si>
  <si>
    <t>市府事業</t>
    <rPh sb="0" eb="1">
      <t>シ</t>
    </rPh>
    <rPh sb="1" eb="2">
      <t>フ</t>
    </rPh>
    <rPh sb="2" eb="4">
      <t>ジギョウ</t>
    </rPh>
    <phoneticPr fontId="3"/>
  </si>
  <si>
    <t>利用なし</t>
    <rPh sb="0" eb="2">
      <t>リヨウ</t>
    </rPh>
    <phoneticPr fontId="3"/>
  </si>
  <si>
    <t>虐待者との同居</t>
    <rPh sb="0" eb="2">
      <t>ギャクタイ</t>
    </rPh>
    <rPh sb="2" eb="3">
      <t>シャ</t>
    </rPh>
    <rPh sb="5" eb="7">
      <t>ドウキョ</t>
    </rPh>
    <phoneticPr fontId="3"/>
  </si>
  <si>
    <t>単身</t>
    <rPh sb="0" eb="2">
      <t>タンシン</t>
    </rPh>
    <phoneticPr fontId="3"/>
  </si>
  <si>
    <t>両親と同居</t>
    <rPh sb="0" eb="2">
      <t>リョウシン</t>
    </rPh>
    <rPh sb="3" eb="5">
      <t>ドウキョ</t>
    </rPh>
    <phoneticPr fontId="3"/>
  </si>
  <si>
    <t>父と同居</t>
    <rPh sb="0" eb="1">
      <t>チチ</t>
    </rPh>
    <rPh sb="2" eb="4">
      <t>ドウキョ</t>
    </rPh>
    <phoneticPr fontId="3"/>
  </si>
  <si>
    <t>母ときょうだいと同居</t>
  </si>
  <si>
    <t>きょうだいと同居</t>
  </si>
  <si>
    <t>娘</t>
    <rPh sb="0" eb="1">
      <t>ムスメ</t>
    </rPh>
    <phoneticPr fontId="3"/>
  </si>
  <si>
    <t>娘の婿</t>
    <rPh sb="0" eb="1">
      <t>ムスメ</t>
    </rPh>
    <rPh sb="2" eb="3">
      <t>ムコ</t>
    </rPh>
    <phoneticPr fontId="3"/>
  </si>
  <si>
    <t>祖父</t>
    <rPh sb="0" eb="2">
      <t>ソフ</t>
    </rPh>
    <phoneticPr fontId="3"/>
  </si>
  <si>
    <t>祖母</t>
    <rPh sb="0" eb="2">
      <t>ソボ</t>
    </rPh>
    <phoneticPr fontId="3"/>
  </si>
  <si>
    <t>受理機関</t>
    <rPh sb="0" eb="2">
      <t>ジュリ</t>
    </rPh>
    <rPh sb="2" eb="4">
      <t>キカン</t>
    </rPh>
    <phoneticPr fontId="3"/>
  </si>
  <si>
    <t>市町村</t>
    <rPh sb="0" eb="3">
      <t>シチョウソン</t>
    </rPh>
    <phoneticPr fontId="3"/>
  </si>
  <si>
    <t>就学前</t>
    <rPh sb="0" eb="3">
      <t>シュウガクマエ</t>
    </rPh>
    <phoneticPr fontId="3"/>
  </si>
  <si>
    <t>小学生</t>
    <rPh sb="0" eb="3">
      <t>ショウガクセイ</t>
    </rPh>
    <phoneticPr fontId="3"/>
  </si>
  <si>
    <t>中学生</t>
    <rPh sb="0" eb="3">
      <t>チュウガクセイ</t>
    </rPh>
    <phoneticPr fontId="3"/>
  </si>
  <si>
    <t>65以上</t>
    <rPh sb="2" eb="4">
      <t>イジョウ</t>
    </rPh>
    <phoneticPr fontId="3"/>
  </si>
  <si>
    <t>虐待者の年齢</t>
    <rPh sb="0" eb="2">
      <t>ギャクタイ</t>
    </rPh>
    <rPh sb="2" eb="3">
      <t>シャ</t>
    </rPh>
    <rPh sb="4" eb="6">
      <t>ネンレイ</t>
    </rPh>
    <phoneticPr fontId="3"/>
  </si>
  <si>
    <t>相談・通報・届出者</t>
    <rPh sb="0" eb="2">
      <t>ソウダン</t>
    </rPh>
    <rPh sb="3" eb="5">
      <t>ツウホウ</t>
    </rPh>
    <rPh sb="6" eb="8">
      <t>トドケデ</t>
    </rPh>
    <rPh sb="8" eb="9">
      <t>シャ</t>
    </rPh>
    <phoneticPr fontId="3"/>
  </si>
  <si>
    <t>虐待の判断（事実確認結果）</t>
    <rPh sb="0" eb="2">
      <t>ギャクタイ</t>
    </rPh>
    <rPh sb="3" eb="5">
      <t>ハンダン</t>
    </rPh>
    <rPh sb="6" eb="8">
      <t>ジジツ</t>
    </rPh>
    <rPh sb="8" eb="10">
      <t>カクニン</t>
    </rPh>
    <rPh sb="10" eb="12">
      <t>ケッカ</t>
    </rPh>
    <phoneticPr fontId="3"/>
  </si>
  <si>
    <t>～17歳</t>
    <rPh sb="3" eb="4">
      <t>サイ</t>
    </rPh>
    <phoneticPr fontId="3"/>
  </si>
  <si>
    <t>有</t>
    <rPh sb="0" eb="1">
      <t>ア</t>
    </rPh>
    <phoneticPr fontId="3"/>
  </si>
  <si>
    <t>18～29歳</t>
    <rPh sb="5" eb="6">
      <t>サイ</t>
    </rPh>
    <phoneticPr fontId="3"/>
  </si>
  <si>
    <t>家族・親族</t>
    <rPh sb="0" eb="2">
      <t>カゾク</t>
    </rPh>
    <rPh sb="3" eb="5">
      <t>シンゾク</t>
    </rPh>
    <phoneticPr fontId="3"/>
  </si>
  <si>
    <t>無</t>
    <rPh sb="0" eb="1">
      <t>ナシ</t>
    </rPh>
    <phoneticPr fontId="3"/>
  </si>
  <si>
    <t>30～39歳</t>
    <rPh sb="5" eb="6">
      <t>サイ</t>
    </rPh>
    <phoneticPr fontId="3"/>
  </si>
  <si>
    <t>近隣・知人</t>
    <rPh sb="0" eb="2">
      <t>キンリン</t>
    </rPh>
    <rPh sb="3" eb="5">
      <t>チジン</t>
    </rPh>
    <phoneticPr fontId="3"/>
  </si>
  <si>
    <t>40～49歳</t>
    <rPh sb="5" eb="6">
      <t>サイ</t>
    </rPh>
    <phoneticPr fontId="3"/>
  </si>
  <si>
    <t>民生委員</t>
    <rPh sb="0" eb="2">
      <t>ミンセイ</t>
    </rPh>
    <rPh sb="2" eb="4">
      <t>イイン</t>
    </rPh>
    <phoneticPr fontId="3"/>
  </si>
  <si>
    <t>50～59歳</t>
    <rPh sb="5" eb="6">
      <t>サイ</t>
    </rPh>
    <phoneticPr fontId="3"/>
  </si>
  <si>
    <t>医療関係</t>
    <rPh sb="0" eb="2">
      <t>イリョウ</t>
    </rPh>
    <rPh sb="2" eb="4">
      <t>カンケイ</t>
    </rPh>
    <phoneticPr fontId="3"/>
  </si>
  <si>
    <t>教職員</t>
    <rPh sb="0" eb="3">
      <t>キョウショクイン</t>
    </rPh>
    <phoneticPr fontId="3"/>
  </si>
  <si>
    <t>合計</t>
    <rPh sb="0" eb="2">
      <t>ゴウケイ</t>
    </rPh>
    <phoneticPr fontId="3"/>
  </si>
  <si>
    <t>虐待者</t>
    <rPh sb="0" eb="2">
      <t>ギャクタイ</t>
    </rPh>
    <rPh sb="2" eb="3">
      <t>シャ</t>
    </rPh>
    <phoneticPr fontId="3"/>
  </si>
  <si>
    <t>身体的虐待</t>
    <rPh sb="0" eb="3">
      <t>シンタイテキ</t>
    </rPh>
    <rPh sb="3" eb="5">
      <t>ギャクタイ</t>
    </rPh>
    <phoneticPr fontId="3"/>
  </si>
  <si>
    <t>警察</t>
    <rPh sb="0" eb="2">
      <t>ケイサツ</t>
    </rPh>
    <phoneticPr fontId="3"/>
  </si>
  <si>
    <t>当該市区町村行政職員</t>
    <rPh sb="0" eb="2">
      <t>トウガイ</t>
    </rPh>
    <rPh sb="2" eb="4">
      <t>シク</t>
    </rPh>
    <rPh sb="4" eb="6">
      <t>チョウソン</t>
    </rPh>
    <rPh sb="6" eb="8">
      <t>ギョウセイ</t>
    </rPh>
    <rPh sb="8" eb="10">
      <t>ショクイン</t>
    </rPh>
    <phoneticPr fontId="3"/>
  </si>
  <si>
    <t>有</t>
    <rPh sb="0" eb="1">
      <t>ユウ</t>
    </rPh>
    <phoneticPr fontId="3"/>
  </si>
  <si>
    <t>事実確認の状況</t>
    <rPh sb="0" eb="2">
      <t>ジジツ</t>
    </rPh>
    <rPh sb="2" eb="4">
      <t>カクニン</t>
    </rPh>
    <rPh sb="5" eb="7">
      <t>ジョウキョウ</t>
    </rPh>
    <phoneticPr fontId="3"/>
  </si>
  <si>
    <t>サービス契約（面会制限なし）</t>
  </si>
  <si>
    <t>サービス契約（面会制限あり）</t>
  </si>
  <si>
    <t>助言・指導</t>
  </si>
  <si>
    <t>措置（面会制限なし）</t>
  </si>
  <si>
    <t>養護者の事業参加</t>
  </si>
  <si>
    <t>措置（面会制限あり）</t>
  </si>
  <si>
    <t>新たにサービス利用</t>
  </si>
  <si>
    <t>一時保護（面会制限なし）</t>
  </si>
  <si>
    <t>利用計画の見直し</t>
  </si>
  <si>
    <t>一時保護（面会制限あり）</t>
  </si>
  <si>
    <t>法個別給付以外のサービス</t>
  </si>
  <si>
    <t>一時入院（面会制限なし）</t>
  </si>
  <si>
    <t>一時入院（面会制限あり）</t>
  </si>
  <si>
    <t>その他(面会制限なし）</t>
  </si>
  <si>
    <t>その他（面会制限あり）</t>
  </si>
  <si>
    <t>後見開始済（市区町村長申立）</t>
  </si>
  <si>
    <t>後見手続中（市区町村長申立）</t>
  </si>
  <si>
    <t>後見開始済（市区町村長以外）</t>
  </si>
  <si>
    <t>後見手続中（市区町村長以外）</t>
  </si>
  <si>
    <t>日常生活自立支援事業</t>
  </si>
  <si>
    <t>③　①②のうち市町村長申立て事例</t>
    <rPh sb="7" eb="10">
      <t>シチョウソン</t>
    </rPh>
    <rPh sb="10" eb="11">
      <t>チョウ</t>
    </rPh>
    <rPh sb="11" eb="13">
      <t>モウシタ</t>
    </rPh>
    <rPh sb="14" eb="16">
      <t>ジレイ</t>
    </rPh>
    <phoneticPr fontId="3"/>
  </si>
  <si>
    <t>国調査に使用しない項目</t>
    <rPh sb="0" eb="1">
      <t>クニ</t>
    </rPh>
    <rPh sb="1" eb="3">
      <t>チョウサ</t>
    </rPh>
    <rPh sb="4" eb="6">
      <t>シヨウ</t>
    </rPh>
    <rPh sb="9" eb="11">
      <t>コウモク</t>
    </rPh>
    <phoneticPr fontId="3"/>
  </si>
  <si>
    <t>男性</t>
    <rPh sb="0" eb="2">
      <t>ダンセイ</t>
    </rPh>
    <phoneticPr fontId="3"/>
  </si>
  <si>
    <t>女性</t>
    <rPh sb="0" eb="2">
      <t>ジョセイ</t>
    </rPh>
    <phoneticPr fontId="3"/>
  </si>
  <si>
    <t>虐防C(委託)</t>
  </si>
  <si>
    <t>女</t>
  </si>
  <si>
    <t>新規</t>
  </si>
  <si>
    <t>知的</t>
    <rPh sb="0" eb="2">
      <t>チテキ</t>
    </rPh>
    <phoneticPr fontId="3"/>
  </si>
  <si>
    <t>総合支援法上</t>
  </si>
  <si>
    <t>有</t>
  </si>
  <si>
    <t>身体</t>
    <rPh sb="0" eb="2">
      <t>シンタイ</t>
    </rPh>
    <phoneticPr fontId="3"/>
  </si>
  <si>
    <t>地活事業</t>
    <rPh sb="0" eb="1">
      <t>チ</t>
    </rPh>
    <rPh sb="1" eb="2">
      <t>カツ</t>
    </rPh>
    <rPh sb="2" eb="4">
      <t>ジギョウ</t>
    </rPh>
    <phoneticPr fontId="3"/>
  </si>
  <si>
    <t>手帳なし</t>
    <rPh sb="0" eb="2">
      <t>テチョウ</t>
    </rPh>
    <phoneticPr fontId="3"/>
  </si>
  <si>
    <t>身体障がい者手帳</t>
    <rPh sb="0" eb="2">
      <t>シンタイ</t>
    </rPh>
    <rPh sb="2" eb="3">
      <t>ショウ</t>
    </rPh>
    <rPh sb="5" eb="6">
      <t>シャ</t>
    </rPh>
    <rPh sb="6" eb="8">
      <t>テチョウ</t>
    </rPh>
    <phoneticPr fontId="3"/>
  </si>
  <si>
    <t>療育手帳</t>
    <rPh sb="0" eb="2">
      <t>リョウイク</t>
    </rPh>
    <rPh sb="2" eb="4">
      <t>テチョウ</t>
    </rPh>
    <phoneticPr fontId="3"/>
  </si>
  <si>
    <t>精神障がい者保健福祉手帳</t>
    <rPh sb="0" eb="2">
      <t>セイシン</t>
    </rPh>
    <rPh sb="2" eb="3">
      <t>ショウ</t>
    </rPh>
    <rPh sb="5" eb="6">
      <t>シャ</t>
    </rPh>
    <rPh sb="6" eb="8">
      <t>ホケン</t>
    </rPh>
    <rPh sb="8" eb="10">
      <t>フクシ</t>
    </rPh>
    <rPh sb="10" eb="12">
      <t>テチョウ</t>
    </rPh>
    <phoneticPr fontId="3"/>
  </si>
  <si>
    <t>【全事例】</t>
    <rPh sb="1" eb="2">
      <t>ゼン</t>
    </rPh>
    <rPh sb="2" eb="4">
      <t>ジレイ</t>
    </rPh>
    <phoneticPr fontId="3"/>
  </si>
  <si>
    <t>空白有</t>
    <rPh sb="0" eb="2">
      <t>クウハク</t>
    </rPh>
    <rPh sb="2" eb="3">
      <t>アリ</t>
    </rPh>
    <phoneticPr fontId="3"/>
  </si>
  <si>
    <t>※国調査対応項目については、欄を空白にすると数えない。</t>
    <rPh sb="1" eb="2">
      <t>クニ</t>
    </rPh>
    <rPh sb="2" eb="4">
      <t>チョウサ</t>
    </rPh>
    <rPh sb="4" eb="6">
      <t>タイオウ</t>
    </rPh>
    <rPh sb="6" eb="8">
      <t>コウモク</t>
    </rPh>
    <rPh sb="14" eb="15">
      <t>ラン</t>
    </rPh>
    <rPh sb="16" eb="18">
      <t>クウハク</t>
    </rPh>
    <rPh sb="22" eb="23">
      <t>カゾ</t>
    </rPh>
    <phoneticPr fontId="3"/>
  </si>
  <si>
    <t>複数回答</t>
    <rPh sb="0" eb="2">
      <t>フクスウ</t>
    </rPh>
    <rPh sb="2" eb="4">
      <t>カイトウ</t>
    </rPh>
    <phoneticPr fontId="3"/>
  </si>
  <si>
    <t>精神は発達を除く</t>
    <rPh sb="0" eb="2">
      <t>セイシン</t>
    </rPh>
    <rPh sb="3" eb="5">
      <t>ハッタツ</t>
    </rPh>
    <rPh sb="6" eb="7">
      <t>ノゾ</t>
    </rPh>
    <phoneticPr fontId="3"/>
  </si>
  <si>
    <t>被虐待者の性別</t>
    <rPh sb="0" eb="1">
      <t>ヒ</t>
    </rPh>
    <rPh sb="1" eb="3">
      <t>ギャクタイ</t>
    </rPh>
    <rPh sb="3" eb="4">
      <t>シャ</t>
    </rPh>
    <rPh sb="5" eb="7">
      <t>セイベツ</t>
    </rPh>
    <phoneticPr fontId="3"/>
  </si>
  <si>
    <t>No.</t>
    <phoneticPr fontId="3"/>
  </si>
  <si>
    <t>【様式５】
初回の対応方針決定会議の開催日</t>
    <rPh sb="1" eb="3">
      <t>ヨウシキ</t>
    </rPh>
    <rPh sb="6" eb="8">
      <t>ショカイ</t>
    </rPh>
    <rPh sb="9" eb="11">
      <t>タイオウ</t>
    </rPh>
    <rPh sb="11" eb="13">
      <t>ホウシン</t>
    </rPh>
    <rPh sb="13" eb="15">
      <t>ケッテイ</t>
    </rPh>
    <rPh sb="15" eb="17">
      <t>カイギ</t>
    </rPh>
    <rPh sb="18" eb="21">
      <t>カイサイビ</t>
    </rPh>
    <phoneticPr fontId="3"/>
  </si>
  <si>
    <t>主担当者
（副担当者）</t>
    <rPh sb="0" eb="1">
      <t>シュ</t>
    </rPh>
    <rPh sb="1" eb="4">
      <t>タントウシャ</t>
    </rPh>
    <rPh sb="6" eb="7">
      <t>フク</t>
    </rPh>
    <rPh sb="7" eb="9">
      <t>タントウ</t>
    </rPh>
    <rPh sb="9" eb="10">
      <t>シャ</t>
    </rPh>
    <phoneticPr fontId="3"/>
  </si>
  <si>
    <t>直近のケース概要</t>
    <rPh sb="0" eb="2">
      <t>チョッキン</t>
    </rPh>
    <rPh sb="6" eb="8">
      <t>ガイヨウ</t>
    </rPh>
    <phoneticPr fontId="3"/>
  </si>
  <si>
    <t>虐待認定日</t>
    <rPh sb="0" eb="2">
      <t>ギャクタイ</t>
    </rPh>
    <rPh sb="2" eb="4">
      <t>ニンテイ</t>
    </rPh>
    <rPh sb="4" eb="5">
      <t>ビ</t>
    </rPh>
    <phoneticPr fontId="3"/>
  </si>
  <si>
    <t>終結時記載</t>
    <rPh sb="0" eb="2">
      <t>シュウケツ</t>
    </rPh>
    <rPh sb="2" eb="3">
      <t>ジ</t>
    </rPh>
    <rPh sb="3" eb="5">
      <t>キサイ</t>
    </rPh>
    <phoneticPr fontId="3"/>
  </si>
  <si>
    <t>国調査該当項目の集計一覧　（国調査　問６～問８は虐待有に限定）</t>
    <rPh sb="0" eb="1">
      <t>クニ</t>
    </rPh>
    <rPh sb="1" eb="3">
      <t>チョウサ</t>
    </rPh>
    <rPh sb="3" eb="5">
      <t>ガイトウ</t>
    </rPh>
    <rPh sb="5" eb="7">
      <t>コウモク</t>
    </rPh>
    <rPh sb="8" eb="10">
      <t>シュウケイ</t>
    </rPh>
    <rPh sb="10" eb="12">
      <t>イチラン</t>
    </rPh>
    <rPh sb="14" eb="15">
      <t>クニ</t>
    </rPh>
    <rPh sb="15" eb="17">
      <t>チョウサ</t>
    </rPh>
    <rPh sb="18" eb="19">
      <t>トイ</t>
    </rPh>
    <rPh sb="21" eb="22">
      <t>トイ</t>
    </rPh>
    <rPh sb="24" eb="26">
      <t>ギャクタイ</t>
    </rPh>
    <rPh sb="26" eb="27">
      <t>アリ</t>
    </rPh>
    <rPh sb="28" eb="30">
      <t>ゲンテイ</t>
    </rPh>
    <phoneticPr fontId="3"/>
  </si>
  <si>
    <t>【様式７】
次の支援方針</t>
    <rPh sb="1" eb="3">
      <t>ヨウシキ</t>
    </rPh>
    <rPh sb="6" eb="7">
      <t>ツギ</t>
    </rPh>
    <rPh sb="8" eb="10">
      <t>シエン</t>
    </rPh>
    <rPh sb="10" eb="12">
      <t>ホウシン</t>
    </rPh>
    <phoneticPr fontId="3"/>
  </si>
  <si>
    <t>障がい者手帳の所持</t>
    <rPh sb="0" eb="1">
      <t>ショウ</t>
    </rPh>
    <rPh sb="3" eb="4">
      <t>シャ</t>
    </rPh>
    <rPh sb="4" eb="6">
      <t>テチョウ</t>
    </rPh>
    <rPh sb="7" eb="9">
      <t>ショジ</t>
    </rPh>
    <phoneticPr fontId="3"/>
  </si>
  <si>
    <t>(3)
自立支援医療</t>
    <phoneticPr fontId="3"/>
  </si>
  <si>
    <t>(2)</t>
    <phoneticPr fontId="3"/>
  </si>
  <si>
    <t>虐待時の
障がい福祉サービス利用状況</t>
    <phoneticPr fontId="3"/>
  </si>
  <si>
    <t>性的虐待</t>
    <rPh sb="0" eb="2">
      <t>セイテキ</t>
    </rPh>
    <phoneticPr fontId="3"/>
  </si>
  <si>
    <t>心理的虐待</t>
    <rPh sb="0" eb="3">
      <t>シンリテキ</t>
    </rPh>
    <phoneticPr fontId="3"/>
  </si>
  <si>
    <t>経済的虐待</t>
    <rPh sb="0" eb="3">
      <t>ケイザイテキ</t>
    </rPh>
    <phoneticPr fontId="3"/>
  </si>
  <si>
    <t>放棄
放置</t>
    <rPh sb="0" eb="2">
      <t>ホウキ</t>
    </rPh>
    <phoneticPr fontId="3"/>
  </si>
  <si>
    <t>【様式5】
要因の備考</t>
    <rPh sb="1" eb="3">
      <t>ヨウシキ</t>
    </rPh>
    <rPh sb="6" eb="8">
      <t>ヨウイン</t>
    </rPh>
    <rPh sb="9" eb="11">
      <t>ビコウ</t>
    </rPh>
    <phoneticPr fontId="3"/>
  </si>
  <si>
    <t>相談・通報・届出の受理について</t>
    <rPh sb="0" eb="2">
      <t>ソウダン</t>
    </rPh>
    <rPh sb="3" eb="5">
      <t>ツウホウ</t>
    </rPh>
    <rPh sb="6" eb="8">
      <t>トドケデ</t>
    </rPh>
    <rPh sb="9" eb="11">
      <t>ジュリ</t>
    </rPh>
    <phoneticPr fontId="3"/>
  </si>
  <si>
    <t>国調査
番号</t>
    <rPh sb="0" eb="1">
      <t>クニ</t>
    </rPh>
    <rPh sb="1" eb="3">
      <t>チョウサ</t>
    </rPh>
    <rPh sb="4" eb="6">
      <t>バンゴウ</t>
    </rPh>
    <phoneticPr fontId="3"/>
  </si>
  <si>
    <t>事実確認について</t>
    <rPh sb="0" eb="2">
      <t>ジジツ</t>
    </rPh>
    <rPh sb="2" eb="4">
      <t>カクニン</t>
    </rPh>
    <phoneticPr fontId="3"/>
  </si>
  <si>
    <t>虐待認定について</t>
    <rPh sb="0" eb="2">
      <t>ギャクタイ</t>
    </rPh>
    <rPh sb="2" eb="4">
      <t>ニンテイ</t>
    </rPh>
    <phoneticPr fontId="3"/>
  </si>
  <si>
    <t>被虐待者についてその他状況</t>
    <rPh sb="0" eb="1">
      <t>ヒ</t>
    </rPh>
    <rPh sb="1" eb="3">
      <t>ギャクタイ</t>
    </rPh>
    <rPh sb="3" eb="4">
      <t>シャ</t>
    </rPh>
    <rPh sb="10" eb="11">
      <t>タ</t>
    </rPh>
    <rPh sb="11" eb="13">
      <t>ジョウキョウ</t>
    </rPh>
    <phoneticPr fontId="3"/>
  </si>
  <si>
    <t>行動障がいについて</t>
    <rPh sb="0" eb="2">
      <t>コウドウ</t>
    </rPh>
    <rPh sb="2" eb="3">
      <t>ショウ</t>
    </rPh>
    <phoneticPr fontId="3"/>
  </si>
  <si>
    <t>世帯について</t>
    <rPh sb="0" eb="2">
      <t>セタイ</t>
    </rPh>
    <phoneticPr fontId="3"/>
  </si>
  <si>
    <t>対応実施状況</t>
    <rPh sb="0" eb="2">
      <t>タイオウ</t>
    </rPh>
    <rPh sb="2" eb="4">
      <t>ジッシ</t>
    </rPh>
    <rPh sb="4" eb="6">
      <t>ジョウキョウ</t>
    </rPh>
    <phoneticPr fontId="3"/>
  </si>
  <si>
    <t>その他参考事項</t>
    <rPh sb="2" eb="3">
      <t>タ</t>
    </rPh>
    <rPh sb="3" eb="5">
      <t>サンコウ</t>
    </rPh>
    <rPh sb="5" eb="7">
      <t>ジコウ</t>
    </rPh>
    <phoneticPr fontId="3"/>
  </si>
  <si>
    <t>通報内容
メモ</t>
    <rPh sb="0" eb="1">
      <t>ツウホウ</t>
    </rPh>
    <rPh sb="1" eb="3">
      <t>ナイヨウ</t>
    </rPh>
    <phoneticPr fontId="3"/>
  </si>
  <si>
    <t>権利擁護
について</t>
    <rPh sb="0" eb="2">
      <t>ケンリ</t>
    </rPh>
    <rPh sb="2" eb="4">
      <t>ヨウゴ</t>
    </rPh>
    <phoneticPr fontId="3"/>
  </si>
  <si>
    <t>虐待者（１）
との関係</t>
    <rPh sb="0" eb="2">
      <t>ギャクタイ</t>
    </rPh>
    <rPh sb="2" eb="3">
      <t>シャ</t>
    </rPh>
    <rPh sb="9" eb="11">
      <t>カンケイ</t>
    </rPh>
    <phoneticPr fontId="3"/>
  </si>
  <si>
    <t>虐待者（１）の年齢</t>
    <phoneticPr fontId="3"/>
  </si>
  <si>
    <t>虐待者（１）の性別</t>
    <rPh sb="0" eb="2">
      <t>ギャクタイ</t>
    </rPh>
    <rPh sb="2" eb="3">
      <t>シャ</t>
    </rPh>
    <rPh sb="7" eb="9">
      <t>セイベツ</t>
    </rPh>
    <phoneticPr fontId="3"/>
  </si>
  <si>
    <t>虐待者（２）
との関係</t>
    <rPh sb="0" eb="2">
      <t>ギャクタイ</t>
    </rPh>
    <rPh sb="2" eb="3">
      <t>シャ</t>
    </rPh>
    <rPh sb="9" eb="11">
      <t>カンケイ</t>
    </rPh>
    <phoneticPr fontId="3"/>
  </si>
  <si>
    <t>虐待者（２）
の年齢</t>
    <rPh sb="8" eb="9">
      <t>トシ</t>
    </rPh>
    <phoneticPr fontId="3"/>
  </si>
  <si>
    <t>虐待者（２）の性別</t>
    <rPh sb="0" eb="2">
      <t>ギャクタイ</t>
    </rPh>
    <rPh sb="2" eb="3">
      <t>シャ</t>
    </rPh>
    <rPh sb="7" eb="9">
      <t>セイベツ</t>
    </rPh>
    <phoneticPr fontId="3"/>
  </si>
  <si>
    <t>配偶者と同居</t>
    <phoneticPr fontId="3"/>
  </si>
  <si>
    <t>虐防C(委託)</t>
    <phoneticPr fontId="3"/>
  </si>
  <si>
    <t>配偶者と子と同居</t>
    <phoneticPr fontId="3"/>
  </si>
  <si>
    <t>15～17</t>
    <phoneticPr fontId="3"/>
  </si>
  <si>
    <t>18･19</t>
    <phoneticPr fontId="3"/>
  </si>
  <si>
    <t>両親ときょうだいと同居</t>
    <phoneticPr fontId="3"/>
  </si>
  <si>
    <t>20～24</t>
    <phoneticPr fontId="3"/>
  </si>
  <si>
    <t>25～29</t>
    <phoneticPr fontId="3"/>
  </si>
  <si>
    <t>父ときょうだいと同居</t>
    <phoneticPr fontId="3"/>
  </si>
  <si>
    <t>30～34</t>
    <phoneticPr fontId="3"/>
  </si>
  <si>
    <t>母と同居</t>
    <phoneticPr fontId="3"/>
  </si>
  <si>
    <t>35～39</t>
    <phoneticPr fontId="3"/>
  </si>
  <si>
    <t>40～44</t>
    <phoneticPr fontId="3"/>
  </si>
  <si>
    <t>45～49</t>
    <phoneticPr fontId="3"/>
  </si>
  <si>
    <t>50～54</t>
    <phoneticPr fontId="3"/>
  </si>
  <si>
    <t>55～59</t>
    <phoneticPr fontId="3"/>
  </si>
  <si>
    <t>60～64</t>
    <phoneticPr fontId="3"/>
  </si>
  <si>
    <t>事実確認調査の有無</t>
    <rPh sb="0" eb="2">
      <t>ジジツ</t>
    </rPh>
    <rPh sb="2" eb="4">
      <t>カクニン</t>
    </rPh>
    <rPh sb="4" eb="6">
      <t>チョウサ</t>
    </rPh>
    <rPh sb="7" eb="9">
      <t>ウム</t>
    </rPh>
    <phoneticPr fontId="3"/>
  </si>
  <si>
    <t>4ない</t>
    <phoneticPr fontId="3"/>
  </si>
  <si>
    <t>父</t>
    <phoneticPr fontId="3"/>
  </si>
  <si>
    <t>サービス契約</t>
    <phoneticPr fontId="3"/>
  </si>
  <si>
    <t>5不明</t>
    <phoneticPr fontId="3"/>
  </si>
  <si>
    <t>母</t>
    <phoneticPr fontId="3"/>
  </si>
  <si>
    <t>サービス契約（面会制限あり）</t>
    <phoneticPr fontId="3"/>
  </si>
  <si>
    <t>精神(発達除く）</t>
    <phoneticPr fontId="3"/>
  </si>
  <si>
    <t>措置</t>
    <phoneticPr fontId="3"/>
  </si>
  <si>
    <t>発達</t>
    <phoneticPr fontId="3"/>
  </si>
  <si>
    <t>一時保護</t>
    <phoneticPr fontId="3"/>
  </si>
  <si>
    <t>A</t>
    <phoneticPr fontId="3"/>
  </si>
  <si>
    <t>B1</t>
    <phoneticPr fontId="3"/>
  </si>
  <si>
    <t>立入以外訪問調査</t>
    <rPh sb="0" eb="2">
      <t>タチイリ</t>
    </rPh>
    <rPh sb="2" eb="4">
      <t>イガイ</t>
    </rPh>
    <rPh sb="4" eb="6">
      <t>ホウモン</t>
    </rPh>
    <rPh sb="6" eb="8">
      <t>チョウサ</t>
    </rPh>
    <phoneticPr fontId="3"/>
  </si>
  <si>
    <t>一時入院</t>
    <phoneticPr fontId="3"/>
  </si>
  <si>
    <t>①後見開始済</t>
    <phoneticPr fontId="3"/>
  </si>
  <si>
    <t>B2</t>
    <phoneticPr fontId="3"/>
  </si>
  <si>
    <t>立入以外情報収集</t>
    <rPh sb="0" eb="2">
      <t>タチイリ</t>
    </rPh>
    <rPh sb="2" eb="4">
      <t>イガイ</t>
    </rPh>
    <rPh sb="4" eb="6">
      <t>ジョウホウ</t>
    </rPh>
    <rPh sb="6" eb="8">
      <t>シュウシュウ</t>
    </rPh>
    <phoneticPr fontId="3"/>
  </si>
  <si>
    <t>②後見手続中</t>
    <phoneticPr fontId="3"/>
  </si>
  <si>
    <t>その他</t>
    <phoneticPr fontId="3"/>
  </si>
  <si>
    <t>立入警察要請同行なし</t>
    <rPh sb="0" eb="2">
      <t>タチイリ</t>
    </rPh>
    <rPh sb="2" eb="4">
      <t>ケイサツ</t>
    </rPh>
    <rPh sb="4" eb="6">
      <t>ヨウセイ</t>
    </rPh>
    <rPh sb="6" eb="8">
      <t>ドウコウ</t>
    </rPh>
    <phoneticPr fontId="3"/>
  </si>
  <si>
    <t>④日常生活自立支援事業</t>
    <phoneticPr fontId="3"/>
  </si>
  <si>
    <t>立入警察要請なし</t>
    <rPh sb="0" eb="2">
      <t>タチイリ</t>
    </rPh>
    <rPh sb="2" eb="4">
      <t>ケイサツ</t>
    </rPh>
    <rPh sb="4" eb="6">
      <t>ヨウセイ</t>
    </rPh>
    <phoneticPr fontId="3"/>
  </si>
  <si>
    <t>なし</t>
    <phoneticPr fontId="3"/>
  </si>
  <si>
    <t>４票
問４</t>
    <rPh sb="1" eb="2">
      <t>ヒョウ</t>
    </rPh>
    <rPh sb="3" eb="4">
      <t>トイ</t>
    </rPh>
    <phoneticPr fontId="3"/>
  </si>
  <si>
    <t>（その他の内訳）</t>
    <rPh sb="3" eb="4">
      <t>タ</t>
    </rPh>
    <rPh sb="5" eb="7">
      <t>ウチワケ</t>
    </rPh>
    <phoneticPr fontId="3"/>
  </si>
  <si>
    <t>４票
問５</t>
    <rPh sb="1" eb="2">
      <t>ヒョウ</t>
    </rPh>
    <rPh sb="3" eb="4">
      <t>トイ</t>
    </rPh>
    <phoneticPr fontId="3"/>
  </si>
  <si>
    <t>【様式７】
次回評価日</t>
    <rPh sb="1" eb="3">
      <t>ヨウシキ</t>
    </rPh>
    <rPh sb="6" eb="8">
      <t>ジカイ</t>
    </rPh>
    <rPh sb="8" eb="10">
      <t>ヒョウカ</t>
    </rPh>
    <rPh sb="10" eb="11">
      <t>ビ</t>
    </rPh>
    <phoneticPr fontId="3"/>
  </si>
  <si>
    <t>５票
問４</t>
    <rPh sb="1" eb="2">
      <t>ヒョウ</t>
    </rPh>
    <rPh sb="3" eb="4">
      <t>トイ</t>
    </rPh>
    <phoneticPr fontId="3"/>
  </si>
  <si>
    <t>府への法17条の報告</t>
    <rPh sb="0" eb="1">
      <t>フ</t>
    </rPh>
    <rPh sb="3" eb="4">
      <t>ホウ</t>
    </rPh>
    <rPh sb="6" eb="7">
      <t>ジョウ</t>
    </rPh>
    <rPh sb="8" eb="10">
      <t>ホウコク</t>
    </rPh>
    <phoneticPr fontId="3"/>
  </si>
  <si>
    <t>業種</t>
    <rPh sb="0" eb="2">
      <t>ギョウシュ</t>
    </rPh>
    <phoneticPr fontId="3"/>
  </si>
  <si>
    <t>「５　継続的支援の必要性」で「終結のためのモニタリング期間中」の場合の目途（期日）</t>
    <rPh sb="3" eb="6">
      <t>ケイゾクテキ</t>
    </rPh>
    <rPh sb="6" eb="8">
      <t>シエン</t>
    </rPh>
    <rPh sb="9" eb="12">
      <t>ヒツヨウセイ</t>
    </rPh>
    <rPh sb="15" eb="17">
      <t>シュウケツ</t>
    </rPh>
    <rPh sb="27" eb="30">
      <t>キカンチュウ</t>
    </rPh>
    <rPh sb="32" eb="34">
      <t>バアイ</t>
    </rPh>
    <rPh sb="35" eb="37">
      <t>メド</t>
    </rPh>
    <rPh sb="38" eb="40">
      <t>キジツ</t>
    </rPh>
    <phoneticPr fontId="3"/>
  </si>
  <si>
    <t>【レビュー会議後に記載】
レビュー会議での
意見・課題</t>
    <rPh sb="5" eb="7">
      <t>カイギ</t>
    </rPh>
    <rPh sb="7" eb="8">
      <t>ゴ</t>
    </rPh>
    <rPh sb="9" eb="11">
      <t>キサイ</t>
    </rPh>
    <rPh sb="17" eb="19">
      <t>カイギ</t>
    </rPh>
    <rPh sb="22" eb="24">
      <t>イケン</t>
    </rPh>
    <rPh sb="25" eb="27">
      <t>カダイ</t>
    </rPh>
    <phoneticPr fontId="3"/>
  </si>
  <si>
    <t>終結後の
通常の
支援</t>
    <rPh sb="0" eb="2">
      <t>シュウケツ</t>
    </rPh>
    <rPh sb="2" eb="3">
      <t>ゴ</t>
    </rPh>
    <rPh sb="5" eb="7">
      <t>ツウジョウ</t>
    </rPh>
    <rPh sb="9" eb="11">
      <t>シエン</t>
    </rPh>
    <phoneticPr fontId="3"/>
  </si>
  <si>
    <t>４票
問４</t>
    <phoneticPr fontId="3"/>
  </si>
  <si>
    <t>４票
問４</t>
    <phoneticPr fontId="3"/>
  </si>
  <si>
    <t>国調査該当項目の集計一覧</t>
    <rPh sb="0" eb="1">
      <t>クニ</t>
    </rPh>
    <rPh sb="1" eb="3">
      <t>チョウサ</t>
    </rPh>
    <rPh sb="3" eb="5">
      <t>ガイトウ</t>
    </rPh>
    <rPh sb="5" eb="7">
      <t>コウモク</t>
    </rPh>
    <rPh sb="8" eb="10">
      <t>シュウケイ</t>
    </rPh>
    <rPh sb="10" eb="12">
      <t>イチラン</t>
    </rPh>
    <phoneticPr fontId="3"/>
  </si>
  <si>
    <t>家族・親族</t>
    <rPh sb="0" eb="2">
      <t>カゾク</t>
    </rPh>
    <rPh sb="3" eb="5">
      <t>シンゾク</t>
    </rPh>
    <phoneticPr fontId="19"/>
  </si>
  <si>
    <t>民生委員</t>
    <rPh sb="0" eb="2">
      <t>ミンセイ</t>
    </rPh>
    <rPh sb="2" eb="4">
      <t>イイン</t>
    </rPh>
    <phoneticPr fontId="19"/>
  </si>
  <si>
    <t>教職員</t>
    <rPh sb="0" eb="3">
      <t>キョウショクイン</t>
    </rPh>
    <phoneticPr fontId="19"/>
  </si>
  <si>
    <t>計</t>
    <rPh sb="0" eb="1">
      <t>ケイ</t>
    </rPh>
    <phoneticPr fontId="19"/>
  </si>
  <si>
    <t>本人</t>
    <rPh sb="0" eb="2">
      <t>ホンニン</t>
    </rPh>
    <phoneticPr fontId="19"/>
  </si>
  <si>
    <t>虐待有</t>
    <rPh sb="0" eb="2">
      <t>ギャクタイ</t>
    </rPh>
    <rPh sb="2" eb="3">
      <t>ユウ</t>
    </rPh>
    <phoneticPr fontId="3"/>
  </si>
  <si>
    <t>虐待無</t>
    <rPh sb="0" eb="2">
      <t>ギャクタイ</t>
    </rPh>
    <rPh sb="2" eb="3">
      <t>ナシ</t>
    </rPh>
    <phoneticPr fontId="3"/>
  </si>
  <si>
    <t>判断に至らず</t>
    <rPh sb="0" eb="2">
      <t>ハンダン</t>
    </rPh>
    <rPh sb="3" eb="4">
      <t>イタ</t>
    </rPh>
    <phoneticPr fontId="3"/>
  </si>
  <si>
    <t>府へ調査依頼</t>
    <rPh sb="0" eb="1">
      <t>フ</t>
    </rPh>
    <rPh sb="2" eb="4">
      <t>チョウサ</t>
    </rPh>
    <rPh sb="4" eb="6">
      <t>イライ</t>
    </rPh>
    <phoneticPr fontId="3"/>
  </si>
  <si>
    <t>サービス種別</t>
    <rPh sb="4" eb="6">
      <t>シュベツ</t>
    </rPh>
    <phoneticPr fontId="3"/>
  </si>
  <si>
    <t>計</t>
    <rPh sb="0" eb="1">
      <t>ケイ</t>
    </rPh>
    <phoneticPr fontId="3"/>
  </si>
  <si>
    <t>07:療養介護</t>
    <rPh sb="3" eb="5">
      <t>リョウヨウ</t>
    </rPh>
    <rPh sb="5" eb="7">
      <t>カイゴ</t>
    </rPh>
    <phoneticPr fontId="3"/>
  </si>
  <si>
    <t>08:生活介護</t>
    <rPh sb="3" eb="5">
      <t>セイカツ</t>
    </rPh>
    <rPh sb="5" eb="7">
      <t>カイゴ</t>
    </rPh>
    <phoneticPr fontId="3"/>
  </si>
  <si>
    <t>09:短期入所</t>
    <rPh sb="3" eb="5">
      <t>タンキ</t>
    </rPh>
    <rPh sb="5" eb="7">
      <t>ニュウショ</t>
    </rPh>
    <phoneticPr fontId="3"/>
  </si>
  <si>
    <t>02：のぞみの園</t>
    <rPh sb="7" eb="8">
      <t>ソノ</t>
    </rPh>
    <phoneticPr fontId="3"/>
  </si>
  <si>
    <t>03：居宅介護</t>
    <rPh sb="3" eb="5">
      <t>キョタク</t>
    </rPh>
    <rPh sb="5" eb="7">
      <t>カイゴ</t>
    </rPh>
    <phoneticPr fontId="3"/>
  </si>
  <si>
    <t>04：重度訪問介護</t>
    <rPh sb="3" eb="5">
      <t>ジュウド</t>
    </rPh>
    <rPh sb="5" eb="7">
      <t>ホウモン</t>
    </rPh>
    <rPh sb="7" eb="9">
      <t>カイゴ</t>
    </rPh>
    <phoneticPr fontId="3"/>
  </si>
  <si>
    <t>05：同行援護</t>
    <rPh sb="3" eb="5">
      <t>ドウコウ</t>
    </rPh>
    <rPh sb="5" eb="7">
      <t>エンゴ</t>
    </rPh>
    <phoneticPr fontId="3"/>
  </si>
  <si>
    <t>06：行動援護</t>
    <rPh sb="3" eb="5">
      <t>コウドウ</t>
    </rPh>
    <rPh sb="5" eb="7">
      <t>エンゴ</t>
    </rPh>
    <phoneticPr fontId="3"/>
  </si>
  <si>
    <t>11：自立訓練</t>
    <rPh sb="3" eb="5">
      <t>ジリツ</t>
    </rPh>
    <rPh sb="5" eb="7">
      <t>クンレン</t>
    </rPh>
    <phoneticPr fontId="3"/>
  </si>
  <si>
    <t>12：就労移行支援</t>
    <rPh sb="3" eb="5">
      <t>シュウロウ</t>
    </rPh>
    <rPh sb="5" eb="7">
      <t>イコウ</t>
    </rPh>
    <rPh sb="7" eb="9">
      <t>シエン</t>
    </rPh>
    <phoneticPr fontId="3"/>
  </si>
  <si>
    <t>13：就労継続支援Ａ型</t>
    <rPh sb="3" eb="5">
      <t>シュウロウ</t>
    </rPh>
    <rPh sb="5" eb="7">
      <t>ケイゾク</t>
    </rPh>
    <rPh sb="7" eb="9">
      <t>シエン</t>
    </rPh>
    <rPh sb="10" eb="11">
      <t>カタ</t>
    </rPh>
    <phoneticPr fontId="3"/>
  </si>
  <si>
    <t>14：就労継続支援Ｂ型</t>
    <rPh sb="3" eb="5">
      <t>シュウロウ</t>
    </rPh>
    <rPh sb="5" eb="7">
      <t>ケイゾク</t>
    </rPh>
    <rPh sb="7" eb="9">
      <t>シエン</t>
    </rPh>
    <rPh sb="10" eb="11">
      <t>カタ</t>
    </rPh>
    <phoneticPr fontId="3"/>
  </si>
  <si>
    <t>15：共同生活援助</t>
    <rPh sb="3" eb="5">
      <t>キョウドウ</t>
    </rPh>
    <rPh sb="5" eb="7">
      <t>セイカツ</t>
    </rPh>
    <rPh sb="7" eb="9">
      <t>エンジョ</t>
    </rPh>
    <phoneticPr fontId="3"/>
  </si>
  <si>
    <t>16：一般相談及び特定相談支援事業</t>
    <rPh sb="3" eb="5">
      <t>イッパン</t>
    </rPh>
    <rPh sb="5" eb="7">
      <t>ソウダン</t>
    </rPh>
    <rPh sb="7" eb="8">
      <t>オヨ</t>
    </rPh>
    <rPh sb="9" eb="11">
      <t>トクテイ</t>
    </rPh>
    <rPh sb="11" eb="13">
      <t>ソウダン</t>
    </rPh>
    <rPh sb="13" eb="15">
      <t>シエン</t>
    </rPh>
    <rPh sb="15" eb="17">
      <t>ジギョウ</t>
    </rPh>
    <phoneticPr fontId="3"/>
  </si>
  <si>
    <t>17：移動支援事業</t>
    <rPh sb="3" eb="5">
      <t>イドウ</t>
    </rPh>
    <rPh sb="5" eb="7">
      <t>シエン</t>
    </rPh>
    <rPh sb="7" eb="9">
      <t>ジギョウ</t>
    </rPh>
    <phoneticPr fontId="3"/>
  </si>
  <si>
    <t>18：地活センターを経営する事業</t>
    <rPh sb="3" eb="5">
      <t>チカツ</t>
    </rPh>
    <rPh sb="4" eb="5">
      <t>カツ</t>
    </rPh>
    <rPh sb="10" eb="12">
      <t>ケイエイ</t>
    </rPh>
    <rPh sb="14" eb="16">
      <t>ジギョウ</t>
    </rPh>
    <phoneticPr fontId="3"/>
  </si>
  <si>
    <t>19：福祉ホームを経営する事業</t>
    <rPh sb="3" eb="5">
      <t>フクシ</t>
    </rPh>
    <rPh sb="9" eb="11">
      <t>ケイエイ</t>
    </rPh>
    <rPh sb="13" eb="15">
      <t>ジギョウ</t>
    </rPh>
    <phoneticPr fontId="3"/>
  </si>
  <si>
    <t>20：児童発達支援</t>
    <rPh sb="3" eb="5">
      <t>ジドウ</t>
    </rPh>
    <rPh sb="5" eb="7">
      <t>ハッタツ</t>
    </rPh>
    <rPh sb="7" eb="9">
      <t>シエン</t>
    </rPh>
    <phoneticPr fontId="3"/>
  </si>
  <si>
    <t>21：医療型児童発達支援</t>
    <rPh sb="3" eb="5">
      <t>イリョウ</t>
    </rPh>
    <rPh sb="5" eb="6">
      <t>ガタ</t>
    </rPh>
    <rPh sb="6" eb="8">
      <t>ジドウ</t>
    </rPh>
    <rPh sb="8" eb="10">
      <t>ハッタツ</t>
    </rPh>
    <rPh sb="10" eb="12">
      <t>シエン</t>
    </rPh>
    <phoneticPr fontId="3"/>
  </si>
  <si>
    <t>22：放課後等デイ</t>
    <rPh sb="3" eb="6">
      <t>ホウカゴ</t>
    </rPh>
    <rPh sb="6" eb="7">
      <t>トウ</t>
    </rPh>
    <phoneticPr fontId="3"/>
  </si>
  <si>
    <t>23：保育所等訪問支援</t>
    <rPh sb="3" eb="5">
      <t>ホイク</t>
    </rPh>
    <rPh sb="5" eb="6">
      <t>ジョ</t>
    </rPh>
    <rPh sb="6" eb="7">
      <t>トウ</t>
    </rPh>
    <rPh sb="7" eb="9">
      <t>ホウモン</t>
    </rPh>
    <rPh sb="9" eb="11">
      <t>シエン</t>
    </rPh>
    <phoneticPr fontId="3"/>
  </si>
  <si>
    <t>24：障害児相談支援事業</t>
    <rPh sb="3" eb="6">
      <t>ショウガイジ</t>
    </rPh>
    <rPh sb="6" eb="8">
      <t>ソウダン</t>
    </rPh>
    <rPh sb="8" eb="10">
      <t>シエン</t>
    </rPh>
    <rPh sb="10" eb="12">
      <t>ジギョウ</t>
    </rPh>
    <phoneticPr fontId="3"/>
  </si>
  <si>
    <t>10：重度障がい者等包括支援</t>
    <rPh sb="3" eb="5">
      <t>ジュウド</t>
    </rPh>
    <rPh sb="5" eb="6">
      <t>ショウ</t>
    </rPh>
    <rPh sb="8" eb="10">
      <t>シャナド</t>
    </rPh>
    <rPh sb="10" eb="12">
      <t>ホウカツ</t>
    </rPh>
    <rPh sb="12" eb="14">
      <t>シエン</t>
    </rPh>
    <phoneticPr fontId="3"/>
  </si>
  <si>
    <t>未</t>
    <rPh sb="0" eb="1">
      <t>ミ</t>
    </rPh>
    <phoneticPr fontId="3"/>
  </si>
  <si>
    <t>済</t>
    <rPh sb="0" eb="1">
      <t>スミ</t>
    </rPh>
    <phoneticPr fontId="3"/>
  </si>
  <si>
    <t>事実確認調査「有」の内訳</t>
    <rPh sb="0" eb="2">
      <t>ジジツ</t>
    </rPh>
    <rPh sb="2" eb="4">
      <t>カクニン</t>
    </rPh>
    <rPh sb="4" eb="6">
      <t>チョウサ</t>
    </rPh>
    <rPh sb="7" eb="8">
      <t>アリ</t>
    </rPh>
    <rPh sb="10" eb="12">
      <t>ウチワケ</t>
    </rPh>
    <phoneticPr fontId="3"/>
  </si>
  <si>
    <t>事実確認「無し」の理由</t>
    <rPh sb="0" eb="2">
      <t>ジジツ</t>
    </rPh>
    <rPh sb="2" eb="4">
      <t>カクニン</t>
    </rPh>
    <rPh sb="5" eb="6">
      <t>ナ</t>
    </rPh>
    <rPh sb="9" eb="11">
      <t>リユウ</t>
    </rPh>
    <phoneticPr fontId="3"/>
  </si>
  <si>
    <t>01：障がい者支援施設</t>
    <rPh sb="3" eb="4">
      <t>ショウ</t>
    </rPh>
    <rPh sb="6" eb="7">
      <t>シャ</t>
    </rPh>
    <rPh sb="7" eb="9">
      <t>シエン</t>
    </rPh>
    <rPh sb="9" eb="11">
      <t>シセツ</t>
    </rPh>
    <phoneticPr fontId="3"/>
  </si>
  <si>
    <t>農業、林業</t>
    <rPh sb="0" eb="2">
      <t>ノウギョウ</t>
    </rPh>
    <rPh sb="3" eb="5">
      <t>リンギョウ</t>
    </rPh>
    <phoneticPr fontId="2"/>
  </si>
  <si>
    <t>漁業</t>
    <rPh sb="0" eb="2">
      <t>ギョギョウ</t>
    </rPh>
    <phoneticPr fontId="2"/>
  </si>
  <si>
    <t>鉱業、採石業、砂利採取業</t>
    <rPh sb="0" eb="2">
      <t>コウギョウ</t>
    </rPh>
    <rPh sb="3" eb="5">
      <t>サイセキ</t>
    </rPh>
    <rPh sb="5" eb="6">
      <t>ギョウ</t>
    </rPh>
    <rPh sb="7" eb="9">
      <t>ジャリ</t>
    </rPh>
    <rPh sb="9" eb="11">
      <t>サイシュ</t>
    </rPh>
    <rPh sb="11" eb="12">
      <t>ギョウ</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</si>
  <si>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</si>
  <si>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</si>
  <si>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2">
      <t>スイドウ</t>
    </rPh>
    <rPh sb="12" eb="13">
      <t>ギョウ</t>
    </rPh>
    <phoneticPr fontId="2"/>
  </si>
  <si>
    <t>情報通信業</t>
    <rPh sb="0" eb="2">
      <t>ジョウホウ</t>
    </rPh>
    <rPh sb="2" eb="4">
      <t>ツウシン</t>
    </rPh>
    <rPh sb="4" eb="5">
      <t>ギョウ</t>
    </rPh>
    <phoneticPr fontId="2"/>
  </si>
  <si>
    <t>運輸業、郵便業</t>
    <rPh sb="0" eb="3">
      <t>ウンユギョウ</t>
    </rPh>
    <rPh sb="4" eb="6">
      <t>ユウビン</t>
    </rPh>
    <rPh sb="6" eb="7">
      <t>ギョウ</t>
    </rPh>
    <phoneticPr fontId="2"/>
  </si>
  <si>
    <t>卸売業、小売業</t>
    <rPh sb="0" eb="2">
      <t>オロシウリ</t>
    </rPh>
    <rPh sb="2" eb="3">
      <t>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</si>
  <si>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</si>
  <si>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</si>
  <si>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</si>
  <si>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</si>
  <si>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</si>
  <si>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</si>
  <si>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</si>
  <si>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</si>
  <si>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サービス業（他に分類されないもの）</t>
    <rPh sb="4" eb="5">
      <t>ギョウ</t>
    </rPh>
    <rPh sb="6" eb="7">
      <t>ホカ</t>
    </rPh>
    <rPh sb="8" eb="10">
      <t>ブンルイ</t>
    </rPh>
    <phoneticPr fontId="2"/>
  </si>
  <si>
    <t>公務</t>
    <rPh sb="0" eb="2">
      <t>コウム</t>
    </rPh>
    <phoneticPr fontId="2"/>
  </si>
  <si>
    <t>分類不能の産業</t>
    <rPh sb="0" eb="2">
      <t>ブンルイ</t>
    </rPh>
    <rPh sb="2" eb="4">
      <t>フノウ</t>
    </rPh>
    <rPh sb="5" eb="7">
      <t>サンギョウ</t>
    </rPh>
    <phoneticPr fontId="2"/>
  </si>
  <si>
    <t>不明</t>
    <rPh sb="0" eb="2">
      <t>フメイ</t>
    </rPh>
    <phoneticPr fontId="2"/>
  </si>
  <si>
    <t>●養護者　Aシート集計</t>
    <rPh sb="1" eb="4">
      <t>ヨウゴシャ</t>
    </rPh>
    <rPh sb="9" eb="11">
      <t>シュウケイ</t>
    </rPh>
    <phoneticPr fontId="3"/>
  </si>
  <si>
    <t>●施設従事者表・集計</t>
    <rPh sb="1" eb="3">
      <t>シセツ</t>
    </rPh>
    <rPh sb="3" eb="6">
      <t>ジュウジシャ</t>
    </rPh>
    <rPh sb="6" eb="7">
      <t>ヒョウ</t>
    </rPh>
    <rPh sb="8" eb="10">
      <t>シュウケイ</t>
    </rPh>
    <phoneticPr fontId="3"/>
  </si>
  <si>
    <t>●使用者表・集計</t>
    <rPh sb="1" eb="4">
      <t>シヨウシャ</t>
    </rPh>
    <rPh sb="4" eb="5">
      <t>ヒョウ</t>
    </rPh>
    <rPh sb="6" eb="8">
      <t>シュウケイ</t>
    </rPh>
    <phoneticPr fontId="3"/>
  </si>
  <si>
    <t>施設表</t>
    <rPh sb="0" eb="2">
      <t>シセツ</t>
    </rPh>
    <rPh sb="2" eb="3">
      <t>ヒョウ</t>
    </rPh>
    <phoneticPr fontId="3"/>
  </si>
  <si>
    <t>使用者表</t>
    <rPh sb="0" eb="3">
      <t>シヨウシャ</t>
    </rPh>
    <rPh sb="3" eb="4">
      <t>ヒョウ</t>
    </rPh>
    <phoneticPr fontId="3"/>
  </si>
  <si>
    <t>府への法17条の
報告</t>
    <rPh sb="0" eb="1">
      <t>フ</t>
    </rPh>
    <rPh sb="3" eb="4">
      <t>ホウ</t>
    </rPh>
    <rPh sb="6" eb="7">
      <t>ジョウ</t>
    </rPh>
    <rPh sb="9" eb="11">
      <t>ホウコク</t>
    </rPh>
    <phoneticPr fontId="3"/>
  </si>
  <si>
    <t>府への法23条の
通知</t>
    <rPh sb="0" eb="1">
      <t>フ</t>
    </rPh>
    <rPh sb="3" eb="4">
      <t>ホウ</t>
    </rPh>
    <rPh sb="6" eb="7">
      <t>ジョウ</t>
    </rPh>
    <rPh sb="9" eb="11">
      <t>ツウチ</t>
    </rPh>
    <phoneticPr fontId="3"/>
  </si>
  <si>
    <t>虐待者の性別</t>
    <rPh sb="0" eb="2">
      <t>ギャクタイ</t>
    </rPh>
    <rPh sb="2" eb="3">
      <t>シャ</t>
    </rPh>
    <rPh sb="4" eb="6">
      <t>セイベツ</t>
    </rPh>
    <phoneticPr fontId="3"/>
  </si>
  <si>
    <t>相談・通報・届出の受理について</t>
    <phoneticPr fontId="3"/>
  </si>
  <si>
    <t>＜「11　次の支援方針」で「支援計画変更」の場合＞
変更した支援方針や課題</t>
    <rPh sb="5" eb="6">
      <t>ツギ</t>
    </rPh>
    <rPh sb="7" eb="9">
      <t>シエン</t>
    </rPh>
    <rPh sb="9" eb="11">
      <t>ホウシン</t>
    </rPh>
    <rPh sb="14" eb="16">
      <t>シエン</t>
    </rPh>
    <rPh sb="16" eb="18">
      <t>ケイカク</t>
    </rPh>
    <rPh sb="18" eb="20">
      <t>ヘンコウ</t>
    </rPh>
    <rPh sb="22" eb="24">
      <t>バアイ</t>
    </rPh>
    <rPh sb="35" eb="37">
      <t>カダイ</t>
    </rPh>
    <phoneticPr fontId="3"/>
  </si>
  <si>
    <t>＜「11　次の支援方針」で「終結」の場合＞
引き継ぎ先及び
引き継ぎ内容</t>
    <rPh sb="14" eb="16">
      <t>シュウケツ</t>
    </rPh>
    <phoneticPr fontId="3"/>
  </si>
  <si>
    <t>項目</t>
    <rPh sb="0" eb="2">
      <t>コウモク</t>
    </rPh>
    <phoneticPr fontId="3"/>
  </si>
  <si>
    <t xml:space="preserve">①初回の対応方針検討会議　（虐待認定・要因分析・対応方針計画作成）
</t>
    <rPh sb="1" eb="3">
      <t>ショカイ</t>
    </rPh>
    <rPh sb="4" eb="6">
      <t>タイオウ</t>
    </rPh>
    <rPh sb="6" eb="8">
      <t>ホウシン</t>
    </rPh>
    <rPh sb="8" eb="10">
      <t>ケントウ</t>
    </rPh>
    <rPh sb="10" eb="12">
      <t>カイギ</t>
    </rPh>
    <rPh sb="14" eb="16">
      <t>ギャクタイ</t>
    </rPh>
    <rPh sb="16" eb="18">
      <t>ニンテイ</t>
    </rPh>
    <rPh sb="19" eb="21">
      <t>ヨウイン</t>
    </rPh>
    <rPh sb="21" eb="23">
      <t>ブンセキ</t>
    </rPh>
    <rPh sb="24" eb="26">
      <t>タイオウ</t>
    </rPh>
    <rPh sb="26" eb="28">
      <t>ホウシン</t>
    </rPh>
    <rPh sb="28" eb="30">
      <t>ケイカク</t>
    </rPh>
    <rPh sb="30" eb="32">
      <t>サクセイ</t>
    </rPh>
    <phoneticPr fontId="3"/>
  </si>
  <si>
    <t>【初動期チェックシート：様式３及び様式５】</t>
    <phoneticPr fontId="3"/>
  </si>
  <si>
    <t xml:space="preserve">②初回　モニタリングの状況
</t>
    <rPh sb="1" eb="3">
      <t>ショカイ</t>
    </rPh>
    <rPh sb="11" eb="13">
      <t>ジョウキョウ</t>
    </rPh>
    <phoneticPr fontId="3"/>
  </si>
  <si>
    <t>【初動期チェックリスト：様式７】</t>
    <phoneticPr fontId="3"/>
  </si>
  <si>
    <t>Ｎｏ．</t>
    <phoneticPr fontId="3"/>
  </si>
  <si>
    <t>氏名</t>
    <rPh sb="0" eb="2">
      <t>シメイ</t>
    </rPh>
    <phoneticPr fontId="3"/>
  </si>
  <si>
    <t>対象者
氏名</t>
    <rPh sb="0" eb="2">
      <t>タイショウ</t>
    </rPh>
    <rPh sb="2" eb="3">
      <t>モノ</t>
    </rPh>
    <rPh sb="4" eb="6">
      <t>シメイ</t>
    </rPh>
    <rPh sb="5" eb="6">
      <t>メイ</t>
    </rPh>
    <phoneticPr fontId="3"/>
  </si>
  <si>
    <t>事実確認できた虐待の状況
【様式３】事実確認チェックシートの内容を参考に記載(100文字程度）</t>
    <rPh sb="0" eb="2">
      <t>ジジツ</t>
    </rPh>
    <rPh sb="2" eb="4">
      <t>カクニン</t>
    </rPh>
    <rPh sb="7" eb="9">
      <t>ギャクタイ</t>
    </rPh>
    <rPh sb="10" eb="12">
      <t>ジョウキョウ</t>
    </rPh>
    <rPh sb="15" eb="17">
      <t>ヨウシキ</t>
    </rPh>
    <rPh sb="19" eb="21">
      <t>ジジツ</t>
    </rPh>
    <rPh sb="21" eb="23">
      <t>カクニン</t>
    </rPh>
    <rPh sb="31" eb="33">
      <t>ナイヨウ</t>
    </rPh>
    <rPh sb="34" eb="36">
      <t>サンコウ</t>
    </rPh>
    <rPh sb="37" eb="39">
      <t>キサイ</t>
    </rPh>
    <rPh sb="43" eb="45">
      <t>モジ</t>
    </rPh>
    <rPh sb="45" eb="47">
      <t>テイド</t>
    </rPh>
    <phoneticPr fontId="3"/>
  </si>
  <si>
    <t>直近の
モニタリング、対応方針検討会議等実施日
（４の概要の時点）</t>
    <rPh sb="0" eb="2">
      <t>チョッキン</t>
    </rPh>
    <rPh sb="11" eb="13">
      <t>タイオウ</t>
    </rPh>
    <rPh sb="13" eb="15">
      <t>ホウシン</t>
    </rPh>
    <rPh sb="15" eb="17">
      <t>ケントウ</t>
    </rPh>
    <rPh sb="17" eb="19">
      <t>カイギ</t>
    </rPh>
    <rPh sb="19" eb="20">
      <t>トウ</t>
    </rPh>
    <rPh sb="20" eb="22">
      <t>ジッシ</t>
    </rPh>
    <rPh sb="22" eb="23">
      <t>ヒ</t>
    </rPh>
    <rPh sb="27" eb="29">
      <t>ガイヨウ</t>
    </rPh>
    <rPh sb="30" eb="32">
      <t>ジテン</t>
    </rPh>
    <phoneticPr fontId="3"/>
  </si>
  <si>
    <t>虐待のレベル</t>
    <rPh sb="0" eb="2">
      <t>ギャクタイ</t>
    </rPh>
    <phoneticPr fontId="3"/>
  </si>
  <si>
    <t>同居</t>
  </si>
  <si>
    <t>身体</t>
  </si>
  <si>
    <t>手帳なし</t>
  </si>
  <si>
    <t>母と同居</t>
  </si>
  <si>
    <t>男</t>
  </si>
  <si>
    <t>母</t>
  </si>
  <si>
    <t>女性</t>
  </si>
  <si>
    <t>C村D太郎</t>
    <rPh sb="1" eb="2">
      <t>ムラ</t>
    </rPh>
    <rPh sb="3" eb="5">
      <t>タロウ</t>
    </rPh>
    <phoneticPr fontId="3"/>
  </si>
  <si>
    <t>A山B子</t>
    <rPh sb="1" eb="2">
      <t>ヤマ</t>
    </rPh>
    <rPh sb="3" eb="4">
      <t>コ</t>
    </rPh>
    <phoneticPr fontId="3"/>
  </si>
  <si>
    <t>近隣・知人</t>
  </si>
  <si>
    <t>知的</t>
  </si>
  <si>
    <t>B２</t>
  </si>
  <si>
    <t>両親と同居</t>
  </si>
  <si>
    <t>虐待なし</t>
  </si>
  <si>
    <t>終結</t>
  </si>
  <si>
    <t>A</t>
  </si>
  <si>
    <t>「７　継続的支援の必要性」で「終結のためのモニタリング期間中」の場合の目途（期日）</t>
    <rPh sb="3" eb="6">
      <t>ケイゾクテキ</t>
    </rPh>
    <rPh sb="6" eb="8">
      <t>シエン</t>
    </rPh>
    <rPh sb="9" eb="12">
      <t>ヒツヨウセイ</t>
    </rPh>
    <rPh sb="15" eb="17">
      <t>シュウケツ</t>
    </rPh>
    <rPh sb="27" eb="30">
      <t>キカンチュウ</t>
    </rPh>
    <rPh sb="32" eb="34">
      <t>バアイ</t>
    </rPh>
    <rPh sb="35" eb="37">
      <t>メド</t>
    </rPh>
    <rPh sb="38" eb="40">
      <t>キジツ</t>
    </rPh>
    <phoneticPr fontId="3"/>
  </si>
  <si>
    <t>終結のためのモニタリング期間中</t>
  </si>
  <si>
    <t>家事援助を受け、家も清潔になり食事も摂れるようになりネグレクトは解消している。自立に向けGHでの生活にも前向きになっており、成年後見申請も検討。母も同居しサービス利用しているが今後認知症がすすむと施設入居の可能性もある。</t>
    <rPh sb="0" eb="2">
      <t>カジ</t>
    </rPh>
    <rPh sb="2" eb="4">
      <t>エンジョ</t>
    </rPh>
    <rPh sb="5" eb="6">
      <t>ウ</t>
    </rPh>
    <rPh sb="8" eb="9">
      <t>イエ</t>
    </rPh>
    <rPh sb="10" eb="12">
      <t>セイケツ</t>
    </rPh>
    <rPh sb="15" eb="17">
      <t>ショクジ</t>
    </rPh>
    <rPh sb="18" eb="19">
      <t>ト</t>
    </rPh>
    <rPh sb="32" eb="34">
      <t>カイショウ</t>
    </rPh>
    <rPh sb="39" eb="41">
      <t>ジリツ</t>
    </rPh>
    <rPh sb="42" eb="43">
      <t>ム</t>
    </rPh>
    <rPh sb="48" eb="50">
      <t>セイカツ</t>
    </rPh>
    <rPh sb="52" eb="54">
      <t>マエム</t>
    </rPh>
    <rPh sb="62" eb="64">
      <t>セイネン</t>
    </rPh>
    <rPh sb="64" eb="66">
      <t>コウケン</t>
    </rPh>
    <rPh sb="66" eb="68">
      <t>シンセイ</t>
    </rPh>
    <rPh sb="69" eb="71">
      <t>ケントウ</t>
    </rPh>
    <rPh sb="72" eb="73">
      <t>ハハ</t>
    </rPh>
    <rPh sb="74" eb="76">
      <t>ドウキョ</t>
    </rPh>
    <rPh sb="81" eb="83">
      <t>リヨウ</t>
    </rPh>
    <rPh sb="88" eb="90">
      <t>コンゴ</t>
    </rPh>
    <rPh sb="90" eb="93">
      <t>ニンチショウ</t>
    </rPh>
    <rPh sb="98" eb="100">
      <t>シセツ</t>
    </rPh>
    <rPh sb="100" eb="102">
      <t>ニュウキョ</t>
    </rPh>
    <rPh sb="103" eb="106">
      <t>カノウセイ</t>
    </rPh>
    <phoneticPr fontId="3"/>
  </si>
  <si>
    <t>なし</t>
    <phoneticPr fontId="3"/>
  </si>
  <si>
    <t>本人はGHに入居され、現在は少し混乱はあるものの前向きに過ごされている。時々母と面会もされている。</t>
    <rPh sb="0" eb="2">
      <t>ホンニン</t>
    </rPh>
    <rPh sb="6" eb="8">
      <t>ニュウキョ</t>
    </rPh>
    <rPh sb="11" eb="13">
      <t>ゲンザイ</t>
    </rPh>
    <rPh sb="14" eb="15">
      <t>スコ</t>
    </rPh>
    <rPh sb="16" eb="18">
      <t>コンラン</t>
    </rPh>
    <rPh sb="24" eb="26">
      <t>マエム</t>
    </rPh>
    <rPh sb="28" eb="29">
      <t>ス</t>
    </rPh>
    <rPh sb="36" eb="38">
      <t>トキドキ</t>
    </rPh>
    <rPh sb="38" eb="39">
      <t>ハハ</t>
    </rPh>
    <rPh sb="40" eb="42">
      <t>メンカイ</t>
    </rPh>
    <phoneticPr fontId="3"/>
  </si>
  <si>
    <t>GHでの自立に向けて相談支援専門員と連携する。就B事業所での様子の見守りをお願いする。</t>
    <rPh sb="4" eb="6">
      <t>ジリツ</t>
    </rPh>
    <rPh sb="7" eb="8">
      <t>ム</t>
    </rPh>
    <rPh sb="10" eb="12">
      <t>ソウダン</t>
    </rPh>
    <rPh sb="12" eb="14">
      <t>シエン</t>
    </rPh>
    <rPh sb="14" eb="17">
      <t>センモンイン</t>
    </rPh>
    <rPh sb="18" eb="20">
      <t>レンケイ</t>
    </rPh>
    <rPh sb="23" eb="24">
      <t>シュウ</t>
    </rPh>
    <rPh sb="25" eb="28">
      <t>ジギョウショ</t>
    </rPh>
    <rPh sb="30" eb="32">
      <t>ヨウス</t>
    </rPh>
    <rPh sb="33" eb="35">
      <t>ミマモ</t>
    </rPh>
    <rPh sb="38" eb="39">
      <t>ネガ</t>
    </rPh>
    <phoneticPr fontId="3"/>
  </si>
  <si>
    <t>相談支援事業所、就Bでの見守り継続</t>
    <rPh sb="0" eb="2">
      <t>ソウダン</t>
    </rPh>
    <rPh sb="2" eb="4">
      <t>シエン</t>
    </rPh>
    <rPh sb="4" eb="7">
      <t>ジギョウショ</t>
    </rPh>
    <rPh sb="8" eb="9">
      <t>シュウ</t>
    </rPh>
    <rPh sb="12" eb="14">
      <t>ミマモ</t>
    </rPh>
    <rPh sb="15" eb="17">
      <t>ケイゾク</t>
    </rPh>
    <phoneticPr fontId="3"/>
  </si>
  <si>
    <t>相談支援事業所○○、
就B事業所△△</t>
    <rPh sb="0" eb="2">
      <t>ソウダン</t>
    </rPh>
    <rPh sb="2" eb="4">
      <t>シエン</t>
    </rPh>
    <rPh sb="4" eb="7">
      <t>ジギョウショ</t>
    </rPh>
    <rPh sb="11" eb="12">
      <t>ツケル</t>
    </rPh>
    <rPh sb="13" eb="16">
      <t>ジギョウショ</t>
    </rPh>
    <phoneticPr fontId="3"/>
  </si>
  <si>
    <t>子と同居</t>
    <rPh sb="0" eb="1">
      <t>コ</t>
    </rPh>
    <rPh sb="2" eb="4">
      <t>ドウキョ</t>
    </rPh>
    <phoneticPr fontId="3"/>
  </si>
  <si>
    <t>精神
障がい
者保健
福祉
手帳</t>
    <rPh sb="0" eb="2">
      <t>セイシン</t>
    </rPh>
    <rPh sb="3" eb="4">
      <t>ショウ</t>
    </rPh>
    <rPh sb="7" eb="8">
      <t>シャ</t>
    </rPh>
    <rPh sb="8" eb="10">
      <t>ホケン</t>
    </rPh>
    <rPh sb="11" eb="13">
      <t>フクシ</t>
    </rPh>
    <rPh sb="14" eb="16">
      <t>テチョウ</t>
    </rPh>
    <phoneticPr fontId="3"/>
  </si>
  <si>
    <t xml:space="preserve">
身体障がい</t>
    <rPh sb="1" eb="3">
      <t>シンタイ</t>
    </rPh>
    <phoneticPr fontId="3"/>
  </si>
  <si>
    <t xml:space="preserve">
知的障がい</t>
    <rPh sb="1" eb="3">
      <t>チテキ</t>
    </rPh>
    <rPh sb="3" eb="4">
      <t>ショウ</t>
    </rPh>
    <phoneticPr fontId="3"/>
  </si>
  <si>
    <t xml:space="preserve">
精神障がい（発達以外）</t>
    <rPh sb="1" eb="3">
      <t>セイシン</t>
    </rPh>
    <rPh sb="3" eb="4">
      <t>ショウ</t>
    </rPh>
    <rPh sb="7" eb="9">
      <t>ハッタツ</t>
    </rPh>
    <rPh sb="9" eb="11">
      <t>イガイ</t>
    </rPh>
    <phoneticPr fontId="3"/>
  </si>
  <si>
    <t xml:space="preserve">
その他の障がい</t>
    <rPh sb="3" eb="4">
      <t>タ</t>
    </rPh>
    <rPh sb="5" eb="6">
      <t>ショウ</t>
    </rPh>
    <phoneticPr fontId="3"/>
  </si>
  <si>
    <t xml:space="preserve">
発達障がい</t>
    <rPh sb="1" eb="3">
      <t>ハッタツ</t>
    </rPh>
    <rPh sb="3" eb="4">
      <t>ショウ</t>
    </rPh>
    <phoneticPr fontId="3"/>
  </si>
  <si>
    <t>近隣・知人</t>
    <rPh sb="0" eb="2">
      <t>キンリン</t>
    </rPh>
    <rPh sb="3" eb="5">
      <t>チジン</t>
    </rPh>
    <phoneticPr fontId="19"/>
  </si>
  <si>
    <t>医療関係</t>
    <rPh sb="0" eb="2">
      <t>イリョウ</t>
    </rPh>
    <rPh sb="2" eb="4">
      <t>カンケイ</t>
    </rPh>
    <phoneticPr fontId="19"/>
  </si>
  <si>
    <t>介護保険法に基づく居宅サービス事業者等</t>
    <phoneticPr fontId="3"/>
  </si>
  <si>
    <t>※</t>
    <phoneticPr fontId="3"/>
  </si>
  <si>
    <t>2認定調査ないが1と同程度</t>
    <phoneticPr fontId="3"/>
  </si>
  <si>
    <t>3あるが１、２以下</t>
    <phoneticPr fontId="3"/>
  </si>
  <si>
    <t>近隣住民から高齢の母と障がいのある息子の世帯で、家から異臭がすると通報があった。</t>
    <rPh sb="0" eb="2">
      <t>キンリン</t>
    </rPh>
    <rPh sb="2" eb="4">
      <t>ジュウミン</t>
    </rPh>
    <rPh sb="6" eb="8">
      <t>コウレイ</t>
    </rPh>
    <rPh sb="9" eb="10">
      <t>ハハ</t>
    </rPh>
    <rPh sb="11" eb="12">
      <t>ショウ</t>
    </rPh>
    <rPh sb="17" eb="19">
      <t>ムスコ</t>
    </rPh>
    <rPh sb="20" eb="22">
      <t>セタイ</t>
    </rPh>
    <rPh sb="24" eb="25">
      <t>イエ</t>
    </rPh>
    <rPh sb="27" eb="29">
      <t>イシュウ</t>
    </rPh>
    <rPh sb="33" eb="35">
      <t>ツウホウ</t>
    </rPh>
    <phoneticPr fontId="3"/>
  </si>
  <si>
    <t>事実確認
「未実施」の理由</t>
    <rPh sb="0" eb="2">
      <t>ジジツ</t>
    </rPh>
    <rPh sb="2" eb="4">
      <t>カクニン</t>
    </rPh>
    <rPh sb="6" eb="9">
      <t>ミジッシ</t>
    </rPh>
    <rPh sb="11" eb="13">
      <t>リユウ</t>
    </rPh>
    <phoneticPr fontId="3"/>
  </si>
  <si>
    <t>事実確認
「実施」結果</t>
    <rPh sb="0" eb="2">
      <t>ジジツ</t>
    </rPh>
    <rPh sb="2" eb="4">
      <t>カクニン</t>
    </rPh>
    <rPh sb="6" eb="8">
      <t>ジッシ</t>
    </rPh>
    <rPh sb="9" eb="11">
      <t>ケッカ</t>
    </rPh>
    <phoneticPr fontId="3"/>
  </si>
  <si>
    <t>通報歴
（新規、再）</t>
    <rPh sb="0" eb="2">
      <t>ツウホウ</t>
    </rPh>
    <rPh sb="2" eb="3">
      <t>レキ</t>
    </rPh>
    <rPh sb="5" eb="7">
      <t>シンキ</t>
    </rPh>
    <rPh sb="8" eb="9">
      <t>サイ</t>
    </rPh>
    <phoneticPr fontId="3"/>
  </si>
  <si>
    <t>都道府県への
報告の状況</t>
    <rPh sb="0" eb="4">
      <t>トドウフケン</t>
    </rPh>
    <rPh sb="7" eb="9">
      <t>ホウコク</t>
    </rPh>
    <rPh sb="10" eb="12">
      <t>ジョウキョウ</t>
    </rPh>
    <phoneticPr fontId="3"/>
  </si>
  <si>
    <t>不要</t>
    <rPh sb="0" eb="2">
      <t>フヨウ</t>
    </rPh>
    <phoneticPr fontId="3"/>
  </si>
  <si>
    <t>相談・通報・届出者（１）</t>
    <rPh sb="0" eb="1">
      <t>ソウダン</t>
    </rPh>
    <rPh sb="2" eb="4">
      <t>ツウホウ</t>
    </rPh>
    <rPh sb="5" eb="7">
      <t>トドケデ</t>
    </rPh>
    <rPh sb="8" eb="9">
      <t>シャ</t>
    </rPh>
    <phoneticPr fontId="3"/>
  </si>
  <si>
    <t>相談・通報・届出者（２）</t>
    <rPh sb="0" eb="1">
      <t>ソウダン</t>
    </rPh>
    <rPh sb="2" eb="4">
      <t>ツウホウ</t>
    </rPh>
    <rPh sb="5" eb="7">
      <t>トドケデ</t>
    </rPh>
    <rPh sb="8" eb="9">
      <t>シャ</t>
    </rPh>
    <phoneticPr fontId="3"/>
  </si>
  <si>
    <r>
      <t>事実確認を</t>
    </r>
    <r>
      <rPr>
        <b/>
        <sz val="12"/>
        <rFont val="ＭＳ Ｐゴシック"/>
        <family val="3"/>
        <charset val="128"/>
      </rPr>
      <t>「実施」</t>
    </r>
    <r>
      <rPr>
        <sz val="12"/>
        <rFont val="ＭＳ Ｐゴシック"/>
        <family val="3"/>
        <charset val="128"/>
      </rPr>
      <t>した
サービス種別</t>
    </r>
    <rPh sb="0" eb="2">
      <t>ジジツ</t>
    </rPh>
    <rPh sb="2" eb="4">
      <t>カクニン</t>
    </rPh>
    <rPh sb="6" eb="8">
      <t>ジッシ</t>
    </rPh>
    <rPh sb="16" eb="18">
      <t>シュベツ</t>
    </rPh>
    <phoneticPr fontId="3"/>
  </si>
  <si>
    <r>
      <t>事実確認を</t>
    </r>
    <r>
      <rPr>
        <b/>
        <sz val="12"/>
        <rFont val="ＭＳ Ｐゴシック"/>
        <family val="3"/>
        <charset val="128"/>
      </rPr>
      <t>「実施」</t>
    </r>
    <r>
      <rPr>
        <sz val="12"/>
        <rFont val="ＭＳ Ｐゴシック"/>
        <family val="3"/>
        <charset val="128"/>
      </rPr>
      <t>した
事業所の業種</t>
    </r>
    <rPh sb="12" eb="15">
      <t>ジギョウショ</t>
    </rPh>
    <rPh sb="16" eb="18">
      <t>ギョウシュ</t>
    </rPh>
    <phoneticPr fontId="3"/>
  </si>
  <si>
    <t>施設・事業所名</t>
    <rPh sb="0" eb="2">
      <t>シセツ</t>
    </rPh>
    <rPh sb="3" eb="6">
      <t>ジギョウショ</t>
    </rPh>
    <rPh sb="6" eb="7">
      <t>メイ</t>
    </rPh>
    <phoneticPr fontId="3"/>
  </si>
  <si>
    <t>事業所名</t>
    <rPh sb="0" eb="3">
      <t>ジギョウショ</t>
    </rPh>
    <rPh sb="3" eb="4">
      <t>メイ</t>
    </rPh>
    <phoneticPr fontId="3"/>
  </si>
  <si>
    <t>事業所
所在地</t>
    <rPh sb="0" eb="3">
      <t>ジギョウショ</t>
    </rPh>
    <rPh sb="4" eb="7">
      <t>ショザイチ</t>
    </rPh>
    <phoneticPr fontId="3"/>
  </si>
  <si>
    <t>施設・事業所
所在地</t>
    <rPh sb="0" eb="2">
      <t>シセツ</t>
    </rPh>
    <rPh sb="3" eb="6">
      <t>ジギョウショ</t>
    </rPh>
    <rPh sb="7" eb="10">
      <t>ショザイチ</t>
    </rPh>
    <phoneticPr fontId="3"/>
  </si>
  <si>
    <t>被虐待者への安全確認（調査）日</t>
    <rPh sb="0" eb="2">
      <t>ギャクタイ</t>
    </rPh>
    <rPh sb="2" eb="3">
      <t>シャ</t>
    </rPh>
    <rPh sb="5" eb="7">
      <t>アンゼン</t>
    </rPh>
    <rPh sb="7" eb="9">
      <t>カクニン</t>
    </rPh>
    <rPh sb="10" eb="12">
      <t>チョウサ</t>
    </rPh>
    <rPh sb="13" eb="14">
      <t>ビ</t>
    </rPh>
    <phoneticPr fontId="3"/>
  </si>
  <si>
    <t>事業所訪問事実確認日</t>
    <rPh sb="0" eb="2">
      <t>ジギョウショ</t>
    </rPh>
    <rPh sb="2" eb="4">
      <t>ホウモン</t>
    </rPh>
    <rPh sb="5" eb="7">
      <t>ジジツ</t>
    </rPh>
    <rPh sb="7" eb="9">
      <t>カクニン</t>
    </rPh>
    <rPh sb="9" eb="10">
      <t>ヒ</t>
    </rPh>
    <phoneticPr fontId="3"/>
  </si>
  <si>
    <t>事実確認までの日数</t>
    <rPh sb="0" eb="2">
      <t>ジジツ</t>
    </rPh>
    <rPh sb="2" eb="4">
      <t>カクニン</t>
    </rPh>
    <rPh sb="7" eb="9">
      <t>ニッスウ</t>
    </rPh>
    <phoneticPr fontId="3"/>
  </si>
  <si>
    <t>本人（身体障がい）</t>
    <rPh sb="0" eb="2">
      <t>ホンニン</t>
    </rPh>
    <rPh sb="3" eb="5">
      <t>シンタイ</t>
    </rPh>
    <rPh sb="5" eb="6">
      <t>ショウ</t>
    </rPh>
    <phoneticPr fontId="3"/>
  </si>
  <si>
    <t>本人（知的障がい）</t>
    <rPh sb="0" eb="2">
      <t>ホンニン</t>
    </rPh>
    <rPh sb="3" eb="5">
      <t>チテキ</t>
    </rPh>
    <rPh sb="5" eb="6">
      <t>ショウ</t>
    </rPh>
    <phoneticPr fontId="3"/>
  </si>
  <si>
    <t>本人（発達障がい）</t>
    <rPh sb="0" eb="2">
      <t>ホンニン</t>
    </rPh>
    <rPh sb="3" eb="5">
      <t>ハッタツ</t>
    </rPh>
    <rPh sb="5" eb="6">
      <t>ショウ</t>
    </rPh>
    <phoneticPr fontId="3"/>
  </si>
  <si>
    <t>本人（難病）</t>
    <rPh sb="0" eb="2">
      <t>ホンニン</t>
    </rPh>
    <rPh sb="3" eb="5">
      <t>ナンビョウ</t>
    </rPh>
    <phoneticPr fontId="3"/>
  </si>
  <si>
    <t>本人（その他障がい）</t>
    <rPh sb="0" eb="2">
      <t>ホンニン</t>
    </rPh>
    <rPh sb="5" eb="6">
      <t>タ</t>
    </rPh>
    <rPh sb="6" eb="7">
      <t>ショウ</t>
    </rPh>
    <phoneticPr fontId="3"/>
  </si>
  <si>
    <t>本人（障がい不明）</t>
    <rPh sb="0" eb="2">
      <t>ホンニン</t>
    </rPh>
    <rPh sb="3" eb="4">
      <t>ショウ</t>
    </rPh>
    <rPh sb="6" eb="8">
      <t>フメイ</t>
    </rPh>
    <phoneticPr fontId="3"/>
  </si>
  <si>
    <t>相談支援専門員</t>
    <rPh sb="0" eb="2">
      <t>ソウダン</t>
    </rPh>
    <rPh sb="2" eb="4">
      <t>シエン</t>
    </rPh>
    <rPh sb="4" eb="7">
      <t>センモンイン</t>
    </rPh>
    <phoneticPr fontId="3"/>
  </si>
  <si>
    <t>施設・事業所の職員</t>
    <rPh sb="0" eb="2">
      <t>シセツ</t>
    </rPh>
    <rPh sb="3" eb="6">
      <t>ジギョウショ</t>
    </rPh>
    <rPh sb="7" eb="9">
      <t>ショクイン</t>
    </rPh>
    <phoneticPr fontId="3"/>
  </si>
  <si>
    <t>成年後見人等</t>
    <rPh sb="0" eb="2">
      <t>セイネン</t>
    </rPh>
    <rPh sb="2" eb="5">
      <t>コウケンニン</t>
    </rPh>
    <rPh sb="5" eb="6">
      <t>トウ</t>
    </rPh>
    <phoneticPr fontId="3"/>
  </si>
  <si>
    <t>他部署等への引継ぎ</t>
    <rPh sb="0" eb="3">
      <t>タブショ</t>
    </rPh>
    <rPh sb="3" eb="4">
      <t>トウ</t>
    </rPh>
    <rPh sb="6" eb="8">
      <t>ヒキツ</t>
    </rPh>
    <phoneticPr fontId="3"/>
  </si>
  <si>
    <t>0日（当日）</t>
    <phoneticPr fontId="3"/>
  </si>
  <si>
    <t>１日（翌日）</t>
    <phoneticPr fontId="3"/>
  </si>
  <si>
    <t>２日</t>
  </si>
  <si>
    <t>３～６日</t>
  </si>
  <si>
    <t>７～13日</t>
  </si>
  <si>
    <t>14～20日</t>
  </si>
  <si>
    <t>21～27日</t>
  </si>
  <si>
    <t>28日以上</t>
  </si>
  <si>
    <t>事実確認を行うまでの日数</t>
    <rPh sb="0" eb="2">
      <t>ジジツ</t>
    </rPh>
    <rPh sb="2" eb="4">
      <t>カクニン</t>
    </rPh>
    <rPh sb="5" eb="6">
      <t>オコナ</t>
    </rPh>
    <rPh sb="10" eb="12">
      <t>ニッスウ</t>
    </rPh>
    <phoneticPr fontId="3"/>
  </si>
  <si>
    <t>事実確認日</t>
    <rPh sb="0" eb="2">
      <t>ジジツ</t>
    </rPh>
    <rPh sb="2" eb="4">
      <t>カクニン</t>
    </rPh>
    <rPh sb="4" eb="5">
      <t>ビ</t>
    </rPh>
    <phoneticPr fontId="3"/>
  </si>
  <si>
    <t>放棄放置・重度</t>
    <rPh sb="5" eb="7">
      <t>ジュウド</t>
    </rPh>
    <phoneticPr fontId="3"/>
  </si>
  <si>
    <t>放棄放置・中度</t>
    <rPh sb="5" eb="7">
      <t>チュウド</t>
    </rPh>
    <phoneticPr fontId="3"/>
  </si>
  <si>
    <t>放棄放置・軽度</t>
    <rPh sb="5" eb="7">
      <t>ケイド</t>
    </rPh>
    <phoneticPr fontId="3"/>
  </si>
  <si>
    <t>（参考）
小計</t>
    <rPh sb="1" eb="3">
      <t>サンコウ</t>
    </rPh>
    <rPh sb="5" eb="7">
      <t>ショウケイ</t>
    </rPh>
    <rPh sb="6" eb="7">
      <t>ケイ</t>
    </rPh>
    <phoneticPr fontId="3"/>
  </si>
  <si>
    <t>身体的・重度</t>
    <rPh sb="0" eb="3">
      <t>シンタイテキ</t>
    </rPh>
    <rPh sb="4" eb="6">
      <t>ジュウド</t>
    </rPh>
    <phoneticPr fontId="3"/>
  </si>
  <si>
    <t>身体的・中度</t>
    <rPh sb="0" eb="3">
      <t>シンタイテキ</t>
    </rPh>
    <rPh sb="4" eb="6">
      <t>チュウド</t>
    </rPh>
    <phoneticPr fontId="3"/>
  </si>
  <si>
    <t>身体的・軽度</t>
    <rPh sb="0" eb="3">
      <t>シンタイテキ</t>
    </rPh>
    <rPh sb="4" eb="6">
      <t>ケイド</t>
    </rPh>
    <phoneticPr fontId="3"/>
  </si>
  <si>
    <t>性的・重度</t>
    <rPh sb="0" eb="1">
      <t>セイ</t>
    </rPh>
    <rPh sb="1" eb="2">
      <t>テキ</t>
    </rPh>
    <rPh sb="3" eb="5">
      <t>ジュウド</t>
    </rPh>
    <phoneticPr fontId="3"/>
  </si>
  <si>
    <t>性的・中度</t>
    <rPh sb="0" eb="1">
      <t>セイ</t>
    </rPh>
    <rPh sb="1" eb="2">
      <t>テキ</t>
    </rPh>
    <rPh sb="3" eb="5">
      <t>チュウド</t>
    </rPh>
    <phoneticPr fontId="3"/>
  </si>
  <si>
    <t>性的・軽度</t>
    <rPh sb="0" eb="1">
      <t>セイ</t>
    </rPh>
    <rPh sb="1" eb="2">
      <t>テキ</t>
    </rPh>
    <rPh sb="3" eb="5">
      <t>ケイド</t>
    </rPh>
    <phoneticPr fontId="3"/>
  </si>
  <si>
    <t>心理的・重度</t>
    <rPh sb="0" eb="3">
      <t>シンリテキ</t>
    </rPh>
    <rPh sb="4" eb="6">
      <t>ジュウド</t>
    </rPh>
    <phoneticPr fontId="3"/>
  </si>
  <si>
    <t>心理的・中度</t>
    <rPh sb="0" eb="3">
      <t>シンリテキ</t>
    </rPh>
    <rPh sb="4" eb="6">
      <t>チュウド</t>
    </rPh>
    <phoneticPr fontId="3"/>
  </si>
  <si>
    <t>心理的・軽度</t>
    <rPh sb="0" eb="3">
      <t>シンリテキ</t>
    </rPh>
    <rPh sb="4" eb="6">
      <t>ケイド</t>
    </rPh>
    <phoneticPr fontId="3"/>
  </si>
  <si>
    <t>経済的・重度</t>
    <rPh sb="0" eb="3">
      <t>ケイザイテキ</t>
    </rPh>
    <rPh sb="4" eb="6">
      <t>ジュウド</t>
    </rPh>
    <phoneticPr fontId="3"/>
  </si>
  <si>
    <t>経済的・中度</t>
    <rPh sb="0" eb="3">
      <t>ケイザイテキ</t>
    </rPh>
    <rPh sb="4" eb="6">
      <t>チュウド</t>
    </rPh>
    <phoneticPr fontId="3"/>
  </si>
  <si>
    <t>経済的・軽度</t>
    <rPh sb="0" eb="3">
      <t>ケイザイテキ</t>
    </rPh>
    <rPh sb="4" eb="6">
      <t>ケイド</t>
    </rPh>
    <phoneticPr fontId="3"/>
  </si>
  <si>
    <t>身体拘束</t>
    <rPh sb="0" eb="2">
      <t>シンタイ</t>
    </rPh>
    <rPh sb="2" eb="4">
      <t>コウソク</t>
    </rPh>
    <phoneticPr fontId="3"/>
  </si>
  <si>
    <t>拘束あり</t>
    <rPh sb="0" eb="2">
      <t>コウソク</t>
    </rPh>
    <phoneticPr fontId="3"/>
  </si>
  <si>
    <t>拘束なし</t>
    <rPh sb="0" eb="2">
      <t>コウソク</t>
    </rPh>
    <phoneticPr fontId="3"/>
  </si>
  <si>
    <t>障がい支援区分</t>
    <rPh sb="0" eb="1">
      <t>ショウ</t>
    </rPh>
    <rPh sb="3" eb="5">
      <t>シエン</t>
    </rPh>
    <rPh sb="5" eb="7">
      <t>クブン</t>
    </rPh>
    <phoneticPr fontId="3"/>
  </si>
  <si>
    <t>障がい年金</t>
    <rPh sb="0" eb="1">
      <t>ショウ</t>
    </rPh>
    <rPh sb="3" eb="5">
      <t>ネンキン</t>
    </rPh>
    <phoneticPr fontId="3"/>
  </si>
  <si>
    <t>老齢年金</t>
    <rPh sb="0" eb="2">
      <t>ロウレイ</t>
    </rPh>
    <rPh sb="2" eb="4">
      <t>ネンキン</t>
    </rPh>
    <phoneticPr fontId="3"/>
  </si>
  <si>
    <t>遺族年金</t>
    <rPh sb="0" eb="2">
      <t>イゾク</t>
    </rPh>
    <rPh sb="2" eb="4">
      <t>ネンキン</t>
    </rPh>
    <phoneticPr fontId="3"/>
  </si>
  <si>
    <t>難病等</t>
    <rPh sb="0" eb="2">
      <t>ナンビョウ</t>
    </rPh>
    <rPh sb="2" eb="3">
      <t>トウ</t>
    </rPh>
    <phoneticPr fontId="3"/>
  </si>
  <si>
    <t>経済的虐待の内訳</t>
    <rPh sb="0" eb="3">
      <t>ケイザイテキ</t>
    </rPh>
    <rPh sb="3" eb="5">
      <t>ギャクタイ</t>
    </rPh>
    <rPh sb="6" eb="8">
      <t>ウチワケ</t>
    </rPh>
    <phoneticPr fontId="3"/>
  </si>
  <si>
    <t>兄弟</t>
    <rPh sb="0" eb="2">
      <t>キョウダイ</t>
    </rPh>
    <phoneticPr fontId="3"/>
  </si>
  <si>
    <t>姉妹</t>
    <rPh sb="0" eb="2">
      <t>シマイ</t>
    </rPh>
    <phoneticPr fontId="3"/>
  </si>
  <si>
    <t>60～64歳</t>
    <rPh sb="5" eb="6">
      <t>サイ</t>
    </rPh>
    <phoneticPr fontId="3"/>
  </si>
  <si>
    <t>65～74歳</t>
    <rPh sb="5" eb="6">
      <t>サイ</t>
    </rPh>
    <phoneticPr fontId="3"/>
  </si>
  <si>
    <t>75歳以上</t>
    <rPh sb="2" eb="3">
      <t>サイ</t>
    </rPh>
    <rPh sb="3" eb="5">
      <t>イジョウ</t>
    </rPh>
    <phoneticPr fontId="3"/>
  </si>
  <si>
    <t>虐待類型・程度</t>
    <rPh sb="0" eb="2">
      <t>ギャクタイ</t>
    </rPh>
    <rPh sb="2" eb="4">
      <t>ルイケイ</t>
    </rPh>
    <rPh sb="5" eb="7">
      <t>テイド</t>
    </rPh>
    <phoneticPr fontId="3"/>
  </si>
  <si>
    <t>過去の虐待有無</t>
    <rPh sb="0" eb="2">
      <t>カコ</t>
    </rPh>
    <rPh sb="3" eb="5">
      <t>ギャクタイ</t>
    </rPh>
    <rPh sb="5" eb="7">
      <t>ウム</t>
    </rPh>
    <phoneticPr fontId="3"/>
  </si>
  <si>
    <t>過去に認定あり</t>
    <rPh sb="0" eb="2">
      <t>カコ</t>
    </rPh>
    <rPh sb="3" eb="5">
      <t>ニンテイ</t>
    </rPh>
    <phoneticPr fontId="3"/>
  </si>
  <si>
    <t>兆候の把握なし</t>
    <rPh sb="0" eb="2">
      <t>チョウコウ</t>
    </rPh>
    <rPh sb="3" eb="5">
      <t>ハアク</t>
    </rPh>
    <phoneticPr fontId="3"/>
  </si>
  <si>
    <t>認定ないが兆候あり</t>
    <rPh sb="0" eb="2">
      <t>ニンテイ</t>
    </rPh>
    <rPh sb="5" eb="7">
      <t>チョウコウ</t>
    </rPh>
    <phoneticPr fontId="3"/>
  </si>
  <si>
    <t>0日（当日）</t>
  </si>
  <si>
    <t>※事実確認「有」に限定</t>
    <rPh sb="1" eb="3">
      <t>ジジツ</t>
    </rPh>
    <rPh sb="3" eb="5">
      <t>カクニン</t>
    </rPh>
    <rPh sb="6" eb="7">
      <t>ア</t>
    </rPh>
    <rPh sb="9" eb="11">
      <t>ゲンテイ</t>
    </rPh>
    <phoneticPr fontId="3"/>
  </si>
  <si>
    <t>難病</t>
    <rPh sb="0" eb="2">
      <t>ナンビョウ</t>
    </rPh>
    <phoneticPr fontId="3"/>
  </si>
  <si>
    <t>虐待時のサービス利用状況</t>
    <rPh sb="0" eb="2">
      <t>ギャクタイ</t>
    </rPh>
    <rPh sb="2" eb="3">
      <t>ジ</t>
    </rPh>
    <rPh sb="8" eb="10">
      <t>リヨウ</t>
    </rPh>
    <rPh sb="10" eb="12">
      <t>ジョウキョウ</t>
    </rPh>
    <phoneticPr fontId="3"/>
  </si>
  <si>
    <t>施設指導権者への連絡日</t>
    <rPh sb="0" eb="2">
      <t>シセツ</t>
    </rPh>
    <rPh sb="2" eb="4">
      <t>シドウ</t>
    </rPh>
    <rPh sb="4" eb="5">
      <t>ケン</t>
    </rPh>
    <rPh sb="5" eb="6">
      <t>ジャ</t>
    </rPh>
    <rPh sb="8" eb="10">
      <t>レンラク</t>
    </rPh>
    <rPh sb="10" eb="11">
      <t>ビ</t>
    </rPh>
    <phoneticPr fontId="3"/>
  </si>
  <si>
    <t>事業所訪問
事実確認日</t>
    <phoneticPr fontId="3"/>
  </si>
  <si>
    <t>過去の虐待</t>
    <rPh sb="0" eb="2">
      <t>カコ</t>
    </rPh>
    <rPh sb="3" eb="5">
      <t>ギャクタイ</t>
    </rPh>
    <phoneticPr fontId="3"/>
  </si>
  <si>
    <t>被虐待者</t>
    <rPh sb="0" eb="1">
      <t>ヒ</t>
    </rPh>
    <rPh sb="1" eb="3">
      <t>ギャクタイ</t>
    </rPh>
    <rPh sb="3" eb="4">
      <t>シャ</t>
    </rPh>
    <phoneticPr fontId="3"/>
  </si>
  <si>
    <t>虐待者</t>
    <rPh sb="0" eb="2">
      <t>ギャクタイ</t>
    </rPh>
    <rPh sb="2" eb="3">
      <t>シャ</t>
    </rPh>
    <phoneticPr fontId="3"/>
  </si>
  <si>
    <t>○</t>
  </si>
  <si>
    <t>虐待者</t>
    <rPh sb="0" eb="2">
      <t>ギャクタイ</t>
    </rPh>
    <rPh sb="2" eb="3">
      <t>シャ</t>
    </rPh>
    <phoneticPr fontId="3"/>
  </si>
  <si>
    <t>被虐待者</t>
    <rPh sb="0" eb="1">
      <t>ヒ</t>
    </rPh>
    <rPh sb="1" eb="3">
      <t>ギャクタイ</t>
    </rPh>
    <rPh sb="3" eb="4">
      <t>シャ</t>
    </rPh>
    <phoneticPr fontId="3"/>
  </si>
  <si>
    <t>家庭環境</t>
    <phoneticPr fontId="3"/>
  </si>
  <si>
    <t>家庭環境</t>
    <phoneticPr fontId="3"/>
  </si>
  <si>
    <t>虐待の発生要因や状況</t>
  </si>
  <si>
    <t>⇒その他の場合、具体的内容
（自由記載）</t>
    <rPh sb="15" eb="17">
      <t>ジユウ</t>
    </rPh>
    <rPh sb="17" eb="19">
      <t>キサイ</t>
    </rPh>
    <phoneticPr fontId="3"/>
  </si>
  <si>
    <t>⇒その他の場合、具体的内容（自由記載）</t>
    <phoneticPr fontId="3"/>
  </si>
  <si>
    <t xml:space="preserve">
身体的虐待の内、
身体拘束の有無</t>
    <rPh sb="3" eb="6">
      <t>シンタイテキ</t>
    </rPh>
    <rPh sb="6" eb="8">
      <t>ギャクタイ</t>
    </rPh>
    <rPh sb="9" eb="10">
      <t>ウチ</t>
    </rPh>
    <rPh sb="12" eb="14">
      <t>シンタイ</t>
    </rPh>
    <rPh sb="14" eb="16">
      <t>コウソク</t>
    </rPh>
    <rPh sb="17" eb="19">
      <t>ウム</t>
    </rPh>
    <phoneticPr fontId="3"/>
  </si>
  <si>
    <t>(1)</t>
    <phoneticPr fontId="3"/>
  </si>
  <si>
    <t>①虐待者の介護疲れ</t>
    <phoneticPr fontId="3"/>
  </si>
  <si>
    <t>①被虐待者の介護度や支援度の高さ</t>
    <phoneticPr fontId="3"/>
  </si>
  <si>
    <t>②被虐待者の行動障がい</t>
    <rPh sb="8" eb="9">
      <t>ショウ</t>
    </rPh>
    <phoneticPr fontId="3"/>
  </si>
  <si>
    <t>⇒その他の場合、具体的内容（自由記載）</t>
    <phoneticPr fontId="3"/>
  </si>
  <si>
    <t>①家庭における被虐待者と虐待者の虐待発生までの人間関係</t>
    <phoneticPr fontId="3"/>
  </si>
  <si>
    <t>②家庭における経済的困窮（経済的問題）</t>
    <phoneticPr fontId="3"/>
  </si>
  <si>
    <t>③家庭内に複数人の障害者、要介護者がいる</t>
    <phoneticPr fontId="3"/>
  </si>
  <si>
    <t>④家庭におけるその他の要因</t>
    <phoneticPr fontId="3"/>
  </si>
  <si>
    <t>①虐待者の介護疲れ</t>
    <phoneticPr fontId="3"/>
  </si>
  <si>
    <t>①被虐待者の介護度や支援度の高さ</t>
    <phoneticPr fontId="3"/>
  </si>
  <si>
    <t>①家庭における被虐待者と虐待者の虐待発生までの人間関係</t>
    <phoneticPr fontId="3"/>
  </si>
  <si>
    <t>②家庭における経済的困窮（経済的問題）</t>
    <phoneticPr fontId="3"/>
  </si>
  <si>
    <t>③家庭内に複数人の障害者、要介護者がいる</t>
    <phoneticPr fontId="3"/>
  </si>
  <si>
    <t>④家庭におけるその他の要因</t>
    <phoneticPr fontId="3"/>
  </si>
  <si>
    <t>相談支援専門員</t>
  </si>
  <si>
    <t>当該施設・事業所利用者</t>
  </si>
  <si>
    <t>当該施設・事業所で受け入れをしている実習生</t>
  </si>
  <si>
    <t>当該市町村行政職員</t>
  </si>
  <si>
    <t>警察</t>
  </si>
  <si>
    <t>警察</t>
    <phoneticPr fontId="3"/>
  </si>
  <si>
    <t>介護保険法に基づく居宅サービス事業等従事者等</t>
  </si>
  <si>
    <t>成年後見人等</t>
  </si>
  <si>
    <t>その他</t>
    <phoneticPr fontId="3"/>
  </si>
  <si>
    <t>運営適正化委員会</t>
    <phoneticPr fontId="3"/>
  </si>
  <si>
    <t>不明（匿名）</t>
    <rPh sb="0" eb="2">
      <t>フメイ</t>
    </rPh>
    <rPh sb="3" eb="5">
      <t>トクメイ</t>
    </rPh>
    <phoneticPr fontId="3"/>
  </si>
  <si>
    <t>本人による届出</t>
  </si>
  <si>
    <t>家族・親族</t>
  </si>
  <si>
    <t>近隣住民・知人</t>
  </si>
  <si>
    <t>民生委員</t>
  </si>
  <si>
    <t>医療機関関係者</t>
  </si>
  <si>
    <t>教職員</t>
  </si>
  <si>
    <t>施設・事業所の職員</t>
  </si>
  <si>
    <t>職場の同僚</t>
  </si>
  <si>
    <t>当該事業所管理者</t>
  </si>
  <si>
    <t>当該市区町村行政職員</t>
  </si>
  <si>
    <t>不明（匿名含む）</t>
  </si>
  <si>
    <t>被虐待者への安全確認（調査）日</t>
    <phoneticPr fontId="3"/>
  </si>
  <si>
    <t>虐待(疑い)の判断日</t>
    <rPh sb="0" eb="2">
      <t>ギャクタイ</t>
    </rPh>
    <rPh sb="3" eb="4">
      <t>ウタガ</t>
    </rPh>
    <rPh sb="7" eb="9">
      <t>ハンダン</t>
    </rPh>
    <rPh sb="9" eb="10">
      <t>ビ</t>
    </rPh>
    <phoneticPr fontId="3"/>
  </si>
  <si>
    <t>虐待の判断日</t>
    <rPh sb="0" eb="2">
      <t>ギャクタイ</t>
    </rPh>
    <rPh sb="3" eb="5">
      <t>ハンダン</t>
    </rPh>
    <rPh sb="5" eb="6">
      <t>ヒ</t>
    </rPh>
    <phoneticPr fontId="3"/>
  </si>
  <si>
    <t>計</t>
    <rPh sb="0" eb="1">
      <t>ケイ</t>
    </rPh>
    <phoneticPr fontId="3"/>
  </si>
  <si>
    <t>本人（精神障がい ※発達除く）</t>
    <rPh sb="0" eb="2">
      <t>ホンニン</t>
    </rPh>
    <rPh sb="3" eb="5">
      <t>セイシン</t>
    </rPh>
    <rPh sb="5" eb="6">
      <t>ショウ</t>
    </rPh>
    <rPh sb="10" eb="12">
      <t>ハッタツ</t>
    </rPh>
    <rPh sb="12" eb="13">
      <t>ノゾ</t>
    </rPh>
    <phoneticPr fontId="3"/>
  </si>
  <si>
    <t>8　問５</t>
    <rPh sb="2" eb="3">
      <t>トイ</t>
    </rPh>
    <phoneticPr fontId="3"/>
  </si>
  <si>
    <t>11　問６</t>
    <rPh sb="3" eb="4">
      <t>トイ</t>
    </rPh>
    <phoneticPr fontId="3"/>
  </si>
  <si>
    <t>13　問７</t>
    <rPh sb="3" eb="4">
      <t>トイ</t>
    </rPh>
    <phoneticPr fontId="3"/>
  </si>
  <si>
    <t>複数回答可</t>
    <rPh sb="0" eb="2">
      <t>フクスウ</t>
    </rPh>
    <rPh sb="2" eb="4">
      <t>カイトウ</t>
    </rPh>
    <rPh sb="4" eb="5">
      <t>カ</t>
    </rPh>
    <phoneticPr fontId="3"/>
  </si>
  <si>
    <t>４票
問５</t>
    <phoneticPr fontId="3"/>
  </si>
  <si>
    <t>４票
問６</t>
    <rPh sb="1" eb="2">
      <t>ヒョウ</t>
    </rPh>
    <rPh sb="3" eb="4">
      <t>トイ</t>
    </rPh>
    <phoneticPr fontId="3"/>
  </si>
  <si>
    <t>7、8　問４</t>
    <rPh sb="4" eb="5">
      <t>トイ</t>
    </rPh>
    <phoneticPr fontId="3"/>
  </si>
  <si>
    <t>14　問５</t>
    <rPh sb="3" eb="4">
      <t>トイ</t>
    </rPh>
    <phoneticPr fontId="3"/>
  </si>
  <si>
    <t>15　問５</t>
    <rPh sb="3" eb="4">
      <t>トイ</t>
    </rPh>
    <phoneticPr fontId="3"/>
  </si>
  <si>
    <t>17　問６</t>
    <rPh sb="3" eb="4">
      <t>トイ</t>
    </rPh>
    <phoneticPr fontId="3"/>
  </si>
  <si>
    <t>13　問４</t>
    <rPh sb="3" eb="4">
      <t>トイ</t>
    </rPh>
    <phoneticPr fontId="3"/>
  </si>
  <si>
    <t>14　問４</t>
    <rPh sb="3" eb="4">
      <t>トイ</t>
    </rPh>
    <phoneticPr fontId="3"/>
  </si>
  <si>
    <t>17　問５</t>
    <rPh sb="3" eb="4">
      <t>トイ</t>
    </rPh>
    <phoneticPr fontId="3"/>
  </si>
  <si>
    <t>府への法23条の報告</t>
    <rPh sb="0" eb="1">
      <t>フ</t>
    </rPh>
    <rPh sb="3" eb="4">
      <t>ホウ</t>
    </rPh>
    <rPh sb="6" eb="7">
      <t>ジョウ</t>
    </rPh>
    <rPh sb="8" eb="10">
      <t>ホウコク</t>
    </rPh>
    <phoneticPr fontId="3"/>
  </si>
  <si>
    <t>１日（翌日）</t>
  </si>
  <si>
    <t>立入警察同行</t>
    <rPh sb="0" eb="2">
      <t>タチイリ</t>
    </rPh>
    <rPh sb="2" eb="4">
      <t>ケイサツ</t>
    </rPh>
    <rPh sb="4" eb="6">
      <t>ドウコウ</t>
    </rPh>
    <phoneticPr fontId="3"/>
  </si>
  <si>
    <t>府・虐待対応マニュアル（様式3）より抜粋</t>
    <rPh sb="0" eb="1">
      <t>フ</t>
    </rPh>
    <rPh sb="2" eb="4">
      <t>ギャクタイ</t>
    </rPh>
    <rPh sb="4" eb="6">
      <t>タイオウ</t>
    </rPh>
    <rPh sb="12" eb="14">
      <t>ヨウシキ</t>
    </rPh>
    <rPh sb="18" eb="20">
      <t>バッスイ</t>
    </rPh>
    <phoneticPr fontId="3"/>
  </si>
  <si>
    <t>経済状況（被虐待者）
（自由記載）</t>
    <rPh sb="0" eb="2">
      <t>ケイザイ</t>
    </rPh>
    <rPh sb="2" eb="4">
      <t>ジョウキョウ</t>
    </rPh>
    <rPh sb="5" eb="6">
      <t>ヒ</t>
    </rPh>
    <rPh sb="6" eb="8">
      <t>ギャクタイ</t>
    </rPh>
    <rPh sb="8" eb="9">
      <t>シャ</t>
    </rPh>
    <rPh sb="12" eb="14">
      <t>ジユウ</t>
    </rPh>
    <rPh sb="14" eb="16">
      <t>キサイ</t>
    </rPh>
    <phoneticPr fontId="3"/>
  </si>
  <si>
    <t>障がい年金2級</t>
    <rPh sb="0" eb="1">
      <t>ショウ</t>
    </rPh>
    <rPh sb="3" eb="5">
      <t>ネンキン</t>
    </rPh>
    <rPh sb="6" eb="7">
      <t>キュウ</t>
    </rPh>
    <phoneticPr fontId="3"/>
  </si>
  <si>
    <r>
      <t xml:space="preserve">経済的虐待の内訳
</t>
    </r>
    <r>
      <rPr>
        <sz val="11"/>
        <rFont val="ＭＳ Ｐゴシック"/>
        <family val="3"/>
        <charset val="128"/>
      </rPr>
      <t>※「経済的虐待有」の場合のみ、該当するものを選択</t>
    </r>
    <rPh sb="0" eb="3">
      <t>ケイザイテキ</t>
    </rPh>
    <rPh sb="3" eb="5">
      <t>ギャクタイ</t>
    </rPh>
    <rPh sb="6" eb="8">
      <t>ウチワケ</t>
    </rPh>
    <rPh sb="11" eb="14">
      <t>ケイザイテキ</t>
    </rPh>
    <rPh sb="14" eb="16">
      <t>ギャクタイ</t>
    </rPh>
    <rPh sb="16" eb="17">
      <t>アリ</t>
    </rPh>
    <rPh sb="19" eb="21">
      <t>バアイ</t>
    </rPh>
    <rPh sb="24" eb="26">
      <t>ガイトウ</t>
    </rPh>
    <rPh sb="31" eb="33">
      <t>センタク</t>
    </rPh>
    <phoneticPr fontId="3"/>
  </si>
  <si>
    <t>虐待の発生要因や状況（重複可・該当にマル）
※通報内容でなく「13　虐待の有無」で有と認定後に入力</t>
    <rPh sb="0" eb="2">
      <t>ギャクタイ</t>
    </rPh>
    <rPh sb="3" eb="5">
      <t>ハッセイ</t>
    </rPh>
    <rPh sb="5" eb="7">
      <t>ヨウイン</t>
    </rPh>
    <rPh sb="8" eb="10">
      <t>ジョウキョウ</t>
    </rPh>
    <rPh sb="11" eb="13">
      <t>チョウフク</t>
    </rPh>
    <rPh sb="13" eb="14">
      <t>カ</t>
    </rPh>
    <rPh sb="15" eb="17">
      <t>ガイトウ</t>
    </rPh>
    <phoneticPr fontId="3"/>
  </si>
  <si>
    <r>
      <t xml:space="preserve">虐待者について
</t>
    </r>
    <r>
      <rPr>
        <u/>
        <sz val="12"/>
        <rFont val="ＭＳ Ｐゴシック"/>
        <family val="3"/>
        <charset val="128"/>
      </rPr>
      <t>※通報内容でなく「11　虐待の有無」で有と認定後に入力</t>
    </r>
    <rPh sb="0" eb="2">
      <t>ギャクタイ</t>
    </rPh>
    <rPh sb="2" eb="3">
      <t>シャ</t>
    </rPh>
    <phoneticPr fontId="3"/>
  </si>
  <si>
    <r>
      <rPr>
        <b/>
        <sz val="10"/>
        <color rgb="FFFF0000"/>
        <rFont val="ＭＳ Ｐゴシック"/>
        <family val="3"/>
        <charset val="128"/>
      </rPr>
      <t>※</t>
    </r>
    <r>
      <rPr>
        <sz val="10"/>
        <rFont val="ＭＳ Ｐゴシック"/>
        <family val="3"/>
        <charset val="128"/>
      </rPr>
      <t>「調査検討中」に上げた事例については、その後の対応に関して、次年度の調査で「問３　昨年度からの繰り越し件数」以下の問について計上が 必要。</t>
    </r>
    <phoneticPr fontId="3"/>
  </si>
  <si>
    <t>5、6　問４、問８</t>
    <rPh sb="4" eb="5">
      <t>トイ</t>
    </rPh>
    <rPh sb="7" eb="8">
      <t>トイ</t>
    </rPh>
    <phoneticPr fontId="3"/>
  </si>
  <si>
    <t>複数回答可（2人まで）</t>
    <rPh sb="0" eb="2">
      <t>フクスウ</t>
    </rPh>
    <rPh sb="2" eb="4">
      <t>カイトウ</t>
    </rPh>
    <rPh sb="4" eb="5">
      <t>カ</t>
    </rPh>
    <rPh sb="7" eb="8">
      <t>ニン</t>
    </rPh>
    <phoneticPr fontId="3"/>
  </si>
  <si>
    <t>複数回答可</t>
    <rPh sb="0" eb="2">
      <t>フクスウ</t>
    </rPh>
    <rPh sb="2" eb="4">
      <t>カイトウ</t>
    </rPh>
    <rPh sb="4" eb="5">
      <t>カ</t>
    </rPh>
    <phoneticPr fontId="3"/>
  </si>
  <si>
    <t>※身体的虐待有の場合の内訳</t>
    <rPh sb="1" eb="4">
      <t>シンタイテキ</t>
    </rPh>
    <rPh sb="4" eb="6">
      <t>ギャクタイ</t>
    </rPh>
    <rPh sb="6" eb="7">
      <t>アリ</t>
    </rPh>
    <rPh sb="8" eb="10">
      <t>バアイ</t>
    </rPh>
    <rPh sb="11" eb="13">
      <t>ウチワケ</t>
    </rPh>
    <phoneticPr fontId="3"/>
  </si>
  <si>
    <t>事実確認「未実施」の理由</t>
    <rPh sb="0" eb="2">
      <t>ジジツ</t>
    </rPh>
    <rPh sb="2" eb="4">
      <t>カクニン</t>
    </rPh>
    <rPh sb="5" eb="8">
      <t>ミジッシ</t>
    </rPh>
    <rPh sb="10" eb="12">
      <t>リユウ</t>
    </rPh>
    <phoneticPr fontId="3"/>
  </si>
  <si>
    <t>（その他の内訳）
自由記載</t>
    <rPh sb="3" eb="4">
      <t>タ</t>
    </rPh>
    <rPh sb="5" eb="7">
      <t>ウチワケ</t>
    </rPh>
    <rPh sb="9" eb="11">
      <t>ジユウ</t>
    </rPh>
    <rPh sb="11" eb="13">
      <t>キサイ</t>
    </rPh>
    <phoneticPr fontId="3"/>
  </si>
  <si>
    <t>備考欄
（自由記載）</t>
    <rPh sb="0" eb="2">
      <t>ビコウ</t>
    </rPh>
    <rPh sb="2" eb="3">
      <t>ラン</t>
    </rPh>
    <rPh sb="5" eb="7">
      <t>ジユウ</t>
    </rPh>
    <rPh sb="7" eb="9">
      <t>キサイ</t>
    </rPh>
    <phoneticPr fontId="3"/>
  </si>
  <si>
    <t>備考欄
（自由記載）</t>
    <rPh sb="0" eb="2">
      <t>ビコウ</t>
    </rPh>
    <rPh sb="2" eb="3">
      <t>ラン</t>
    </rPh>
    <rPh sb="5" eb="7">
      <t>ジユウ</t>
    </rPh>
    <rPh sb="7" eb="9">
      <t>キサイ</t>
    </rPh>
    <phoneticPr fontId="3"/>
  </si>
  <si>
    <t>⇒その他の場合、具体的内容
（自由記載）</t>
    <phoneticPr fontId="3"/>
  </si>
  <si>
    <t>定期的な見守り</t>
    <rPh sb="0" eb="3">
      <t>テイキテキ</t>
    </rPh>
    <rPh sb="4" eb="6">
      <t>ミマモ</t>
    </rPh>
    <phoneticPr fontId="3"/>
  </si>
  <si>
    <t>就業・生活支援センター</t>
    <rPh sb="0" eb="2">
      <t>シュウギョウ</t>
    </rPh>
    <rPh sb="3" eb="5">
      <t>セイカツ</t>
    </rPh>
    <rPh sb="5" eb="7">
      <t>シエン</t>
    </rPh>
    <phoneticPr fontId="3"/>
  </si>
  <si>
    <r>
      <t>9　問５、</t>
    </r>
    <r>
      <rPr>
        <sz val="10"/>
        <color rgb="FFFF0000"/>
        <rFont val="ＭＳ Ｐゴシック"/>
        <family val="3"/>
        <charset val="128"/>
      </rPr>
      <t>問８（２）</t>
    </r>
    <rPh sb="2" eb="3">
      <t>トイ</t>
    </rPh>
    <rPh sb="5" eb="6">
      <t>トイ</t>
    </rPh>
    <phoneticPr fontId="3"/>
  </si>
  <si>
    <r>
      <rPr>
        <sz val="10"/>
        <color theme="1"/>
        <rFont val="ＭＳ Ｐゴシック"/>
        <family val="3"/>
        <charset val="128"/>
      </rPr>
      <t>14、16</t>
    </r>
    <r>
      <rPr>
        <sz val="10"/>
        <rFont val="ＭＳ Ｐゴシック"/>
        <family val="3"/>
        <charset val="128"/>
      </rPr>
      <t>～19　問９（１）</t>
    </r>
    <rPh sb="9" eb="10">
      <t>トイ</t>
    </rPh>
    <phoneticPr fontId="3"/>
  </si>
  <si>
    <t>15　問９（１）</t>
    <rPh sb="3" eb="4">
      <t>トイ</t>
    </rPh>
    <phoneticPr fontId="3"/>
  </si>
  <si>
    <t>25～30　問10（1）</t>
    <rPh sb="6" eb="7">
      <t>トイ</t>
    </rPh>
    <phoneticPr fontId="3"/>
  </si>
  <si>
    <t>34　　問10（２）</t>
    <rPh sb="4" eb="5">
      <t>トイ</t>
    </rPh>
    <phoneticPr fontId="3"/>
  </si>
  <si>
    <t>35　　問10（３）</t>
    <rPh sb="4" eb="5">
      <t>トイ</t>
    </rPh>
    <phoneticPr fontId="3"/>
  </si>
  <si>
    <t>36　　問10（４）</t>
    <rPh sb="4" eb="5">
      <t>トイ</t>
    </rPh>
    <phoneticPr fontId="3"/>
  </si>
  <si>
    <t>38～40　　問10（５）</t>
    <rPh sb="7" eb="8">
      <t>トイ</t>
    </rPh>
    <phoneticPr fontId="3"/>
  </si>
  <si>
    <t>41　 問10（６）</t>
    <phoneticPr fontId="3"/>
  </si>
  <si>
    <t>42　  問10（７）</t>
    <phoneticPr fontId="3"/>
  </si>
  <si>
    <t>43 　 問10（８）</t>
    <rPh sb="5" eb="6">
      <t>トイ</t>
    </rPh>
    <phoneticPr fontId="3"/>
  </si>
  <si>
    <t>44、47　　問10（９）</t>
    <rPh sb="7" eb="8">
      <t>トイ</t>
    </rPh>
    <phoneticPr fontId="3"/>
  </si>
  <si>
    <t>45、48　　問10（10）</t>
    <rPh sb="7" eb="8">
      <t>トイ</t>
    </rPh>
    <phoneticPr fontId="3"/>
  </si>
  <si>
    <t>46、49　　問10（11）</t>
    <rPh sb="7" eb="8">
      <t>トイ</t>
    </rPh>
    <phoneticPr fontId="3"/>
  </si>
  <si>
    <t>50～67　問10（12）</t>
    <rPh sb="6" eb="7">
      <t>トイ</t>
    </rPh>
    <phoneticPr fontId="3"/>
  </si>
  <si>
    <t>68　問10（13）</t>
    <rPh sb="3" eb="4">
      <t>トイ</t>
    </rPh>
    <phoneticPr fontId="3"/>
  </si>
  <si>
    <t>69　問11（１）</t>
    <rPh sb="3" eb="4">
      <t>トイ</t>
    </rPh>
    <phoneticPr fontId="3"/>
  </si>
  <si>
    <t>70　 問11（2）</t>
    <rPh sb="4" eb="5">
      <t>トイ</t>
    </rPh>
    <phoneticPr fontId="3"/>
  </si>
  <si>
    <t>71　　問11（３）</t>
    <rPh sb="4" eb="5">
      <t>トイ</t>
    </rPh>
    <phoneticPr fontId="3"/>
  </si>
  <si>
    <t>72　　問11（４）</t>
    <rPh sb="4" eb="5">
      <t>トイ</t>
    </rPh>
    <phoneticPr fontId="3"/>
  </si>
  <si>
    <t>②虐待者の知識や情報の不足</t>
    <phoneticPr fontId="3"/>
  </si>
  <si>
    <t>③虐待者の飲酒やギャンブル等への依存の影響</t>
    <phoneticPr fontId="3"/>
  </si>
  <si>
    <t>④虐待者の介護等に関する強い不安や悩み・介護ストレス</t>
    <phoneticPr fontId="3"/>
  </si>
  <si>
    <t>⑤虐待者が過去に虐待を行ったことがある</t>
    <phoneticPr fontId="3"/>
  </si>
  <si>
    <t>⑥虐待者が虐待と認識していない</t>
    <phoneticPr fontId="3"/>
  </si>
  <si>
    <t>⑦虐待者の障がい、精神疾患や強い抑うつ状態</t>
    <rPh sb="5" eb="6">
      <t>ショウ</t>
    </rPh>
    <phoneticPr fontId="3"/>
  </si>
  <si>
    <t>⑧虐待者側のその他の要因</t>
    <phoneticPr fontId="3"/>
  </si>
  <si>
    <t>③被虐待者側のその他の要因</t>
    <phoneticPr fontId="3"/>
  </si>
  <si>
    <r>
      <t xml:space="preserve">虐待類型・虐待の程度
</t>
    </r>
    <r>
      <rPr>
        <u/>
        <sz val="12"/>
        <color theme="1"/>
        <rFont val="ＭＳ Ｐゴシック"/>
        <family val="3"/>
        <charset val="128"/>
      </rPr>
      <t>※通報内容でなく</t>
    </r>
    <r>
      <rPr>
        <b/>
        <u/>
        <sz val="12"/>
        <color theme="1"/>
        <rFont val="ＭＳ Ｐゴシック"/>
        <family val="3"/>
        <charset val="128"/>
      </rPr>
      <t>「13　虐待の有無」</t>
    </r>
    <r>
      <rPr>
        <u/>
        <sz val="12"/>
        <color theme="1"/>
        <rFont val="ＭＳ Ｐゴシック"/>
        <family val="3"/>
        <charset val="128"/>
      </rPr>
      <t>で</t>
    </r>
    <r>
      <rPr>
        <b/>
        <u/>
        <sz val="12"/>
        <color theme="1"/>
        <rFont val="ＭＳ Ｐゴシック"/>
        <family val="3"/>
        <charset val="128"/>
      </rPr>
      <t>有と認定後</t>
    </r>
    <r>
      <rPr>
        <u/>
        <sz val="12"/>
        <color theme="1"/>
        <rFont val="ＭＳ Ｐゴシック"/>
        <family val="3"/>
        <charset val="128"/>
      </rPr>
      <t>に入力　</t>
    </r>
    <rPh sb="0" eb="2">
      <t>ギャクタイ</t>
    </rPh>
    <rPh sb="2" eb="4">
      <t>ルイケイ</t>
    </rPh>
    <rPh sb="5" eb="7">
      <t>ギャクタイ</t>
    </rPh>
    <rPh sb="8" eb="10">
      <t>テイド</t>
    </rPh>
    <rPh sb="12" eb="14">
      <t>ツウホウ</t>
    </rPh>
    <rPh sb="14" eb="16">
      <t>ナイヨウ</t>
    </rPh>
    <rPh sb="23" eb="25">
      <t>ギャクタイ</t>
    </rPh>
    <rPh sb="26" eb="28">
      <t>ウム</t>
    </rPh>
    <rPh sb="30" eb="31">
      <t>ア</t>
    </rPh>
    <rPh sb="32" eb="34">
      <t>ニンテイ</t>
    </rPh>
    <rPh sb="34" eb="35">
      <t>ゴ</t>
    </rPh>
    <rPh sb="36" eb="38">
      <t>ニュウリョク</t>
    </rPh>
    <phoneticPr fontId="3"/>
  </si>
  <si>
    <t>当該施設・事業所元職員</t>
    <phoneticPr fontId="3"/>
  </si>
  <si>
    <t>当該施設・事業所設置者・管理者</t>
    <phoneticPr fontId="3"/>
  </si>
  <si>
    <t>当該施設・事業所サービス管理責任者</t>
    <phoneticPr fontId="3"/>
  </si>
  <si>
    <t>当該施設・事業所サービス提供責任者</t>
    <phoneticPr fontId="3"/>
  </si>
  <si>
    <t>当該施設・事業所児童発達支援管理責任者</t>
    <phoneticPr fontId="3"/>
  </si>
  <si>
    <r>
      <rPr>
        <b/>
        <sz val="10"/>
        <color rgb="FFFF0000"/>
        <rFont val="ＭＳ Ｐゴシック"/>
        <family val="3"/>
        <charset val="128"/>
      </rPr>
      <t>※</t>
    </r>
    <r>
      <rPr>
        <sz val="10"/>
        <rFont val="ＭＳ Ｐゴシック"/>
        <family val="3"/>
        <charset val="128"/>
      </rPr>
      <t>「調査検討中」に上げた事例については、その後の対応に関して、次年度の調査で「問３　昨年度からの繰り越し件数」以下の問について計上が必要。</t>
    </r>
    <rPh sb="2" eb="4">
      <t>チョウサ</t>
    </rPh>
    <rPh sb="4" eb="6">
      <t>ケントウ</t>
    </rPh>
    <rPh sb="6" eb="7">
      <t>チュウ</t>
    </rPh>
    <rPh sb="9" eb="10">
      <t>ア</t>
    </rPh>
    <rPh sb="12" eb="14">
      <t>ジレイ</t>
    </rPh>
    <rPh sb="22" eb="23">
      <t>ゴ</t>
    </rPh>
    <rPh sb="24" eb="26">
      <t>タイオウ</t>
    </rPh>
    <rPh sb="27" eb="28">
      <t>カン</t>
    </rPh>
    <rPh sb="31" eb="34">
      <t>ジネンド</t>
    </rPh>
    <rPh sb="35" eb="37">
      <t>チョウサ</t>
    </rPh>
    <rPh sb="39" eb="40">
      <t>トイ</t>
    </rPh>
    <rPh sb="42" eb="45">
      <t>サクネンド</t>
    </rPh>
    <rPh sb="48" eb="49">
      <t>ク</t>
    </rPh>
    <rPh sb="50" eb="51">
      <t>コ</t>
    </rPh>
    <rPh sb="52" eb="54">
      <t>ケンスウ</t>
    </rPh>
    <rPh sb="55" eb="57">
      <t>イカ</t>
    </rPh>
    <rPh sb="58" eb="59">
      <t>トイ</t>
    </rPh>
    <rPh sb="63" eb="65">
      <t>ケイジョウ</t>
    </rPh>
    <rPh sb="66" eb="68">
      <t>ヒツヨウ</t>
    </rPh>
    <phoneticPr fontId="3"/>
  </si>
  <si>
    <t>1強い(支援区分３、行動関連項目１０点以上または程度区分３、行動関連項目８点以上)</t>
    <phoneticPr fontId="3"/>
  </si>
  <si>
    <t>②虐待者の知識や情報の不足</t>
    <phoneticPr fontId="3"/>
  </si>
  <si>
    <t>③虐待者の飲酒やギャンブル等への依存の影響</t>
    <phoneticPr fontId="3"/>
  </si>
  <si>
    <t>④虐待者の介護等に関する強い不安や悩み・介護ストレス</t>
    <phoneticPr fontId="3"/>
  </si>
  <si>
    <t>⑤虐待者が過去に虐待を行ったことがある</t>
    <phoneticPr fontId="3"/>
  </si>
  <si>
    <t>⑥虐待者が虐待と認識していない</t>
    <phoneticPr fontId="3"/>
  </si>
  <si>
    <t>⑦虐待者の障害、精神疾患や強い抑うつ状態</t>
    <phoneticPr fontId="3"/>
  </si>
  <si>
    <t>⑧虐待者側のその他の要因</t>
    <phoneticPr fontId="3"/>
  </si>
  <si>
    <t>③被虐待者側のその他の要因</t>
    <phoneticPr fontId="3"/>
  </si>
  <si>
    <t>(1)</t>
    <phoneticPr fontId="3"/>
  </si>
  <si>
    <r>
      <t>20～</t>
    </r>
    <r>
      <rPr>
        <sz val="10"/>
        <color theme="1"/>
        <rFont val="ＭＳ Ｐゴシック"/>
        <family val="3"/>
        <charset val="128"/>
      </rPr>
      <t>24</t>
    </r>
    <r>
      <rPr>
        <sz val="10"/>
        <rFont val="ＭＳ Ｐゴシック"/>
        <family val="3"/>
        <charset val="128"/>
      </rPr>
      <t>　問９（２）</t>
    </r>
    <rPh sb="6" eb="7">
      <t>トイ</t>
    </rPh>
    <phoneticPr fontId="3"/>
  </si>
  <si>
    <t>不要（虐待認定無しの場合のみ）</t>
    <rPh sb="0" eb="2">
      <t>フヨウ</t>
    </rPh>
    <rPh sb="3" eb="5">
      <t>ギャクタイ</t>
    </rPh>
    <rPh sb="5" eb="7">
      <t>ニンテイ</t>
    </rPh>
    <rPh sb="7" eb="8">
      <t>ナ</t>
    </rPh>
    <rPh sb="10" eb="12">
      <t>バアイ</t>
    </rPh>
    <phoneticPr fontId="3"/>
  </si>
  <si>
    <t>⇒「分離」、「非分離」ともに入力</t>
    <rPh sb="2" eb="4">
      <t>ブンリ</t>
    </rPh>
    <rPh sb="7" eb="8">
      <t>ヒ</t>
    </rPh>
    <rPh sb="8" eb="10">
      <t>ブンリ</t>
    </rPh>
    <rPh sb="14" eb="16">
      <t>ニュウリョク</t>
    </rPh>
    <phoneticPr fontId="3"/>
  </si>
  <si>
    <t>⇒「分離」のみ入力</t>
    <rPh sb="2" eb="4">
      <t>ブンリ</t>
    </rPh>
    <rPh sb="7" eb="9">
      <t>ニュウリョク</t>
    </rPh>
    <phoneticPr fontId="3"/>
  </si>
  <si>
    <t>「分離の有無」後の対応（２）①</t>
    <rPh sb="1" eb="3">
      <t>ブンリ</t>
    </rPh>
    <rPh sb="4" eb="6">
      <t>ウム</t>
    </rPh>
    <rPh sb="7" eb="8">
      <t>ゴ</t>
    </rPh>
    <rPh sb="9" eb="11">
      <t>タイオウ</t>
    </rPh>
    <phoneticPr fontId="3"/>
  </si>
  <si>
    <t>「分離の有無」後の対応（２）②</t>
    <rPh sb="1" eb="3">
      <t>ブンリ</t>
    </rPh>
    <rPh sb="4" eb="6">
      <t>ウム</t>
    </rPh>
    <rPh sb="7" eb="8">
      <t>ゴ</t>
    </rPh>
    <rPh sb="9" eb="11">
      <t>タイオウ</t>
    </rPh>
    <phoneticPr fontId="3"/>
  </si>
  <si>
    <t>「分離の有無」後の対応（２）③</t>
    <rPh sb="1" eb="3">
      <t>ブンリ</t>
    </rPh>
    <rPh sb="4" eb="6">
      <t>ウム</t>
    </rPh>
    <rPh sb="7" eb="8">
      <t>ゴ</t>
    </rPh>
    <rPh sb="9" eb="11">
      <t>タイオウ</t>
    </rPh>
    <phoneticPr fontId="3"/>
  </si>
  <si>
    <t>「分離の有無」後の対応（２）
※「その他」又は「４つ以上対応を実施している場合」の自由記述欄</t>
    <rPh sb="1" eb="3">
      <t>ブンリ</t>
    </rPh>
    <rPh sb="4" eb="6">
      <t>ウム</t>
    </rPh>
    <rPh sb="7" eb="8">
      <t>ゴ</t>
    </rPh>
    <rPh sb="9" eb="11">
      <t>タイオウ</t>
    </rPh>
    <rPh sb="19" eb="20">
      <t>タ</t>
    </rPh>
    <rPh sb="21" eb="22">
      <t>マタ</t>
    </rPh>
    <rPh sb="26" eb="28">
      <t>イジョウ</t>
    </rPh>
    <rPh sb="28" eb="30">
      <t>タイオウ</t>
    </rPh>
    <rPh sb="31" eb="33">
      <t>ジッシ</t>
    </rPh>
    <rPh sb="37" eb="39">
      <t>バアイ</t>
    </rPh>
    <rPh sb="41" eb="43">
      <t>ジユウ</t>
    </rPh>
    <rPh sb="43" eb="45">
      <t>キジュツ</t>
    </rPh>
    <rPh sb="45" eb="46">
      <t>ラン</t>
    </rPh>
    <phoneticPr fontId="3"/>
  </si>
  <si>
    <t>前年度継続</t>
  </si>
  <si>
    <t>A事業所職員から父から暴力、暴言を受けている女性がいると通報があった。</t>
    <rPh sb="1" eb="4">
      <t>ジギョウショ</t>
    </rPh>
    <rPh sb="4" eb="6">
      <t>ショクイン</t>
    </rPh>
    <rPh sb="8" eb="9">
      <t>チチ</t>
    </rPh>
    <rPh sb="11" eb="13">
      <t>ボウリョク</t>
    </rPh>
    <rPh sb="14" eb="16">
      <t>ボウゲン</t>
    </rPh>
    <rPh sb="17" eb="18">
      <t>ウ</t>
    </rPh>
    <rPh sb="22" eb="24">
      <t>ジョセイ</t>
    </rPh>
    <rPh sb="28" eb="30">
      <t>ツウホウ</t>
    </rPh>
    <phoneticPr fontId="3"/>
  </si>
  <si>
    <t>評価①（R２年６月時点）</t>
    <rPh sb="0" eb="2">
      <t>ヒョウカ</t>
    </rPh>
    <rPh sb="6" eb="7">
      <t>ネン</t>
    </rPh>
    <rPh sb="8" eb="9">
      <t>ガツ</t>
    </rPh>
    <rPh sb="9" eb="11">
      <t>ジテン</t>
    </rPh>
    <phoneticPr fontId="3"/>
  </si>
  <si>
    <t>評価②（R２年10月時点）</t>
    <rPh sb="0" eb="2">
      <t>ヒョウカ</t>
    </rPh>
    <rPh sb="6" eb="7">
      <t>ネン</t>
    </rPh>
    <rPh sb="9" eb="10">
      <t>ガツ</t>
    </rPh>
    <rPh sb="10" eb="12">
      <t>ジテン</t>
    </rPh>
    <phoneticPr fontId="3"/>
  </si>
  <si>
    <t>評価②（R２年１０月時点）</t>
    <rPh sb="0" eb="2">
      <t>ヒョウカ</t>
    </rPh>
    <rPh sb="6" eb="7">
      <t>ネン</t>
    </rPh>
    <rPh sb="9" eb="10">
      <t>ガツ</t>
    </rPh>
    <rPh sb="10" eb="12">
      <t>ジテン</t>
    </rPh>
    <phoneticPr fontId="3"/>
  </si>
  <si>
    <t>2020.5.30</t>
    <phoneticPr fontId="3"/>
  </si>
  <si>
    <t>2020.9.30</t>
    <phoneticPr fontId="3"/>
  </si>
  <si>
    <t>2020.9.25</t>
    <phoneticPr fontId="3"/>
  </si>
  <si>
    <t>当該施設・事業所職員</t>
    <phoneticPr fontId="3"/>
  </si>
  <si>
    <t>H31（R元）年度実施国調査の問の番号順</t>
    <rPh sb="5" eb="6">
      <t>ガン</t>
    </rPh>
    <rPh sb="7" eb="9">
      <t>ネンド</t>
    </rPh>
    <rPh sb="9" eb="11">
      <t>ジッシ</t>
    </rPh>
    <rPh sb="11" eb="12">
      <t>クニ</t>
    </rPh>
    <rPh sb="12" eb="14">
      <t>チョウサ</t>
    </rPh>
    <rPh sb="15" eb="16">
      <t>ト</t>
    </rPh>
    <rPh sb="17" eb="19">
      <t>バンゴウ</t>
    </rPh>
    <rPh sb="19" eb="20">
      <t>ジュン</t>
    </rPh>
    <phoneticPr fontId="3"/>
  </si>
  <si>
    <t>※虐待の程度（重度・中度・軽度）の目安について</t>
    <rPh sb="1" eb="3">
      <t>ギャクタイ</t>
    </rPh>
    <rPh sb="4" eb="6">
      <t>テイド</t>
    </rPh>
    <rPh sb="7" eb="9">
      <t>ジュウド</t>
    </rPh>
    <rPh sb="10" eb="12">
      <t>チュウド</t>
    </rPh>
    <rPh sb="13" eb="15">
      <t>ケイド</t>
    </rPh>
    <rPh sb="17" eb="19">
      <t>メヤス</t>
    </rPh>
    <phoneticPr fontId="3"/>
  </si>
  <si>
    <t>※養護者の場合、17歳以下は児童虐待で計上するため含めない</t>
    <rPh sb="1" eb="4">
      <t>ヨウゴシャ</t>
    </rPh>
    <rPh sb="5" eb="7">
      <t>バアイ</t>
    </rPh>
    <rPh sb="10" eb="13">
      <t>サイイカ</t>
    </rPh>
    <rPh sb="14" eb="16">
      <t>ジドウ</t>
    </rPh>
    <rPh sb="16" eb="18">
      <t>ギャクタイ</t>
    </rPh>
    <rPh sb="19" eb="21">
      <t>ケイジョウ</t>
    </rPh>
    <rPh sb="25" eb="26">
      <t>フク</t>
    </rPh>
    <phoneticPr fontId="3"/>
  </si>
  <si>
    <t>⇒その他の場合、具体的内容（自由記述）</t>
    <rPh sb="3" eb="4">
      <t>タ</t>
    </rPh>
    <rPh sb="5" eb="7">
      <t>バアイ</t>
    </rPh>
    <rPh sb="8" eb="11">
      <t>グタイテキ</t>
    </rPh>
    <rPh sb="11" eb="13">
      <t>ナイヨウ</t>
    </rPh>
    <rPh sb="14" eb="16">
      <t>ジユウ</t>
    </rPh>
    <rPh sb="16" eb="18">
      <t>キジュツ</t>
    </rPh>
    <phoneticPr fontId="3"/>
  </si>
  <si>
    <t>分離のみ　内訳　（国調査回答用）</t>
    <rPh sb="0" eb="2">
      <t>ブンリ</t>
    </rPh>
    <rPh sb="5" eb="7">
      <t>ウチワケ</t>
    </rPh>
    <rPh sb="9" eb="10">
      <t>クニ</t>
    </rPh>
    <rPh sb="10" eb="12">
      <t>チョウサ</t>
    </rPh>
    <rPh sb="12" eb="14">
      <t>カイトウ</t>
    </rPh>
    <rPh sb="14" eb="15">
      <t>ヨウ</t>
    </rPh>
    <phoneticPr fontId="3"/>
  </si>
  <si>
    <t>分離のみ　内訳</t>
    <rPh sb="0" eb="2">
      <t>ブンリ</t>
    </rPh>
    <rPh sb="5" eb="7">
      <t>ウチワケ</t>
    </rPh>
    <phoneticPr fontId="3"/>
  </si>
  <si>
    <t>①</t>
    <phoneticPr fontId="3"/>
  </si>
  <si>
    <t>②</t>
    <phoneticPr fontId="3"/>
  </si>
  <si>
    <t>③</t>
    <phoneticPr fontId="3"/>
  </si>
  <si>
    <t>分離・非分離　内訳</t>
    <rPh sb="0" eb="2">
      <t>ブンリ</t>
    </rPh>
    <rPh sb="3" eb="4">
      <t>ヒ</t>
    </rPh>
    <rPh sb="4" eb="6">
      <t>ブンリ</t>
    </rPh>
    <rPh sb="7" eb="9">
      <t>ウチワケ</t>
    </rPh>
    <phoneticPr fontId="3"/>
  </si>
  <si>
    <t>小計</t>
    <rPh sb="0" eb="2">
      <t>ショウケイケイ</t>
    </rPh>
    <phoneticPr fontId="3"/>
  </si>
  <si>
    <t>合計</t>
    <rPh sb="0" eb="2">
      <t>ゴウケイ</t>
    </rPh>
    <phoneticPr fontId="3"/>
  </si>
  <si>
    <t>※自由記述欄の回答内容はこの表に計上されませんので、確認時はご注意ください。</t>
    <rPh sb="1" eb="3">
      <t>ジユウ</t>
    </rPh>
    <rPh sb="3" eb="5">
      <t>キジュツ</t>
    </rPh>
    <rPh sb="5" eb="6">
      <t>ラン</t>
    </rPh>
    <rPh sb="7" eb="9">
      <t>カイトウ</t>
    </rPh>
    <rPh sb="9" eb="11">
      <t>ナイヨウ</t>
    </rPh>
    <rPh sb="14" eb="15">
      <t>ヒョウ</t>
    </rPh>
    <rPh sb="16" eb="18">
      <t>ケイジョウ</t>
    </rPh>
    <rPh sb="26" eb="28">
      <t>カクニン</t>
    </rPh>
    <rPh sb="28" eb="29">
      <t>ジ</t>
    </rPh>
    <rPh sb="31" eb="33">
      <t>チュウイ</t>
    </rPh>
    <phoneticPr fontId="3"/>
  </si>
  <si>
    <t>※複数回答可</t>
    <rPh sb="1" eb="3">
      <t>フクスウ</t>
    </rPh>
    <rPh sb="3" eb="5">
      <t>カイトウ</t>
    </rPh>
    <rPh sb="5" eb="6">
      <t>カ</t>
    </rPh>
    <phoneticPr fontId="3"/>
  </si>
  <si>
    <r>
      <t>通報歴
（新規、再、</t>
    </r>
    <r>
      <rPr>
        <u/>
        <sz val="12"/>
        <color theme="1"/>
        <rFont val="ＭＳ Ｐゴシック"/>
        <family val="3"/>
        <charset val="128"/>
      </rPr>
      <t>前年度継続</t>
    </r>
    <r>
      <rPr>
        <sz val="12"/>
        <color theme="1"/>
        <rFont val="ＭＳ Ｐゴシック"/>
        <family val="3"/>
        <charset val="128"/>
      </rPr>
      <t xml:space="preserve">）
</t>
    </r>
    <rPh sb="0" eb="2">
      <t>ツウホウ</t>
    </rPh>
    <rPh sb="2" eb="3">
      <t>レキ</t>
    </rPh>
    <rPh sb="5" eb="7">
      <t>シンキ</t>
    </rPh>
    <rPh sb="8" eb="9">
      <t>サイ</t>
    </rPh>
    <rPh sb="10" eb="13">
      <t>ゼンネンド</t>
    </rPh>
    <rPh sb="13" eb="15">
      <t>ケイゾク</t>
    </rPh>
    <phoneticPr fontId="3"/>
  </si>
  <si>
    <t>３票
問４
問10</t>
    <rPh sb="1" eb="2">
      <t>ヒョウ</t>
    </rPh>
    <rPh sb="3" eb="4">
      <t>トイ</t>
    </rPh>
    <rPh sb="6" eb="7">
      <t>トイ</t>
    </rPh>
    <phoneticPr fontId="3"/>
  </si>
  <si>
    <t>３票
問６</t>
    <rPh sb="1" eb="2">
      <t>ヒョウ</t>
    </rPh>
    <rPh sb="3" eb="4">
      <t>トイ</t>
    </rPh>
    <phoneticPr fontId="3"/>
  </si>
  <si>
    <t>３票
問６
問10（２）</t>
    <rPh sb="1" eb="2">
      <t>ヒョウ</t>
    </rPh>
    <rPh sb="3" eb="4">
      <t>トイ</t>
    </rPh>
    <phoneticPr fontId="3"/>
  </si>
  <si>
    <t>３票
問７</t>
    <phoneticPr fontId="3"/>
  </si>
  <si>
    <t>３票
問９(１)</t>
    <rPh sb="1" eb="2">
      <t>ヒョウ</t>
    </rPh>
    <rPh sb="3" eb="4">
      <t>トイ</t>
    </rPh>
    <phoneticPr fontId="3"/>
  </si>
  <si>
    <t>３票
問11（１）</t>
    <rPh sb="1" eb="2">
      <t>ヒョウ</t>
    </rPh>
    <rPh sb="3" eb="4">
      <t>トイ</t>
    </rPh>
    <phoneticPr fontId="3"/>
  </si>
  <si>
    <t>３票
問11（２）</t>
    <rPh sb="1" eb="2">
      <t>ヒョウ</t>
    </rPh>
    <rPh sb="3" eb="4">
      <t>トイ</t>
    </rPh>
    <phoneticPr fontId="3"/>
  </si>
  <si>
    <t>３票
問12（１）</t>
    <rPh sb="1" eb="2">
      <t>ヒョウ</t>
    </rPh>
    <rPh sb="3" eb="4">
      <t>トイ</t>
    </rPh>
    <phoneticPr fontId="3"/>
  </si>
  <si>
    <t>３票
問12
（２）</t>
    <rPh sb="1" eb="2">
      <t>ヒョウ</t>
    </rPh>
    <rPh sb="3" eb="4">
      <t>トイ</t>
    </rPh>
    <phoneticPr fontId="3"/>
  </si>
  <si>
    <t>３票
問12
（３）</t>
    <rPh sb="1" eb="2">
      <t>ヒョウ</t>
    </rPh>
    <rPh sb="3" eb="4">
      <t>トイ</t>
    </rPh>
    <phoneticPr fontId="3"/>
  </si>
  <si>
    <t>３票
問12
（４）</t>
    <rPh sb="1" eb="2">
      <t>ヒョウ</t>
    </rPh>
    <rPh sb="3" eb="4">
      <t>トイ</t>
    </rPh>
    <phoneticPr fontId="3"/>
  </si>
  <si>
    <t>３票
問12
（５）</t>
    <rPh sb="1" eb="2">
      <t>ヒョウ</t>
    </rPh>
    <rPh sb="3" eb="4">
      <t>トイ</t>
    </rPh>
    <phoneticPr fontId="3"/>
  </si>
  <si>
    <t>３票
問12
（６）</t>
    <rPh sb="1" eb="2">
      <t>ヒョウ</t>
    </rPh>
    <rPh sb="3" eb="4">
      <t>トイ</t>
    </rPh>
    <phoneticPr fontId="3"/>
  </si>
  <si>
    <t>３票
問12
（７）</t>
    <rPh sb="1" eb="2">
      <t>ヒョウ</t>
    </rPh>
    <rPh sb="3" eb="4">
      <t>トイ</t>
    </rPh>
    <phoneticPr fontId="3"/>
  </si>
  <si>
    <t>３票
問12
（８）</t>
    <rPh sb="1" eb="2">
      <t>ヒョウ</t>
    </rPh>
    <rPh sb="3" eb="4">
      <t>トイ</t>
    </rPh>
    <phoneticPr fontId="3"/>
  </si>
  <si>
    <t>３票
問12
（９）</t>
    <rPh sb="1" eb="2">
      <t>ヒョウ</t>
    </rPh>
    <rPh sb="3" eb="4">
      <t>トイ</t>
    </rPh>
    <phoneticPr fontId="3"/>
  </si>
  <si>
    <t>３票
問12
(10)</t>
    <rPh sb="1" eb="2">
      <t>ヒョウ</t>
    </rPh>
    <rPh sb="3" eb="4">
      <t>トイ</t>
    </rPh>
    <phoneticPr fontId="3"/>
  </si>
  <si>
    <t>３票
問12
(11)</t>
    <rPh sb="1" eb="2">
      <t>ヒョウ</t>
    </rPh>
    <rPh sb="3" eb="4">
      <t>トイ</t>
    </rPh>
    <phoneticPr fontId="3"/>
  </si>
  <si>
    <t>３票問１２（１２）</t>
    <rPh sb="1" eb="2">
      <t>ヒョウ</t>
    </rPh>
    <rPh sb="2" eb="3">
      <t>トイ</t>
    </rPh>
    <phoneticPr fontId="3"/>
  </si>
  <si>
    <t>３票問１２（１３）</t>
    <phoneticPr fontId="3"/>
  </si>
  <si>
    <t>３票
問13
（１）</t>
    <rPh sb="1" eb="2">
      <t>ヒョウ</t>
    </rPh>
    <rPh sb="3" eb="4">
      <t>トイ</t>
    </rPh>
    <phoneticPr fontId="3"/>
  </si>
  <si>
    <t>３票
問13
（２）</t>
    <phoneticPr fontId="3"/>
  </si>
  <si>
    <t>３票
問13
（３）</t>
    <rPh sb="1" eb="2">
      <t>ヒョウ</t>
    </rPh>
    <rPh sb="3" eb="4">
      <t>トイ</t>
    </rPh>
    <phoneticPr fontId="3"/>
  </si>
  <si>
    <t>通報内容</t>
    <rPh sb="0" eb="1">
      <t>ツウホウ</t>
    </rPh>
    <rPh sb="1" eb="3">
      <t>ナイヨウ</t>
    </rPh>
    <phoneticPr fontId="3"/>
  </si>
  <si>
    <t>「無」及び「判断に至らず」の場合、その理由(自由記載)</t>
    <rPh sb="3" eb="4">
      <t>オヨ</t>
    </rPh>
    <rPh sb="6" eb="8">
      <t>ハンダン</t>
    </rPh>
    <rPh sb="9" eb="10">
      <t>イタ</t>
    </rPh>
    <phoneticPr fontId="3"/>
  </si>
  <si>
    <t>2020.5.25</t>
  </si>
  <si>
    <t>1強い(支援区分３、行動関連項目１０点以上または程度区分３、行動関連項目８点以上）</t>
  </si>
  <si>
    <t>2023.5.20</t>
    <phoneticPr fontId="3"/>
  </si>
  <si>
    <t>2022.12.15</t>
    <phoneticPr fontId="3"/>
  </si>
  <si>
    <t>2023.5.21</t>
    <phoneticPr fontId="3"/>
  </si>
  <si>
    <t>分離した場合の方法</t>
    <rPh sb="0" eb="2">
      <t>ブンリ</t>
    </rPh>
    <rPh sb="4" eb="6">
      <t>バアイ</t>
    </rPh>
    <rPh sb="7" eb="9">
      <t>ホウホウ</t>
    </rPh>
    <phoneticPr fontId="3"/>
  </si>
  <si>
    <t>通報受理した場合、全件事実確認が必要ですが、「無」の場合、その理由(自由記載)</t>
    <rPh sb="0" eb="2">
      <t>ツウホウ</t>
    </rPh>
    <rPh sb="2" eb="4">
      <t>ジュリ</t>
    </rPh>
    <rPh sb="6" eb="8">
      <t>バアイ</t>
    </rPh>
    <rPh sb="9" eb="11">
      <t>ゼンケン</t>
    </rPh>
    <rPh sb="11" eb="13">
      <t>ジジツ</t>
    </rPh>
    <rPh sb="13" eb="15">
      <t>カクニン</t>
    </rPh>
    <rPh sb="16" eb="18">
      <t>ヒツヨウ</t>
    </rPh>
    <phoneticPr fontId="3"/>
  </si>
  <si>
    <t>通報受理した場合、全件事実確認が必要ですが、「無」の場合、その理由(自由記載)</t>
    <phoneticPr fontId="3"/>
  </si>
  <si>
    <t>介入前の虐待の程度</t>
    <rPh sb="0" eb="2">
      <t>カイニュウ</t>
    </rPh>
    <rPh sb="2" eb="3">
      <t>マエ</t>
    </rPh>
    <rPh sb="4" eb="6">
      <t>ギャクタイ</t>
    </rPh>
    <rPh sb="7" eb="9">
      <t>テイド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</si>
</sst>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d;@"/>
    <numFmt numFmtId="177" formatCode="[$-411]ggge&quot;年&quot;m&quot;月&quot;d&quot;日&quot;;@"/>
    <numFmt numFmtId="178" formatCode="0000000000"/>
    <numFmt numFmtId="179" formatCode="0_);[Red]\(0\)"/>
    <numFmt numFmtId="180" formatCode="&quot;¥&quot;#,##0_);[Red]\(&quot;¥&quot;#,##0\)"/>
    <numFmt numFmtId="181" formatCode="0_ "/>
  </numFmts>
  <fonts count="5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color indexed="10"/>
      <name val="ＭＳ Ｐゴシック"/>
      <family val="3"/>
      <charset val="128"/>
    </font>
    <font>
      <sz val="14"/>
      <name val="ＭＳ Ｐゴシック"/>
      <family val="3"/>
      <charset val="128"/>
    </font>
    <font>
      <sz val="12"/>
      <name val="ＭＳ Ｐゴシック"/>
      <family val="3"/>
      <charset val="128"/>
    </font>
    <font>
      <b/>
      <sz val="18"/>
      <name val="ＭＳ Ｐゴシック"/>
      <family val="3"/>
      <charset val="128"/>
    </font>
    <font>
      <b/>
      <sz val="14"/>
      <name val="ＭＳ Ｐゴシック"/>
      <family val="3"/>
      <charset val="128"/>
    </font>
    <font>
      <sz val="20"/>
      <name val="ＭＳ Ｐゴシック"/>
      <family val="3"/>
      <charset val="128"/>
    </font>
    <font>
      <sz val="12"/>
      <color rgb="FFFF0000"/>
      <name val="ＭＳ Ｐゴシック"/>
      <family val="3"/>
      <charset val="128"/>
    </font>
    <font>
      <sz val="10"/>
      <color theme="1"/>
      <name val="ＭＳ Ｐゴシック"/>
      <family val="3"/>
      <charset val="128"/>
    </font>
    <font>
      <sz val="10"/>
      <color rgb="FFFF0000"/>
      <name val="ＭＳ Ｐゴシック"/>
      <family val="3"/>
      <charset val="128"/>
    </font>
    <font>
      <sz val="8"/>
      <name val="ＭＳ Ｐゴシック"/>
      <family val="3"/>
      <charset val="128"/>
    </font>
    <font>
      <u/>
      <sz val="12"/>
      <name val="ＭＳ Ｐゴシック"/>
      <family val="3"/>
      <charset val="128"/>
    </font>
    <font>
      <b/>
      <sz val="11"/>
      <color rgb="FFFF0000"/>
      <name val="ＭＳ Ｐゴシック"/>
      <family val="3"/>
      <charset val="128"/>
    </font>
    <font>
      <b/>
      <sz val="22"/>
      <name val="ＭＳ Ｐゴシック"/>
      <family val="3"/>
      <charset val="128"/>
    </font>
    <font>
      <sz val="12"/>
      <color theme="1"/>
      <name val="ＭＳ Ｐゴシック"/>
      <family val="3"/>
      <charset val="128"/>
    </font>
    <font>
      <sz val="6"/>
      <name val="ＭＳ Ｐゴシック"/>
      <family val="2"/>
      <charset val="128"/>
      <scheme val="minor"/>
    </font>
    <font>
      <sz val="10"/>
      <name val="ＭＳ Ｐゴシック"/>
      <family val="3"/>
      <charset val="128"/>
      <scheme val="minor"/>
    </font>
    <font>
      <sz val="9"/>
      <name val="ＭＳ Ｐゴシック"/>
      <family val="3"/>
      <charset val="128"/>
    </font>
    <font>
      <b/>
      <sz val="10"/>
      <color indexed="81"/>
      <name val="ＭＳ Ｐゴシック"/>
      <family val="3"/>
      <charset val="128"/>
    </font>
    <font>
      <sz val="18"/>
      <name val="ＭＳ Ｐゴシック"/>
      <family val="3"/>
      <charset val="128"/>
    </font>
    <font>
      <b/>
      <sz val="12"/>
      <color theme="3" tint="-0.249977111117893"/>
      <name val="ＭＳ Ｐゴシック"/>
      <family val="3"/>
      <charset val="128"/>
    </font>
    <font>
      <sz val="12"/>
      <name val="HG丸ｺﾞｼｯｸM-PRO"/>
      <family val="3"/>
      <charset val="128"/>
    </font>
    <font>
      <b/>
      <sz val="10"/>
      <color rgb="FFFF0000"/>
      <name val="ＭＳ Ｐゴシック"/>
      <family val="3"/>
      <charset val="128"/>
    </font>
    <font>
      <b/>
      <sz val="12"/>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9"/>
      <color indexed="8"/>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明朝"/>
      <family val="1"/>
      <charset val="128"/>
    </font>
    <font>
      <sz val="10"/>
      <name val="ＭＳ ゴシック"/>
      <family val="3"/>
      <charset val="128"/>
    </font>
    <font>
      <sz val="14"/>
      <name val="ＭＳ 明朝"/>
      <family val="1"/>
      <charset val="128"/>
    </font>
    <font>
      <sz val="11"/>
      <color indexed="17"/>
      <name val="ＭＳ Ｐゴシック"/>
      <family val="3"/>
      <charset val="128"/>
    </font>
    <font>
      <b/>
      <sz val="16"/>
      <name val="ＭＳ Ｐゴシック"/>
      <family val="3"/>
      <charset val="128"/>
    </font>
    <font>
      <sz val="11"/>
      <color theme="1"/>
      <name val="ＭＳ Ｐゴシック"/>
      <family val="3"/>
      <charset val="128"/>
    </font>
    <font>
      <u/>
      <sz val="12"/>
      <color theme="1"/>
      <name val="ＭＳ Ｐゴシック"/>
      <family val="3"/>
      <charset val="128"/>
    </font>
    <font>
      <b/>
      <u/>
      <sz val="12"/>
      <color theme="1"/>
      <name val="ＭＳ Ｐゴシック"/>
      <family val="3"/>
      <charset val="128"/>
    </font>
    <font>
      <sz val="9"/>
      <color theme="1"/>
      <name val="ＭＳ Ｐゴシック"/>
      <family val="3"/>
      <charset val="128"/>
    </font>
    <font>
      <sz val="10"/>
      <color theme="1"/>
      <name val="ＭＳ Ｐゴシック"/>
      <family val="3"/>
      <charset val="128"/>
      <scheme val="minor"/>
    </font>
    <font>
      <b/>
      <sz val="11"/>
      <color theme="1"/>
      <name val="ＭＳ Ｐゴシック"/>
      <family val="3"/>
      <charset val="128"/>
    </font>
  </fonts>
  <fills count="37">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99E39"/>
        <bgColor indexed="64"/>
      </patternFill>
    </fill>
    <fill>
      <patternFill patternType="solid">
        <fgColor rgb="FFF88A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499984740745262"/>
        <bgColor indexed="64"/>
      </patternFill>
    </fill>
    <fill>
      <patternFill patternType="solid">
        <fgColor theme="9"/>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style="medium">
        <color indexed="64"/>
      </top>
      <bottom style="thin">
        <color indexed="64"/>
      </bottom>
      <diagonal/>
    </border>
  </borders>
  <cellStyleXfs count="539">
    <xf numFmtId="0" fontId="0" fillId="0" borderId="0">
      <alignment vertical="center"/>
    </xf>
    <xf numFmtId="0" fontId="2" fillId="0" borderId="0">
      <alignment vertical="center"/>
    </xf>
    <xf numFmtId="0" fontId="1" fillId="0" borderId="0">
      <alignment vertical="center"/>
    </xf>
    <xf numFmtId="0" fontId="28" fillId="0" borderId="0">
      <alignment vertical="center"/>
    </xf>
    <xf numFmtId="38" fontId="1" fillId="0" borderId="0" applyFont="0" applyFill="0" applyBorder="0" applyAlignment="0" applyProtection="0">
      <alignment vertical="center"/>
    </xf>
    <xf numFmtId="0" fontId="28"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1" fillId="0" borderId="74" applyNumberFormat="0" applyAlignment="0" applyProtection="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31" borderId="75" applyNumberFormat="0" applyAlignment="0" applyProtection="0">
      <alignment vertical="center"/>
    </xf>
    <xf numFmtId="0" fontId="33" fillId="31" borderId="75" applyNumberFormat="0" applyAlignment="0" applyProtection="0">
      <alignment vertical="center"/>
    </xf>
    <xf numFmtId="0" fontId="33" fillId="31" borderId="75" applyNumberFormat="0" applyAlignment="0" applyProtection="0">
      <alignment vertical="center"/>
    </xf>
    <xf numFmtId="0" fontId="33" fillId="31" borderId="75" applyNumberFormat="0" applyAlignment="0" applyProtection="0">
      <alignment vertical="center"/>
    </xf>
    <xf numFmtId="0" fontId="33" fillId="31" borderId="75" applyNumberFormat="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9" fontId="2" fillId="0" borderId="0" applyFont="0" applyFill="0" applyBorder="0" applyAlignment="0" applyProtection="0">
      <alignment vertical="center"/>
    </xf>
    <xf numFmtId="9" fontId="29" fillId="0" borderId="0" applyFont="0" applyFill="0" applyBorder="0" applyAlignment="0" applyProtection="0">
      <alignment vertical="center"/>
    </xf>
    <xf numFmtId="9" fontId="28" fillId="0" borderId="0" applyFont="0" applyFill="0" applyBorder="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6" fillId="0" borderId="77" applyNumberFormat="0" applyFill="0" applyAlignment="0" applyProtection="0">
      <alignment vertical="center"/>
    </xf>
    <xf numFmtId="0" fontId="36" fillId="0" borderId="77" applyNumberFormat="0" applyFill="0" applyAlignment="0" applyProtection="0">
      <alignment vertical="center"/>
    </xf>
    <xf numFmtId="0" fontId="36" fillId="0" borderId="77" applyNumberFormat="0" applyFill="0" applyAlignment="0" applyProtection="0">
      <alignment vertical="center"/>
    </xf>
    <xf numFmtId="0" fontId="36" fillId="0" borderId="77" applyNumberFormat="0" applyFill="0" applyAlignment="0" applyProtection="0">
      <alignment vertical="center"/>
    </xf>
    <xf numFmtId="0" fontId="36" fillId="0" borderId="77" applyNumberFormat="0" applyFill="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8"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181" fontId="40" fillId="0" borderId="0" applyFont="0" applyFill="0" applyBorder="0" applyAlignment="0" applyProtection="0"/>
    <xf numFmtId="38" fontId="2" fillId="0" borderId="0" applyFont="0" applyFill="0" applyBorder="0" applyAlignment="0" applyProtection="0">
      <alignment vertical="center"/>
    </xf>
    <xf numFmtId="0" fontId="41" fillId="0" borderId="79" applyNumberFormat="0" applyFill="0" applyAlignment="0" applyProtection="0">
      <alignment vertical="center"/>
    </xf>
    <xf numFmtId="0" fontId="41" fillId="0" borderId="79" applyNumberFormat="0" applyFill="0" applyAlignment="0" applyProtection="0">
      <alignment vertical="center"/>
    </xf>
    <xf numFmtId="0" fontId="41" fillId="0" borderId="79" applyNumberFormat="0" applyFill="0" applyAlignment="0" applyProtection="0">
      <alignment vertical="center"/>
    </xf>
    <xf numFmtId="0" fontId="41" fillId="0" borderId="79" applyNumberFormat="0" applyFill="0" applyAlignment="0" applyProtection="0">
      <alignment vertical="center"/>
    </xf>
    <xf numFmtId="0" fontId="41" fillId="0" borderId="79" applyNumberFormat="0" applyFill="0" applyAlignment="0" applyProtection="0">
      <alignment vertical="center"/>
    </xf>
    <xf numFmtId="0" fontId="42" fillId="0" borderId="80" applyNumberFormat="0" applyFill="0" applyAlignment="0" applyProtection="0">
      <alignment vertical="center"/>
    </xf>
    <xf numFmtId="0" fontId="42" fillId="0" borderId="80" applyNumberFormat="0" applyFill="0" applyAlignment="0" applyProtection="0">
      <alignment vertical="center"/>
    </xf>
    <xf numFmtId="0" fontId="42" fillId="0" borderId="80" applyNumberFormat="0" applyFill="0" applyAlignment="0" applyProtection="0">
      <alignment vertical="center"/>
    </xf>
    <xf numFmtId="0" fontId="42" fillId="0" borderId="80" applyNumberFormat="0" applyFill="0" applyAlignment="0" applyProtection="0">
      <alignment vertical="center"/>
    </xf>
    <xf numFmtId="0" fontId="42" fillId="0" borderId="80" applyNumberFormat="0" applyFill="0" applyAlignment="0" applyProtection="0">
      <alignment vertical="center"/>
    </xf>
    <xf numFmtId="0" fontId="43" fillId="0" borderId="81" applyNumberFormat="0" applyFill="0" applyAlignment="0" applyProtection="0">
      <alignment vertical="center"/>
    </xf>
    <xf numFmtId="0" fontId="43" fillId="0" borderId="81" applyNumberFormat="0" applyFill="0" applyAlignment="0" applyProtection="0">
      <alignment vertical="center"/>
    </xf>
    <xf numFmtId="0" fontId="43" fillId="0" borderId="81" applyNumberFormat="0" applyFill="0" applyAlignment="0" applyProtection="0">
      <alignment vertical="center"/>
    </xf>
    <xf numFmtId="0" fontId="43" fillId="0" borderId="81" applyNumberFormat="0" applyFill="0" applyAlignment="0" applyProtection="0">
      <alignment vertical="center"/>
    </xf>
    <xf numFmtId="0" fontId="43" fillId="0" borderId="81" applyNumberFormat="0" applyFill="0" applyAlignment="0" applyProtection="0">
      <alignment vertical="center"/>
    </xf>
    <xf numFmtId="0" fontId="43" fillId="0" borderId="81" applyNumberFormat="0" applyFill="0" applyAlignment="0" applyProtection="0">
      <alignment vertical="center"/>
    </xf>
    <xf numFmtId="0" fontId="43" fillId="0" borderId="81" applyNumberFormat="0" applyFill="0" applyAlignment="0" applyProtection="0">
      <alignment vertical="center"/>
    </xf>
    <xf numFmtId="0" fontId="43" fillId="0" borderId="81" applyNumberFormat="0" applyFill="0" applyAlignment="0" applyProtection="0">
      <alignment vertical="center"/>
    </xf>
    <xf numFmtId="0" fontId="43" fillId="0" borderId="81"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0" fontId="2" fillId="0" borderId="0" applyFont="0" applyFill="0" applyBorder="0" applyAlignment="0" applyProtection="0"/>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9"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28" fillId="0" borderId="0">
      <alignment vertical="center"/>
    </xf>
    <xf numFmtId="0" fontId="29" fillId="0" borderId="0">
      <alignment vertical="center"/>
    </xf>
    <xf numFmtId="0" fontId="28" fillId="0" borderId="0">
      <alignment vertical="center"/>
    </xf>
    <xf numFmtId="0" fontId="2" fillId="0" borderId="0">
      <alignment vertical="center"/>
    </xf>
    <xf numFmtId="0" fontId="29" fillId="0" borderId="0">
      <alignment vertical="center"/>
    </xf>
    <xf numFmtId="0" fontId="2" fillId="0" borderId="0"/>
    <xf numFmtId="0" fontId="2" fillId="0" borderId="0">
      <alignment vertical="center"/>
    </xf>
    <xf numFmtId="0" fontId="29" fillId="0" borderId="0">
      <alignment vertical="center"/>
    </xf>
    <xf numFmtId="0" fontId="2" fillId="0" borderId="0"/>
    <xf numFmtId="0" fontId="48" fillId="0" borderId="0"/>
    <xf numFmtId="0" fontId="35" fillId="0" borderId="0">
      <alignment vertical="center"/>
    </xf>
    <xf numFmtId="0" fontId="35" fillId="0" borderId="0">
      <alignment vertical="center"/>
    </xf>
    <xf numFmtId="0" fontId="2" fillId="0" borderId="0">
      <alignment vertical="center"/>
    </xf>
    <xf numFmtId="0" fontId="49" fillId="0" borderId="0">
      <alignment vertical="center"/>
    </xf>
    <xf numFmtId="0" fontId="2" fillId="0" borderId="0">
      <alignment vertical="center"/>
    </xf>
    <xf numFmtId="0" fontId="2" fillId="0" borderId="0">
      <alignment vertical="center"/>
    </xf>
    <xf numFmtId="0" fontId="49" fillId="0" borderId="0">
      <alignment vertical="center"/>
    </xf>
    <xf numFmtId="0" fontId="1" fillId="0" borderId="0">
      <alignment vertical="center"/>
    </xf>
    <xf numFmtId="0" fontId="28" fillId="0" borderId="0">
      <alignment vertical="center"/>
    </xf>
    <xf numFmtId="0" fontId="2" fillId="0" borderId="0">
      <alignment vertical="center"/>
    </xf>
    <xf numFmtId="0" fontId="28" fillId="0" borderId="0">
      <alignment vertical="center"/>
    </xf>
    <xf numFmtId="0" fontId="29" fillId="0" borderId="0"/>
    <xf numFmtId="0" fontId="2" fillId="0" borderId="0"/>
    <xf numFmtId="0" fontId="50" fillId="0" borderId="0"/>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1" fillId="0" borderId="0">
      <alignmen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5" fillId="33" borderId="76" applyNumberFormat="0" applyFon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38" fillId="34" borderId="78" applyNumberFormat="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4" fillId="0" borderId="82" applyNumberFormat="0" applyFill="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5" fillId="34" borderId="83"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xf numFmtId="0" fontId="47" fillId="18" borderId="78" applyNumberFormat="0" applyAlignment="0" applyProtection="0">
      <alignment vertical="center"/>
    </xf>
  </cellStyleXfs>
  <cellXfs count="620">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3" xfId="0" applyFont="1" applyBorder="1" applyAlignment="1">
      <alignment horizontal="center" vertical="center" shrinkToFit="1"/>
    </xf>
    <xf numFmtId="0" fontId="5" fillId="0" borderId="3" xfId="0" applyFont="1" applyBorder="1" applyAlignment="1">
      <alignment horizontal="center" vertical="center"/>
    </xf>
    <xf numFmtId="176" fontId="4" fillId="0" borderId="3" xfId="0" applyNumberFormat="1" applyFont="1" applyBorder="1" applyAlignment="1">
      <alignment horizontal="center" vertical="center" shrinkToFit="1"/>
    </xf>
    <xf numFmtId="0" fontId="4" fillId="0" borderId="3" xfId="0" applyFont="1" applyBorder="1" applyAlignment="1">
      <alignment horizontal="center" vertical="center"/>
    </xf>
    <xf numFmtId="177" fontId="4" fillId="0" borderId="3" xfId="0" applyNumberFormat="1" applyFont="1" applyBorder="1" applyAlignment="1">
      <alignment horizontal="center" vertical="center" shrinkToFit="1"/>
    </xf>
    <xf numFmtId="0" fontId="4" fillId="0" borderId="0" xfId="0" applyFont="1" applyAlignment="1">
      <alignment horizontal="right" vertical="center"/>
    </xf>
    <xf numFmtId="0" fontId="6" fillId="0" borderId="0" xfId="0" applyFont="1" applyFill="1" applyAlignment="1">
      <alignment vertical="center" wrapText="1"/>
    </xf>
    <xf numFmtId="176" fontId="7" fillId="0" borderId="5" xfId="0" applyNumberFormat="1" applyFont="1" applyFill="1" applyBorder="1" applyAlignment="1" applyProtection="1">
      <alignment horizontal="center" vertical="center" shrinkToFit="1"/>
      <protection locked="0"/>
    </xf>
    <xf numFmtId="177" fontId="7" fillId="0" borderId="2" xfId="0" applyNumberFormat="1" applyFont="1" applyBorder="1" applyAlignment="1" applyProtection="1">
      <alignment horizontal="left" vertical="center" wrapText="1" shrinkToFit="1"/>
      <protection locked="0"/>
    </xf>
    <xf numFmtId="0" fontId="7" fillId="0" borderId="3" xfId="0" applyFont="1" applyBorder="1" applyAlignment="1" applyProtection="1">
      <alignment vertical="center" wrapText="1"/>
      <protection locked="0"/>
    </xf>
    <xf numFmtId="0" fontId="6" fillId="0" borderId="0" xfId="0" applyFont="1" applyFill="1">
      <alignment vertical="center"/>
    </xf>
    <xf numFmtId="0" fontId="7" fillId="0" borderId="4" xfId="0" applyNumberFormat="1" applyFont="1" applyFill="1" applyBorder="1" applyAlignment="1" applyProtection="1">
      <alignment horizontal="center" vertical="center" wrapText="1"/>
    </xf>
    <xf numFmtId="177" fontId="7" fillId="0" borderId="2" xfId="0" applyNumberFormat="1" applyFont="1" applyFill="1" applyBorder="1" applyAlignment="1" applyProtection="1">
      <alignment horizontal="left" vertical="center" wrapText="1" shrinkToFit="1"/>
      <protection locked="0"/>
    </xf>
    <xf numFmtId="0" fontId="7" fillId="0" borderId="3"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0" fontId="7" fillId="0" borderId="7"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7" fillId="0" borderId="1" xfId="0" applyFont="1" applyBorder="1" applyAlignment="1" applyProtection="1">
      <alignment vertical="center" wrapText="1"/>
      <protection locked="0"/>
    </xf>
    <xf numFmtId="177" fontId="7" fillId="0" borderId="10" xfId="0" applyNumberFormat="1" applyFont="1" applyFill="1" applyBorder="1" applyAlignment="1" applyProtection="1">
      <alignment horizontal="left" vertical="center" wrapText="1" shrinkToFit="1"/>
      <protection locked="0"/>
    </xf>
    <xf numFmtId="0" fontId="7" fillId="0" borderId="0" xfId="0" applyFont="1" applyFill="1" applyBorder="1" applyAlignment="1">
      <alignment horizontal="center" vertical="center" wrapText="1"/>
    </xf>
    <xf numFmtId="0" fontId="4" fillId="0" borderId="0" xfId="0" applyFont="1" applyAlignment="1">
      <alignment vertical="center"/>
    </xf>
    <xf numFmtId="0" fontId="4" fillId="0" borderId="0" xfId="0" applyFont="1" applyBorder="1" applyAlignment="1">
      <alignment vertical="center"/>
    </xf>
    <xf numFmtId="177"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lignment vertical="center"/>
    </xf>
    <xf numFmtId="0" fontId="7" fillId="0" borderId="0" xfId="0" applyFont="1" applyFill="1" applyBorder="1" applyAlignment="1" applyProtection="1">
      <alignment horizontal="center" vertical="center" wrapText="1" shrinkToFit="1"/>
      <protection locked="0"/>
    </xf>
    <xf numFmtId="0" fontId="4" fillId="0" borderId="0" xfId="0" applyFont="1" applyFill="1" applyBorder="1" applyAlignment="1" applyProtection="1">
      <alignment horizontal="center" vertical="center" wrapText="1" shrinkToFit="1"/>
      <protection locked="0"/>
    </xf>
    <xf numFmtId="0" fontId="13" fillId="0" borderId="0" xfId="0" applyFont="1" applyBorder="1">
      <alignment vertical="center"/>
    </xf>
    <xf numFmtId="0" fontId="4" fillId="3" borderId="2" xfId="0" applyFont="1" applyFill="1" applyBorder="1" applyAlignment="1">
      <alignment horizontal="center" vertical="center"/>
    </xf>
    <xf numFmtId="0" fontId="4" fillId="0" borderId="12" xfId="0" applyFont="1" applyBorder="1">
      <alignment vertical="center"/>
    </xf>
    <xf numFmtId="0" fontId="4" fillId="0" borderId="0" xfId="0" applyFont="1" applyBorder="1" applyAlignment="1">
      <alignment horizontal="left" vertical="center"/>
    </xf>
    <xf numFmtId="0" fontId="4" fillId="0" borderId="3" xfId="0" applyFont="1" applyFill="1" applyBorder="1" applyAlignment="1">
      <alignment horizontal="center" vertical="center" shrinkToFit="1"/>
    </xf>
    <xf numFmtId="179" fontId="4" fillId="0" borderId="3" xfId="0" applyNumberFormat="1" applyFont="1" applyBorder="1" applyAlignment="1">
      <alignment horizontal="center" vertical="center" shrinkToFit="1"/>
    </xf>
    <xf numFmtId="0" fontId="9" fillId="0" borderId="0" xfId="0" applyFont="1">
      <alignment vertical="center"/>
    </xf>
    <xf numFmtId="176" fontId="4" fillId="0" borderId="3" xfId="0" applyNumberFormat="1" applyFont="1" applyFill="1" applyBorder="1" applyAlignment="1">
      <alignment horizontal="center" vertical="center" shrinkToFit="1"/>
    </xf>
    <xf numFmtId="0" fontId="4"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177" fontId="4" fillId="0" borderId="0" xfId="0" applyNumberFormat="1" applyFont="1" applyFill="1" applyBorder="1">
      <alignment vertical="center"/>
    </xf>
    <xf numFmtId="0" fontId="7" fillId="0" borderId="1" xfId="0" applyFont="1" applyFill="1" applyBorder="1" applyAlignment="1" applyProtection="1">
      <alignment horizontal="center" vertical="center" wrapText="1"/>
      <protection locked="0"/>
    </xf>
    <xf numFmtId="176" fontId="7" fillId="0" borderId="1" xfId="0" applyNumberFormat="1" applyFont="1" applyBorder="1" applyAlignment="1" applyProtection="1">
      <alignment horizontal="center" vertical="center" shrinkToFit="1"/>
      <protection locked="0"/>
    </xf>
    <xf numFmtId="176" fontId="7" fillId="0" borderId="1" xfId="0" applyNumberFormat="1"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wrapText="1" shrinkToFit="1"/>
      <protection locked="0"/>
    </xf>
    <xf numFmtId="0" fontId="7" fillId="0" borderId="5" xfId="0" applyFont="1" applyFill="1" applyBorder="1" applyAlignment="1" applyProtection="1">
      <alignment vertical="center" wrapText="1"/>
      <protection locked="0"/>
    </xf>
    <xf numFmtId="176" fontId="4" fillId="0" borderId="3" xfId="0" applyNumberFormat="1" applyFont="1" applyFill="1" applyBorder="1" applyAlignment="1" applyProtection="1">
      <alignment horizontal="center" vertical="center" shrinkToFit="1"/>
      <protection locked="0"/>
    </xf>
    <xf numFmtId="0" fontId="0" fillId="0" borderId="3" xfId="0" applyFont="1" applyFill="1" applyBorder="1" applyAlignment="1" applyProtection="1">
      <alignment vertical="center" wrapText="1"/>
      <protection locked="0"/>
    </xf>
    <xf numFmtId="0" fontId="4" fillId="0" borderId="0" xfId="0" applyFont="1" applyFill="1" applyBorder="1" applyAlignment="1">
      <alignment horizontal="left" vertical="center" wrapText="1"/>
    </xf>
    <xf numFmtId="178" fontId="4" fillId="0" borderId="6" xfId="0" applyNumberFormat="1" applyFont="1" applyFill="1" applyBorder="1" applyAlignment="1" applyProtection="1">
      <alignment horizontal="center" vertical="center" wrapText="1"/>
      <protection locked="0"/>
    </xf>
    <xf numFmtId="176" fontId="4" fillId="0" borderId="6" xfId="0" applyNumberFormat="1"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wrapText="1" shrinkToFit="1"/>
      <protection locked="0"/>
    </xf>
    <xf numFmtId="0" fontId="4" fillId="0" borderId="6"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shrinkToFit="1"/>
      <protection locked="0"/>
    </xf>
    <xf numFmtId="0" fontId="7" fillId="0" borderId="8" xfId="0"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177" fontId="4" fillId="0" borderId="0" xfId="0" applyNumberFormat="1"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0" xfId="0" applyFont="1" applyBorder="1" applyAlignment="1">
      <alignment horizontal="left" vertical="center" shrinkToFit="1"/>
    </xf>
    <xf numFmtId="0" fontId="0" fillId="0" borderId="0" xfId="0" applyFont="1" applyFill="1" applyBorder="1" applyAlignment="1" applyProtection="1">
      <alignment horizontal="center" vertical="center"/>
    </xf>
    <xf numFmtId="0" fontId="4" fillId="0" borderId="0" xfId="0" applyFont="1" applyFill="1" applyBorder="1" applyAlignment="1">
      <alignment vertical="center" wrapText="1"/>
    </xf>
    <xf numFmtId="0" fontId="4" fillId="0" borderId="0" xfId="0" applyNumberFormat="1" applyFont="1" applyFill="1" applyBorder="1" applyAlignment="1">
      <alignment horizontal="center" vertical="center"/>
    </xf>
    <xf numFmtId="0" fontId="16" fillId="0" borderId="0" xfId="0" applyFont="1">
      <alignment vertical="center"/>
    </xf>
    <xf numFmtId="0" fontId="7" fillId="0" borderId="0" xfId="0" applyFont="1" applyFill="1" applyBorder="1" applyAlignment="1" applyProtection="1">
      <alignment horizontal="left" vertical="center" wrapText="1" shrinkToFit="1"/>
      <protection locked="0"/>
    </xf>
    <xf numFmtId="0" fontId="4" fillId="0" borderId="3" xfId="0" applyFont="1" applyFill="1" applyBorder="1" applyAlignment="1" applyProtection="1">
      <alignment horizontal="center" vertical="center" wrapText="1" shrinkToFit="1"/>
      <protection locked="0"/>
    </xf>
    <xf numFmtId="0" fontId="6" fillId="0" borderId="0" xfId="0" applyFont="1" applyFill="1" applyAlignment="1">
      <alignment horizontal="center" vertical="center"/>
    </xf>
    <xf numFmtId="0" fontId="4" fillId="0" borderId="3" xfId="0" applyFont="1" applyFill="1" applyBorder="1" applyAlignment="1" applyProtection="1">
      <alignment horizontal="center" vertical="center" wrapText="1"/>
      <protection locked="0"/>
    </xf>
    <xf numFmtId="0" fontId="7" fillId="7" borderId="22" xfId="0" quotePrefix="1"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8" borderId="22" xfId="0" quotePrefix="1" applyFont="1" applyFill="1" applyBorder="1" applyAlignment="1">
      <alignment horizontal="center" vertical="center" wrapText="1"/>
    </xf>
    <xf numFmtId="177" fontId="7" fillId="7" borderId="22" xfId="0" applyNumberFormat="1" applyFont="1" applyFill="1" applyBorder="1" applyAlignment="1">
      <alignment horizontal="center" vertical="center" wrapText="1"/>
    </xf>
    <xf numFmtId="0" fontId="7" fillId="7" borderId="22" xfId="0" applyNumberFormat="1" applyFont="1" applyFill="1" applyBorder="1" applyAlignment="1">
      <alignment horizontal="center" vertical="center" wrapText="1"/>
    </xf>
    <xf numFmtId="178" fontId="4" fillId="5" borderId="6" xfId="0" applyNumberFormat="1" applyFont="1" applyFill="1" applyBorder="1" applyAlignment="1" applyProtection="1">
      <alignment horizontal="center" vertical="center" wrapText="1"/>
      <protection locked="0"/>
    </xf>
    <xf numFmtId="176" fontId="4" fillId="5" borderId="6" xfId="0" applyNumberFormat="1" applyFont="1" applyFill="1" applyBorder="1" applyAlignment="1" applyProtection="1">
      <alignment horizontal="center" vertical="center" shrinkToFit="1"/>
      <protection locked="0"/>
    </xf>
    <xf numFmtId="0" fontId="4" fillId="5" borderId="6" xfId="0" applyFont="1" applyFill="1" applyBorder="1" applyAlignment="1" applyProtection="1">
      <alignment horizontal="center" vertical="center" wrapText="1" shrinkToFit="1"/>
      <protection locked="0"/>
    </xf>
    <xf numFmtId="0" fontId="4" fillId="5" borderId="6" xfId="0" applyFont="1" applyFill="1" applyBorder="1" applyAlignment="1" applyProtection="1">
      <alignment horizontal="center" vertical="center" wrapText="1"/>
      <protection locked="0"/>
    </xf>
    <xf numFmtId="0" fontId="4" fillId="5" borderId="13" xfId="0" applyFont="1" applyFill="1" applyBorder="1" applyAlignment="1" applyProtection="1">
      <alignment horizontal="center" vertical="center" wrapText="1" shrinkToFit="1"/>
      <protection locked="0"/>
    </xf>
    <xf numFmtId="0" fontId="4" fillId="5" borderId="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xf>
    <xf numFmtId="0" fontId="4" fillId="5" borderId="0" xfId="0" applyFont="1" applyFill="1" applyBorder="1" applyAlignment="1">
      <alignment horizontal="center" vertical="center" wrapText="1"/>
    </xf>
    <xf numFmtId="177" fontId="4" fillId="5" borderId="0" xfId="0" applyNumberFormat="1" applyFont="1" applyFill="1" applyBorder="1" applyAlignment="1">
      <alignment horizontal="center" vertical="center"/>
    </xf>
    <xf numFmtId="0" fontId="4" fillId="5" borderId="0" xfId="0" applyFont="1" applyFill="1" applyBorder="1" applyAlignment="1">
      <alignment horizontal="center" vertical="center"/>
    </xf>
    <xf numFmtId="0" fontId="7" fillId="5" borderId="28" xfId="0" applyFont="1" applyFill="1" applyBorder="1" applyAlignment="1" applyProtection="1">
      <alignment horizontal="center" vertical="center" wrapText="1"/>
    </xf>
    <xf numFmtId="0" fontId="7" fillId="8" borderId="22" xfId="0" applyFont="1" applyFill="1" applyBorder="1" applyAlignment="1">
      <alignment horizontal="center" vertical="center" wrapText="1"/>
    </xf>
    <xf numFmtId="177" fontId="7" fillId="8" borderId="22" xfId="0" applyNumberFormat="1" applyFont="1" applyFill="1" applyBorder="1" applyAlignment="1">
      <alignment horizontal="center" vertical="center" wrapText="1"/>
    </xf>
    <xf numFmtId="0" fontId="7" fillId="8" borderId="22" xfId="0" applyNumberFormat="1" applyFont="1" applyFill="1" applyBorder="1" applyAlignment="1">
      <alignment horizontal="center" vertical="center" wrapText="1"/>
    </xf>
    <xf numFmtId="0" fontId="4" fillId="0" borderId="3" xfId="0" applyNumberFormat="1" applyFont="1" applyFill="1" applyBorder="1" applyAlignment="1" applyProtection="1">
      <alignment horizontal="center" vertical="center" wrapText="1"/>
      <protection locked="0"/>
    </xf>
    <xf numFmtId="0" fontId="7" fillId="0" borderId="0" xfId="0" applyFont="1" applyBorder="1">
      <alignment vertical="center"/>
    </xf>
    <xf numFmtId="0" fontId="7" fillId="0" borderId="18" xfId="0" applyNumberFormat="1" applyFont="1" applyFill="1" applyBorder="1" applyAlignment="1" applyProtection="1">
      <alignment horizontal="center" vertical="center" wrapText="1"/>
    </xf>
    <xf numFmtId="177" fontId="7" fillId="0" borderId="37" xfId="0" applyNumberFormat="1" applyFont="1" applyFill="1" applyBorder="1" applyAlignment="1" applyProtection="1">
      <alignment horizontal="left" vertical="center" wrapText="1" shrinkToFit="1"/>
      <protection locked="0"/>
    </xf>
    <xf numFmtId="0" fontId="7" fillId="0" borderId="18" xfId="0" applyFont="1" applyFill="1" applyBorder="1" applyAlignment="1" applyProtection="1">
      <alignment vertical="center" wrapText="1"/>
      <protection locked="0"/>
    </xf>
    <xf numFmtId="0" fontId="7" fillId="0" borderId="35" xfId="0" applyFont="1" applyFill="1" applyBorder="1" applyAlignment="1" applyProtection="1">
      <alignment vertical="center" wrapText="1"/>
      <protection locked="0"/>
    </xf>
    <xf numFmtId="176" fontId="7" fillId="0" borderId="11" xfId="0" applyNumberFormat="1" applyFont="1" applyFill="1" applyBorder="1" applyAlignment="1" applyProtection="1">
      <alignment horizontal="center" vertical="center" wrapText="1" shrinkToFit="1"/>
      <protection locked="0"/>
    </xf>
    <xf numFmtId="0" fontId="7" fillId="0" borderId="0" xfId="0" applyFont="1" applyFill="1">
      <alignment vertical="center"/>
    </xf>
    <xf numFmtId="176" fontId="7" fillId="0" borderId="5" xfId="0" applyNumberFormat="1" applyFont="1" applyFill="1" applyBorder="1" applyAlignment="1" applyProtection="1">
      <alignment horizontal="center" vertical="center" wrapText="1" shrinkToFit="1"/>
      <protection locked="0"/>
    </xf>
    <xf numFmtId="0" fontId="7" fillId="0" borderId="5" xfId="0" applyFont="1" applyBorder="1" applyAlignment="1" applyProtection="1">
      <alignment horizontal="center" vertical="center" wrapText="1"/>
      <protection locked="0"/>
    </xf>
    <xf numFmtId="177" fontId="7" fillId="0" borderId="3" xfId="0" applyNumberFormat="1" applyFont="1" applyBorder="1" applyAlignment="1" applyProtection="1">
      <alignment horizontal="left" vertical="center" wrapText="1" shrinkToFit="1"/>
      <protection locked="0"/>
    </xf>
    <xf numFmtId="176" fontId="7" fillId="0" borderId="3" xfId="0" applyNumberFormat="1" applyFont="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wrapText="1"/>
      <protection locked="0"/>
    </xf>
    <xf numFmtId="0" fontId="7" fillId="0" borderId="0" xfId="0" applyFont="1" applyBorder="1" applyAlignment="1">
      <alignment horizontal="center" vertical="center"/>
    </xf>
    <xf numFmtId="176" fontId="7" fillId="0" borderId="3" xfId="0" applyNumberFormat="1" applyFont="1" applyFill="1" applyBorder="1" applyAlignment="1" applyProtection="1">
      <alignment horizontal="center" vertical="center" shrinkToFit="1"/>
      <protection locked="0"/>
    </xf>
    <xf numFmtId="176" fontId="7" fillId="0" borderId="7" xfId="0" applyNumberFormat="1" applyFont="1" applyFill="1" applyBorder="1" applyAlignment="1" applyProtection="1">
      <alignment horizontal="center" vertical="center" shrinkToFit="1"/>
      <protection locked="0"/>
    </xf>
    <xf numFmtId="176" fontId="7" fillId="0" borderId="7" xfId="0" applyNumberFormat="1" applyFont="1" applyBorder="1" applyAlignment="1" applyProtection="1">
      <alignment horizontal="center" vertical="center" shrinkToFit="1"/>
      <protection locked="0"/>
    </xf>
    <xf numFmtId="177" fontId="7" fillId="0" borderId="11" xfId="0" applyNumberFormat="1" applyFont="1" applyFill="1" applyBorder="1" applyAlignment="1" applyProtection="1">
      <alignment horizontal="center" vertical="center" wrapText="1" shrinkToFit="1"/>
      <protection locked="0"/>
    </xf>
    <xf numFmtId="177" fontId="7" fillId="0" borderId="5" xfId="0" applyNumberFormat="1" applyFont="1" applyFill="1" applyBorder="1" applyAlignment="1" applyProtection="1">
      <alignment horizontal="center" vertical="center" wrapText="1" shrinkToFit="1"/>
      <protection locked="0"/>
    </xf>
    <xf numFmtId="0" fontId="4" fillId="5" borderId="8" xfId="0" applyFont="1" applyFill="1" applyBorder="1" applyAlignment="1" applyProtection="1">
      <alignment horizontal="center" vertical="center" wrapText="1" shrinkToFit="1"/>
      <protection locked="0"/>
    </xf>
    <xf numFmtId="0" fontId="7" fillId="8" borderId="24" xfId="0" applyFont="1" applyFill="1" applyBorder="1" applyAlignment="1">
      <alignment horizontal="center" vertical="center" wrapText="1"/>
    </xf>
    <xf numFmtId="0" fontId="4" fillId="5" borderId="14" xfId="0" applyFont="1" applyFill="1" applyBorder="1" applyAlignment="1" applyProtection="1">
      <alignment horizontal="center" vertical="center" wrapText="1" shrinkToFit="1"/>
      <protection locked="0"/>
    </xf>
    <xf numFmtId="0" fontId="4" fillId="5" borderId="26" xfId="0" applyFont="1" applyFill="1" applyBorder="1" applyAlignment="1" applyProtection="1">
      <alignment horizontal="center" vertical="center" wrapText="1" shrinkToFit="1"/>
      <protection locked="0"/>
    </xf>
    <xf numFmtId="0" fontId="4" fillId="5" borderId="31" xfId="0" applyFont="1" applyFill="1" applyBorder="1" applyAlignment="1" applyProtection="1">
      <alignment horizontal="center" vertical="center" wrapText="1" shrinkToFit="1"/>
      <protection locked="0"/>
    </xf>
    <xf numFmtId="0" fontId="7" fillId="7" borderId="24" xfId="0" applyFont="1" applyFill="1" applyBorder="1" applyAlignment="1">
      <alignment horizontal="center" vertical="center" wrapText="1"/>
    </xf>
    <xf numFmtId="177" fontId="4" fillId="0" borderId="3"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shrinkToFit="1"/>
    </xf>
    <xf numFmtId="0" fontId="4" fillId="0" borderId="3" xfId="0" applyFont="1" applyFill="1" applyBorder="1" applyAlignment="1">
      <alignment horizontal="center" vertical="center"/>
    </xf>
    <xf numFmtId="0" fontId="4" fillId="0" borderId="0" xfId="0" applyFont="1" applyAlignment="1">
      <alignment vertical="center" wrapText="1"/>
    </xf>
    <xf numFmtId="0" fontId="4" fillId="0" borderId="0" xfId="0" applyFont="1" applyBorder="1" applyAlignment="1">
      <alignment vertical="center" wrapText="1"/>
    </xf>
    <xf numFmtId="0" fontId="20" fillId="5" borderId="3" xfId="0" applyFont="1" applyFill="1" applyBorder="1" applyAlignment="1">
      <alignment horizontal="center" vertical="center" wrapText="1"/>
    </xf>
    <xf numFmtId="177" fontId="4" fillId="0" borderId="0" xfId="0" applyNumberFormat="1" applyFont="1" applyFill="1" applyBorder="1" applyAlignment="1">
      <alignment horizontal="center" vertical="center" wrapText="1" shrinkToFit="1"/>
    </xf>
    <xf numFmtId="0" fontId="12" fillId="0" borderId="0" xfId="0" applyFont="1" applyFill="1" applyBorder="1" applyAlignment="1">
      <alignment horizontal="left" vertical="center" wrapText="1"/>
    </xf>
    <xf numFmtId="0" fontId="4" fillId="0" borderId="3" xfId="0" applyFont="1" applyBorder="1" applyAlignment="1">
      <alignment horizontal="center" vertical="center" wrapText="1" shrinkToFit="1"/>
    </xf>
    <xf numFmtId="177" fontId="4" fillId="0" borderId="3" xfId="0" applyNumberFormat="1" applyFont="1" applyBorder="1" applyAlignment="1">
      <alignment horizontal="center" vertical="center" wrapText="1" shrinkToFit="1"/>
    </xf>
    <xf numFmtId="0" fontId="9" fillId="0" borderId="0" xfId="0" applyFont="1" applyAlignment="1">
      <alignment vertical="center"/>
    </xf>
    <xf numFmtId="177" fontId="4" fillId="0" borderId="3" xfId="0" applyNumberFormat="1"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177" fontId="4" fillId="0"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4" fillId="0" borderId="0" xfId="0" applyFont="1" applyFill="1" applyBorder="1" applyAlignment="1" applyProtection="1">
      <alignment horizontal="left" vertical="center"/>
      <protection locked="0"/>
    </xf>
    <xf numFmtId="0" fontId="4" fillId="0" borderId="0" xfId="0" applyFont="1" applyAlignment="1">
      <alignment horizontal="left" vertical="center"/>
    </xf>
    <xf numFmtId="0" fontId="0" fillId="0" borderId="0" xfId="0" applyFill="1">
      <alignment vertical="center"/>
    </xf>
    <xf numFmtId="0" fontId="4" fillId="0" borderId="33" xfId="0" applyFont="1" applyFill="1" applyBorder="1" applyAlignment="1" applyProtection="1">
      <alignment horizontal="center" vertical="center" wrapText="1" shrinkToFit="1"/>
      <protection locked="0"/>
    </xf>
    <xf numFmtId="0" fontId="7" fillId="0" borderId="1" xfId="0" applyFont="1" applyFill="1" applyBorder="1" applyAlignment="1" applyProtection="1">
      <alignment horizontal="center" vertical="center" wrapText="1"/>
    </xf>
    <xf numFmtId="178" fontId="4" fillId="0" borderId="3" xfId="0" applyNumberFormat="1" applyFont="1" applyFill="1" applyBorder="1" applyAlignment="1" applyProtection="1">
      <alignment horizontal="center" vertical="center" wrapText="1"/>
      <protection locked="0"/>
    </xf>
    <xf numFmtId="176" fontId="4" fillId="0" borderId="1" xfId="0" applyNumberFormat="1"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shrinkToFit="1"/>
      <protection locked="0"/>
    </xf>
    <xf numFmtId="178" fontId="7" fillId="9" borderId="6" xfId="0" applyNumberFormat="1" applyFont="1" applyFill="1" applyBorder="1" applyAlignment="1" applyProtection="1">
      <alignment horizontal="center" vertical="center" wrapText="1"/>
      <protection locked="0"/>
    </xf>
    <xf numFmtId="176" fontId="7" fillId="9" borderId="6" xfId="0" applyNumberFormat="1" applyFont="1" applyFill="1" applyBorder="1" applyAlignment="1" applyProtection="1">
      <alignment horizontal="center" vertical="center" shrinkToFit="1"/>
      <protection locked="0"/>
    </xf>
    <xf numFmtId="0" fontId="7" fillId="9" borderId="6" xfId="0" applyFont="1" applyFill="1" applyBorder="1" applyAlignment="1" applyProtection="1">
      <alignment horizontal="center" vertical="center" wrapText="1" shrinkToFit="1"/>
      <protection locked="0"/>
    </xf>
    <xf numFmtId="0" fontId="7" fillId="9" borderId="6" xfId="0" applyFont="1" applyFill="1" applyBorder="1" applyAlignment="1" applyProtection="1">
      <alignment horizontal="center" vertical="center" wrapText="1"/>
      <protection locked="0"/>
    </xf>
    <xf numFmtId="176" fontId="7" fillId="9" borderId="8" xfId="0" applyNumberFormat="1" applyFont="1" applyFill="1" applyBorder="1" applyAlignment="1" applyProtection="1">
      <alignment horizontal="center" vertical="center" shrinkToFit="1"/>
      <protection locked="0"/>
    </xf>
    <xf numFmtId="0" fontId="7" fillId="9" borderId="8" xfId="0" applyFont="1" applyFill="1" applyBorder="1" applyAlignment="1" applyProtection="1">
      <alignment horizontal="center" vertical="center" wrapText="1" shrinkToFit="1"/>
      <protection locked="0"/>
    </xf>
    <xf numFmtId="176" fontId="7" fillId="0" borderId="5" xfId="0" applyNumberFormat="1" applyFont="1" applyBorder="1" applyAlignment="1" applyProtection="1">
      <alignment horizontal="center" vertical="center" wrapText="1" shrinkToFit="1"/>
      <protection locked="0"/>
    </xf>
    <xf numFmtId="177" fontId="7" fillId="0" borderId="5" xfId="0" applyNumberFormat="1" applyFont="1" applyFill="1" applyBorder="1" applyAlignment="1" applyProtection="1">
      <alignment horizontal="left" vertical="center" wrapText="1" shrinkToFit="1"/>
      <protection locked="0"/>
    </xf>
    <xf numFmtId="177" fontId="7" fillId="0" borderId="5" xfId="0" applyNumberFormat="1" applyFont="1" applyBorder="1" applyAlignment="1" applyProtection="1">
      <alignment horizontal="left" vertical="center" wrapText="1" shrinkToFit="1"/>
      <protection locked="0"/>
    </xf>
    <xf numFmtId="0" fontId="7" fillId="0" borderId="7" xfId="0" applyFont="1" applyFill="1" applyBorder="1" applyAlignment="1" applyProtection="1">
      <alignment horizontal="center" vertical="center" wrapText="1"/>
      <protection locked="0"/>
    </xf>
    <xf numFmtId="177" fontId="7" fillId="0" borderId="7" xfId="0" applyNumberFormat="1" applyFont="1" applyFill="1" applyBorder="1" applyAlignment="1" applyProtection="1">
      <alignment horizontal="left" vertical="center" wrapText="1" shrinkToFit="1"/>
      <protection locked="0"/>
    </xf>
    <xf numFmtId="176" fontId="7" fillId="0" borderId="4" xfId="0" applyNumberFormat="1" applyFont="1" applyFill="1" applyBorder="1" applyAlignment="1" applyProtection="1">
      <alignment horizontal="center" vertical="center" wrapText="1" shrinkToFit="1"/>
      <protection locked="0"/>
    </xf>
    <xf numFmtId="176" fontId="7" fillId="0" borderId="4" xfId="0" applyNumberFormat="1" applyFont="1" applyBorder="1" applyAlignment="1" applyProtection="1">
      <alignment horizontal="center" vertical="center" wrapText="1" shrinkToFit="1"/>
      <protection locked="0"/>
    </xf>
    <xf numFmtId="0" fontId="7" fillId="0" borderId="4" xfId="0" applyFont="1" applyBorder="1" applyAlignment="1" applyProtection="1">
      <alignment vertical="center" wrapText="1"/>
      <protection locked="0"/>
    </xf>
    <xf numFmtId="176" fontId="7" fillId="0" borderId="4" xfId="0" applyNumberFormat="1" applyFont="1" applyBorder="1" applyAlignment="1" applyProtection="1">
      <alignment horizontal="center" vertical="center" shrinkToFit="1"/>
      <protection locked="0"/>
    </xf>
    <xf numFmtId="0" fontId="7" fillId="8" borderId="25"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8" fillId="0" borderId="0" xfId="0" applyFont="1">
      <alignment vertical="center"/>
    </xf>
    <xf numFmtId="0" fontId="23" fillId="0" borderId="0" xfId="0" applyFont="1">
      <alignment vertical="center"/>
    </xf>
    <xf numFmtId="176" fontId="4" fillId="0" borderId="9" xfId="0" applyNumberFormat="1" applyFont="1" applyBorder="1" applyAlignment="1">
      <alignment horizontal="center" vertical="center" shrinkToFit="1"/>
    </xf>
    <xf numFmtId="0" fontId="4" fillId="0" borderId="9" xfId="0" applyFont="1" applyBorder="1" applyAlignment="1">
      <alignment horizontal="center" vertical="center"/>
    </xf>
    <xf numFmtId="176" fontId="4" fillId="0" borderId="45" xfId="0" applyNumberFormat="1" applyFont="1" applyBorder="1" applyAlignment="1">
      <alignment horizontal="center" vertical="center" shrinkToFit="1"/>
    </xf>
    <xf numFmtId="0" fontId="5" fillId="0" borderId="45" xfId="0" applyFont="1" applyBorder="1" applyAlignment="1">
      <alignment horizontal="center" vertical="center"/>
    </xf>
    <xf numFmtId="177" fontId="4" fillId="0" borderId="9" xfId="0" applyNumberFormat="1" applyFont="1" applyBorder="1" applyAlignment="1">
      <alignment horizontal="center" vertical="center" shrinkToFit="1"/>
    </xf>
    <xf numFmtId="177" fontId="4" fillId="0" borderId="45" xfId="0" applyNumberFormat="1" applyFont="1" applyBorder="1" applyAlignment="1">
      <alignment horizontal="center" vertical="center" shrinkToFit="1"/>
    </xf>
    <xf numFmtId="0" fontId="4" fillId="0" borderId="9" xfId="0" applyFont="1" applyBorder="1" applyAlignment="1">
      <alignment horizontal="center" vertical="center" shrinkToFit="1"/>
    </xf>
    <xf numFmtId="0" fontId="4" fillId="0" borderId="45" xfId="0" applyFont="1" applyBorder="1" applyAlignment="1">
      <alignment horizontal="center" vertical="center" shrinkToFit="1"/>
    </xf>
    <xf numFmtId="0" fontId="5" fillId="0" borderId="9" xfId="0" applyFont="1" applyBorder="1" applyAlignment="1">
      <alignment horizontal="center" vertical="center"/>
    </xf>
    <xf numFmtId="0" fontId="10" fillId="0" borderId="0" xfId="0" applyFont="1" applyBorder="1" applyAlignment="1">
      <alignment horizontal="center" vertical="center"/>
    </xf>
    <xf numFmtId="0" fontId="4" fillId="5" borderId="33" xfId="0" applyFont="1" applyFill="1" applyBorder="1" applyAlignment="1" applyProtection="1">
      <alignment horizontal="center" vertical="center" wrapText="1" shrinkToFit="1"/>
      <protection locked="0"/>
    </xf>
    <xf numFmtId="0" fontId="4" fillId="5" borderId="39" xfId="0" applyFont="1" applyFill="1" applyBorder="1" applyAlignment="1" applyProtection="1">
      <alignment horizontal="center" vertical="center" wrapText="1" shrinkToFit="1"/>
      <protection locked="0"/>
    </xf>
    <xf numFmtId="0" fontId="4" fillId="5" borderId="27" xfId="0" applyFont="1" applyFill="1" applyBorder="1" applyAlignment="1" applyProtection="1">
      <alignment horizontal="center" vertical="center" wrapText="1" shrinkToFit="1"/>
      <protection locked="0"/>
    </xf>
    <xf numFmtId="0" fontId="4" fillId="5" borderId="1" xfId="0" applyFont="1" applyFill="1" applyBorder="1" applyAlignment="1" applyProtection="1">
      <alignment horizontal="center" vertical="center" wrapText="1" shrinkToFit="1"/>
      <protection locked="0"/>
    </xf>
    <xf numFmtId="0" fontId="4" fillId="5" borderId="2" xfId="0" applyFont="1" applyFill="1" applyBorder="1" applyAlignment="1" applyProtection="1">
      <alignment horizontal="center" vertical="center" wrapText="1" shrinkToFit="1"/>
      <protection locked="0"/>
    </xf>
    <xf numFmtId="178" fontId="4" fillId="5" borderId="3" xfId="0" applyNumberFormat="1" applyFont="1" applyFill="1" applyBorder="1" applyAlignment="1" applyProtection="1">
      <alignment horizontal="center" vertical="center" wrapText="1"/>
      <protection locked="0"/>
    </xf>
    <xf numFmtId="176" fontId="4" fillId="5" borderId="3" xfId="0" applyNumberFormat="1" applyFont="1" applyFill="1" applyBorder="1" applyAlignment="1" applyProtection="1">
      <alignment horizontal="center" vertical="center" shrinkToFit="1"/>
      <protection locked="0"/>
    </xf>
    <xf numFmtId="0" fontId="4" fillId="5" borderId="3" xfId="0" applyFont="1" applyFill="1" applyBorder="1" applyAlignment="1" applyProtection="1">
      <alignment horizontal="center" vertical="center" wrapText="1"/>
      <protection locked="0"/>
    </xf>
    <xf numFmtId="0" fontId="7" fillId="0" borderId="0" xfId="0" applyFont="1" applyBorder="1" applyAlignment="1">
      <alignment horizontal="left" vertical="center"/>
    </xf>
    <xf numFmtId="0" fontId="7" fillId="9" borderId="34" xfId="0" applyFont="1" applyFill="1" applyBorder="1" applyAlignment="1">
      <alignment horizontal="center" vertical="center"/>
    </xf>
    <xf numFmtId="0" fontId="7" fillId="9" borderId="3"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23" xfId="0" applyFont="1" applyFill="1" applyBorder="1" applyAlignment="1">
      <alignment horizontal="center" vertical="center" wrapText="1"/>
    </xf>
    <xf numFmtId="0" fontId="7" fillId="9" borderId="38" xfId="0" applyFont="1" applyFill="1" applyBorder="1" applyAlignment="1">
      <alignment horizontal="center" vertical="center" wrapText="1"/>
    </xf>
    <xf numFmtId="0" fontId="7" fillId="9" borderId="36" xfId="0" applyFont="1" applyFill="1" applyBorder="1" applyAlignment="1">
      <alignment horizontal="center" vertical="center" wrapText="1"/>
    </xf>
    <xf numFmtId="0" fontId="7" fillId="11" borderId="3" xfId="0" applyFont="1" applyFill="1" applyBorder="1" applyAlignment="1">
      <alignment horizontal="center" vertical="center"/>
    </xf>
    <xf numFmtId="0" fontId="7" fillId="11" borderId="4" xfId="0" applyFont="1" applyFill="1" applyBorder="1" applyAlignment="1">
      <alignment horizontal="center" vertical="center"/>
    </xf>
    <xf numFmtId="0" fontId="7" fillId="11" borderId="23" xfId="0" applyFont="1" applyFill="1" applyBorder="1" applyAlignment="1">
      <alignment horizontal="center" vertical="center" wrapText="1"/>
    </xf>
    <xf numFmtId="0" fontId="7" fillId="11" borderId="38" xfId="0" applyFont="1" applyFill="1" applyBorder="1" applyAlignment="1">
      <alignment horizontal="center" vertical="center" wrapText="1"/>
    </xf>
    <xf numFmtId="0" fontId="7" fillId="11" borderId="36" xfId="0" applyFont="1" applyFill="1" applyBorder="1" applyAlignment="1">
      <alignment horizontal="center" vertical="center" wrapText="1"/>
    </xf>
    <xf numFmtId="0" fontId="7" fillId="12" borderId="4" xfId="0" applyFont="1" applyFill="1" applyBorder="1" applyAlignment="1">
      <alignment horizontal="center" vertical="center"/>
    </xf>
    <xf numFmtId="0" fontId="7" fillId="12" borderId="30" xfId="0" applyFont="1" applyFill="1" applyBorder="1" applyAlignment="1">
      <alignment horizontal="center" vertical="center" wrapText="1"/>
    </xf>
    <xf numFmtId="0" fontId="7" fillId="12" borderId="36" xfId="0" applyFont="1" applyFill="1" applyBorder="1" applyAlignment="1">
      <alignment horizontal="center" vertical="center" wrapText="1"/>
    </xf>
    <xf numFmtId="177" fontId="7" fillId="0" borderId="37" xfId="0" applyNumberFormat="1" applyFont="1" applyFill="1" applyBorder="1" applyAlignment="1" applyProtection="1">
      <alignment horizontal="center" vertical="center" wrapText="1" shrinkToFit="1"/>
      <protection locked="0"/>
    </xf>
    <xf numFmtId="177" fontId="7" fillId="0" borderId="2" xfId="0" applyNumberFormat="1" applyFont="1" applyFill="1" applyBorder="1" applyAlignment="1" applyProtection="1">
      <alignment horizontal="center" vertical="center" wrapText="1" shrinkToFit="1"/>
      <protection locked="0"/>
    </xf>
    <xf numFmtId="176" fontId="7" fillId="0" borderId="2" xfId="0" applyNumberFormat="1" applyFont="1" applyFill="1" applyBorder="1" applyAlignment="1" applyProtection="1">
      <alignment horizontal="center" vertical="center" wrapText="1" shrinkToFit="1"/>
      <protection locked="0"/>
    </xf>
    <xf numFmtId="176" fontId="7" fillId="0" borderId="2" xfId="0" applyNumberFormat="1" applyFont="1" applyBorder="1" applyAlignment="1" applyProtection="1">
      <alignment horizontal="center" vertical="center" wrapText="1" shrinkToFit="1"/>
      <protection locked="0"/>
    </xf>
    <xf numFmtId="176" fontId="7" fillId="0" borderId="2" xfId="0" applyNumberFormat="1" applyFont="1" applyFill="1" applyBorder="1" applyAlignment="1" applyProtection="1">
      <alignment horizontal="center" vertical="center" shrinkToFit="1"/>
      <protection locked="0"/>
    </xf>
    <xf numFmtId="0" fontId="7" fillId="12" borderId="5" xfId="0" applyFont="1" applyFill="1" applyBorder="1" applyAlignment="1">
      <alignment horizontal="center" vertical="center"/>
    </xf>
    <xf numFmtId="0" fontId="24" fillId="0" borderId="0" xfId="0" applyFont="1">
      <alignment vertical="center"/>
    </xf>
    <xf numFmtId="0" fontId="7" fillId="0" borderId="0" xfId="0" applyFont="1" applyFill="1" applyBorder="1">
      <alignment vertical="center"/>
    </xf>
    <xf numFmtId="0" fontId="0" fillId="0" borderId="0" xfId="0" applyFill="1" applyBorder="1">
      <alignment vertical="center"/>
    </xf>
    <xf numFmtId="0" fontId="17" fillId="8" borderId="19"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45" xfId="0" applyFont="1" applyFill="1" applyBorder="1" applyAlignment="1">
      <alignment horizontal="center" vertical="center" wrapText="1"/>
    </xf>
    <xf numFmtId="177" fontId="4" fillId="0" borderId="9" xfId="0" applyNumberFormat="1" applyFont="1" applyBorder="1" applyAlignment="1">
      <alignment horizontal="center" vertical="center" wrapText="1" shrinkToFit="1"/>
    </xf>
    <xf numFmtId="0" fontId="4" fillId="0" borderId="45"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45" xfId="0" applyFont="1" applyBorder="1" applyAlignment="1">
      <alignment horizontal="center" vertical="center"/>
    </xf>
    <xf numFmtId="0" fontId="4" fillId="0" borderId="45" xfId="0" applyFont="1" applyBorder="1" applyAlignment="1">
      <alignment horizontal="center" vertical="center" wrapText="1"/>
    </xf>
    <xf numFmtId="0" fontId="7" fillId="10" borderId="42" xfId="0" applyFont="1" applyFill="1" applyBorder="1" applyAlignment="1">
      <alignment horizontal="center" vertical="center" wrapText="1"/>
    </xf>
    <xf numFmtId="0" fontId="4" fillId="10" borderId="41" xfId="0" applyFont="1" applyFill="1" applyBorder="1" applyAlignment="1" applyProtection="1">
      <alignment horizontal="center" vertical="center" wrapText="1" shrinkToFit="1"/>
      <protection locked="0"/>
    </xf>
    <xf numFmtId="0" fontId="4" fillId="10" borderId="32" xfId="0" applyFont="1" applyFill="1" applyBorder="1" applyAlignment="1">
      <alignment horizontal="center" vertical="center"/>
    </xf>
    <xf numFmtId="0" fontId="4" fillId="0" borderId="0" xfId="0" applyFont="1" applyFill="1" applyBorder="1" applyAlignment="1">
      <alignment horizontal="left" vertical="center" shrinkToFit="1"/>
    </xf>
    <xf numFmtId="0" fontId="7" fillId="11" borderId="36" xfId="0" applyFont="1" applyFill="1" applyBorder="1" applyAlignment="1">
      <alignment horizontal="center" vertical="center"/>
    </xf>
    <xf numFmtId="179" fontId="6" fillId="4" borderId="26" xfId="0" applyNumberFormat="1" applyFont="1" applyFill="1" applyBorder="1" applyAlignment="1" applyProtection="1">
      <alignment horizontal="center" vertical="center" wrapText="1"/>
      <protection locked="0"/>
    </xf>
    <xf numFmtId="0" fontId="7" fillId="4" borderId="37" xfId="0" applyFont="1" applyFill="1" applyBorder="1" applyAlignment="1">
      <alignment horizontal="center" vertical="center" wrapText="1"/>
    </xf>
    <xf numFmtId="0" fontId="7" fillId="9" borderId="25" xfId="0" applyFont="1" applyFill="1" applyBorder="1" applyAlignment="1">
      <alignment horizontal="center" vertical="center" wrapText="1"/>
    </xf>
    <xf numFmtId="0" fontId="7" fillId="11" borderId="25" xfId="0" applyFont="1" applyFill="1" applyBorder="1" applyAlignment="1">
      <alignment horizontal="center" vertical="center" wrapText="1"/>
    </xf>
    <xf numFmtId="0" fontId="7" fillId="11" borderId="2" xfId="0" applyFont="1" applyFill="1" applyBorder="1" applyAlignment="1">
      <alignment horizontal="center" vertical="center"/>
    </xf>
    <xf numFmtId="0" fontId="7" fillId="11" borderId="1" xfId="0" applyFont="1" applyFill="1" applyBorder="1" applyAlignment="1">
      <alignment horizontal="center" vertical="center"/>
    </xf>
    <xf numFmtId="0" fontId="7" fillId="11" borderId="23" xfId="0" applyFont="1" applyFill="1" applyBorder="1" applyAlignment="1">
      <alignment horizontal="center" vertical="center"/>
    </xf>
    <xf numFmtId="0" fontId="7" fillId="0" borderId="9"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xf>
    <xf numFmtId="0" fontId="18" fillId="0" borderId="3"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protection locked="0"/>
    </xf>
    <xf numFmtId="178" fontId="7" fillId="0" borderId="3" xfId="0" applyNumberFormat="1" applyFont="1" applyFill="1" applyBorder="1" applyAlignment="1" applyProtection="1">
      <alignment horizontal="center" vertical="center" wrapText="1"/>
      <protection locked="0"/>
    </xf>
    <xf numFmtId="176" fontId="7" fillId="0" borderId="3" xfId="0" applyNumberFormat="1" applyFont="1" applyFill="1" applyBorder="1" applyAlignment="1" applyProtection="1">
      <alignment horizontal="center" vertical="center" wrapText="1" shrinkToFit="1"/>
      <protection locked="0"/>
    </xf>
    <xf numFmtId="178" fontId="7" fillId="0" borderId="6" xfId="0" applyNumberFormat="1" applyFont="1" applyFill="1" applyBorder="1" applyAlignment="1" applyProtection="1">
      <alignment horizontal="center" vertical="center" wrapText="1"/>
      <protection locked="0"/>
    </xf>
    <xf numFmtId="176" fontId="7" fillId="0" borderId="6" xfId="0" applyNumberFormat="1" applyFont="1" applyFill="1" applyBorder="1" applyAlignment="1" applyProtection="1">
      <alignment horizontal="center" vertical="center" shrinkToFit="1"/>
      <protection locked="0"/>
    </xf>
    <xf numFmtId="0" fontId="7" fillId="0" borderId="6" xfId="0" applyFont="1" applyFill="1" applyBorder="1" applyAlignment="1" applyProtection="1">
      <alignment vertical="center" wrapText="1"/>
      <protection locked="0"/>
    </xf>
    <xf numFmtId="176" fontId="7" fillId="0" borderId="6" xfId="0" applyNumberFormat="1" applyFont="1" applyFill="1" applyBorder="1" applyAlignment="1" applyProtection="1">
      <alignment horizontal="center" vertical="center" wrapText="1" shrinkToFit="1"/>
      <protection locked="0"/>
    </xf>
    <xf numFmtId="0" fontId="7" fillId="0" borderId="47" xfId="0" applyFont="1" applyFill="1" applyBorder="1" applyAlignment="1" applyProtection="1">
      <alignment vertical="center" wrapText="1"/>
      <protection locked="0"/>
    </xf>
    <xf numFmtId="0" fontId="7" fillId="0" borderId="49" xfId="0" applyFont="1" applyFill="1" applyBorder="1" applyAlignment="1" applyProtection="1">
      <alignment vertical="center" wrapText="1"/>
      <protection locked="0"/>
    </xf>
    <xf numFmtId="0" fontId="26" fillId="0" borderId="0" xfId="0" applyFont="1">
      <alignment vertical="center"/>
    </xf>
    <xf numFmtId="177" fontId="21" fillId="0" borderId="3" xfId="0" applyNumberFormat="1" applyFont="1" applyFill="1" applyBorder="1" applyAlignment="1">
      <alignment horizontal="center" vertical="center" wrapText="1"/>
    </xf>
    <xf numFmtId="177" fontId="7" fillId="8" borderId="3" xfId="0" applyNumberFormat="1" applyFont="1" applyFill="1" applyBorder="1" applyAlignment="1">
      <alignment horizontal="center" vertical="center" wrapText="1"/>
    </xf>
    <xf numFmtId="0" fontId="7" fillId="5" borderId="16" xfId="0" applyFont="1" applyFill="1" applyBorder="1" applyAlignment="1" applyProtection="1">
      <alignment horizontal="center" vertical="center" wrapText="1"/>
    </xf>
    <xf numFmtId="178" fontId="4" fillId="5" borderId="27" xfId="0" applyNumberFormat="1" applyFont="1" applyFill="1" applyBorder="1" applyAlignment="1" applyProtection="1">
      <alignment horizontal="center" vertical="center" wrapText="1"/>
      <protection locked="0"/>
    </xf>
    <xf numFmtId="176" fontId="4" fillId="5" borderId="27" xfId="0" applyNumberFormat="1" applyFont="1" applyFill="1" applyBorder="1" applyAlignment="1" applyProtection="1">
      <alignment horizontal="center" vertical="center" shrinkToFit="1"/>
      <protection locked="0"/>
    </xf>
    <xf numFmtId="0" fontId="4" fillId="5" borderId="27" xfId="0" applyFont="1" applyFill="1" applyBorder="1" applyAlignment="1" applyProtection="1">
      <alignment horizontal="center" vertical="center" wrapText="1"/>
      <protection locked="0"/>
    </xf>
    <xf numFmtId="178" fontId="4" fillId="5" borderId="22" xfId="0" applyNumberFormat="1" applyFont="1" applyFill="1" applyBorder="1" applyAlignment="1" applyProtection="1">
      <alignment horizontal="center" vertical="center" wrapText="1"/>
      <protection locked="0"/>
    </xf>
    <xf numFmtId="176" fontId="4" fillId="5" borderId="22" xfId="0" applyNumberFormat="1" applyFont="1" applyFill="1" applyBorder="1" applyAlignment="1" applyProtection="1">
      <alignment horizontal="center" vertical="center" shrinkToFit="1"/>
      <protection locked="0"/>
    </xf>
    <xf numFmtId="0" fontId="4" fillId="5" borderId="22" xfId="0" applyFont="1" applyFill="1" applyBorder="1" applyAlignment="1" applyProtection="1">
      <alignment horizontal="center" vertical="center" wrapText="1" shrinkToFit="1"/>
      <protection locked="0"/>
    </xf>
    <xf numFmtId="0" fontId="4" fillId="5" borderId="22" xfId="0" applyFont="1" applyFill="1" applyBorder="1" applyAlignment="1" applyProtection="1">
      <alignment horizontal="center" vertical="center" wrapText="1"/>
      <protection locked="0"/>
    </xf>
    <xf numFmtId="0" fontId="4" fillId="5" borderId="24" xfId="0" applyFont="1" applyFill="1" applyBorder="1" applyAlignment="1" applyProtection="1">
      <alignment horizontal="center" vertical="center" wrapText="1" shrinkToFit="1"/>
      <protection locked="0"/>
    </xf>
    <xf numFmtId="0" fontId="4" fillId="5" borderId="40" xfId="0" applyFont="1" applyFill="1" applyBorder="1" applyAlignment="1" applyProtection="1">
      <alignment horizontal="center" vertical="center" wrapText="1" shrinkToFit="1"/>
      <protection locked="0"/>
    </xf>
    <xf numFmtId="0" fontId="7" fillId="8" borderId="51"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0" borderId="14" xfId="0" applyFont="1" applyFill="1" applyBorder="1" applyAlignment="1" applyProtection="1">
      <alignment horizontal="center" vertical="center" wrapText="1"/>
    </xf>
    <xf numFmtId="178" fontId="4" fillId="0" borderId="13" xfId="0" applyNumberFormat="1" applyFont="1" applyFill="1" applyBorder="1" applyAlignment="1" applyProtection="1">
      <alignment horizontal="center" vertical="center" wrapText="1"/>
      <protection locked="0"/>
    </xf>
    <xf numFmtId="176" fontId="4" fillId="0" borderId="13" xfId="0" applyNumberFormat="1"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wrapText="1" shrinkToFit="1"/>
      <protection locked="0"/>
    </xf>
    <xf numFmtId="0" fontId="4" fillId="0" borderId="13" xfId="0"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178" fontId="7" fillId="7" borderId="27" xfId="0" applyNumberFormat="1" applyFont="1" applyFill="1" applyBorder="1" applyAlignment="1" applyProtection="1">
      <alignment horizontal="center" vertical="center" wrapText="1"/>
      <protection locked="0"/>
    </xf>
    <xf numFmtId="176" fontId="7" fillId="7" borderId="27" xfId="0" applyNumberFormat="1" applyFont="1" applyFill="1" applyBorder="1" applyAlignment="1" applyProtection="1">
      <alignment horizontal="center" vertical="center" shrinkToFit="1"/>
      <protection locked="0"/>
    </xf>
    <xf numFmtId="0" fontId="7" fillId="7" borderId="27" xfId="0" applyFont="1" applyFill="1" applyBorder="1" applyAlignment="1" applyProtection="1">
      <alignment horizontal="center" vertical="center" wrapText="1" shrinkToFit="1"/>
      <protection locked="0"/>
    </xf>
    <xf numFmtId="0" fontId="7" fillId="7" borderId="27" xfId="0" applyFont="1" applyFill="1" applyBorder="1" applyAlignment="1" applyProtection="1">
      <alignment horizontal="center" vertical="center" wrapText="1"/>
      <protection locked="0"/>
    </xf>
    <xf numFmtId="0" fontId="7" fillId="7" borderId="33" xfId="0" applyFont="1" applyFill="1" applyBorder="1" applyAlignment="1" applyProtection="1">
      <alignment horizontal="center" vertical="center" wrapText="1" shrinkToFit="1"/>
      <protection locked="0"/>
    </xf>
    <xf numFmtId="0" fontId="7" fillId="7" borderId="39" xfId="0" applyFont="1" applyFill="1" applyBorder="1" applyAlignment="1" applyProtection="1">
      <alignment horizontal="center" vertical="center" wrapText="1" shrinkToFit="1"/>
      <protection locked="0"/>
    </xf>
    <xf numFmtId="0" fontId="7" fillId="6" borderId="52" xfId="0" applyFont="1" applyFill="1" applyBorder="1" applyAlignment="1" applyProtection="1">
      <alignment horizontal="center" vertical="center" wrapText="1"/>
      <protection locked="0"/>
    </xf>
    <xf numFmtId="0" fontId="7" fillId="6" borderId="4"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17" fillId="7" borderId="53" xfId="0" applyFont="1" applyFill="1" applyBorder="1" applyAlignment="1" applyProtection="1">
      <alignment horizontal="center" vertical="center"/>
    </xf>
    <xf numFmtId="0" fontId="7" fillId="7" borderId="39" xfId="0" applyFont="1" applyFill="1" applyBorder="1" applyAlignment="1">
      <alignment horizontal="center" vertical="center" wrapText="1"/>
    </xf>
    <xf numFmtId="178" fontId="7" fillId="8" borderId="27" xfId="0" applyNumberFormat="1" applyFont="1" applyFill="1" applyBorder="1" applyAlignment="1" applyProtection="1">
      <alignment horizontal="center" vertical="center" wrapText="1"/>
      <protection locked="0"/>
    </xf>
    <xf numFmtId="176" fontId="7" fillId="8" borderId="27" xfId="0" applyNumberFormat="1" applyFont="1" applyFill="1" applyBorder="1" applyAlignment="1" applyProtection="1">
      <alignment horizontal="center" vertical="center" shrinkToFit="1"/>
      <protection locked="0"/>
    </xf>
    <xf numFmtId="0" fontId="7" fillId="8" borderId="27" xfId="0" applyFont="1" applyFill="1" applyBorder="1" applyAlignment="1" applyProtection="1">
      <alignment horizontal="center" vertical="center" wrapText="1" shrinkToFit="1"/>
      <protection locked="0"/>
    </xf>
    <xf numFmtId="0" fontId="7" fillId="8" borderId="27" xfId="0" applyFont="1" applyFill="1" applyBorder="1" applyAlignment="1" applyProtection="1">
      <alignment horizontal="center" vertical="center" wrapText="1"/>
      <protection locked="0"/>
    </xf>
    <xf numFmtId="0" fontId="7" fillId="8" borderId="33" xfId="0" applyFont="1" applyFill="1" applyBorder="1" applyAlignment="1" applyProtection="1">
      <alignment horizontal="center" vertical="center" wrapText="1" shrinkToFit="1"/>
      <protection locked="0"/>
    </xf>
    <xf numFmtId="0" fontId="7" fillId="8" borderId="39" xfId="0" applyFont="1" applyFill="1" applyBorder="1" applyAlignment="1" applyProtection="1">
      <alignment horizontal="center" vertical="center" wrapText="1" shrinkToFit="1"/>
      <protection locked="0"/>
    </xf>
    <xf numFmtId="0" fontId="7" fillId="8" borderId="16" xfId="0" applyFont="1" applyFill="1" applyBorder="1" applyAlignment="1" applyProtection="1">
      <alignment horizontal="center" vertical="center" wrapText="1"/>
    </xf>
    <xf numFmtId="0" fontId="7" fillId="7" borderId="16" xfId="0" applyFont="1" applyFill="1" applyBorder="1" applyAlignment="1" applyProtection="1">
      <alignment horizontal="center" vertical="center" wrapText="1"/>
    </xf>
    <xf numFmtId="0" fontId="7" fillId="5" borderId="50" xfId="0" applyFont="1" applyFill="1" applyBorder="1" applyAlignment="1" applyProtection="1">
      <alignment horizontal="center" vertical="center" wrapText="1"/>
      <protection locked="0"/>
    </xf>
    <xf numFmtId="0" fontId="7" fillId="5" borderId="18" xfId="0" applyFont="1" applyFill="1" applyBorder="1" applyAlignment="1" applyProtection="1">
      <alignment horizontal="center" vertical="center" wrapText="1"/>
      <protection locked="0"/>
    </xf>
    <xf numFmtId="0" fontId="7" fillId="5" borderId="36" xfId="0" applyFont="1" applyFill="1" applyBorder="1" applyAlignment="1" applyProtection="1">
      <alignment horizontal="center" vertical="center" wrapText="1"/>
      <protection locked="0"/>
    </xf>
    <xf numFmtId="0" fontId="7" fillId="5" borderId="0" xfId="0" applyFont="1" applyFill="1" applyBorder="1" applyAlignment="1">
      <alignment horizontal="center" vertical="center"/>
    </xf>
    <xf numFmtId="0" fontId="4" fillId="0" borderId="0" xfId="0" applyFont="1" applyFill="1" applyBorder="1" applyAlignment="1">
      <alignment vertical="center" wrapText="1" shrinkToFit="1"/>
    </xf>
    <xf numFmtId="177" fontId="4" fillId="2" borderId="2" xfId="0" applyNumberFormat="1" applyFont="1" applyFill="1" applyBorder="1" applyAlignment="1">
      <alignment vertical="center"/>
    </xf>
    <xf numFmtId="0" fontId="11" fillId="0" borderId="15" xfId="0" applyFont="1" applyFill="1" applyBorder="1" applyAlignment="1" applyProtection="1">
      <alignment vertical="center" wrapText="1" shrinkToFit="1"/>
      <protection locked="0"/>
    </xf>
    <xf numFmtId="177" fontId="4" fillId="3" borderId="1" xfId="0" applyNumberFormat="1" applyFont="1" applyFill="1" applyBorder="1" applyAlignment="1">
      <alignment vertical="center"/>
    </xf>
    <xf numFmtId="177" fontId="4" fillId="3" borderId="2" xfId="0" applyNumberFormat="1" applyFont="1" applyFill="1" applyBorder="1" applyAlignment="1">
      <alignment vertical="center"/>
    </xf>
    <xf numFmtId="176" fontId="4" fillId="0" borderId="3" xfId="0" applyNumberFormat="1" applyFont="1" applyBorder="1" applyAlignment="1">
      <alignment horizontal="left" vertical="center" shrinkToFit="1"/>
    </xf>
    <xf numFmtId="176" fontId="4" fillId="0" borderId="45" xfId="0" applyNumberFormat="1" applyFont="1" applyBorder="1" applyAlignment="1">
      <alignment horizontal="left" vertical="center" shrinkToFit="1"/>
    </xf>
    <xf numFmtId="0" fontId="5" fillId="0" borderId="3" xfId="0" applyFont="1" applyFill="1" applyBorder="1" applyAlignment="1">
      <alignment horizontal="center" vertical="center"/>
    </xf>
    <xf numFmtId="0" fontId="5" fillId="0" borderId="0" xfId="0" applyFont="1" applyBorder="1" applyAlignment="1">
      <alignment horizontal="center" vertical="center"/>
    </xf>
    <xf numFmtId="0" fontId="4" fillId="0" borderId="0" xfId="0" applyFont="1" applyFill="1">
      <alignment vertical="center"/>
    </xf>
    <xf numFmtId="177" fontId="4" fillId="0" borderId="0" xfId="0" applyNumberFormat="1" applyFont="1" applyFill="1" applyBorder="1" applyAlignment="1">
      <alignment vertical="center"/>
    </xf>
    <xf numFmtId="0" fontId="21"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177" fontId="4" fillId="0" borderId="45" xfId="0" applyNumberFormat="1" applyFont="1" applyFill="1" applyBorder="1" applyAlignment="1">
      <alignment horizontal="center" vertical="center" shrinkToFit="1"/>
    </xf>
    <xf numFmtId="0" fontId="5" fillId="0" borderId="45" xfId="0" applyFont="1" applyFill="1" applyBorder="1" applyAlignment="1">
      <alignment horizontal="center" vertical="center"/>
    </xf>
    <xf numFmtId="177" fontId="4" fillId="0" borderId="9" xfId="0" applyNumberFormat="1" applyFont="1" applyFill="1" applyBorder="1" applyAlignment="1">
      <alignment horizontal="center" vertical="center" shrinkToFit="1"/>
    </xf>
    <xf numFmtId="0" fontId="4" fillId="0" borderId="9" xfId="0" applyFont="1" applyFill="1" applyBorder="1" applyAlignment="1">
      <alignment horizontal="center" vertical="center"/>
    </xf>
    <xf numFmtId="0" fontId="0" fillId="0" borderId="13" xfId="0" applyFont="1" applyFill="1" applyBorder="1" applyAlignment="1" applyProtection="1">
      <alignment vertical="center" wrapText="1"/>
      <protection locked="0"/>
    </xf>
    <xf numFmtId="0" fontId="4" fillId="0" borderId="13" xfId="0" applyNumberFormat="1" applyFont="1" applyFill="1" applyBorder="1" applyAlignment="1" applyProtection="1">
      <alignment horizontal="center" vertical="center" wrapText="1"/>
      <protection locked="0"/>
    </xf>
    <xf numFmtId="176" fontId="4" fillId="0" borderId="14" xfId="0" applyNumberFormat="1"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xf>
    <xf numFmtId="0" fontId="4" fillId="0" borderId="15" xfId="0" applyFont="1" applyFill="1" applyBorder="1" applyAlignment="1">
      <alignment horizontal="center" vertical="center"/>
    </xf>
    <xf numFmtId="0" fontId="7" fillId="9" borderId="49" xfId="0" applyFont="1" applyFill="1" applyBorder="1" applyAlignment="1" applyProtection="1">
      <alignment horizontal="center" vertical="center"/>
    </xf>
    <xf numFmtId="0" fontId="7" fillId="9" borderId="59" xfId="0" applyFont="1" applyFill="1" applyBorder="1" applyAlignment="1">
      <alignment horizontal="center" vertical="center" wrapText="1"/>
    </xf>
    <xf numFmtId="0" fontId="7" fillId="9" borderId="60" xfId="0" applyFont="1" applyFill="1" applyBorder="1" applyAlignment="1">
      <alignment horizontal="center" vertical="center" wrapText="1"/>
    </xf>
    <xf numFmtId="0" fontId="7" fillId="9" borderId="28" xfId="0" applyFont="1" applyFill="1" applyBorder="1" applyAlignment="1" applyProtection="1">
      <alignment horizontal="center" vertical="center" wrapText="1"/>
    </xf>
    <xf numFmtId="0" fontId="4" fillId="9" borderId="4" xfId="0" applyFont="1" applyFill="1" applyBorder="1" applyAlignment="1">
      <alignment horizontal="left" vertical="center" wrapText="1"/>
    </xf>
    <xf numFmtId="0" fontId="4" fillId="9" borderId="4" xfId="0" applyFont="1" applyFill="1" applyBorder="1" applyAlignment="1">
      <alignment horizontal="center" vertical="center" wrapText="1"/>
    </xf>
    <xf numFmtId="0" fontId="7" fillId="0" borderId="34" xfId="0"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0" fontId="7" fillId="0" borderId="64" xfId="0" applyFont="1" applyFill="1" applyBorder="1" applyAlignment="1" applyProtection="1">
      <alignment horizontal="center" vertical="center" wrapText="1"/>
    </xf>
    <xf numFmtId="0" fontId="4" fillId="10" borderId="42" xfId="0" applyFont="1" applyFill="1" applyBorder="1" applyAlignment="1" applyProtection="1">
      <alignment horizontal="center" vertical="center" wrapText="1" shrinkToFit="1"/>
      <protection locked="0"/>
    </xf>
    <xf numFmtId="0" fontId="4" fillId="0" borderId="24" xfId="0" applyFont="1" applyFill="1" applyBorder="1" applyAlignment="1" applyProtection="1">
      <alignment horizontal="center" vertical="center" wrapText="1" shrinkToFit="1"/>
      <protection locked="0"/>
    </xf>
    <xf numFmtId="0" fontId="7" fillId="0" borderId="65"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shrinkToFit="1"/>
      <protection locked="0"/>
    </xf>
    <xf numFmtId="0" fontId="4" fillId="0" borderId="66" xfId="0" applyFont="1" applyFill="1" applyBorder="1" applyAlignment="1">
      <alignment horizontal="center" vertical="center" wrapText="1"/>
    </xf>
    <xf numFmtId="178" fontId="7" fillId="0" borderId="9" xfId="0" applyNumberFormat="1" applyFont="1" applyFill="1" applyBorder="1" applyAlignment="1" applyProtection="1">
      <alignment horizontal="center" vertical="center" wrapText="1"/>
      <protection locked="0"/>
    </xf>
    <xf numFmtId="176" fontId="7" fillId="0" borderId="13" xfId="0" applyNumberFormat="1" applyFont="1" applyFill="1" applyBorder="1" applyAlignment="1" applyProtection="1">
      <alignment horizontal="center" vertical="center" shrinkToFit="1"/>
      <protection locked="0"/>
    </xf>
    <xf numFmtId="0" fontId="7" fillId="0" borderId="13" xfId="0" applyFont="1" applyFill="1" applyBorder="1" applyAlignment="1" applyProtection="1">
      <alignment vertical="center" wrapText="1"/>
      <protection locked="0"/>
    </xf>
    <xf numFmtId="0" fontId="7" fillId="0" borderId="13" xfId="0" applyFont="1" applyFill="1" applyBorder="1" applyAlignment="1" applyProtection="1">
      <alignment horizontal="center" vertical="center" wrapText="1"/>
      <protection locked="0"/>
    </xf>
    <xf numFmtId="176" fontId="7" fillId="0" borderId="13" xfId="0" applyNumberFormat="1" applyFont="1" applyFill="1" applyBorder="1" applyAlignment="1" applyProtection="1">
      <alignment horizontal="center" vertical="center" wrapText="1" shrinkToFit="1"/>
      <protection locked="0"/>
    </xf>
    <xf numFmtId="0" fontId="7" fillId="0" borderId="31" xfId="0" applyFont="1" applyFill="1" applyBorder="1" applyAlignment="1" applyProtection="1">
      <alignment horizontal="center" vertical="center" wrapText="1"/>
    </xf>
    <xf numFmtId="179" fontId="6" fillId="4" borderId="27" xfId="0" applyNumberFormat="1" applyFont="1" applyFill="1" applyBorder="1" applyAlignment="1" applyProtection="1">
      <alignment horizontal="center" vertical="center" wrapText="1"/>
      <protection locked="0"/>
    </xf>
    <xf numFmtId="179" fontId="6" fillId="4" borderId="44" xfId="0" applyNumberFormat="1" applyFont="1" applyFill="1" applyBorder="1" applyAlignment="1" applyProtection="1">
      <alignment horizontal="center" vertical="center" shrinkToFit="1"/>
      <protection locked="0"/>
    </xf>
    <xf numFmtId="0" fontId="6" fillId="4" borderId="28" xfId="0" applyNumberFormat="1" applyFont="1" applyFill="1" applyBorder="1" applyAlignment="1" applyProtection="1">
      <alignment vertical="center" shrinkToFit="1"/>
      <protection locked="0"/>
    </xf>
    <xf numFmtId="179" fontId="6" fillId="4" borderId="63" xfId="0" applyNumberFormat="1" applyFont="1" applyFill="1" applyBorder="1" applyAlignment="1" applyProtection="1">
      <alignment horizontal="center" vertical="center" wrapText="1"/>
      <protection locked="0"/>
    </xf>
    <xf numFmtId="0" fontId="6" fillId="4" borderId="48" xfId="0" applyNumberFormat="1" applyFont="1" applyFill="1" applyBorder="1" applyAlignment="1" applyProtection="1">
      <alignment vertical="center" shrinkToFit="1"/>
      <protection locked="0"/>
    </xf>
    <xf numFmtId="0" fontId="6" fillId="4" borderId="4" xfId="0" applyFont="1" applyFill="1" applyBorder="1" applyAlignment="1">
      <alignment vertical="center" wrapText="1"/>
    </xf>
    <xf numFmtId="0" fontId="21" fillId="0" borderId="0" xfId="0" applyFont="1">
      <alignment vertical="center"/>
    </xf>
    <xf numFmtId="0" fontId="21" fillId="0" borderId="3" xfId="0" applyFont="1" applyBorder="1" applyAlignment="1">
      <alignment horizontal="center" vertical="center" wrapText="1" shrinkToFit="1"/>
    </xf>
    <xf numFmtId="0" fontId="13" fillId="0" borderId="0" xfId="0" applyFont="1">
      <alignment vertical="center"/>
    </xf>
    <xf numFmtId="0" fontId="7" fillId="8" borderId="71" xfId="0" applyFont="1" applyFill="1" applyBorder="1" applyAlignment="1">
      <alignment horizontal="center" vertical="center" wrapText="1"/>
    </xf>
    <xf numFmtId="0" fontId="7" fillId="10" borderId="69" xfId="0" applyFont="1" applyFill="1" applyBorder="1" applyAlignment="1">
      <alignment horizontal="center" vertical="center" wrapText="1"/>
    </xf>
    <xf numFmtId="0" fontId="7" fillId="10" borderId="57" xfId="0" applyFont="1" applyFill="1" applyBorder="1" applyAlignment="1" applyProtection="1">
      <alignment horizontal="center" vertical="center" wrapText="1" shrinkToFit="1"/>
      <protection locked="0"/>
    </xf>
    <xf numFmtId="0" fontId="7" fillId="10" borderId="20" xfId="0" applyFont="1" applyFill="1" applyBorder="1" applyAlignment="1">
      <alignment horizontal="center" vertical="center" wrapText="1"/>
    </xf>
    <xf numFmtId="0" fontId="7" fillId="4" borderId="84" xfId="0" applyFont="1" applyFill="1" applyBorder="1" applyAlignment="1">
      <alignment horizontal="center" vertical="center" wrapText="1"/>
    </xf>
    <xf numFmtId="0" fontId="14" fillId="0" borderId="14" xfId="0" applyFont="1" applyFill="1" applyBorder="1" applyAlignment="1">
      <alignment vertical="center" wrapText="1"/>
    </xf>
    <xf numFmtId="0" fontId="4" fillId="3" borderId="1" xfId="0" applyFont="1" applyFill="1" applyBorder="1" applyAlignment="1">
      <alignment vertical="center"/>
    </xf>
    <xf numFmtId="0" fontId="4" fillId="3" borderId="2" xfId="0" applyFont="1" applyFill="1" applyBorder="1" applyAlignment="1">
      <alignment vertical="center"/>
    </xf>
    <xf numFmtId="177" fontId="21" fillId="0" borderId="0" xfId="0" applyNumberFormat="1" applyFont="1" applyFill="1" applyBorder="1" applyAlignment="1">
      <alignment horizontal="right" vertical="top"/>
    </xf>
    <xf numFmtId="0" fontId="21" fillId="0" borderId="0" xfId="0" applyFont="1" applyAlignment="1">
      <alignment horizontal="right" vertical="top"/>
    </xf>
    <xf numFmtId="0" fontId="0" fillId="0" borderId="0" xfId="0" applyFont="1" applyFill="1" applyBorder="1">
      <alignment vertical="center"/>
    </xf>
    <xf numFmtId="0" fontId="0" fillId="0" borderId="0" xfId="0" applyFont="1" applyFill="1">
      <alignment vertical="center"/>
    </xf>
    <xf numFmtId="0" fontId="7" fillId="6" borderId="85"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22" xfId="0" applyFont="1" applyFill="1" applyBorder="1" applyAlignment="1">
      <alignment horizontal="center" vertical="center" wrapText="1"/>
    </xf>
    <xf numFmtId="0" fontId="7" fillId="9" borderId="23" xfId="0" applyFont="1" applyFill="1" applyBorder="1" applyAlignment="1">
      <alignment horizontal="center" vertical="center" wrapText="1"/>
    </xf>
    <xf numFmtId="177" fontId="7" fillId="8" borderId="10" xfId="0" applyNumberFormat="1" applyFont="1" applyFill="1" applyBorder="1" applyAlignment="1">
      <alignment horizontal="center" vertical="center" wrapText="1"/>
    </xf>
    <xf numFmtId="177" fontId="7" fillId="7" borderId="10" xfId="0" applyNumberFormat="1" applyFont="1" applyFill="1" applyBorder="1" applyAlignment="1">
      <alignment horizontal="center" vertical="center" wrapText="1"/>
    </xf>
    <xf numFmtId="0" fontId="4" fillId="0" borderId="9" xfId="0" applyFont="1" applyFill="1" applyBorder="1" applyAlignment="1" applyProtection="1">
      <alignment horizontal="center" vertical="center" wrapText="1" shrinkToFit="1"/>
      <protection locked="0"/>
    </xf>
    <xf numFmtId="0" fontId="0" fillId="9" borderId="22" xfId="0" applyFont="1" applyFill="1" applyBorder="1" applyAlignment="1">
      <alignment horizontal="center" vertical="center" wrapText="1"/>
    </xf>
    <xf numFmtId="0" fontId="7" fillId="0" borderId="35"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177" fontId="7" fillId="0" borderId="3" xfId="0" applyNumberFormat="1" applyFont="1" applyFill="1" applyBorder="1" applyAlignment="1" applyProtection="1">
      <alignment horizontal="left" vertical="center" wrapText="1" shrinkToFit="1"/>
      <protection locked="0"/>
    </xf>
    <xf numFmtId="176" fontId="7" fillId="0" borderId="4" xfId="0" applyNumberFormat="1" applyFont="1" applyFill="1" applyBorder="1" applyAlignment="1" applyProtection="1">
      <alignment horizontal="center" vertical="center" shrinkToFit="1"/>
      <protection locked="0"/>
    </xf>
    <xf numFmtId="0" fontId="7" fillId="0" borderId="10" xfId="0" applyFont="1" applyFill="1" applyBorder="1" applyAlignment="1" applyProtection="1">
      <alignment vertical="center" wrapText="1"/>
      <protection locked="0"/>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4" fillId="0" borderId="44" xfId="0" applyFont="1" applyFill="1" applyBorder="1" applyAlignment="1" applyProtection="1">
      <alignment horizontal="center" vertical="center" wrapText="1" shrinkToFit="1"/>
      <protection locked="0"/>
    </xf>
    <xf numFmtId="0" fontId="4" fillId="0" borderId="35" xfId="0" applyFont="1" applyFill="1" applyBorder="1" applyAlignment="1" applyProtection="1">
      <alignment horizontal="center" vertical="center" wrapText="1" shrinkToFit="1"/>
      <protection locked="0"/>
    </xf>
    <xf numFmtId="0" fontId="4" fillId="0" borderId="38" xfId="0" applyFont="1" applyFill="1" applyBorder="1" applyAlignment="1" applyProtection="1">
      <alignment horizontal="center" vertical="center" wrapText="1" shrinkToFit="1"/>
      <protection locked="0"/>
    </xf>
    <xf numFmtId="0" fontId="7" fillId="4" borderId="33" xfId="0" applyFont="1" applyFill="1" applyBorder="1" applyAlignment="1" applyProtection="1">
      <alignment horizontal="center" vertical="center" wrapText="1" shrinkToFit="1"/>
      <protection locked="0"/>
    </xf>
    <xf numFmtId="177" fontId="7" fillId="4" borderId="1" xfId="0" applyNumberFormat="1"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8" borderId="24" xfId="0" quotePrefix="1" applyFont="1" applyFill="1" applyBorder="1" applyAlignment="1">
      <alignment horizontal="center" vertical="center" wrapText="1"/>
    </xf>
    <xf numFmtId="0" fontId="11" fillId="0" borderId="3" xfId="0" quotePrefix="1" applyFont="1" applyFill="1" applyBorder="1" applyAlignment="1">
      <alignment horizontal="center" vertical="center" wrapText="1"/>
    </xf>
    <xf numFmtId="177" fontId="7" fillId="7" borderId="86" xfId="0" applyNumberFormat="1"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9" xfId="0" applyFont="1" applyFill="1" applyBorder="1">
      <alignment vertical="center"/>
    </xf>
    <xf numFmtId="0" fontId="13" fillId="0" borderId="9" xfId="0" applyFont="1" applyFill="1" applyBorder="1" applyAlignment="1">
      <alignment horizontal="center" vertical="center"/>
    </xf>
    <xf numFmtId="0" fontId="5" fillId="0" borderId="55" xfId="0" applyFont="1" applyFill="1" applyBorder="1" applyAlignment="1">
      <alignment horizontal="center" vertical="center"/>
    </xf>
    <xf numFmtId="0" fontId="14" fillId="3" borderId="3" xfId="0" applyFont="1" applyFill="1" applyBorder="1" applyAlignment="1">
      <alignment horizontal="center" vertical="center" wrapText="1"/>
    </xf>
    <xf numFmtId="0" fontId="4" fillId="3" borderId="1" xfId="0" applyFont="1" applyFill="1" applyBorder="1" applyAlignment="1">
      <alignment vertical="center" wrapText="1"/>
    </xf>
    <xf numFmtId="0" fontId="4" fillId="3" borderId="2" xfId="0" applyFont="1" applyFill="1" applyBorder="1" applyAlignment="1">
      <alignment vertical="center" wrapText="1"/>
    </xf>
    <xf numFmtId="177" fontId="4" fillId="35" borderId="3" xfId="0" applyNumberFormat="1" applyFont="1" applyFill="1" applyBorder="1" applyAlignment="1">
      <alignment horizontal="center" vertical="center" shrinkToFit="1"/>
    </xf>
    <xf numFmtId="0" fontId="5" fillId="35" borderId="3" xfId="0" applyFont="1" applyFill="1" applyBorder="1" applyAlignment="1">
      <alignment horizontal="center" vertical="center"/>
    </xf>
    <xf numFmtId="177" fontId="4" fillId="3" borderId="3" xfId="0" applyNumberFormat="1" applyFont="1" applyFill="1" applyBorder="1" applyAlignment="1">
      <alignment vertical="center"/>
    </xf>
    <xf numFmtId="0" fontId="4" fillId="3" borderId="10" xfId="0" applyFont="1" applyFill="1" applyBorder="1" applyAlignment="1">
      <alignment vertical="center"/>
    </xf>
    <xf numFmtId="0" fontId="13" fillId="3" borderId="2" xfId="0" applyFont="1" applyFill="1" applyBorder="1" applyAlignment="1">
      <alignment vertical="center"/>
    </xf>
    <xf numFmtId="0" fontId="21" fillId="0" borderId="9" xfId="0" applyFont="1" applyFill="1" applyBorder="1" applyAlignment="1">
      <alignment horizontal="center" vertical="center"/>
    </xf>
    <xf numFmtId="0" fontId="13" fillId="0" borderId="3" xfId="0" applyFont="1" applyFill="1" applyBorder="1" applyAlignment="1">
      <alignment horizontal="center" vertical="center"/>
    </xf>
    <xf numFmtId="0" fontId="4" fillId="0" borderId="9" xfId="0" applyFont="1" applyFill="1" applyBorder="1" applyAlignment="1">
      <alignment horizontal="center" vertical="center" shrinkToFit="1"/>
    </xf>
    <xf numFmtId="0" fontId="21" fillId="0" borderId="3" xfId="0" applyFont="1" applyFill="1" applyBorder="1" applyAlignment="1">
      <alignment horizontal="left" vertical="center" wrapText="1"/>
    </xf>
    <xf numFmtId="0" fontId="21" fillId="0" borderId="45" xfId="0" applyFont="1" applyFill="1" applyBorder="1" applyAlignment="1">
      <alignment horizontal="left" vertical="center" wrapText="1"/>
    </xf>
    <xf numFmtId="0" fontId="4" fillId="0" borderId="45" xfId="0" applyFont="1" applyFill="1" applyBorder="1" applyAlignment="1">
      <alignment horizontal="center" vertical="center" shrinkToFit="1"/>
    </xf>
    <xf numFmtId="177" fontId="4" fillId="0" borderId="55" xfId="0" applyNumberFormat="1"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5" fillId="0" borderId="54" xfId="0" applyFont="1" applyFill="1" applyBorder="1" applyAlignment="1">
      <alignment horizontal="center" vertical="center"/>
    </xf>
    <xf numFmtId="0" fontId="4" fillId="0" borderId="56" xfId="0" applyFont="1" applyFill="1" applyBorder="1" applyAlignment="1">
      <alignment horizontal="center" vertical="center" shrinkToFit="1"/>
    </xf>
    <xf numFmtId="0" fontId="5" fillId="0" borderId="5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87" xfId="0" applyFont="1" applyFill="1" applyBorder="1" applyAlignment="1">
      <alignment horizontal="center" vertical="center"/>
    </xf>
    <xf numFmtId="0" fontId="4" fillId="0" borderId="55" xfId="0" applyFont="1" applyFill="1" applyBorder="1" applyAlignment="1">
      <alignment horizontal="center" vertical="center" shrinkToFit="1"/>
    </xf>
    <xf numFmtId="176" fontId="4" fillId="0" borderId="3" xfId="0" applyNumberFormat="1" applyFont="1" applyFill="1" applyBorder="1" applyAlignment="1">
      <alignment horizontal="left" vertical="center" shrinkToFit="1"/>
    </xf>
    <xf numFmtId="0" fontId="21" fillId="0" borderId="3" xfId="0" applyFont="1" applyFill="1" applyBorder="1" applyAlignment="1">
      <alignment horizontal="center" vertical="center" wrapText="1"/>
    </xf>
    <xf numFmtId="0" fontId="4" fillId="0" borderId="3" xfId="0" applyFont="1" applyFill="1" applyBorder="1">
      <alignment vertical="center"/>
    </xf>
    <xf numFmtId="0" fontId="4" fillId="0" borderId="45" xfId="0" applyFont="1" applyFill="1" applyBorder="1">
      <alignment vertical="center"/>
    </xf>
    <xf numFmtId="0" fontId="52" fillId="0" borderId="0" xfId="0" applyFont="1">
      <alignment vertical="center"/>
    </xf>
    <xf numFmtId="0" fontId="20"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4" fillId="0" borderId="45" xfId="0" applyFont="1" applyFill="1" applyBorder="1" applyAlignment="1">
      <alignment horizontal="center" vertical="center" wrapText="1"/>
    </xf>
    <xf numFmtId="0" fontId="4" fillId="10" borderId="57" xfId="0" applyFont="1" applyFill="1" applyBorder="1" applyAlignment="1" applyProtection="1">
      <alignment horizontal="center" vertical="center" wrapText="1" shrinkToFit="1"/>
      <protection locked="0"/>
    </xf>
    <xf numFmtId="0" fontId="4" fillId="10" borderId="46" xfId="0" applyFont="1" applyFill="1" applyBorder="1" applyAlignment="1" applyProtection="1">
      <alignment horizontal="center" vertical="center" wrapText="1" shrinkToFit="1"/>
      <protection locked="0"/>
    </xf>
    <xf numFmtId="0" fontId="4" fillId="10" borderId="32" xfId="0" applyFont="1" applyFill="1" applyBorder="1" applyAlignment="1">
      <alignment horizontal="center" vertical="center" wrapText="1"/>
    </xf>
    <xf numFmtId="0" fontId="4" fillId="10" borderId="73" xfId="0" applyFont="1" applyFill="1" applyBorder="1" applyAlignment="1" applyProtection="1">
      <alignment horizontal="center" vertical="center" wrapText="1" shrinkToFit="1"/>
      <protection locked="0"/>
    </xf>
    <xf numFmtId="177" fontId="4" fillId="0" borderId="0" xfId="0" applyNumberFormat="1" applyFont="1" applyFill="1" applyBorder="1" applyAlignment="1">
      <alignment horizontal="left" vertical="center"/>
    </xf>
    <xf numFmtId="0" fontId="4" fillId="0" borderId="0" xfId="0" applyFont="1" applyBorder="1" applyAlignment="1">
      <alignment vertical="top"/>
    </xf>
    <xf numFmtId="0" fontId="7" fillId="11" borderId="68" xfId="0" applyFont="1" applyFill="1" applyBorder="1" applyAlignment="1">
      <alignment horizontal="center" vertical="center"/>
    </xf>
    <xf numFmtId="0" fontId="7" fillId="11" borderId="61" xfId="0" applyFont="1" applyFill="1" applyBorder="1" applyAlignment="1">
      <alignment horizontal="center" vertical="center"/>
    </xf>
    <xf numFmtId="0" fontId="7" fillId="11" borderId="30" xfId="0" applyFont="1" applyFill="1" applyBorder="1" applyAlignment="1">
      <alignment horizontal="center" vertical="center"/>
    </xf>
    <xf numFmtId="0" fontId="7" fillId="0" borderId="11" xfId="0" applyNumberFormat="1" applyFont="1" applyFill="1" applyBorder="1" applyAlignment="1" applyProtection="1">
      <alignment horizontal="center" vertical="center"/>
    </xf>
    <xf numFmtId="178" fontId="0" fillId="0" borderId="4" xfId="0" applyNumberFormat="1" applyFont="1" applyFill="1" applyBorder="1" applyAlignment="1" applyProtection="1">
      <alignment horizontal="center" vertical="center" wrapText="1"/>
      <protection locked="0"/>
    </xf>
    <xf numFmtId="0" fontId="7" fillId="0" borderId="5" xfId="0" applyNumberFormat="1" applyFont="1" applyFill="1" applyBorder="1" applyAlignment="1" applyProtection="1">
      <alignment horizontal="center" vertical="center"/>
    </xf>
    <xf numFmtId="0" fontId="18" fillId="0" borderId="5" xfId="0" applyFont="1" applyFill="1" applyBorder="1" applyAlignment="1" applyProtection="1">
      <alignment horizontal="center" vertical="center" wrapText="1"/>
    </xf>
    <xf numFmtId="0" fontId="18" fillId="0" borderId="43" xfId="0" applyFont="1" applyFill="1" applyBorder="1" applyAlignment="1" applyProtection="1">
      <alignment horizontal="center" vertical="center" wrapText="1"/>
    </xf>
    <xf numFmtId="0" fontId="7" fillId="0" borderId="17" xfId="0" applyNumberFormat="1" applyFont="1" applyFill="1" applyBorder="1" applyAlignment="1" applyProtection="1">
      <alignment horizontal="center" vertical="center" wrapText="1"/>
    </xf>
    <xf numFmtId="0" fontId="7" fillId="10" borderId="28" xfId="0" applyFont="1" applyFill="1" applyBorder="1" applyAlignment="1" applyProtection="1">
      <alignment horizontal="center" vertical="center" wrapText="1" shrinkToFit="1"/>
      <protection locked="0"/>
    </xf>
    <xf numFmtId="0" fontId="7" fillId="9" borderId="44" xfId="0" applyFont="1" applyFill="1" applyBorder="1" applyAlignment="1">
      <alignment horizontal="center" vertical="center" wrapText="1"/>
    </xf>
    <xf numFmtId="0" fontId="4" fillId="0" borderId="44"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wrapText="1" shrinkToFit="1"/>
      <protection locked="0"/>
    </xf>
    <xf numFmtId="0" fontId="0" fillId="9" borderId="40" xfId="0" applyFont="1" applyFill="1" applyBorder="1" applyAlignment="1">
      <alignment horizontal="center" vertical="center" wrapText="1"/>
    </xf>
    <xf numFmtId="0" fontId="0" fillId="9" borderId="17" xfId="0" applyFont="1" applyFill="1" applyBorder="1" applyAlignment="1">
      <alignment horizontal="center" vertical="center" wrapText="1"/>
    </xf>
    <xf numFmtId="0" fontId="7" fillId="8" borderId="70" xfId="0" applyFont="1" applyFill="1" applyBorder="1" applyAlignment="1">
      <alignment horizontal="center" vertical="center" wrapText="1"/>
    </xf>
    <xf numFmtId="0" fontId="7" fillId="4" borderId="51" xfId="0" applyFont="1" applyFill="1" applyBorder="1" applyAlignment="1">
      <alignment horizontal="center" vertical="center" wrapText="1"/>
    </xf>
    <xf numFmtId="0" fontId="7" fillId="7" borderId="72" xfId="0" applyFont="1" applyFill="1" applyBorder="1" applyAlignment="1">
      <alignment horizontal="center" vertical="center" wrapText="1"/>
    </xf>
    <xf numFmtId="0" fontId="7" fillId="36" borderId="3" xfId="0" applyFont="1" applyFill="1" applyBorder="1" applyAlignment="1">
      <alignment horizontal="center" vertical="center"/>
    </xf>
    <xf numFmtId="0" fontId="4" fillId="0" borderId="0" xfId="0" applyFont="1" applyFill="1" applyBorder="1" applyAlignment="1">
      <alignment vertical="center" textRotation="255"/>
    </xf>
    <xf numFmtId="0" fontId="4" fillId="0" borderId="90" xfId="0" applyFont="1" applyFill="1" applyBorder="1" applyAlignment="1">
      <alignment vertical="center" textRotation="255"/>
    </xf>
    <xf numFmtId="177" fontId="4" fillId="0" borderId="0" xfId="0" applyNumberFormat="1" applyFont="1" applyBorder="1" applyAlignment="1">
      <alignment horizontal="center" vertical="center" shrinkToFit="1"/>
    </xf>
    <xf numFmtId="0" fontId="7" fillId="4" borderId="60" xfId="0" applyFont="1" applyFill="1" applyBorder="1" applyAlignment="1">
      <alignment horizontal="center" vertical="center" wrapText="1"/>
    </xf>
    <xf numFmtId="0" fontId="4" fillId="10" borderId="20" xfId="0" applyFont="1" applyFill="1" applyBorder="1" applyAlignment="1" applyProtection="1">
      <alignment horizontal="center" vertical="center" wrapText="1" shrinkToFit="1"/>
      <protection locked="0"/>
    </xf>
    <xf numFmtId="0" fontId="12" fillId="0" borderId="0" xfId="0" applyFont="1">
      <alignment vertical="center"/>
    </xf>
    <xf numFmtId="0" fontId="12" fillId="0" borderId="0" xfId="0" applyFont="1" applyBorder="1" applyAlignment="1">
      <alignment horizontal="left" vertical="center"/>
    </xf>
    <xf numFmtId="0" fontId="7" fillId="9" borderId="3" xfId="0" applyFont="1" applyFill="1" applyBorder="1" applyAlignment="1">
      <alignment horizontal="center" vertical="center" wrapText="1"/>
    </xf>
    <xf numFmtId="0" fontId="4" fillId="0" borderId="0" xfId="0" applyFont="1" applyFill="1" applyBorder="1" applyAlignment="1">
      <alignment horizontal="left" vertical="center" wrapText="1" shrinkToFit="1"/>
    </xf>
    <xf numFmtId="0" fontId="12" fillId="0" borderId="13" xfId="0" applyFont="1" applyFill="1" applyBorder="1" applyAlignment="1" applyProtection="1">
      <alignment horizontal="center" vertical="center" wrapText="1" shrinkToFit="1"/>
      <protection locked="0"/>
    </xf>
    <xf numFmtId="0" fontId="12" fillId="0" borderId="3" xfId="0" applyFont="1" applyFill="1" applyBorder="1" applyAlignment="1" applyProtection="1">
      <alignment horizontal="center" vertical="center" wrapText="1" shrinkToFit="1"/>
      <protection locked="0"/>
    </xf>
    <xf numFmtId="0" fontId="18" fillId="9" borderId="44" xfId="0" applyFont="1" applyFill="1" applyBorder="1" applyAlignment="1">
      <alignment horizontal="center" vertical="center" wrapText="1"/>
    </xf>
    <xf numFmtId="0" fontId="18" fillId="9" borderId="22" xfId="0" applyFont="1" applyFill="1" applyBorder="1" applyAlignment="1">
      <alignment horizontal="center" vertical="center" wrapText="1"/>
    </xf>
    <xf numFmtId="0" fontId="53" fillId="9" borderId="22" xfId="0" applyFont="1" applyFill="1" applyBorder="1" applyAlignment="1">
      <alignment horizontal="center" vertical="center" wrapText="1"/>
    </xf>
    <xf numFmtId="0" fontId="53" fillId="9" borderId="24"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5" fillId="2" borderId="3" xfId="0" applyFont="1" applyFill="1" applyBorder="1" applyAlignment="1">
      <alignment horizontal="center" vertical="center"/>
    </xf>
    <xf numFmtId="0" fontId="12" fillId="0" borderId="3" xfId="0" applyFont="1" applyBorder="1" applyAlignment="1">
      <alignment horizontal="center" vertical="center" shrinkToFit="1"/>
    </xf>
    <xf numFmtId="0" fontId="56" fillId="0" borderId="3" xfId="0" applyFont="1" applyBorder="1" applyAlignment="1">
      <alignment horizontal="center" vertical="center" wrapText="1" shrinkToFit="1"/>
    </xf>
    <xf numFmtId="0" fontId="56" fillId="0" borderId="3" xfId="0" applyFont="1" applyFill="1" applyBorder="1" applyAlignment="1">
      <alignment horizontal="left" vertical="center" wrapText="1"/>
    </xf>
    <xf numFmtId="176" fontId="12" fillId="0" borderId="3" xfId="0" applyNumberFormat="1" applyFont="1" applyBorder="1" applyAlignment="1">
      <alignment horizontal="center" vertical="center" shrinkToFit="1"/>
    </xf>
    <xf numFmtId="0" fontId="27" fillId="5" borderId="50" xfId="0" applyFont="1" applyFill="1" applyBorder="1" applyAlignment="1" applyProtection="1">
      <alignment horizontal="center" vertical="center" wrapText="1"/>
      <protection locked="0"/>
    </xf>
    <xf numFmtId="0" fontId="27" fillId="5" borderId="18" xfId="0" applyFont="1" applyFill="1" applyBorder="1" applyAlignment="1" applyProtection="1">
      <alignment horizontal="center" vertical="center" wrapText="1"/>
      <protection locked="0"/>
    </xf>
    <xf numFmtId="0" fontId="27" fillId="5" borderId="36" xfId="0" applyFont="1" applyFill="1" applyBorder="1" applyAlignment="1" applyProtection="1">
      <alignment horizontal="center" vertical="center" wrapText="1"/>
      <protection locked="0"/>
    </xf>
    <xf numFmtId="0" fontId="27" fillId="5" borderId="0" xfId="0" applyFont="1" applyFill="1" applyBorder="1" applyAlignment="1">
      <alignment horizontal="center" vertical="center"/>
    </xf>
    <xf numFmtId="0" fontId="4" fillId="0" borderId="6" xfId="0" applyFont="1" applyBorder="1" applyAlignment="1">
      <alignment horizontal="center" vertical="center" shrinkToFit="1"/>
    </xf>
    <xf numFmtId="0" fontId="5" fillId="0" borderId="6" xfId="0" applyFont="1" applyBorder="1" applyAlignment="1">
      <alignment horizontal="center" vertical="center"/>
    </xf>
    <xf numFmtId="0" fontId="5" fillId="0" borderId="90" xfId="0" applyFont="1" applyBorder="1" applyAlignment="1">
      <alignment horizontal="center" vertical="center"/>
    </xf>
    <xf numFmtId="0" fontId="57" fillId="0" borderId="3" xfId="0" applyFont="1" applyFill="1" applyBorder="1" applyAlignment="1">
      <alignment horizontal="center" vertical="center" wrapText="1"/>
    </xf>
    <xf numFmtId="0" fontId="13" fillId="0" borderId="6" xfId="0" applyFont="1" applyFill="1" applyBorder="1" applyAlignment="1">
      <alignment horizontal="center" vertical="center"/>
    </xf>
    <xf numFmtId="0" fontId="12" fillId="0" borderId="45" xfId="0" applyFont="1" applyFill="1" applyBorder="1" applyAlignment="1">
      <alignment horizontal="center" vertical="center" wrapText="1" shrinkToFit="1"/>
    </xf>
    <xf numFmtId="0" fontId="27" fillId="4" borderId="84" xfId="0" applyFont="1" applyFill="1" applyBorder="1" applyAlignment="1">
      <alignment horizontal="center" vertical="center" wrapText="1"/>
    </xf>
    <xf numFmtId="0" fontId="27" fillId="4" borderId="50" xfId="0" applyFont="1" applyFill="1" applyBorder="1" applyAlignment="1" applyProtection="1">
      <alignment horizontal="center" vertical="center" wrapText="1"/>
      <protection locked="0"/>
    </xf>
    <xf numFmtId="0" fontId="27" fillId="4" borderId="4"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4" fillId="3" borderId="1" xfId="0" applyFont="1" applyFill="1" applyBorder="1" applyAlignment="1">
      <alignment horizontal="left" vertical="center"/>
    </xf>
    <xf numFmtId="0" fontId="18" fillId="2" borderId="51" xfId="0" applyFont="1" applyFill="1" applyBorder="1" applyAlignment="1">
      <alignment horizontal="center" vertical="center" wrapText="1"/>
    </xf>
    <xf numFmtId="0" fontId="18" fillId="2" borderId="27" xfId="0" applyFont="1" applyFill="1" applyBorder="1" applyAlignment="1" applyProtection="1">
      <alignment horizontal="center" vertical="center" wrapText="1" shrinkToFit="1"/>
      <protection locked="0"/>
    </xf>
    <xf numFmtId="0" fontId="4" fillId="0" borderId="0" xfId="0" applyFont="1" applyAlignment="1">
      <alignment vertical="top"/>
    </xf>
    <xf numFmtId="0" fontId="12" fillId="0" borderId="44" xfId="0" applyFont="1" applyFill="1" applyBorder="1" applyAlignment="1" applyProtection="1">
      <alignment horizontal="center" vertical="center" wrapText="1" shrinkToFit="1"/>
      <protection locked="0"/>
    </xf>
    <xf numFmtId="0" fontId="12" fillId="0" borderId="9" xfId="0" applyFont="1" applyFill="1" applyBorder="1" applyAlignment="1" applyProtection="1">
      <alignment horizontal="center" vertical="center" wrapText="1" shrinkToFit="1"/>
      <protection locked="0"/>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8" fillId="9" borderId="6" xfId="0" applyFont="1" applyFill="1" applyBorder="1" applyAlignment="1" applyProtection="1">
      <alignment horizontal="center" vertical="center" wrapText="1" shrinkToFit="1"/>
      <protection locked="0"/>
    </xf>
    <xf numFmtId="0" fontId="18" fillId="2" borderId="22" xfId="0" quotePrefix="1" applyFont="1" applyFill="1" applyBorder="1" applyAlignment="1">
      <alignment horizontal="center" vertical="center" wrapText="1"/>
    </xf>
    <xf numFmtId="0" fontId="12" fillId="0" borderId="27" xfId="0" applyFont="1" applyFill="1" applyBorder="1" applyAlignment="1" applyProtection="1">
      <alignment horizontal="center" vertical="center" wrapText="1" shrinkToFit="1"/>
      <protection locked="0"/>
    </xf>
    <xf numFmtId="0" fontId="12" fillId="0" borderId="22" xfId="0" applyFont="1" applyFill="1" applyBorder="1" applyAlignment="1" applyProtection="1">
      <alignment horizontal="center" vertical="center" wrapText="1" shrinkToFit="1"/>
      <protection locked="0"/>
    </xf>
    <xf numFmtId="177" fontId="12" fillId="2" borderId="1" xfId="0" applyNumberFormat="1" applyFont="1" applyFill="1" applyBorder="1" applyAlignment="1">
      <alignment vertical="center"/>
    </xf>
    <xf numFmtId="177" fontId="12" fillId="2" borderId="3" xfId="0" applyNumberFormat="1" applyFont="1" applyFill="1" applyBorder="1" applyAlignment="1">
      <alignment horizontal="center" vertical="center"/>
    </xf>
    <xf numFmtId="176" fontId="12" fillId="2" borderId="9" xfId="0" applyNumberFormat="1" applyFont="1" applyFill="1" applyBorder="1" applyAlignment="1">
      <alignment horizontal="center" vertical="center" shrinkToFit="1"/>
    </xf>
    <xf numFmtId="0" fontId="12" fillId="2" borderId="3" xfId="0" applyFont="1" applyFill="1" applyBorder="1" applyAlignment="1">
      <alignment horizontal="center" vertical="center"/>
    </xf>
    <xf numFmtId="0" fontId="12" fillId="0" borderId="9" xfId="0" applyFont="1" applyBorder="1" applyAlignment="1">
      <alignment horizontal="center" vertical="center"/>
    </xf>
    <xf numFmtId="0" fontId="57" fillId="2" borderId="3"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22"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9" borderId="22" xfId="0" applyFont="1" applyFill="1" applyBorder="1" applyAlignment="1">
      <alignment horizontal="center" vertical="center" wrapText="1"/>
    </xf>
    <xf numFmtId="0" fontId="4" fillId="10" borderId="0" xfId="0" applyFont="1" applyFill="1" applyBorder="1" applyAlignment="1">
      <alignment horizontal="center" vertical="center"/>
    </xf>
    <xf numFmtId="0" fontId="7" fillId="9" borderId="29" xfId="0" applyFont="1" applyFill="1" applyBorder="1" applyAlignment="1" applyProtection="1">
      <alignment horizontal="center" vertical="center" wrapText="1" shrinkToFit="1"/>
      <protection locked="0"/>
    </xf>
    <xf numFmtId="0" fontId="4" fillId="0" borderId="31" xfId="0" applyFont="1" applyFill="1" applyBorder="1" applyAlignment="1" applyProtection="1">
      <alignment horizontal="center" vertical="center" wrapText="1" shrinkToFit="1"/>
      <protection locked="0"/>
    </xf>
    <xf numFmtId="0" fontId="4" fillId="0" borderId="26" xfId="0" applyFont="1" applyFill="1" applyBorder="1" applyAlignment="1" applyProtection="1">
      <alignment horizontal="center" vertical="center" wrapText="1" shrinkToFit="1"/>
      <protection locked="0"/>
    </xf>
    <xf numFmtId="0" fontId="18" fillId="9" borderId="101" xfId="0" applyFont="1" applyFill="1" applyBorder="1" applyAlignment="1">
      <alignment horizontal="center" vertical="center" wrapText="1"/>
    </xf>
    <xf numFmtId="0" fontId="7" fillId="9" borderId="101" xfId="0" applyFont="1" applyFill="1" applyBorder="1" applyAlignment="1">
      <alignment horizontal="center" vertical="center" wrapText="1"/>
    </xf>
    <xf numFmtId="0" fontId="18" fillId="9" borderId="59"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9" borderId="10" xfId="0" applyFont="1" applyFill="1" applyBorder="1" applyAlignment="1">
      <alignment horizontal="center" vertical="center" wrapText="1"/>
    </xf>
    <xf numFmtId="0" fontId="18" fillId="9" borderId="2" xfId="0" applyFont="1" applyFill="1" applyBorder="1" applyAlignment="1">
      <alignment horizontal="center" vertical="center" wrapText="1"/>
    </xf>
    <xf numFmtId="0" fontId="18" fillId="9" borderId="6" xfId="0" applyFont="1" applyFill="1" applyBorder="1" applyAlignment="1">
      <alignment horizontal="center" vertical="center" wrapText="1"/>
    </xf>
    <xf numFmtId="0" fontId="18" fillId="9" borderId="23" xfId="0" applyFont="1" applyFill="1" applyBorder="1" applyAlignment="1">
      <alignment horizontal="center" vertical="center" wrapText="1"/>
    </xf>
    <xf numFmtId="0" fontId="18" fillId="9" borderId="8" xfId="0" applyFont="1" applyFill="1" applyBorder="1" applyAlignment="1">
      <alignment horizontal="center" vertical="center" wrapText="1"/>
    </xf>
    <xf numFmtId="0" fontId="18" fillId="9" borderId="3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8" fillId="9" borderId="101" xfId="0" applyFont="1" applyFill="1" applyBorder="1" applyAlignment="1">
      <alignment horizontal="center" vertical="center" wrapText="1"/>
    </xf>
    <xf numFmtId="0" fontId="18" fillId="9" borderId="60" xfId="0" applyFont="1" applyFill="1" applyBorder="1" applyAlignment="1">
      <alignment horizontal="center" vertical="center" wrapText="1"/>
    </xf>
    <xf numFmtId="0" fontId="18" fillId="9" borderId="5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23" xfId="0" applyFont="1" applyFill="1" applyBorder="1" applyAlignment="1">
      <alignment horizontal="center" vertical="center" wrapText="1"/>
    </xf>
    <xf numFmtId="0" fontId="7" fillId="4" borderId="28" xfId="0" applyNumberFormat="1" applyFont="1" applyFill="1" applyBorder="1" applyAlignment="1">
      <alignment horizontal="center" vertical="center" wrapText="1"/>
    </xf>
    <xf numFmtId="0" fontId="7" fillId="4" borderId="67" xfId="0" applyNumberFormat="1" applyFont="1" applyFill="1" applyBorder="1" applyAlignment="1">
      <alignment horizontal="center" vertical="center" wrapText="1"/>
    </xf>
    <xf numFmtId="177" fontId="7" fillId="4" borderId="3" xfId="0" applyNumberFormat="1" applyFont="1" applyFill="1" applyBorder="1" applyAlignment="1">
      <alignment horizontal="center" vertical="center" wrapText="1"/>
    </xf>
    <xf numFmtId="177" fontId="7" fillId="4" borderId="22" xfId="0" applyNumberFormat="1"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22"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2" xfId="0" applyFont="1" applyFill="1" applyBorder="1" applyAlignment="1">
      <alignment horizontal="center" vertical="center" wrapText="1"/>
    </xf>
    <xf numFmtId="177" fontId="7" fillId="9" borderId="1" xfId="0" applyNumberFormat="1" applyFont="1" applyFill="1" applyBorder="1" applyAlignment="1">
      <alignment horizontal="center" vertical="center" wrapText="1"/>
    </xf>
    <xf numFmtId="177" fontId="7" fillId="9" borderId="24" xfId="0" applyNumberFormat="1" applyFont="1" applyFill="1" applyBorder="1" applyAlignment="1">
      <alignment horizontal="center" vertical="center" wrapText="1"/>
    </xf>
    <xf numFmtId="0" fontId="7" fillId="9" borderId="98" xfId="0" applyFont="1" applyFill="1" applyBorder="1" applyAlignment="1">
      <alignment horizontal="center" vertical="center" wrapText="1"/>
    </xf>
    <xf numFmtId="0" fontId="7" fillId="9" borderId="10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7" fillId="9" borderId="40" xfId="0" applyFont="1" applyFill="1" applyBorder="1" applyAlignment="1">
      <alignment horizontal="center" vertical="center" wrapText="1"/>
    </xf>
    <xf numFmtId="177" fontId="7" fillId="9" borderId="3" xfId="0" applyNumberFormat="1" applyFont="1" applyFill="1" applyBorder="1" applyAlignment="1">
      <alignment horizontal="center" vertical="center" wrapText="1"/>
    </xf>
    <xf numFmtId="177" fontId="7" fillId="9" borderId="22" xfId="0" applyNumberFormat="1" applyFont="1" applyFill="1" applyBorder="1" applyAlignment="1">
      <alignment horizontal="center" vertical="center" wrapText="1"/>
    </xf>
    <xf numFmtId="0" fontId="18" fillId="9" borderId="3" xfId="0" applyNumberFormat="1" applyFont="1" applyFill="1" applyBorder="1" applyAlignment="1">
      <alignment horizontal="center" vertical="center" wrapText="1"/>
    </xf>
    <xf numFmtId="0" fontId="18" fillId="9" borderId="22" xfId="0" applyNumberFormat="1" applyFont="1" applyFill="1" applyBorder="1" applyAlignment="1">
      <alignment horizontal="center" vertical="center" wrapText="1"/>
    </xf>
    <xf numFmtId="0" fontId="7" fillId="9" borderId="3" xfId="0" applyNumberFormat="1" applyFont="1" applyFill="1" applyBorder="1" applyAlignment="1">
      <alignment horizontal="center" vertical="center" wrapText="1"/>
    </xf>
    <xf numFmtId="0" fontId="7" fillId="9" borderId="22" xfId="0" applyNumberFormat="1" applyFont="1" applyFill="1" applyBorder="1" applyAlignment="1">
      <alignment horizontal="center" vertical="center" wrapText="1"/>
    </xf>
    <xf numFmtId="0" fontId="7" fillId="9" borderId="3" xfId="0" quotePrefix="1" applyFont="1" applyFill="1" applyBorder="1" applyAlignment="1">
      <alignment horizontal="center" vertical="center" wrapText="1"/>
    </xf>
    <xf numFmtId="0" fontId="7" fillId="9" borderId="22" xfId="0" quotePrefix="1" applyFont="1" applyFill="1" applyBorder="1" applyAlignment="1">
      <alignment horizontal="center" vertical="center" wrapText="1"/>
    </xf>
    <xf numFmtId="0" fontId="27" fillId="10" borderId="28" xfId="0" applyFont="1" applyFill="1" applyBorder="1" applyAlignment="1">
      <alignment horizontal="center" vertical="center" wrapText="1"/>
    </xf>
    <xf numFmtId="0" fontId="27" fillId="10" borderId="67"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7" fillId="9" borderId="29" xfId="0" applyFont="1" applyFill="1" applyBorder="1" applyAlignment="1" applyProtection="1">
      <alignment horizontal="center" vertical="center" wrapText="1"/>
    </xf>
    <xf numFmtId="0" fontId="7" fillId="9" borderId="62" xfId="0" applyFont="1" applyFill="1" applyBorder="1" applyAlignment="1" applyProtection="1">
      <alignment horizontal="center" vertical="center" wrapText="1"/>
    </xf>
    <xf numFmtId="0" fontId="7" fillId="9" borderId="30" xfId="0" applyFont="1" applyFill="1" applyBorder="1" applyAlignment="1" applyProtection="1">
      <alignment horizontal="center" vertical="center" wrapText="1"/>
    </xf>
    <xf numFmtId="0" fontId="7" fillId="9" borderId="1" xfId="0" applyFont="1" applyFill="1" applyBorder="1" applyAlignment="1">
      <alignment horizontal="center" vertical="center" wrapText="1"/>
    </xf>
    <xf numFmtId="177" fontId="7" fillId="9" borderId="10" xfId="0" applyNumberFormat="1" applyFont="1" applyFill="1" applyBorder="1" applyAlignment="1">
      <alignment horizontal="center" vertical="center" wrapText="1"/>
    </xf>
    <xf numFmtId="177" fontId="7" fillId="9" borderId="2" xfId="0" applyNumberFormat="1" applyFont="1" applyFill="1" applyBorder="1" applyAlignment="1">
      <alignment horizontal="center" vertical="center" wrapText="1"/>
    </xf>
    <xf numFmtId="0" fontId="7" fillId="9" borderId="1" xfId="0" quotePrefix="1" applyFont="1" applyFill="1" applyBorder="1" applyAlignment="1">
      <alignment horizontal="center" vertical="center" wrapText="1"/>
    </xf>
    <xf numFmtId="0" fontId="7" fillId="9" borderId="10" xfId="0" quotePrefix="1" applyFont="1" applyFill="1" applyBorder="1" applyAlignment="1">
      <alignment horizontal="center" vertical="center" wrapText="1"/>
    </xf>
    <xf numFmtId="0" fontId="7" fillId="9" borderId="2" xfId="0" quotePrefix="1" applyFont="1" applyFill="1" applyBorder="1" applyAlignment="1">
      <alignment horizontal="center" vertical="center" wrapText="1"/>
    </xf>
    <xf numFmtId="49" fontId="7" fillId="9" borderId="3" xfId="0" quotePrefix="1" applyNumberFormat="1" applyFont="1" applyFill="1" applyBorder="1" applyAlignment="1">
      <alignment horizontal="center" vertical="center" wrapText="1"/>
    </xf>
    <xf numFmtId="49" fontId="7" fillId="9" borderId="22" xfId="0" quotePrefix="1" applyNumberFormat="1"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38" xfId="0" applyFont="1" applyFill="1" applyBorder="1" applyAlignment="1">
      <alignment horizontal="center" vertical="center" wrapText="1"/>
    </xf>
    <xf numFmtId="177" fontId="27" fillId="10" borderId="1" xfId="0" applyNumberFormat="1" applyFont="1" applyFill="1" applyBorder="1" applyAlignment="1">
      <alignment horizontal="center" vertical="center" wrapText="1"/>
    </xf>
    <xf numFmtId="177" fontId="27" fillId="10" borderId="10" xfId="0" applyNumberFormat="1" applyFont="1" applyFill="1" applyBorder="1" applyAlignment="1">
      <alignment horizontal="center" vertical="center" wrapText="1"/>
    </xf>
    <xf numFmtId="177" fontId="27" fillId="10" borderId="2" xfId="0" applyNumberFormat="1"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179" fontId="6" fillId="4" borderId="1" xfId="0" applyNumberFormat="1" applyFont="1" applyFill="1" applyBorder="1" applyAlignment="1" applyProtection="1">
      <alignment horizontal="center" vertical="center" shrinkToFit="1"/>
      <protection locked="0"/>
    </xf>
    <xf numFmtId="179" fontId="6" fillId="4" borderId="10" xfId="0" applyNumberFormat="1" applyFont="1" applyFill="1" applyBorder="1" applyAlignment="1" applyProtection="1">
      <alignment horizontal="center" vertical="center" shrinkToFit="1"/>
      <protection locked="0"/>
    </xf>
    <xf numFmtId="179" fontId="6" fillId="4" borderId="2" xfId="0" applyNumberFormat="1" applyFont="1" applyFill="1" applyBorder="1" applyAlignment="1" applyProtection="1">
      <alignment horizontal="center" vertical="center" shrinkToFit="1"/>
      <protection locked="0"/>
    </xf>
    <xf numFmtId="179" fontId="6" fillId="4" borderId="1" xfId="0" applyNumberFormat="1" applyFont="1" applyFill="1" applyBorder="1" applyAlignment="1" applyProtection="1">
      <alignment horizontal="center" vertical="center" wrapText="1"/>
      <protection locked="0"/>
    </xf>
    <xf numFmtId="179" fontId="6" fillId="4" borderId="10" xfId="0" applyNumberFormat="1" applyFont="1" applyFill="1" applyBorder="1" applyAlignment="1" applyProtection="1">
      <alignment horizontal="center" vertical="center" wrapText="1"/>
      <protection locked="0"/>
    </xf>
    <xf numFmtId="179" fontId="6" fillId="4" borderId="2" xfId="0" applyNumberFormat="1"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7" fillId="9" borderId="10" xfId="0" applyFont="1" applyFill="1" applyBorder="1" applyAlignment="1" applyProtection="1">
      <alignment horizontal="center" vertical="center" wrapText="1"/>
      <protection locked="0"/>
    </xf>
    <xf numFmtId="0" fontId="7" fillId="9" borderId="2"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177" fontId="6" fillId="4" borderId="1" xfId="0" applyNumberFormat="1" applyFont="1" applyFill="1" applyBorder="1" applyAlignment="1">
      <alignment horizontal="center" vertical="center" wrapText="1"/>
    </xf>
    <xf numFmtId="177" fontId="6" fillId="4" borderId="10" xfId="0" applyNumberFormat="1" applyFont="1" applyFill="1" applyBorder="1" applyAlignment="1">
      <alignment horizontal="center" vertical="center" wrapText="1"/>
    </xf>
    <xf numFmtId="0" fontId="7" fillId="9" borderId="34"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97" xfId="0" applyFont="1" applyFill="1" applyBorder="1" applyAlignment="1">
      <alignment horizontal="center" vertical="center" wrapText="1"/>
    </xf>
    <xf numFmtId="0" fontId="7" fillId="9" borderId="99" xfId="0" applyFont="1" applyFill="1" applyBorder="1" applyAlignment="1">
      <alignment horizontal="center" vertical="center" wrapText="1"/>
    </xf>
    <xf numFmtId="0" fontId="7" fillId="9" borderId="91" xfId="0" applyFont="1" applyFill="1" applyBorder="1" applyAlignment="1">
      <alignment horizontal="center" vertical="center" wrapText="1"/>
    </xf>
    <xf numFmtId="0" fontId="7" fillId="9" borderId="94" xfId="0" applyFont="1" applyFill="1" applyBorder="1" applyAlignment="1">
      <alignment horizontal="center" vertical="center" wrapText="1"/>
    </xf>
    <xf numFmtId="0" fontId="7" fillId="9" borderId="93" xfId="0" applyFont="1" applyFill="1" applyBorder="1" applyAlignment="1">
      <alignment horizontal="center" vertical="center" wrapText="1"/>
    </xf>
    <xf numFmtId="0" fontId="7" fillId="9" borderId="96" xfId="0" applyFont="1" applyFill="1" applyBorder="1" applyAlignment="1">
      <alignment horizontal="center" vertical="center" wrapText="1"/>
    </xf>
    <xf numFmtId="0" fontId="7" fillId="9" borderId="92" xfId="0" applyFont="1" applyFill="1" applyBorder="1" applyAlignment="1">
      <alignment horizontal="center" vertical="center" wrapText="1"/>
    </xf>
    <xf numFmtId="0" fontId="7" fillId="9" borderId="95" xfId="0" applyFont="1" applyFill="1" applyBorder="1" applyAlignment="1">
      <alignment horizontal="center" vertical="center" wrapText="1"/>
    </xf>
    <xf numFmtId="0" fontId="4" fillId="9" borderId="63" xfId="0" applyFont="1" applyFill="1" applyBorder="1" applyAlignment="1">
      <alignment horizontal="center" vertical="center" wrapText="1"/>
    </xf>
    <xf numFmtId="0" fontId="4" fillId="9" borderId="36" xfId="0" applyFont="1" applyFill="1" applyBorder="1" applyAlignment="1">
      <alignment horizontal="center" vertical="center" wrapText="1"/>
    </xf>
    <xf numFmtId="0" fontId="17" fillId="11" borderId="9" xfId="0" applyFont="1" applyFill="1" applyBorder="1" applyAlignment="1">
      <alignment horizontal="center" vertical="center" wrapText="1"/>
    </xf>
    <xf numFmtId="0" fontId="9" fillId="12" borderId="5" xfId="0" applyFont="1" applyFill="1" applyBorder="1" applyAlignment="1">
      <alignment horizontal="center" vertical="center"/>
    </xf>
    <xf numFmtId="0" fontId="9" fillId="12" borderId="4" xfId="0" applyFont="1" applyFill="1" applyBorder="1" applyAlignment="1">
      <alignment horizontal="center" vertical="center"/>
    </xf>
    <xf numFmtId="0" fontId="9" fillId="9" borderId="48" xfId="0" applyFont="1" applyFill="1" applyBorder="1" applyAlignment="1">
      <alignment horizontal="center" vertical="center"/>
    </xf>
    <xf numFmtId="0" fontId="9" fillId="9" borderId="15" xfId="0" applyFont="1" applyFill="1" applyBorder="1" applyAlignment="1">
      <alignment horizontal="center" vertical="center"/>
    </xf>
    <xf numFmtId="0" fontId="9" fillId="9" borderId="47" xfId="0" applyFont="1" applyFill="1" applyBorder="1" applyAlignment="1">
      <alignment horizontal="center" vertical="center"/>
    </xf>
    <xf numFmtId="0" fontId="9" fillId="11" borderId="15" xfId="0" applyFont="1" applyFill="1" applyBorder="1" applyAlignment="1">
      <alignment horizontal="center" vertical="center"/>
    </xf>
    <xf numFmtId="0" fontId="9" fillId="11" borderId="47" xfId="0" applyFont="1" applyFill="1" applyBorder="1" applyAlignment="1">
      <alignment horizontal="center" vertical="center"/>
    </xf>
    <xf numFmtId="0" fontId="17" fillId="11" borderId="11" xfId="0" applyFont="1" applyFill="1" applyBorder="1" applyAlignment="1">
      <alignment horizontal="center" vertical="center" wrapText="1"/>
    </xf>
    <xf numFmtId="0" fontId="17" fillId="11" borderId="18" xfId="0" applyFont="1" applyFill="1" applyBorder="1" applyAlignment="1">
      <alignment horizontal="center" vertical="center" wrapText="1"/>
    </xf>
    <xf numFmtId="0" fontId="7" fillId="8" borderId="29" xfId="0" applyFont="1" applyFill="1" applyBorder="1" applyAlignment="1" applyProtection="1">
      <alignment horizontal="center" vertical="center" wrapText="1"/>
    </xf>
    <xf numFmtId="0" fontId="7" fillId="8" borderId="30" xfId="0" applyFont="1" applyFill="1" applyBorder="1" applyAlignment="1" applyProtection="1">
      <alignment horizontal="center" vertical="center" wrapText="1"/>
    </xf>
    <xf numFmtId="177" fontId="7" fillId="8" borderId="1" xfId="0" applyNumberFormat="1" applyFont="1" applyFill="1" applyBorder="1" applyAlignment="1">
      <alignment horizontal="center" vertical="center" wrapText="1"/>
    </xf>
    <xf numFmtId="177" fontId="7" fillId="8" borderId="10" xfId="0" applyNumberFormat="1" applyFont="1" applyFill="1" applyBorder="1" applyAlignment="1">
      <alignment horizontal="center" vertical="center" wrapText="1"/>
    </xf>
    <xf numFmtId="177" fontId="7" fillId="8" borderId="2" xfId="0" applyNumberFormat="1"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7" fillId="7" borderId="29" xfId="0" applyFont="1" applyFill="1" applyBorder="1" applyAlignment="1" applyProtection="1">
      <alignment horizontal="center" vertical="center" wrapText="1"/>
    </xf>
    <xf numFmtId="0" fontId="7" fillId="7" borderId="30" xfId="0" applyFont="1" applyFill="1" applyBorder="1" applyAlignment="1" applyProtection="1">
      <alignment horizontal="center" vertical="center" wrapText="1"/>
    </xf>
    <xf numFmtId="177" fontId="7" fillId="7" borderId="1" xfId="0" applyNumberFormat="1" applyFont="1" applyFill="1" applyBorder="1" applyAlignment="1">
      <alignment horizontal="center" vertical="center" wrapText="1"/>
    </xf>
    <xf numFmtId="177" fontId="7" fillId="7" borderId="10" xfId="0" applyNumberFormat="1" applyFont="1" applyFill="1" applyBorder="1" applyAlignment="1">
      <alignment horizontal="center" vertical="center" wrapText="1"/>
    </xf>
    <xf numFmtId="177" fontId="7" fillId="7" borderId="2" xfId="0" applyNumberFormat="1" applyFont="1" applyFill="1" applyBorder="1" applyAlignment="1">
      <alignment horizontal="center" vertical="center" wrapText="1"/>
    </xf>
    <xf numFmtId="0" fontId="7" fillId="6" borderId="20" xfId="0" applyFont="1" applyFill="1" applyBorder="1" applyAlignment="1" applyProtection="1">
      <alignment horizontal="center" vertical="center" wrapText="1"/>
      <protection locked="0"/>
    </xf>
    <xf numFmtId="0" fontId="7" fillId="6" borderId="32" xfId="0" applyFont="1" applyFill="1" applyBorder="1" applyAlignment="1" applyProtection="1">
      <alignment horizontal="center" vertical="center" wrapText="1"/>
      <protection locked="0"/>
    </xf>
    <xf numFmtId="0" fontId="7" fillId="6" borderId="58" xfId="0" applyFont="1" applyFill="1" applyBorder="1" applyAlignment="1" applyProtection="1">
      <alignment horizontal="center" vertical="center" wrapText="1"/>
      <protection locked="0"/>
    </xf>
    <xf numFmtId="0" fontId="14" fillId="0" borderId="21" xfId="0" applyFont="1" applyBorder="1" applyAlignment="1">
      <alignment vertical="top" wrapText="1"/>
    </xf>
    <xf numFmtId="0" fontId="4" fillId="0" borderId="21"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12" fillId="0" borderId="3" xfId="0" applyFont="1" applyFill="1" applyBorder="1" applyAlignment="1">
      <alignment horizontal="center" vertical="center"/>
    </xf>
    <xf numFmtId="0" fontId="12" fillId="0" borderId="45" xfId="0" applyFont="1" applyFill="1" applyBorder="1" applyAlignment="1">
      <alignment horizontal="center" vertical="center"/>
    </xf>
    <xf numFmtId="0" fontId="12" fillId="2" borderId="3" xfId="0" applyFont="1" applyFill="1" applyBorder="1" applyAlignment="1">
      <alignment horizontal="center" vertical="center"/>
    </xf>
    <xf numFmtId="0" fontId="58" fillId="0" borderId="21" xfId="0" applyFont="1" applyBorder="1" applyAlignment="1">
      <alignment horizontal="left" vertical="top" wrapText="1"/>
    </xf>
    <xf numFmtId="0" fontId="58" fillId="0" borderId="0" xfId="0" applyFont="1" applyAlignment="1">
      <alignment horizontal="left" vertical="top" wrapText="1"/>
    </xf>
    <xf numFmtId="0" fontId="4" fillId="0" borderId="3"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16" fillId="0" borderId="0" xfId="0" applyFont="1" applyAlignment="1">
      <alignment horizontal="left" vertical="center"/>
    </xf>
    <xf numFmtId="0" fontId="25" fillId="0" borderId="0" xfId="0" applyFont="1" applyAlignment="1">
      <alignment horizontal="left" vertical="center"/>
    </xf>
  </cellXfs>
  <cellStyles count="539">
    <cellStyle name="20% - アクセント 1 2" xfId="6" xr:uid="{00000000-0005-0000-0000-000000000000}"/>
    <cellStyle name="20% - アクセント 1 2 2" xfId="7" xr:uid="{00000000-0005-0000-0000-000001000000}"/>
    <cellStyle name="20% - アクセント 1 2_H23社会的養護_施設設備調査_入力フォーマット(児童養護施設)" xfId="8" xr:uid="{00000000-0005-0000-0000-000002000000}"/>
    <cellStyle name="20% - アクセント 1 3" xfId="9" xr:uid="{00000000-0005-0000-0000-000003000000}"/>
    <cellStyle name="20% - アクセント 1 4" xfId="10" xr:uid="{00000000-0005-0000-0000-000004000000}"/>
    <cellStyle name="20% - アクセント 2 2" xfId="11" xr:uid="{00000000-0005-0000-0000-000005000000}"/>
    <cellStyle name="20% - アクセント 2 2 2" xfId="12" xr:uid="{00000000-0005-0000-0000-000006000000}"/>
    <cellStyle name="20% - アクセント 2 2_H23社会的養護_施設設備調査_入力フォーマット(児童養護施設)" xfId="13" xr:uid="{00000000-0005-0000-0000-000007000000}"/>
    <cellStyle name="20% - アクセント 2 3" xfId="14" xr:uid="{00000000-0005-0000-0000-000008000000}"/>
    <cellStyle name="20% - アクセント 2 4" xfId="15" xr:uid="{00000000-0005-0000-0000-000009000000}"/>
    <cellStyle name="20% - アクセント 3 2" xfId="16" xr:uid="{00000000-0005-0000-0000-00000A000000}"/>
    <cellStyle name="20% - アクセント 3 2 2" xfId="17" xr:uid="{00000000-0005-0000-0000-00000B000000}"/>
    <cellStyle name="20% - アクセント 3 2_H23社会的養護_施設設備調査_入力フォーマット(児童養護施設)" xfId="18" xr:uid="{00000000-0005-0000-0000-00000C000000}"/>
    <cellStyle name="20% - アクセント 3 3" xfId="19" xr:uid="{00000000-0005-0000-0000-00000D000000}"/>
    <cellStyle name="20% - アクセント 3 4" xfId="20" xr:uid="{00000000-0005-0000-0000-00000E000000}"/>
    <cellStyle name="20% - アクセント 4 2" xfId="21" xr:uid="{00000000-0005-0000-0000-00000F000000}"/>
    <cellStyle name="20% - アクセント 4 2 2" xfId="22" xr:uid="{00000000-0005-0000-0000-000010000000}"/>
    <cellStyle name="20% - アクセント 4 2_H23社会的養護_施設設備調査_入力フォーマット(児童養護施設)" xfId="23" xr:uid="{00000000-0005-0000-0000-000011000000}"/>
    <cellStyle name="20% - アクセント 4 3" xfId="24" xr:uid="{00000000-0005-0000-0000-000012000000}"/>
    <cellStyle name="20% - アクセント 4 4" xfId="25" xr:uid="{00000000-0005-0000-0000-000013000000}"/>
    <cellStyle name="20% - アクセント 5 2" xfId="26" xr:uid="{00000000-0005-0000-0000-000014000000}"/>
    <cellStyle name="20% - アクセント 5 2 2" xfId="27" xr:uid="{00000000-0005-0000-0000-000015000000}"/>
    <cellStyle name="20% - アクセント 5 2_H23社会的養護_施設設備調査_入力フォーマット(児童養護施設)" xfId="28" xr:uid="{00000000-0005-0000-0000-000016000000}"/>
    <cellStyle name="20% - アクセント 5 3" xfId="29" xr:uid="{00000000-0005-0000-0000-000017000000}"/>
    <cellStyle name="20% - アクセント 5 4" xfId="30" xr:uid="{00000000-0005-0000-0000-000018000000}"/>
    <cellStyle name="20% - アクセント 6 2" xfId="31" xr:uid="{00000000-0005-0000-0000-000019000000}"/>
    <cellStyle name="20% - アクセント 6 2 2" xfId="32" xr:uid="{00000000-0005-0000-0000-00001A000000}"/>
    <cellStyle name="20% - アクセント 6 2_H23社会的養護_施設設備調査_入力フォーマット(児童養護施設)" xfId="33" xr:uid="{00000000-0005-0000-0000-00001B000000}"/>
    <cellStyle name="20% - アクセント 6 3" xfId="34" xr:uid="{00000000-0005-0000-0000-00001C000000}"/>
    <cellStyle name="20% - アクセント 6 4" xfId="35" xr:uid="{00000000-0005-0000-0000-00001D000000}"/>
    <cellStyle name="40% - アクセント 1 2" xfId="36" xr:uid="{00000000-0005-0000-0000-00001E000000}"/>
    <cellStyle name="40% - アクセント 1 2 2" xfId="37" xr:uid="{00000000-0005-0000-0000-00001F000000}"/>
    <cellStyle name="40% - アクセント 1 2_H23社会的養護_施設設備調査_入力フォーマット(児童養護施設)" xfId="38" xr:uid="{00000000-0005-0000-0000-000020000000}"/>
    <cellStyle name="40% - アクセント 1 3" xfId="39" xr:uid="{00000000-0005-0000-0000-000021000000}"/>
    <cellStyle name="40% - アクセント 1 4" xfId="40" xr:uid="{00000000-0005-0000-0000-000022000000}"/>
    <cellStyle name="40% - アクセント 2 2" xfId="41" xr:uid="{00000000-0005-0000-0000-000023000000}"/>
    <cellStyle name="40% - アクセント 2 2 2" xfId="42" xr:uid="{00000000-0005-0000-0000-000024000000}"/>
    <cellStyle name="40% - アクセント 2 2_H23社会的養護_施設設備調査_入力フォーマット(児童養護施設)" xfId="43" xr:uid="{00000000-0005-0000-0000-000025000000}"/>
    <cellStyle name="40% - アクセント 2 3" xfId="44" xr:uid="{00000000-0005-0000-0000-000026000000}"/>
    <cellStyle name="40% - アクセント 2 4" xfId="45" xr:uid="{00000000-0005-0000-0000-000027000000}"/>
    <cellStyle name="40% - アクセント 3 2" xfId="46" xr:uid="{00000000-0005-0000-0000-000028000000}"/>
    <cellStyle name="40% - アクセント 3 2 2" xfId="47" xr:uid="{00000000-0005-0000-0000-000029000000}"/>
    <cellStyle name="40% - アクセント 3 2_H23社会的養護_施設設備調査_入力フォーマット(児童養護施設)" xfId="48" xr:uid="{00000000-0005-0000-0000-00002A000000}"/>
    <cellStyle name="40% - アクセント 3 3" xfId="49" xr:uid="{00000000-0005-0000-0000-00002B000000}"/>
    <cellStyle name="40% - アクセント 3 4" xfId="50" xr:uid="{00000000-0005-0000-0000-00002C000000}"/>
    <cellStyle name="40% - アクセント 4 2" xfId="51" xr:uid="{00000000-0005-0000-0000-00002D000000}"/>
    <cellStyle name="40% - アクセント 4 2 2" xfId="52" xr:uid="{00000000-0005-0000-0000-00002E000000}"/>
    <cellStyle name="40% - アクセント 4 2_H23社会的養護_施設設備調査_入力フォーマット(児童養護施設)" xfId="53" xr:uid="{00000000-0005-0000-0000-00002F000000}"/>
    <cellStyle name="40% - アクセント 4 3" xfId="54" xr:uid="{00000000-0005-0000-0000-000030000000}"/>
    <cellStyle name="40% - アクセント 4 4" xfId="55" xr:uid="{00000000-0005-0000-0000-000031000000}"/>
    <cellStyle name="40% - アクセント 5 2" xfId="56" xr:uid="{00000000-0005-0000-0000-000032000000}"/>
    <cellStyle name="40% - アクセント 5 2 2" xfId="57" xr:uid="{00000000-0005-0000-0000-000033000000}"/>
    <cellStyle name="40% - アクセント 5 2_H23社会的養護_施設設備調査_入力フォーマット(児童養護施設)" xfId="58" xr:uid="{00000000-0005-0000-0000-000034000000}"/>
    <cellStyle name="40% - アクセント 5 3" xfId="59" xr:uid="{00000000-0005-0000-0000-000035000000}"/>
    <cellStyle name="40% - アクセント 5 4" xfId="60" xr:uid="{00000000-0005-0000-0000-000036000000}"/>
    <cellStyle name="40% - アクセント 6 2" xfId="61" xr:uid="{00000000-0005-0000-0000-000037000000}"/>
    <cellStyle name="40% - アクセント 6 2 2" xfId="62" xr:uid="{00000000-0005-0000-0000-000038000000}"/>
    <cellStyle name="40% - アクセント 6 2_H23社会的養護_施設設備調査_入力フォーマット(児童養護施設)" xfId="63" xr:uid="{00000000-0005-0000-0000-000039000000}"/>
    <cellStyle name="40% - アクセント 6 3" xfId="64" xr:uid="{00000000-0005-0000-0000-00003A000000}"/>
    <cellStyle name="40% - アクセント 6 4" xfId="65" xr:uid="{00000000-0005-0000-0000-00003B000000}"/>
    <cellStyle name="60% - アクセント 1 2" xfId="66" xr:uid="{00000000-0005-0000-0000-00003C000000}"/>
    <cellStyle name="60% - アクセント 1 2 2" xfId="67" xr:uid="{00000000-0005-0000-0000-00003D000000}"/>
    <cellStyle name="60% - アクセント 1 2_H23社会的養護_施設設備調査_入力フォーマット(児童養護施設)" xfId="68" xr:uid="{00000000-0005-0000-0000-00003E000000}"/>
    <cellStyle name="60% - アクセント 1 3" xfId="69" xr:uid="{00000000-0005-0000-0000-00003F000000}"/>
    <cellStyle name="60% - アクセント 1 4" xfId="70" xr:uid="{00000000-0005-0000-0000-000040000000}"/>
    <cellStyle name="60% - アクセント 2 2" xfId="71" xr:uid="{00000000-0005-0000-0000-000041000000}"/>
    <cellStyle name="60% - アクセント 2 2 2" xfId="72" xr:uid="{00000000-0005-0000-0000-000042000000}"/>
    <cellStyle name="60% - アクセント 2 2_H23社会的養護_施設設備調査_入力フォーマット(児童養護施設)" xfId="73" xr:uid="{00000000-0005-0000-0000-000043000000}"/>
    <cellStyle name="60% - アクセント 2 3" xfId="74" xr:uid="{00000000-0005-0000-0000-000044000000}"/>
    <cellStyle name="60% - アクセント 2 4" xfId="75" xr:uid="{00000000-0005-0000-0000-000045000000}"/>
    <cellStyle name="60% - アクセント 3 2" xfId="76" xr:uid="{00000000-0005-0000-0000-000046000000}"/>
    <cellStyle name="60% - アクセント 3 2 2" xfId="77" xr:uid="{00000000-0005-0000-0000-000047000000}"/>
    <cellStyle name="60% - アクセント 3 2_H23社会的養護_施設設備調査_入力フォーマット(児童養護施設)" xfId="78" xr:uid="{00000000-0005-0000-0000-000048000000}"/>
    <cellStyle name="60% - アクセント 3 3" xfId="79" xr:uid="{00000000-0005-0000-0000-000049000000}"/>
    <cellStyle name="60% - アクセント 3 4" xfId="80" xr:uid="{00000000-0005-0000-0000-00004A000000}"/>
    <cellStyle name="60% - アクセント 4 2" xfId="81" xr:uid="{00000000-0005-0000-0000-00004B000000}"/>
    <cellStyle name="60% - アクセント 4 2 2" xfId="82" xr:uid="{00000000-0005-0000-0000-00004C000000}"/>
    <cellStyle name="60% - アクセント 4 2_H23社会的養護_施設設備調査_入力フォーマット(児童養護施設)" xfId="83" xr:uid="{00000000-0005-0000-0000-00004D000000}"/>
    <cellStyle name="60% - アクセント 4 3" xfId="84" xr:uid="{00000000-0005-0000-0000-00004E000000}"/>
    <cellStyle name="60% - アクセント 4 4" xfId="85" xr:uid="{00000000-0005-0000-0000-00004F000000}"/>
    <cellStyle name="60% - アクセント 5 2" xfId="86" xr:uid="{00000000-0005-0000-0000-000050000000}"/>
    <cellStyle name="60% - アクセント 5 2 2" xfId="87" xr:uid="{00000000-0005-0000-0000-000051000000}"/>
    <cellStyle name="60% - アクセント 5 2_H23社会的養護_施設設備調査_入力フォーマット(児童養護施設)" xfId="88" xr:uid="{00000000-0005-0000-0000-000052000000}"/>
    <cellStyle name="60% - アクセント 5 3" xfId="89" xr:uid="{00000000-0005-0000-0000-000053000000}"/>
    <cellStyle name="60% - アクセント 5 4" xfId="90" xr:uid="{00000000-0005-0000-0000-000054000000}"/>
    <cellStyle name="60% - アクセント 6 2" xfId="91" xr:uid="{00000000-0005-0000-0000-000055000000}"/>
    <cellStyle name="60% - アクセント 6 2 2" xfId="92" xr:uid="{00000000-0005-0000-0000-000056000000}"/>
    <cellStyle name="60% - アクセント 6 2_H23社会的養護_施設設備調査_入力フォーマット(児童養護施設)" xfId="93" xr:uid="{00000000-0005-0000-0000-000057000000}"/>
    <cellStyle name="60% - アクセント 6 3" xfId="94" xr:uid="{00000000-0005-0000-0000-000058000000}"/>
    <cellStyle name="60% - アクセント 6 4" xfId="95" xr:uid="{00000000-0005-0000-0000-000059000000}"/>
    <cellStyle name="Header1" xfId="96" xr:uid="{00000000-0005-0000-0000-00005A000000}"/>
    <cellStyle name="Header2" xfId="97" xr:uid="{00000000-0005-0000-0000-00005B000000}"/>
    <cellStyle name="Header2 2" xfId="98" xr:uid="{00000000-0005-0000-0000-00005C000000}"/>
    <cellStyle name="Header2 2 2" xfId="401" xr:uid="{00000000-0005-0000-0000-00005D000000}"/>
    <cellStyle name="Header2 3" xfId="99" xr:uid="{00000000-0005-0000-0000-00005E000000}"/>
    <cellStyle name="Header2 3 2" xfId="402" xr:uid="{00000000-0005-0000-0000-00005F000000}"/>
    <cellStyle name="Header2 4" xfId="100" xr:uid="{00000000-0005-0000-0000-000060000000}"/>
    <cellStyle name="Header2 4 2" xfId="403" xr:uid="{00000000-0005-0000-0000-000061000000}"/>
    <cellStyle name="Header2 5" xfId="101" xr:uid="{00000000-0005-0000-0000-000062000000}"/>
    <cellStyle name="Header2 5 2" xfId="404" xr:uid="{00000000-0005-0000-0000-000063000000}"/>
    <cellStyle name="Header2 6" xfId="102" xr:uid="{00000000-0005-0000-0000-000064000000}"/>
    <cellStyle name="Header2 6 2" xfId="405" xr:uid="{00000000-0005-0000-0000-000065000000}"/>
    <cellStyle name="Header2 7" xfId="400" xr:uid="{00000000-0005-0000-0000-000066000000}"/>
    <cellStyle name="アクセント 1 2" xfId="103" xr:uid="{00000000-0005-0000-0000-000067000000}"/>
    <cellStyle name="アクセント 1 2 2" xfId="104" xr:uid="{00000000-0005-0000-0000-000068000000}"/>
    <cellStyle name="アクセント 1 2_H23社会的養護_施設設備調査_入力フォーマット(児童養護施設)" xfId="105" xr:uid="{00000000-0005-0000-0000-000069000000}"/>
    <cellStyle name="アクセント 1 3" xfId="106" xr:uid="{00000000-0005-0000-0000-00006A000000}"/>
    <cellStyle name="アクセント 1 4" xfId="107" xr:uid="{00000000-0005-0000-0000-00006B000000}"/>
    <cellStyle name="アクセント 2 2" xfId="108" xr:uid="{00000000-0005-0000-0000-00006C000000}"/>
    <cellStyle name="アクセント 2 2 2" xfId="109" xr:uid="{00000000-0005-0000-0000-00006D000000}"/>
    <cellStyle name="アクセント 2 2_H23社会的養護_施設設備調査_入力フォーマット(児童養護施設)" xfId="110" xr:uid="{00000000-0005-0000-0000-00006E000000}"/>
    <cellStyle name="アクセント 2 3" xfId="111" xr:uid="{00000000-0005-0000-0000-00006F000000}"/>
    <cellStyle name="アクセント 2 4" xfId="112" xr:uid="{00000000-0005-0000-0000-000070000000}"/>
    <cellStyle name="アクセント 3 2" xfId="113" xr:uid="{00000000-0005-0000-0000-000071000000}"/>
    <cellStyle name="アクセント 3 2 2" xfId="114" xr:uid="{00000000-0005-0000-0000-000072000000}"/>
    <cellStyle name="アクセント 3 2_H23社会的養護_施設設備調査_入力フォーマット(児童養護施設)" xfId="115" xr:uid="{00000000-0005-0000-0000-000073000000}"/>
    <cellStyle name="アクセント 3 3" xfId="116" xr:uid="{00000000-0005-0000-0000-000074000000}"/>
    <cellStyle name="アクセント 3 4" xfId="117" xr:uid="{00000000-0005-0000-0000-000075000000}"/>
    <cellStyle name="アクセント 4 2" xfId="118" xr:uid="{00000000-0005-0000-0000-000076000000}"/>
    <cellStyle name="アクセント 4 2 2" xfId="119" xr:uid="{00000000-0005-0000-0000-000077000000}"/>
    <cellStyle name="アクセント 4 2_H23社会的養護_施設設備調査_入力フォーマット(児童養護施設)" xfId="120" xr:uid="{00000000-0005-0000-0000-000078000000}"/>
    <cellStyle name="アクセント 4 3" xfId="121" xr:uid="{00000000-0005-0000-0000-000079000000}"/>
    <cellStyle name="アクセント 4 4" xfId="122" xr:uid="{00000000-0005-0000-0000-00007A000000}"/>
    <cellStyle name="アクセント 5 2" xfId="123" xr:uid="{00000000-0005-0000-0000-00007B000000}"/>
    <cellStyle name="アクセント 5 2 2" xfId="124" xr:uid="{00000000-0005-0000-0000-00007C000000}"/>
    <cellStyle name="アクセント 5 2_H23社会的養護_施設設備調査_入力フォーマット(児童養護施設)" xfId="125" xr:uid="{00000000-0005-0000-0000-00007D000000}"/>
    <cellStyle name="アクセント 5 3" xfId="126" xr:uid="{00000000-0005-0000-0000-00007E000000}"/>
    <cellStyle name="アクセント 5 4" xfId="127" xr:uid="{00000000-0005-0000-0000-00007F000000}"/>
    <cellStyle name="アクセント 6 2" xfId="128" xr:uid="{00000000-0005-0000-0000-000080000000}"/>
    <cellStyle name="アクセント 6 2 2" xfId="129" xr:uid="{00000000-0005-0000-0000-000081000000}"/>
    <cellStyle name="アクセント 6 2_H23社会的養護_施設設備調査_入力フォーマット(児童養護施設)" xfId="130" xr:uid="{00000000-0005-0000-0000-000082000000}"/>
    <cellStyle name="アクセント 6 3" xfId="131" xr:uid="{00000000-0005-0000-0000-000083000000}"/>
    <cellStyle name="アクセント 6 4" xfId="132" xr:uid="{00000000-0005-0000-0000-000084000000}"/>
    <cellStyle name="タイトル 2" xfId="133" xr:uid="{00000000-0005-0000-0000-000085000000}"/>
    <cellStyle name="タイトル 2 2" xfId="134" xr:uid="{00000000-0005-0000-0000-000086000000}"/>
    <cellStyle name="タイトル 2_H23社会的養護_施設設備調査_入力フォーマット(児童養護施設)" xfId="135" xr:uid="{00000000-0005-0000-0000-000087000000}"/>
    <cellStyle name="タイトル 3" xfId="136" xr:uid="{00000000-0005-0000-0000-000088000000}"/>
    <cellStyle name="タイトル 4" xfId="137" xr:uid="{00000000-0005-0000-0000-000089000000}"/>
    <cellStyle name="チェック セル 2" xfId="138" xr:uid="{00000000-0005-0000-0000-00008A000000}"/>
    <cellStyle name="チェック セル 2 2" xfId="139" xr:uid="{00000000-0005-0000-0000-00008B000000}"/>
    <cellStyle name="チェック セル 2_H23社会的養護_施設設備調査_入力フォーマット(児童養護施設)" xfId="140" xr:uid="{00000000-0005-0000-0000-00008C000000}"/>
    <cellStyle name="チェック セル 3" xfId="141" xr:uid="{00000000-0005-0000-0000-00008D000000}"/>
    <cellStyle name="チェック セル 4" xfId="142" xr:uid="{00000000-0005-0000-0000-00008E000000}"/>
    <cellStyle name="どちらでもない 2" xfId="143" xr:uid="{00000000-0005-0000-0000-00008F000000}"/>
    <cellStyle name="どちらでもない 2 2" xfId="144" xr:uid="{00000000-0005-0000-0000-000090000000}"/>
    <cellStyle name="どちらでもない 2_H23社会的養護_施設設備調査_入力フォーマット(児童養護施設)" xfId="145" xr:uid="{00000000-0005-0000-0000-000091000000}"/>
    <cellStyle name="どちらでもない 3" xfId="146" xr:uid="{00000000-0005-0000-0000-000092000000}"/>
    <cellStyle name="どちらでもない 4" xfId="147" xr:uid="{00000000-0005-0000-0000-000093000000}"/>
    <cellStyle name="パーセント 2" xfId="148" xr:uid="{00000000-0005-0000-0000-000094000000}"/>
    <cellStyle name="パーセント 2 2" xfId="149" xr:uid="{00000000-0005-0000-0000-000095000000}"/>
    <cellStyle name="パーセント 3" xfId="150" xr:uid="{00000000-0005-0000-0000-000096000000}"/>
    <cellStyle name="メモ 2" xfId="151" xr:uid="{00000000-0005-0000-0000-000097000000}"/>
    <cellStyle name="メモ 2 2" xfId="152" xr:uid="{00000000-0005-0000-0000-000098000000}"/>
    <cellStyle name="メモ 2 2 2" xfId="407" xr:uid="{00000000-0005-0000-0000-000099000000}"/>
    <cellStyle name="メモ 2 3" xfId="153" xr:uid="{00000000-0005-0000-0000-00009A000000}"/>
    <cellStyle name="メモ 2 3 2" xfId="408" xr:uid="{00000000-0005-0000-0000-00009B000000}"/>
    <cellStyle name="メモ 2 4" xfId="154" xr:uid="{00000000-0005-0000-0000-00009C000000}"/>
    <cellStyle name="メモ 2 4 2" xfId="409" xr:uid="{00000000-0005-0000-0000-00009D000000}"/>
    <cellStyle name="メモ 2 5" xfId="155" xr:uid="{00000000-0005-0000-0000-00009E000000}"/>
    <cellStyle name="メモ 2 5 2" xfId="410" xr:uid="{00000000-0005-0000-0000-00009F000000}"/>
    <cellStyle name="メモ 2 6" xfId="156" xr:uid="{00000000-0005-0000-0000-0000A0000000}"/>
    <cellStyle name="メモ 2 6 2" xfId="411" xr:uid="{00000000-0005-0000-0000-0000A1000000}"/>
    <cellStyle name="メモ 2 7" xfId="157" xr:uid="{00000000-0005-0000-0000-0000A2000000}"/>
    <cellStyle name="メモ 2 7 2" xfId="412" xr:uid="{00000000-0005-0000-0000-0000A3000000}"/>
    <cellStyle name="メモ 2 8" xfId="406" xr:uid="{00000000-0005-0000-0000-0000A4000000}"/>
    <cellStyle name="メモ 3" xfId="158" xr:uid="{00000000-0005-0000-0000-0000A5000000}"/>
    <cellStyle name="メモ 3 2" xfId="159" xr:uid="{00000000-0005-0000-0000-0000A6000000}"/>
    <cellStyle name="メモ 3 2 2" xfId="414" xr:uid="{00000000-0005-0000-0000-0000A7000000}"/>
    <cellStyle name="メモ 3 3" xfId="160" xr:uid="{00000000-0005-0000-0000-0000A8000000}"/>
    <cellStyle name="メモ 3 3 2" xfId="415" xr:uid="{00000000-0005-0000-0000-0000A9000000}"/>
    <cellStyle name="メモ 3 4" xfId="161" xr:uid="{00000000-0005-0000-0000-0000AA000000}"/>
    <cellStyle name="メモ 3 4 2" xfId="416" xr:uid="{00000000-0005-0000-0000-0000AB000000}"/>
    <cellStyle name="メモ 3 5" xfId="162" xr:uid="{00000000-0005-0000-0000-0000AC000000}"/>
    <cellStyle name="メモ 3 5 2" xfId="417" xr:uid="{00000000-0005-0000-0000-0000AD000000}"/>
    <cellStyle name="メモ 3 6" xfId="163" xr:uid="{00000000-0005-0000-0000-0000AE000000}"/>
    <cellStyle name="メモ 3 6 2" xfId="418" xr:uid="{00000000-0005-0000-0000-0000AF000000}"/>
    <cellStyle name="メモ 3 7" xfId="164" xr:uid="{00000000-0005-0000-0000-0000B0000000}"/>
    <cellStyle name="メモ 3 7 2" xfId="419" xr:uid="{00000000-0005-0000-0000-0000B1000000}"/>
    <cellStyle name="メモ 3 8" xfId="413" xr:uid="{00000000-0005-0000-0000-0000B2000000}"/>
    <cellStyle name="メモ 4" xfId="165" xr:uid="{00000000-0005-0000-0000-0000B3000000}"/>
    <cellStyle name="メモ 4 2" xfId="166" xr:uid="{00000000-0005-0000-0000-0000B4000000}"/>
    <cellStyle name="メモ 4 2 2" xfId="421" xr:uid="{00000000-0005-0000-0000-0000B5000000}"/>
    <cellStyle name="メモ 4 3" xfId="167" xr:uid="{00000000-0005-0000-0000-0000B6000000}"/>
    <cellStyle name="メモ 4 3 2" xfId="422" xr:uid="{00000000-0005-0000-0000-0000B7000000}"/>
    <cellStyle name="メモ 4 4" xfId="168" xr:uid="{00000000-0005-0000-0000-0000B8000000}"/>
    <cellStyle name="メモ 4 4 2" xfId="423" xr:uid="{00000000-0005-0000-0000-0000B9000000}"/>
    <cellStyle name="メモ 4 5" xfId="169" xr:uid="{00000000-0005-0000-0000-0000BA000000}"/>
    <cellStyle name="メモ 4 5 2" xfId="424" xr:uid="{00000000-0005-0000-0000-0000BB000000}"/>
    <cellStyle name="メモ 4 6" xfId="170" xr:uid="{00000000-0005-0000-0000-0000BC000000}"/>
    <cellStyle name="メモ 4 6 2" xfId="425" xr:uid="{00000000-0005-0000-0000-0000BD000000}"/>
    <cellStyle name="メモ 4 7" xfId="171" xr:uid="{00000000-0005-0000-0000-0000BE000000}"/>
    <cellStyle name="メモ 4 7 2" xfId="426" xr:uid="{00000000-0005-0000-0000-0000BF000000}"/>
    <cellStyle name="メモ 4 8" xfId="420" xr:uid="{00000000-0005-0000-0000-0000C0000000}"/>
    <cellStyle name="リンク セル 2" xfId="172" xr:uid="{00000000-0005-0000-0000-0000C1000000}"/>
    <cellStyle name="リンク セル 2 2" xfId="173" xr:uid="{00000000-0005-0000-0000-0000C2000000}"/>
    <cellStyle name="リンク セル 2_H23社会的養護_施設設備調査_入力フォーマット(児童養護施設)" xfId="174" xr:uid="{00000000-0005-0000-0000-0000C3000000}"/>
    <cellStyle name="リンク セル 3" xfId="175" xr:uid="{00000000-0005-0000-0000-0000C4000000}"/>
    <cellStyle name="リンク セル 4" xfId="176" xr:uid="{00000000-0005-0000-0000-0000C5000000}"/>
    <cellStyle name="悪い 2" xfId="177" xr:uid="{00000000-0005-0000-0000-0000C6000000}"/>
    <cellStyle name="悪い 2 2" xfId="178" xr:uid="{00000000-0005-0000-0000-0000C7000000}"/>
    <cellStyle name="悪い 2_H23社会的養護_施設設備調査_入力フォーマット(児童養護施設)" xfId="179" xr:uid="{00000000-0005-0000-0000-0000C8000000}"/>
    <cellStyle name="悪い 3" xfId="180" xr:uid="{00000000-0005-0000-0000-0000C9000000}"/>
    <cellStyle name="悪い 4" xfId="181" xr:uid="{00000000-0005-0000-0000-0000CA000000}"/>
    <cellStyle name="計算 2" xfId="182" xr:uid="{00000000-0005-0000-0000-0000CB000000}"/>
    <cellStyle name="計算 2 2" xfId="183" xr:uid="{00000000-0005-0000-0000-0000CC000000}"/>
    <cellStyle name="計算 2 2 2" xfId="184" xr:uid="{00000000-0005-0000-0000-0000CD000000}"/>
    <cellStyle name="計算 2 2 2 2" xfId="429" xr:uid="{00000000-0005-0000-0000-0000CE000000}"/>
    <cellStyle name="計算 2 2 3" xfId="185" xr:uid="{00000000-0005-0000-0000-0000CF000000}"/>
    <cellStyle name="計算 2 2 3 2" xfId="430" xr:uid="{00000000-0005-0000-0000-0000D0000000}"/>
    <cellStyle name="計算 2 2 4" xfId="186" xr:uid="{00000000-0005-0000-0000-0000D1000000}"/>
    <cellStyle name="計算 2 2 4 2" xfId="431" xr:uid="{00000000-0005-0000-0000-0000D2000000}"/>
    <cellStyle name="計算 2 2 5" xfId="187" xr:uid="{00000000-0005-0000-0000-0000D3000000}"/>
    <cellStyle name="計算 2 2 5 2" xfId="432" xr:uid="{00000000-0005-0000-0000-0000D4000000}"/>
    <cellStyle name="計算 2 2 6" xfId="188" xr:uid="{00000000-0005-0000-0000-0000D5000000}"/>
    <cellStyle name="計算 2 2 6 2" xfId="433" xr:uid="{00000000-0005-0000-0000-0000D6000000}"/>
    <cellStyle name="計算 2 2 7" xfId="189" xr:uid="{00000000-0005-0000-0000-0000D7000000}"/>
    <cellStyle name="計算 2 2 7 2" xfId="434" xr:uid="{00000000-0005-0000-0000-0000D8000000}"/>
    <cellStyle name="計算 2 2 8" xfId="428" xr:uid="{00000000-0005-0000-0000-0000D9000000}"/>
    <cellStyle name="計算 2 3" xfId="190" xr:uid="{00000000-0005-0000-0000-0000DA000000}"/>
    <cellStyle name="計算 2 3 2" xfId="435" xr:uid="{00000000-0005-0000-0000-0000DB000000}"/>
    <cellStyle name="計算 2 4" xfId="191" xr:uid="{00000000-0005-0000-0000-0000DC000000}"/>
    <cellStyle name="計算 2 4 2" xfId="436" xr:uid="{00000000-0005-0000-0000-0000DD000000}"/>
    <cellStyle name="計算 2 5" xfId="192" xr:uid="{00000000-0005-0000-0000-0000DE000000}"/>
    <cellStyle name="計算 2 5 2" xfId="437" xr:uid="{00000000-0005-0000-0000-0000DF000000}"/>
    <cellStyle name="計算 2 6" xfId="193" xr:uid="{00000000-0005-0000-0000-0000E0000000}"/>
    <cellStyle name="計算 2 6 2" xfId="438" xr:uid="{00000000-0005-0000-0000-0000E1000000}"/>
    <cellStyle name="計算 2 7" xfId="194" xr:uid="{00000000-0005-0000-0000-0000E2000000}"/>
    <cellStyle name="計算 2 7 2" xfId="439" xr:uid="{00000000-0005-0000-0000-0000E3000000}"/>
    <cellStyle name="計算 2 8" xfId="195" xr:uid="{00000000-0005-0000-0000-0000E4000000}"/>
    <cellStyle name="計算 2 8 2" xfId="440" xr:uid="{00000000-0005-0000-0000-0000E5000000}"/>
    <cellStyle name="計算 2 9" xfId="427" xr:uid="{00000000-0005-0000-0000-0000E6000000}"/>
    <cellStyle name="計算 2_H23社会的養護_施設設備調査_入力フォーマット(児童養護施設)" xfId="196" xr:uid="{00000000-0005-0000-0000-0000E7000000}"/>
    <cellStyle name="計算 3" xfId="197" xr:uid="{00000000-0005-0000-0000-0000E8000000}"/>
    <cellStyle name="計算 3 2" xfId="198" xr:uid="{00000000-0005-0000-0000-0000E9000000}"/>
    <cellStyle name="計算 3 2 2" xfId="442" xr:uid="{00000000-0005-0000-0000-0000EA000000}"/>
    <cellStyle name="計算 3 3" xfId="199" xr:uid="{00000000-0005-0000-0000-0000EB000000}"/>
    <cellStyle name="計算 3 3 2" xfId="443" xr:uid="{00000000-0005-0000-0000-0000EC000000}"/>
    <cellStyle name="計算 3 4" xfId="200" xr:uid="{00000000-0005-0000-0000-0000ED000000}"/>
    <cellStyle name="計算 3 4 2" xfId="444" xr:uid="{00000000-0005-0000-0000-0000EE000000}"/>
    <cellStyle name="計算 3 5" xfId="201" xr:uid="{00000000-0005-0000-0000-0000EF000000}"/>
    <cellStyle name="計算 3 5 2" xfId="445" xr:uid="{00000000-0005-0000-0000-0000F0000000}"/>
    <cellStyle name="計算 3 6" xfId="202" xr:uid="{00000000-0005-0000-0000-0000F1000000}"/>
    <cellStyle name="計算 3 6 2" xfId="446" xr:uid="{00000000-0005-0000-0000-0000F2000000}"/>
    <cellStyle name="計算 3 7" xfId="203" xr:uid="{00000000-0005-0000-0000-0000F3000000}"/>
    <cellStyle name="計算 3 7 2" xfId="447" xr:uid="{00000000-0005-0000-0000-0000F4000000}"/>
    <cellStyle name="計算 3 8" xfId="441" xr:uid="{00000000-0005-0000-0000-0000F5000000}"/>
    <cellStyle name="計算 4" xfId="204" xr:uid="{00000000-0005-0000-0000-0000F6000000}"/>
    <cellStyle name="計算 4 2" xfId="205" xr:uid="{00000000-0005-0000-0000-0000F7000000}"/>
    <cellStyle name="計算 4 2 2" xfId="449" xr:uid="{00000000-0005-0000-0000-0000F8000000}"/>
    <cellStyle name="計算 4 3" xfId="206" xr:uid="{00000000-0005-0000-0000-0000F9000000}"/>
    <cellStyle name="計算 4 3 2" xfId="450" xr:uid="{00000000-0005-0000-0000-0000FA000000}"/>
    <cellStyle name="計算 4 4" xfId="207" xr:uid="{00000000-0005-0000-0000-0000FB000000}"/>
    <cellStyle name="計算 4 4 2" xfId="451" xr:uid="{00000000-0005-0000-0000-0000FC000000}"/>
    <cellStyle name="計算 4 5" xfId="208" xr:uid="{00000000-0005-0000-0000-0000FD000000}"/>
    <cellStyle name="計算 4 5 2" xfId="452" xr:uid="{00000000-0005-0000-0000-0000FE000000}"/>
    <cellStyle name="計算 4 6" xfId="209" xr:uid="{00000000-0005-0000-0000-0000FF000000}"/>
    <cellStyle name="計算 4 6 2" xfId="453" xr:uid="{00000000-0005-0000-0000-000000010000}"/>
    <cellStyle name="計算 4 7" xfId="210" xr:uid="{00000000-0005-0000-0000-000001010000}"/>
    <cellStyle name="計算 4 7 2" xfId="454" xr:uid="{00000000-0005-0000-0000-000002010000}"/>
    <cellStyle name="計算 4 8" xfId="448" xr:uid="{00000000-0005-0000-0000-000003010000}"/>
    <cellStyle name="警告文 2" xfId="211" xr:uid="{00000000-0005-0000-0000-000004010000}"/>
    <cellStyle name="警告文 2 2" xfId="212" xr:uid="{00000000-0005-0000-0000-000005010000}"/>
    <cellStyle name="警告文 2_H23社会的養護_施設設備調査_入力フォーマット(児童養護施設)" xfId="213" xr:uid="{00000000-0005-0000-0000-000006010000}"/>
    <cellStyle name="警告文 3" xfId="214" xr:uid="{00000000-0005-0000-0000-000007010000}"/>
    <cellStyle name="警告文 4" xfId="215" xr:uid="{00000000-0005-0000-0000-000008010000}"/>
    <cellStyle name="桁区切り 10" xfId="216" xr:uid="{00000000-0005-0000-0000-000009010000}"/>
    <cellStyle name="桁区切り 11" xfId="217" xr:uid="{00000000-0005-0000-0000-00000A010000}"/>
    <cellStyle name="桁区切り 12" xfId="218" xr:uid="{00000000-0005-0000-0000-00000B010000}"/>
    <cellStyle name="桁区切り 13" xfId="219" xr:uid="{00000000-0005-0000-0000-00000C010000}"/>
    <cellStyle name="桁区切り 2" xfId="220" xr:uid="{00000000-0005-0000-0000-00000D010000}"/>
    <cellStyle name="桁区切り 2 2" xfId="221" xr:uid="{00000000-0005-0000-0000-00000E010000}"/>
    <cellStyle name="桁区切り 3" xfId="222" xr:uid="{00000000-0005-0000-0000-00000F010000}"/>
    <cellStyle name="桁区切り 3 2" xfId="223" xr:uid="{00000000-0005-0000-0000-000010010000}"/>
    <cellStyle name="桁区切り 3 2 2" xfId="224" xr:uid="{00000000-0005-0000-0000-000011010000}"/>
    <cellStyle name="桁区切り 3 3" xfId="225" xr:uid="{00000000-0005-0000-0000-000012010000}"/>
    <cellStyle name="桁区切り 4" xfId="4" xr:uid="{00000000-0005-0000-0000-000013010000}"/>
    <cellStyle name="桁区切り 4 2" xfId="226" xr:uid="{00000000-0005-0000-0000-000014010000}"/>
    <cellStyle name="桁区切り 5" xfId="227" xr:uid="{00000000-0005-0000-0000-000015010000}"/>
    <cellStyle name="桁区切り 6" xfId="228" xr:uid="{00000000-0005-0000-0000-000016010000}"/>
    <cellStyle name="桁区切り 6 2" xfId="229" xr:uid="{00000000-0005-0000-0000-000017010000}"/>
    <cellStyle name="桁区切り 6 2 2" xfId="230" xr:uid="{00000000-0005-0000-0000-000018010000}"/>
    <cellStyle name="桁区切り 7" xfId="231" xr:uid="{00000000-0005-0000-0000-000019010000}"/>
    <cellStyle name="桁区切り 8" xfId="232" xr:uid="{00000000-0005-0000-0000-00001A010000}"/>
    <cellStyle name="桁区切り 9" xfId="233" xr:uid="{00000000-0005-0000-0000-00001B010000}"/>
    <cellStyle name="見出し 1 2" xfId="234" xr:uid="{00000000-0005-0000-0000-00001C010000}"/>
    <cellStyle name="見出し 1 2 2" xfId="235" xr:uid="{00000000-0005-0000-0000-00001D010000}"/>
    <cellStyle name="見出し 1 2_H23社会的養護_施設設備調査_入力フォーマット(児童養護施設)" xfId="236" xr:uid="{00000000-0005-0000-0000-00001E010000}"/>
    <cellStyle name="見出し 1 3" xfId="237" xr:uid="{00000000-0005-0000-0000-00001F010000}"/>
    <cellStyle name="見出し 1 4" xfId="238" xr:uid="{00000000-0005-0000-0000-000020010000}"/>
    <cellStyle name="見出し 2 2" xfId="239" xr:uid="{00000000-0005-0000-0000-000021010000}"/>
    <cellStyle name="見出し 2 2 2" xfId="240" xr:uid="{00000000-0005-0000-0000-000022010000}"/>
    <cellStyle name="見出し 2 2_H23社会的養護_施設設備調査_入力フォーマット(児童養護施設)" xfId="241" xr:uid="{00000000-0005-0000-0000-000023010000}"/>
    <cellStyle name="見出し 2 3" xfId="242" xr:uid="{00000000-0005-0000-0000-000024010000}"/>
    <cellStyle name="見出し 2 4" xfId="243" xr:uid="{00000000-0005-0000-0000-000025010000}"/>
    <cellStyle name="見出し 3 2" xfId="244" xr:uid="{00000000-0005-0000-0000-000026010000}"/>
    <cellStyle name="見出し 3 2 2" xfId="245" xr:uid="{00000000-0005-0000-0000-000027010000}"/>
    <cellStyle name="見出し 3 2 2 2" xfId="246" xr:uid="{00000000-0005-0000-0000-000028010000}"/>
    <cellStyle name="見出し 3 2 3" xfId="247" xr:uid="{00000000-0005-0000-0000-000029010000}"/>
    <cellStyle name="見出し 3 2_H23社会的養護_施設設備調査_入力フォーマット(児童養護施設)" xfId="248" xr:uid="{00000000-0005-0000-0000-00002A010000}"/>
    <cellStyle name="見出し 3 3" xfId="249" xr:uid="{00000000-0005-0000-0000-00002B010000}"/>
    <cellStyle name="見出し 3 3 2" xfId="250" xr:uid="{00000000-0005-0000-0000-00002C010000}"/>
    <cellStyle name="見出し 3 4" xfId="251" xr:uid="{00000000-0005-0000-0000-00002D010000}"/>
    <cellStyle name="見出し 3 4 2" xfId="252" xr:uid="{00000000-0005-0000-0000-00002E010000}"/>
    <cellStyle name="見出し 4 2" xfId="253" xr:uid="{00000000-0005-0000-0000-00002F010000}"/>
    <cellStyle name="見出し 4 2 2" xfId="254" xr:uid="{00000000-0005-0000-0000-000030010000}"/>
    <cellStyle name="見出し 4 2_H23社会的養護_施設設備調査_入力フォーマット(児童養護施設)" xfId="255" xr:uid="{00000000-0005-0000-0000-000031010000}"/>
    <cellStyle name="見出し 4 3" xfId="256" xr:uid="{00000000-0005-0000-0000-000032010000}"/>
    <cellStyle name="見出し 4 4" xfId="257" xr:uid="{00000000-0005-0000-0000-000033010000}"/>
    <cellStyle name="集計 2" xfId="258" xr:uid="{00000000-0005-0000-0000-000034010000}"/>
    <cellStyle name="集計 2 2" xfId="259" xr:uid="{00000000-0005-0000-0000-000035010000}"/>
    <cellStyle name="集計 2 2 2" xfId="260" xr:uid="{00000000-0005-0000-0000-000036010000}"/>
    <cellStyle name="集計 2 2 2 2" xfId="457" xr:uid="{00000000-0005-0000-0000-000037010000}"/>
    <cellStyle name="集計 2 2 3" xfId="261" xr:uid="{00000000-0005-0000-0000-000038010000}"/>
    <cellStyle name="集計 2 2 3 2" xfId="458" xr:uid="{00000000-0005-0000-0000-000039010000}"/>
    <cellStyle name="集計 2 2 4" xfId="262" xr:uid="{00000000-0005-0000-0000-00003A010000}"/>
    <cellStyle name="集計 2 2 4 2" xfId="459" xr:uid="{00000000-0005-0000-0000-00003B010000}"/>
    <cellStyle name="集計 2 2 5" xfId="263" xr:uid="{00000000-0005-0000-0000-00003C010000}"/>
    <cellStyle name="集計 2 2 5 2" xfId="460" xr:uid="{00000000-0005-0000-0000-00003D010000}"/>
    <cellStyle name="集計 2 2 6" xfId="264" xr:uid="{00000000-0005-0000-0000-00003E010000}"/>
    <cellStyle name="集計 2 2 6 2" xfId="461" xr:uid="{00000000-0005-0000-0000-00003F010000}"/>
    <cellStyle name="集計 2 2 7" xfId="265" xr:uid="{00000000-0005-0000-0000-000040010000}"/>
    <cellStyle name="集計 2 2 7 2" xfId="462" xr:uid="{00000000-0005-0000-0000-000041010000}"/>
    <cellStyle name="集計 2 2 8" xfId="456" xr:uid="{00000000-0005-0000-0000-000042010000}"/>
    <cellStyle name="集計 2 3" xfId="266" xr:uid="{00000000-0005-0000-0000-000043010000}"/>
    <cellStyle name="集計 2 3 2" xfId="463" xr:uid="{00000000-0005-0000-0000-000044010000}"/>
    <cellStyle name="集計 2 4" xfId="267" xr:uid="{00000000-0005-0000-0000-000045010000}"/>
    <cellStyle name="集計 2 4 2" xfId="464" xr:uid="{00000000-0005-0000-0000-000046010000}"/>
    <cellStyle name="集計 2 5" xfId="268" xr:uid="{00000000-0005-0000-0000-000047010000}"/>
    <cellStyle name="集計 2 5 2" xfId="465" xr:uid="{00000000-0005-0000-0000-000048010000}"/>
    <cellStyle name="集計 2 6" xfId="269" xr:uid="{00000000-0005-0000-0000-000049010000}"/>
    <cellStyle name="集計 2 6 2" xfId="466" xr:uid="{00000000-0005-0000-0000-00004A010000}"/>
    <cellStyle name="集計 2 7" xfId="270" xr:uid="{00000000-0005-0000-0000-00004B010000}"/>
    <cellStyle name="集計 2 7 2" xfId="467" xr:uid="{00000000-0005-0000-0000-00004C010000}"/>
    <cellStyle name="集計 2 8" xfId="271" xr:uid="{00000000-0005-0000-0000-00004D010000}"/>
    <cellStyle name="集計 2 8 2" xfId="468" xr:uid="{00000000-0005-0000-0000-00004E010000}"/>
    <cellStyle name="集計 2 9" xfId="455" xr:uid="{00000000-0005-0000-0000-00004F010000}"/>
    <cellStyle name="集計 2_H23社会的養護_施設設備調査_入力フォーマット(児童養護施設)" xfId="272" xr:uid="{00000000-0005-0000-0000-000050010000}"/>
    <cellStyle name="集計 3" xfId="273" xr:uid="{00000000-0005-0000-0000-000051010000}"/>
    <cellStyle name="集計 3 2" xfId="274" xr:uid="{00000000-0005-0000-0000-000052010000}"/>
    <cellStyle name="集計 3 2 2" xfId="470" xr:uid="{00000000-0005-0000-0000-000053010000}"/>
    <cellStyle name="集計 3 3" xfId="275" xr:uid="{00000000-0005-0000-0000-000054010000}"/>
    <cellStyle name="集計 3 3 2" xfId="471" xr:uid="{00000000-0005-0000-0000-000055010000}"/>
    <cellStyle name="集計 3 4" xfId="276" xr:uid="{00000000-0005-0000-0000-000056010000}"/>
    <cellStyle name="集計 3 4 2" xfId="472" xr:uid="{00000000-0005-0000-0000-000057010000}"/>
    <cellStyle name="集計 3 5" xfId="277" xr:uid="{00000000-0005-0000-0000-000058010000}"/>
    <cellStyle name="集計 3 5 2" xfId="473" xr:uid="{00000000-0005-0000-0000-000059010000}"/>
    <cellStyle name="集計 3 6" xfId="278" xr:uid="{00000000-0005-0000-0000-00005A010000}"/>
    <cellStyle name="集計 3 6 2" xfId="474" xr:uid="{00000000-0005-0000-0000-00005B010000}"/>
    <cellStyle name="集計 3 7" xfId="279" xr:uid="{00000000-0005-0000-0000-00005C010000}"/>
    <cellStyle name="集計 3 7 2" xfId="475" xr:uid="{00000000-0005-0000-0000-00005D010000}"/>
    <cellStyle name="集計 3 8" xfId="469" xr:uid="{00000000-0005-0000-0000-00005E010000}"/>
    <cellStyle name="集計 4" xfId="280" xr:uid="{00000000-0005-0000-0000-00005F010000}"/>
    <cellStyle name="集計 4 2" xfId="281" xr:uid="{00000000-0005-0000-0000-000060010000}"/>
    <cellStyle name="集計 4 2 2" xfId="477" xr:uid="{00000000-0005-0000-0000-000061010000}"/>
    <cellStyle name="集計 4 3" xfId="282" xr:uid="{00000000-0005-0000-0000-000062010000}"/>
    <cellStyle name="集計 4 3 2" xfId="478" xr:uid="{00000000-0005-0000-0000-000063010000}"/>
    <cellStyle name="集計 4 4" xfId="283" xr:uid="{00000000-0005-0000-0000-000064010000}"/>
    <cellStyle name="集計 4 4 2" xfId="479" xr:uid="{00000000-0005-0000-0000-000065010000}"/>
    <cellStyle name="集計 4 5" xfId="284" xr:uid="{00000000-0005-0000-0000-000066010000}"/>
    <cellStyle name="集計 4 5 2" xfId="480" xr:uid="{00000000-0005-0000-0000-000067010000}"/>
    <cellStyle name="集計 4 6" xfId="285" xr:uid="{00000000-0005-0000-0000-000068010000}"/>
    <cellStyle name="集計 4 6 2" xfId="481" xr:uid="{00000000-0005-0000-0000-000069010000}"/>
    <cellStyle name="集計 4 7" xfId="286" xr:uid="{00000000-0005-0000-0000-00006A010000}"/>
    <cellStyle name="集計 4 7 2" xfId="482" xr:uid="{00000000-0005-0000-0000-00006B010000}"/>
    <cellStyle name="集計 4 8" xfId="476" xr:uid="{00000000-0005-0000-0000-00006C010000}"/>
    <cellStyle name="出力 2" xfId="287" xr:uid="{00000000-0005-0000-0000-00006D010000}"/>
    <cellStyle name="出力 2 2" xfId="288" xr:uid="{00000000-0005-0000-0000-00006E010000}"/>
    <cellStyle name="出力 2 2 2" xfId="289" xr:uid="{00000000-0005-0000-0000-00006F010000}"/>
    <cellStyle name="出力 2 2 2 2" xfId="485" xr:uid="{00000000-0005-0000-0000-000070010000}"/>
    <cellStyle name="出力 2 2 3" xfId="290" xr:uid="{00000000-0005-0000-0000-000071010000}"/>
    <cellStyle name="出力 2 2 3 2" xfId="486" xr:uid="{00000000-0005-0000-0000-000072010000}"/>
    <cellStyle name="出力 2 2 4" xfId="291" xr:uid="{00000000-0005-0000-0000-000073010000}"/>
    <cellStyle name="出力 2 2 4 2" xfId="487" xr:uid="{00000000-0005-0000-0000-000074010000}"/>
    <cellStyle name="出力 2 2 5" xfId="292" xr:uid="{00000000-0005-0000-0000-000075010000}"/>
    <cellStyle name="出力 2 2 5 2" xfId="488" xr:uid="{00000000-0005-0000-0000-000076010000}"/>
    <cellStyle name="出力 2 2 6" xfId="293" xr:uid="{00000000-0005-0000-0000-000077010000}"/>
    <cellStyle name="出力 2 2 6 2" xfId="489" xr:uid="{00000000-0005-0000-0000-000078010000}"/>
    <cellStyle name="出力 2 2 7" xfId="294" xr:uid="{00000000-0005-0000-0000-000079010000}"/>
    <cellStyle name="出力 2 2 7 2" xfId="490" xr:uid="{00000000-0005-0000-0000-00007A010000}"/>
    <cellStyle name="出力 2 2 8" xfId="484" xr:uid="{00000000-0005-0000-0000-00007B010000}"/>
    <cellStyle name="出力 2 3" xfId="295" xr:uid="{00000000-0005-0000-0000-00007C010000}"/>
    <cellStyle name="出力 2 3 2" xfId="491" xr:uid="{00000000-0005-0000-0000-00007D010000}"/>
    <cellStyle name="出力 2 4" xfId="296" xr:uid="{00000000-0005-0000-0000-00007E010000}"/>
    <cellStyle name="出力 2 4 2" xfId="492" xr:uid="{00000000-0005-0000-0000-00007F010000}"/>
    <cellStyle name="出力 2 5" xfId="297" xr:uid="{00000000-0005-0000-0000-000080010000}"/>
    <cellStyle name="出力 2 5 2" xfId="493" xr:uid="{00000000-0005-0000-0000-000081010000}"/>
    <cellStyle name="出力 2 6" xfId="298" xr:uid="{00000000-0005-0000-0000-000082010000}"/>
    <cellStyle name="出力 2 6 2" xfId="494" xr:uid="{00000000-0005-0000-0000-000083010000}"/>
    <cellStyle name="出力 2 7" xfId="299" xr:uid="{00000000-0005-0000-0000-000084010000}"/>
    <cellStyle name="出力 2 7 2" xfId="495" xr:uid="{00000000-0005-0000-0000-000085010000}"/>
    <cellStyle name="出力 2 8" xfId="300" xr:uid="{00000000-0005-0000-0000-000086010000}"/>
    <cellStyle name="出力 2 8 2" xfId="496" xr:uid="{00000000-0005-0000-0000-000087010000}"/>
    <cellStyle name="出力 2 9" xfId="483" xr:uid="{00000000-0005-0000-0000-000088010000}"/>
    <cellStyle name="出力 2_H23社会的養護_施設設備調査_入力フォーマット(児童養護施設)" xfId="301" xr:uid="{00000000-0005-0000-0000-000089010000}"/>
    <cellStyle name="出力 3" xfId="302" xr:uid="{00000000-0005-0000-0000-00008A010000}"/>
    <cellStyle name="出力 3 2" xfId="303" xr:uid="{00000000-0005-0000-0000-00008B010000}"/>
    <cellStyle name="出力 3 2 2" xfId="498" xr:uid="{00000000-0005-0000-0000-00008C010000}"/>
    <cellStyle name="出力 3 3" xfId="304" xr:uid="{00000000-0005-0000-0000-00008D010000}"/>
    <cellStyle name="出力 3 3 2" xfId="499" xr:uid="{00000000-0005-0000-0000-00008E010000}"/>
    <cellStyle name="出力 3 4" xfId="305" xr:uid="{00000000-0005-0000-0000-00008F010000}"/>
    <cellStyle name="出力 3 4 2" xfId="500" xr:uid="{00000000-0005-0000-0000-000090010000}"/>
    <cellStyle name="出力 3 5" xfId="306" xr:uid="{00000000-0005-0000-0000-000091010000}"/>
    <cellStyle name="出力 3 5 2" xfId="501" xr:uid="{00000000-0005-0000-0000-000092010000}"/>
    <cellStyle name="出力 3 6" xfId="307" xr:uid="{00000000-0005-0000-0000-000093010000}"/>
    <cellStyle name="出力 3 6 2" xfId="502" xr:uid="{00000000-0005-0000-0000-000094010000}"/>
    <cellStyle name="出力 3 7" xfId="308" xr:uid="{00000000-0005-0000-0000-000095010000}"/>
    <cellStyle name="出力 3 7 2" xfId="503" xr:uid="{00000000-0005-0000-0000-000096010000}"/>
    <cellStyle name="出力 3 8" xfId="497" xr:uid="{00000000-0005-0000-0000-000097010000}"/>
    <cellStyle name="出力 4" xfId="309" xr:uid="{00000000-0005-0000-0000-000098010000}"/>
    <cellStyle name="出力 4 2" xfId="310" xr:uid="{00000000-0005-0000-0000-000099010000}"/>
    <cellStyle name="出力 4 2 2" xfId="505" xr:uid="{00000000-0005-0000-0000-00009A010000}"/>
    <cellStyle name="出力 4 3" xfId="311" xr:uid="{00000000-0005-0000-0000-00009B010000}"/>
    <cellStyle name="出力 4 3 2" xfId="506" xr:uid="{00000000-0005-0000-0000-00009C010000}"/>
    <cellStyle name="出力 4 4" xfId="312" xr:uid="{00000000-0005-0000-0000-00009D010000}"/>
    <cellStyle name="出力 4 4 2" xfId="507" xr:uid="{00000000-0005-0000-0000-00009E010000}"/>
    <cellStyle name="出力 4 5" xfId="313" xr:uid="{00000000-0005-0000-0000-00009F010000}"/>
    <cellStyle name="出力 4 5 2" xfId="508" xr:uid="{00000000-0005-0000-0000-0000A0010000}"/>
    <cellStyle name="出力 4 6" xfId="314" xr:uid="{00000000-0005-0000-0000-0000A1010000}"/>
    <cellStyle name="出力 4 6 2" xfId="509" xr:uid="{00000000-0005-0000-0000-0000A2010000}"/>
    <cellStyle name="出力 4 7" xfId="315" xr:uid="{00000000-0005-0000-0000-0000A3010000}"/>
    <cellStyle name="出力 4 7 2" xfId="510" xr:uid="{00000000-0005-0000-0000-0000A4010000}"/>
    <cellStyle name="出力 4 8" xfId="504" xr:uid="{00000000-0005-0000-0000-0000A5010000}"/>
    <cellStyle name="説明文 2" xfId="316" xr:uid="{00000000-0005-0000-0000-0000A6010000}"/>
    <cellStyle name="説明文 2 2" xfId="317" xr:uid="{00000000-0005-0000-0000-0000A7010000}"/>
    <cellStyle name="説明文 2_H23社会的養護_施設設備調査_入力フォーマット(児童養護施設)" xfId="318" xr:uid="{00000000-0005-0000-0000-0000A8010000}"/>
    <cellStyle name="説明文 3" xfId="319" xr:uid="{00000000-0005-0000-0000-0000A9010000}"/>
    <cellStyle name="説明文 4" xfId="320" xr:uid="{00000000-0005-0000-0000-0000AA010000}"/>
    <cellStyle name="通貨 2" xfId="321" xr:uid="{00000000-0005-0000-0000-0000AB010000}"/>
    <cellStyle name="入力 2" xfId="322" xr:uid="{00000000-0005-0000-0000-0000AC010000}"/>
    <cellStyle name="入力 2 2" xfId="323" xr:uid="{00000000-0005-0000-0000-0000AD010000}"/>
    <cellStyle name="入力 2 2 2" xfId="324" xr:uid="{00000000-0005-0000-0000-0000AE010000}"/>
    <cellStyle name="入力 2 2 2 2" xfId="513" xr:uid="{00000000-0005-0000-0000-0000AF010000}"/>
    <cellStyle name="入力 2 2 3" xfId="325" xr:uid="{00000000-0005-0000-0000-0000B0010000}"/>
    <cellStyle name="入力 2 2 3 2" xfId="514" xr:uid="{00000000-0005-0000-0000-0000B1010000}"/>
    <cellStyle name="入力 2 2 4" xfId="326" xr:uid="{00000000-0005-0000-0000-0000B2010000}"/>
    <cellStyle name="入力 2 2 4 2" xfId="515" xr:uid="{00000000-0005-0000-0000-0000B3010000}"/>
    <cellStyle name="入力 2 2 5" xfId="327" xr:uid="{00000000-0005-0000-0000-0000B4010000}"/>
    <cellStyle name="入力 2 2 5 2" xfId="516" xr:uid="{00000000-0005-0000-0000-0000B5010000}"/>
    <cellStyle name="入力 2 2 6" xfId="328" xr:uid="{00000000-0005-0000-0000-0000B6010000}"/>
    <cellStyle name="入力 2 2 6 2" xfId="517" xr:uid="{00000000-0005-0000-0000-0000B7010000}"/>
    <cellStyle name="入力 2 2 7" xfId="329" xr:uid="{00000000-0005-0000-0000-0000B8010000}"/>
    <cellStyle name="入力 2 2 7 2" xfId="518" xr:uid="{00000000-0005-0000-0000-0000B9010000}"/>
    <cellStyle name="入力 2 2 8" xfId="512" xr:uid="{00000000-0005-0000-0000-0000BA010000}"/>
    <cellStyle name="入力 2 3" xfId="330" xr:uid="{00000000-0005-0000-0000-0000BB010000}"/>
    <cellStyle name="入力 2 3 2" xfId="519" xr:uid="{00000000-0005-0000-0000-0000BC010000}"/>
    <cellStyle name="入力 2 4" xfId="331" xr:uid="{00000000-0005-0000-0000-0000BD010000}"/>
    <cellStyle name="入力 2 4 2" xfId="520" xr:uid="{00000000-0005-0000-0000-0000BE010000}"/>
    <cellStyle name="入力 2 5" xfId="332" xr:uid="{00000000-0005-0000-0000-0000BF010000}"/>
    <cellStyle name="入力 2 5 2" xfId="521" xr:uid="{00000000-0005-0000-0000-0000C0010000}"/>
    <cellStyle name="入力 2 6" xfId="333" xr:uid="{00000000-0005-0000-0000-0000C1010000}"/>
    <cellStyle name="入力 2 6 2" xfId="522" xr:uid="{00000000-0005-0000-0000-0000C2010000}"/>
    <cellStyle name="入力 2 7" xfId="334" xr:uid="{00000000-0005-0000-0000-0000C3010000}"/>
    <cellStyle name="入力 2 7 2" xfId="523" xr:uid="{00000000-0005-0000-0000-0000C4010000}"/>
    <cellStyle name="入力 2 8" xfId="335" xr:uid="{00000000-0005-0000-0000-0000C5010000}"/>
    <cellStyle name="入力 2 8 2" xfId="524" xr:uid="{00000000-0005-0000-0000-0000C6010000}"/>
    <cellStyle name="入力 2 9" xfId="511" xr:uid="{00000000-0005-0000-0000-0000C7010000}"/>
    <cellStyle name="入力 2_H23社会的養護_施設設備調査_入力フォーマット(児童養護施設)" xfId="336" xr:uid="{00000000-0005-0000-0000-0000C8010000}"/>
    <cellStyle name="入力 3" xfId="337" xr:uid="{00000000-0005-0000-0000-0000C9010000}"/>
    <cellStyle name="入力 3 2" xfId="338" xr:uid="{00000000-0005-0000-0000-0000CA010000}"/>
    <cellStyle name="入力 3 2 2" xfId="526" xr:uid="{00000000-0005-0000-0000-0000CB010000}"/>
    <cellStyle name="入力 3 3" xfId="339" xr:uid="{00000000-0005-0000-0000-0000CC010000}"/>
    <cellStyle name="入力 3 3 2" xfId="527" xr:uid="{00000000-0005-0000-0000-0000CD010000}"/>
    <cellStyle name="入力 3 4" xfId="340" xr:uid="{00000000-0005-0000-0000-0000CE010000}"/>
    <cellStyle name="入力 3 4 2" xfId="528" xr:uid="{00000000-0005-0000-0000-0000CF010000}"/>
    <cellStyle name="入力 3 5" xfId="341" xr:uid="{00000000-0005-0000-0000-0000D0010000}"/>
    <cellStyle name="入力 3 5 2" xfId="529" xr:uid="{00000000-0005-0000-0000-0000D1010000}"/>
    <cellStyle name="入力 3 6" xfId="342" xr:uid="{00000000-0005-0000-0000-0000D2010000}"/>
    <cellStyle name="入力 3 6 2" xfId="530" xr:uid="{00000000-0005-0000-0000-0000D3010000}"/>
    <cellStyle name="入力 3 7" xfId="343" xr:uid="{00000000-0005-0000-0000-0000D4010000}"/>
    <cellStyle name="入力 3 7 2" xfId="531" xr:uid="{00000000-0005-0000-0000-0000D5010000}"/>
    <cellStyle name="入力 3 8" xfId="525" xr:uid="{00000000-0005-0000-0000-0000D6010000}"/>
    <cellStyle name="入力 4" xfId="344" xr:uid="{00000000-0005-0000-0000-0000D7010000}"/>
    <cellStyle name="入力 4 2" xfId="345" xr:uid="{00000000-0005-0000-0000-0000D8010000}"/>
    <cellStyle name="入力 4 2 2" xfId="533" xr:uid="{00000000-0005-0000-0000-0000D9010000}"/>
    <cellStyle name="入力 4 3" xfId="346" xr:uid="{00000000-0005-0000-0000-0000DA010000}"/>
    <cellStyle name="入力 4 3 2" xfId="534" xr:uid="{00000000-0005-0000-0000-0000DB010000}"/>
    <cellStyle name="入力 4 4" xfId="347" xr:uid="{00000000-0005-0000-0000-0000DC010000}"/>
    <cellStyle name="入力 4 4 2" xfId="535" xr:uid="{00000000-0005-0000-0000-0000DD010000}"/>
    <cellStyle name="入力 4 5" xfId="348" xr:uid="{00000000-0005-0000-0000-0000DE010000}"/>
    <cellStyle name="入力 4 5 2" xfId="536" xr:uid="{00000000-0005-0000-0000-0000DF010000}"/>
    <cellStyle name="入力 4 6" xfId="349" xr:uid="{00000000-0005-0000-0000-0000E0010000}"/>
    <cellStyle name="入力 4 6 2" xfId="537" xr:uid="{00000000-0005-0000-0000-0000E1010000}"/>
    <cellStyle name="入力 4 7" xfId="350" xr:uid="{00000000-0005-0000-0000-0000E2010000}"/>
    <cellStyle name="入力 4 7 2" xfId="538" xr:uid="{00000000-0005-0000-0000-0000E3010000}"/>
    <cellStyle name="入力 4 8" xfId="532" xr:uid="{00000000-0005-0000-0000-0000E4010000}"/>
    <cellStyle name="標準" xfId="0" builtinId="0"/>
    <cellStyle name="標準 10" xfId="351" xr:uid="{00000000-0005-0000-0000-0000E6010000}"/>
    <cellStyle name="標準 11" xfId="352" xr:uid="{00000000-0005-0000-0000-0000E7010000}"/>
    <cellStyle name="標準 12" xfId="353" xr:uid="{00000000-0005-0000-0000-0000E8010000}"/>
    <cellStyle name="標準 13" xfId="354" xr:uid="{00000000-0005-0000-0000-0000E9010000}"/>
    <cellStyle name="標準 14" xfId="355" xr:uid="{00000000-0005-0000-0000-0000EA010000}"/>
    <cellStyle name="標準 15" xfId="356" xr:uid="{00000000-0005-0000-0000-0000EB010000}"/>
    <cellStyle name="標準 16" xfId="357" xr:uid="{00000000-0005-0000-0000-0000EC010000}"/>
    <cellStyle name="標準 17" xfId="358" xr:uid="{00000000-0005-0000-0000-0000ED010000}"/>
    <cellStyle name="標準 18" xfId="359" xr:uid="{00000000-0005-0000-0000-0000EE010000}"/>
    <cellStyle name="標準 19" xfId="360" xr:uid="{00000000-0005-0000-0000-0000EF010000}"/>
    <cellStyle name="標準 2" xfId="1" xr:uid="{00000000-0005-0000-0000-0000F0010000}"/>
    <cellStyle name="標準 2 2" xfId="361" xr:uid="{00000000-0005-0000-0000-0000F1010000}"/>
    <cellStyle name="標準 2 2 2" xfId="362" xr:uid="{00000000-0005-0000-0000-0000F2010000}"/>
    <cellStyle name="標準 2 2 3" xfId="363" xr:uid="{00000000-0005-0000-0000-0000F3010000}"/>
    <cellStyle name="標準 2 2 4" xfId="364" xr:uid="{00000000-0005-0000-0000-0000F4010000}"/>
    <cellStyle name="標準 2 3" xfId="365" xr:uid="{00000000-0005-0000-0000-0000F5010000}"/>
    <cellStyle name="標準 2 4" xfId="366" xr:uid="{00000000-0005-0000-0000-0000F6010000}"/>
    <cellStyle name="標準 2 5" xfId="367" xr:uid="{00000000-0005-0000-0000-0000F7010000}"/>
    <cellStyle name="標準 20" xfId="368" xr:uid="{00000000-0005-0000-0000-0000F8010000}"/>
    <cellStyle name="標準 21" xfId="369" xr:uid="{00000000-0005-0000-0000-0000F9010000}"/>
    <cellStyle name="標準 22" xfId="399" xr:uid="{00000000-0005-0000-0000-0000FA010000}"/>
    <cellStyle name="標準 23" xfId="3" xr:uid="{00000000-0005-0000-0000-0000FB010000}"/>
    <cellStyle name="標準 3" xfId="370" xr:uid="{00000000-0005-0000-0000-0000FC010000}"/>
    <cellStyle name="標準 3 2" xfId="371" xr:uid="{00000000-0005-0000-0000-0000FD010000}"/>
    <cellStyle name="標準 3 3" xfId="372" xr:uid="{00000000-0005-0000-0000-0000FE010000}"/>
    <cellStyle name="標準 3 4" xfId="373" xr:uid="{00000000-0005-0000-0000-0000FF010000}"/>
    <cellStyle name="標準 3_コメント0902患者調査票_一般７対１用エラーチェックなし" xfId="374" xr:uid="{00000000-0005-0000-0000-000000020000}"/>
    <cellStyle name="標準 4" xfId="375" xr:uid="{00000000-0005-0000-0000-000001020000}"/>
    <cellStyle name="標準 4 2" xfId="376" xr:uid="{00000000-0005-0000-0000-000002020000}"/>
    <cellStyle name="標準 4 3" xfId="377" xr:uid="{00000000-0005-0000-0000-000003020000}"/>
    <cellStyle name="標準 4 4" xfId="378" xr:uid="{00000000-0005-0000-0000-000004020000}"/>
    <cellStyle name="標準 4 5" xfId="379" xr:uid="{00000000-0005-0000-0000-000005020000}"/>
    <cellStyle name="標準 5" xfId="380" xr:uid="{00000000-0005-0000-0000-000006020000}"/>
    <cellStyle name="標準 5 2" xfId="381" xr:uid="{00000000-0005-0000-0000-000007020000}"/>
    <cellStyle name="標準 5 3" xfId="5" xr:uid="{00000000-0005-0000-0000-000008020000}"/>
    <cellStyle name="標準 5 4" xfId="382" xr:uid="{00000000-0005-0000-0000-000009020000}"/>
    <cellStyle name="標準 6" xfId="383" xr:uid="{00000000-0005-0000-0000-00000A020000}"/>
    <cellStyle name="標準 6 2" xfId="384" xr:uid="{00000000-0005-0000-0000-00000B020000}"/>
    <cellStyle name="標準 6 2 2" xfId="385" xr:uid="{00000000-0005-0000-0000-00000C020000}"/>
    <cellStyle name="標準 6 2 3" xfId="386" xr:uid="{00000000-0005-0000-0000-00000D020000}"/>
    <cellStyle name="標準 6 3" xfId="387" xr:uid="{00000000-0005-0000-0000-00000E020000}"/>
    <cellStyle name="標準 7" xfId="388" xr:uid="{00000000-0005-0000-0000-00000F020000}"/>
    <cellStyle name="標準 7 2" xfId="389" xr:uid="{00000000-0005-0000-0000-000010020000}"/>
    <cellStyle name="標準 8" xfId="2" xr:uid="{00000000-0005-0000-0000-000011020000}"/>
    <cellStyle name="標準 8 2" xfId="390" xr:uid="{00000000-0005-0000-0000-000012020000}"/>
    <cellStyle name="標準 8 3" xfId="391" xr:uid="{00000000-0005-0000-0000-000013020000}"/>
    <cellStyle name="標準 9" xfId="392" xr:uid="{00000000-0005-0000-0000-000014020000}"/>
    <cellStyle name="未定義" xfId="393" xr:uid="{00000000-0005-0000-0000-000015020000}"/>
    <cellStyle name="良い 2" xfId="394" xr:uid="{00000000-0005-0000-0000-000016020000}"/>
    <cellStyle name="良い 2 2" xfId="395" xr:uid="{00000000-0005-0000-0000-000017020000}"/>
    <cellStyle name="良い 2_H23社会的養護_施設設備調査_入力フォーマット(児童養護施設)" xfId="396" xr:uid="{00000000-0005-0000-0000-000018020000}"/>
    <cellStyle name="良い 3" xfId="397" xr:uid="{00000000-0005-0000-0000-000019020000}"/>
    <cellStyle name="良い 4" xfId="398" xr:uid="{00000000-0005-0000-0000-00001A020000}"/>
  </cellStyles>
  <dxfs count="102">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b/>
        <i val="0"/>
        <condense val="0"/>
        <extend val="0"/>
        <color auto="1"/>
      </font>
      <fill>
        <patternFill>
          <bgColor indexed="45"/>
        </patternFill>
      </fill>
    </dxf>
    <dxf>
      <font>
        <b/>
        <i val="0"/>
        <condense val="0"/>
        <extend val="0"/>
        <color auto="1"/>
      </font>
    </dxf>
    <dxf>
      <font>
        <b/>
        <i val="0"/>
        <condense val="0"/>
        <extend val="0"/>
        <color auto="1"/>
      </font>
      <fill>
        <patternFill>
          <bgColor indexed="45"/>
        </patternFill>
      </fill>
    </dxf>
    <dxf>
      <font>
        <b/>
        <i val="0"/>
        <condense val="0"/>
        <extend val="0"/>
        <color auto="1"/>
      </font>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b/>
        <i val="0"/>
        <condense val="0"/>
        <extend val="0"/>
        <color indexed="10"/>
      </font>
    </dxf>
    <dxf>
      <font>
        <b/>
        <i val="0"/>
        <condense val="0"/>
        <extend val="0"/>
        <color indexed="51"/>
      </font>
    </dxf>
    <dxf>
      <font>
        <b/>
        <i val="0"/>
        <condense val="0"/>
        <extend val="0"/>
        <color auto="1"/>
      </font>
      <fill>
        <patternFill>
          <bgColor indexed="45"/>
        </patternFill>
      </fill>
    </dxf>
    <dxf>
      <font>
        <b/>
        <i val="0"/>
        <condense val="0"/>
        <extend val="0"/>
        <color auto="1"/>
      </font>
    </dxf>
    <dxf>
      <font>
        <b/>
        <i val="0"/>
        <condense val="0"/>
        <extend val="0"/>
        <color indexed="10"/>
      </font>
    </dxf>
    <dxf>
      <font>
        <b/>
        <i val="0"/>
        <condense val="0"/>
        <extend val="0"/>
        <color indexed="51"/>
      </font>
    </dxf>
    <dxf>
      <font>
        <condense val="0"/>
        <extend val="0"/>
        <color auto="1"/>
      </font>
      <fill>
        <patternFill>
          <bgColor indexed="45"/>
        </patternFill>
      </fill>
    </dxf>
    <dxf>
      <font>
        <b/>
        <i val="0"/>
        <condense val="0"/>
        <extend val="0"/>
        <color auto="1"/>
      </font>
      <fill>
        <patternFill>
          <bgColor indexed="45"/>
        </patternFill>
      </fill>
    </dxf>
    <dxf>
      <font>
        <b/>
        <i val="0"/>
        <condense val="0"/>
        <extend val="0"/>
        <color auto="1"/>
      </font>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b/>
        <i val="0"/>
        <condense val="0"/>
        <extend val="0"/>
        <color auto="1"/>
      </font>
      <fill>
        <patternFill>
          <bgColor indexed="45"/>
        </patternFill>
      </fill>
    </dxf>
    <dxf>
      <font>
        <b/>
        <i val="0"/>
        <condense val="0"/>
        <extend val="0"/>
        <color auto="1"/>
      </font>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b/>
        <i val="0"/>
        <condense val="0"/>
        <extend val="0"/>
        <color indexed="10"/>
      </font>
    </dxf>
    <dxf>
      <font>
        <b/>
        <i val="0"/>
        <condense val="0"/>
        <extend val="0"/>
        <color indexed="51"/>
      </font>
    </dxf>
    <dxf>
      <font>
        <b/>
        <i val="0"/>
        <condense val="0"/>
        <extend val="0"/>
        <color auto="1"/>
      </font>
      <fill>
        <patternFill>
          <bgColor indexed="45"/>
        </patternFill>
      </fill>
    </dxf>
    <dxf>
      <font>
        <b/>
        <i val="0"/>
        <condense val="0"/>
        <extend val="0"/>
        <color auto="1"/>
      </font>
    </dxf>
    <dxf>
      <font>
        <b/>
        <i val="0"/>
        <condense val="0"/>
        <extend val="0"/>
        <color indexed="10"/>
      </font>
    </dxf>
    <dxf>
      <font>
        <b/>
        <i val="0"/>
        <condense val="0"/>
        <extend val="0"/>
        <color indexed="51"/>
      </font>
    </dxf>
    <dxf>
      <font>
        <condense val="0"/>
        <extend val="0"/>
        <color auto="1"/>
      </font>
      <fill>
        <patternFill>
          <bgColor indexed="45"/>
        </patternFill>
      </fill>
    </dxf>
  </dxfs>
  <tableStyles count="0" defaultTableStyle="TableStyleMedium9" defaultPivotStyle="PivotStyleLight16"/>
  <colors>
    <mruColors>
      <color rgb="FFF99E39"/>
      <color rgb="FFCCFFFF"/>
      <color rgb="FFC65D5A"/>
      <color rgb="FFF88A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80</xdr:col>
      <xdr:colOff>304800</xdr:colOff>
      <xdr:row>1</xdr:row>
      <xdr:rowOff>177800</xdr:rowOff>
    </xdr:from>
    <xdr:to>
      <xdr:col>83</xdr:col>
      <xdr:colOff>50800</xdr:colOff>
      <xdr:row>2</xdr:row>
      <xdr:rowOff>673100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6410900" y="546100"/>
          <a:ext cx="2882900" cy="1041400"/>
        </a:xfrm>
        <a:prstGeom prst="rect">
          <a:avLst/>
        </a:prstGeom>
        <a:ln>
          <a:solidFill>
            <a:schemeClr val="accent3">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3200"/>
            <a:t>Ｂシート</a:t>
          </a:r>
          <a:endParaRPr kumimoji="0" lang="en-US" altLang="ja-JP" sz="3200" b="0" i="0" u="none" strike="noStrike">
            <a:solidFill>
              <a:schemeClr val="dk1"/>
            </a:solidFill>
            <a:effectLst/>
            <a:latin typeface="+mn-lt"/>
            <a:ea typeface="+mn-ea"/>
            <a:cs typeface="+mn-cs"/>
          </a:endParaRPr>
        </a:p>
        <a:p>
          <a:pPr algn="ctr"/>
          <a:r>
            <a:rPr kumimoji="1" lang="en-US" altLang="ja-JP" sz="1050"/>
            <a:t>A</a:t>
          </a:r>
          <a:r>
            <a:rPr kumimoji="1" lang="ja-JP" altLang="en-US" sz="1050"/>
            <a:t>シートで虐待無とした場合は記載せず</a:t>
          </a:r>
          <a:endParaRPr kumimoji="1" lang="en-US" altLang="ja-JP" sz="1050"/>
        </a:p>
        <a:p>
          <a:pPr algn="ctr"/>
          <a:r>
            <a:rPr kumimoji="1" lang="ja-JP" altLang="en-US" sz="1050"/>
            <a:t>その行は空白のままとする</a:t>
          </a:r>
          <a:endParaRPr kumimoji="1" lang="en-US" altLang="ja-JP" sz="1050"/>
        </a:p>
      </xdr:txBody>
    </xdr:sp>
    <xdr:clientData/>
  </xdr:twoCellAnchor>
  <xdr:twoCellAnchor>
    <xdr:from>
      <xdr:col>1</xdr:col>
      <xdr:colOff>139700</xdr:colOff>
      <xdr:row>1</xdr:row>
      <xdr:rowOff>127000</xdr:rowOff>
    </xdr:from>
    <xdr:to>
      <xdr:col>3</xdr:col>
      <xdr:colOff>190500</xdr:colOff>
      <xdr:row>2</xdr:row>
      <xdr:rowOff>297656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54075" y="341313"/>
          <a:ext cx="2051050" cy="718343"/>
        </a:xfrm>
        <a:prstGeom prst="rect">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3600"/>
            <a:t>Ａシート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80</xdr:col>
      <xdr:colOff>304800</xdr:colOff>
      <xdr:row>1</xdr:row>
      <xdr:rowOff>177800</xdr:rowOff>
    </xdr:from>
    <xdr:to>
      <xdr:col>83</xdr:col>
      <xdr:colOff>50800</xdr:colOff>
      <xdr:row>2</xdr:row>
      <xdr:rowOff>673100</xdr:rowOff>
    </xdr:to>
    <xdr:sp macro="" textlink="">
      <xdr:nvSpPr>
        <xdr:cNvPr id="2" name="正方形/長方形 1">
          <a:extLst>
            <a:ext uri="{FF2B5EF4-FFF2-40B4-BE49-F238E27FC236}">
              <a16:creationId xmlns:a16="http://schemas.microsoft.com/office/drawing/2014/main" id="{7C2AC0A7-7F6F-44AC-A3B5-770E36548485}"/>
            </a:ext>
          </a:extLst>
        </xdr:cNvPr>
        <xdr:cNvSpPr/>
      </xdr:nvSpPr>
      <xdr:spPr>
        <a:xfrm>
          <a:off x="56342280" y="383540"/>
          <a:ext cx="2557780" cy="1082040"/>
        </a:xfrm>
        <a:prstGeom prst="rect">
          <a:avLst/>
        </a:prstGeom>
        <a:ln>
          <a:solidFill>
            <a:schemeClr val="accent3">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3200"/>
            <a:t>Ｂシート</a:t>
          </a:r>
          <a:endParaRPr kumimoji="0" lang="en-US" altLang="ja-JP" sz="3200" b="0" i="0" u="none" strike="noStrike">
            <a:solidFill>
              <a:schemeClr val="dk1"/>
            </a:solidFill>
            <a:effectLst/>
            <a:latin typeface="+mn-lt"/>
            <a:ea typeface="+mn-ea"/>
            <a:cs typeface="+mn-cs"/>
          </a:endParaRPr>
        </a:p>
        <a:p>
          <a:pPr algn="ctr"/>
          <a:r>
            <a:rPr kumimoji="1" lang="en-US" altLang="ja-JP" sz="1050"/>
            <a:t>A</a:t>
          </a:r>
          <a:r>
            <a:rPr kumimoji="1" lang="ja-JP" altLang="en-US" sz="1050"/>
            <a:t>シートで虐待無とした場合は記載せず</a:t>
          </a:r>
          <a:endParaRPr kumimoji="1" lang="en-US" altLang="ja-JP" sz="1050"/>
        </a:p>
        <a:p>
          <a:pPr algn="ctr"/>
          <a:r>
            <a:rPr kumimoji="1" lang="ja-JP" altLang="en-US" sz="1050"/>
            <a:t>その行は空白のままとする</a:t>
          </a:r>
          <a:endParaRPr kumimoji="1" lang="en-US" altLang="ja-JP" sz="1050"/>
        </a:p>
      </xdr:txBody>
    </xdr:sp>
    <xdr:clientData/>
  </xdr:twoCellAnchor>
  <xdr:twoCellAnchor>
    <xdr:from>
      <xdr:col>1</xdr:col>
      <xdr:colOff>139700</xdr:colOff>
      <xdr:row>1</xdr:row>
      <xdr:rowOff>127000</xdr:rowOff>
    </xdr:from>
    <xdr:to>
      <xdr:col>3</xdr:col>
      <xdr:colOff>190500</xdr:colOff>
      <xdr:row>2</xdr:row>
      <xdr:rowOff>297656</xdr:rowOff>
    </xdr:to>
    <xdr:sp macro="" textlink="">
      <xdr:nvSpPr>
        <xdr:cNvPr id="3" name="正方形/長方形 2">
          <a:extLst>
            <a:ext uri="{FF2B5EF4-FFF2-40B4-BE49-F238E27FC236}">
              <a16:creationId xmlns:a16="http://schemas.microsoft.com/office/drawing/2014/main" id="{A80A7B81-0DAF-472D-844B-8F36388DAAB5}"/>
            </a:ext>
          </a:extLst>
        </xdr:cNvPr>
        <xdr:cNvSpPr/>
      </xdr:nvSpPr>
      <xdr:spPr>
        <a:xfrm>
          <a:off x="779780" y="332740"/>
          <a:ext cx="1856740" cy="757396"/>
        </a:xfrm>
        <a:prstGeom prst="rect">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3600"/>
            <a:t>Ａシート</a:t>
          </a:r>
        </a:p>
      </xdr:txBody>
    </xdr:sp>
    <xdr:clientData/>
  </xdr:twoCellAnchor>
  <xdr:twoCellAnchor>
    <xdr:from>
      <xdr:col>1</xdr:col>
      <xdr:colOff>947056</xdr:colOff>
      <xdr:row>7</xdr:row>
      <xdr:rowOff>653143</xdr:rowOff>
    </xdr:from>
    <xdr:to>
      <xdr:col>5</xdr:col>
      <xdr:colOff>97971</xdr:colOff>
      <xdr:row>12</xdr:row>
      <xdr:rowOff>391886</xdr:rowOff>
    </xdr:to>
    <xdr:sp macro="" textlink="">
      <xdr:nvSpPr>
        <xdr:cNvPr id="4" name="四角形吹き出し 9">
          <a:extLst>
            <a:ext uri="{FF2B5EF4-FFF2-40B4-BE49-F238E27FC236}">
              <a16:creationId xmlns:a16="http://schemas.microsoft.com/office/drawing/2014/main" id="{C5FA3CDF-57D9-4381-9097-5AF7AE31C6B4}"/>
            </a:ext>
          </a:extLst>
        </xdr:cNvPr>
        <xdr:cNvSpPr/>
      </xdr:nvSpPr>
      <xdr:spPr>
        <a:xfrm>
          <a:off x="1589313" y="5791200"/>
          <a:ext cx="2122715" cy="3222172"/>
        </a:xfrm>
        <a:prstGeom prst="wedgeRectCallout">
          <a:avLst>
            <a:gd name="adj1" fmla="val 9648"/>
            <a:gd name="adj2" fmla="val -10369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u="sng">
              <a:solidFill>
                <a:schemeClr val="tx1"/>
              </a:solidFill>
            </a:rPr>
            <a:t>前年度に通報を受け付け、対応を継続している場合</a:t>
          </a:r>
          <a:r>
            <a:rPr kumimoji="1" lang="ja-JP" altLang="en-US" sz="1400">
              <a:solidFill>
                <a:schemeClr val="tx1"/>
              </a:solidFill>
            </a:rPr>
            <a:t>は「前年度継続」を選択できるようにしました。</a:t>
          </a:r>
          <a:endParaRPr kumimoji="1" lang="en-US" altLang="ja-JP" sz="1400">
            <a:solidFill>
              <a:schemeClr val="tx1"/>
            </a:solidFill>
          </a:endParaRPr>
        </a:p>
        <a:p>
          <a:pPr algn="l"/>
          <a:r>
            <a:rPr kumimoji="1" lang="ja-JP" altLang="en-US" sz="1400">
              <a:solidFill>
                <a:schemeClr val="tx1"/>
              </a:solidFill>
            </a:rPr>
            <a:t>前年度レビューシートで管理されている場合は、これまで通りご対応いただいて問題ありません。</a:t>
          </a:r>
          <a:endParaRPr kumimoji="1" lang="en-US" altLang="ja-JP" sz="1400">
            <a:solidFill>
              <a:schemeClr val="tx1"/>
            </a:solidFill>
          </a:endParaRPr>
        </a:p>
        <a:p>
          <a:pPr algn="l"/>
          <a:r>
            <a:rPr kumimoji="1" lang="en-US" altLang="ja-JP" sz="1400">
              <a:solidFill>
                <a:schemeClr val="tx1"/>
              </a:solidFill>
            </a:rPr>
            <a:t>1</a:t>
          </a:r>
          <a:r>
            <a:rPr kumimoji="1" lang="ja-JP" altLang="en-US" sz="1400">
              <a:solidFill>
                <a:schemeClr val="tx1"/>
              </a:solidFill>
            </a:rPr>
            <a:t>シートで前年度受付分含めて管理する際、必要に応じて活用してください。</a:t>
          </a:r>
          <a:endParaRPr kumimoji="1" lang="en-US" altLang="ja-JP" sz="1400">
            <a:solidFill>
              <a:schemeClr val="tx1"/>
            </a:solidFill>
          </a:endParaRPr>
        </a:p>
      </xdr:txBody>
    </xdr:sp>
    <xdr:clientData/>
  </xdr:twoCellAnchor>
  <xdr:twoCellAnchor>
    <xdr:from>
      <xdr:col>13</xdr:col>
      <xdr:colOff>609600</xdr:colOff>
      <xdr:row>7</xdr:row>
      <xdr:rowOff>228602</xdr:rowOff>
    </xdr:from>
    <xdr:to>
      <xdr:col>15</xdr:col>
      <xdr:colOff>899204</xdr:colOff>
      <xdr:row>11</xdr:row>
      <xdr:rowOff>32657</xdr:rowOff>
    </xdr:to>
    <xdr:sp macro="" textlink="">
      <xdr:nvSpPr>
        <xdr:cNvPr id="6" name="四角形吹き出し 4">
          <a:extLst>
            <a:ext uri="{FF2B5EF4-FFF2-40B4-BE49-F238E27FC236}">
              <a16:creationId xmlns:a16="http://schemas.microsoft.com/office/drawing/2014/main" id="{78ECEAAE-34D7-4981-BDDA-D1E83A9DAB00}"/>
            </a:ext>
          </a:extLst>
        </xdr:cNvPr>
        <xdr:cNvSpPr/>
      </xdr:nvSpPr>
      <xdr:spPr>
        <a:xfrm>
          <a:off x="12257314" y="5366659"/>
          <a:ext cx="1563233" cy="2590798"/>
        </a:xfrm>
        <a:prstGeom prst="wedgeRectCallout">
          <a:avLst>
            <a:gd name="adj1" fmla="val -28374"/>
            <a:gd name="adj2" fmla="val -6115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14</a:t>
          </a:r>
          <a:r>
            <a:rPr kumimoji="1" lang="ja-JP" altLang="en-US" sz="1400"/>
            <a:t>番以降の項目については、事実確認の後、組織として虐待認定を行った内容について、記載します。通報内容メモの内容と異なっていても構いません。</a:t>
          </a:r>
          <a:endParaRPr kumimoji="1" lang="en-US" altLang="ja-JP" sz="1400"/>
        </a:p>
      </xdr:txBody>
    </xdr:sp>
    <xdr:clientData/>
  </xdr:twoCellAnchor>
  <xdr:twoCellAnchor>
    <xdr:from>
      <xdr:col>18</xdr:col>
      <xdr:colOff>478973</xdr:colOff>
      <xdr:row>7</xdr:row>
      <xdr:rowOff>272144</xdr:rowOff>
    </xdr:from>
    <xdr:to>
      <xdr:col>22</xdr:col>
      <xdr:colOff>318861</xdr:colOff>
      <xdr:row>11</xdr:row>
      <xdr:rowOff>54429</xdr:rowOff>
    </xdr:to>
    <xdr:sp macro="" textlink="">
      <xdr:nvSpPr>
        <xdr:cNvPr id="7" name="四角形吹き出し 5">
          <a:extLst>
            <a:ext uri="{FF2B5EF4-FFF2-40B4-BE49-F238E27FC236}">
              <a16:creationId xmlns:a16="http://schemas.microsoft.com/office/drawing/2014/main" id="{3E38BC58-8ADA-42F5-A8DA-19AFFEBE22DE}"/>
            </a:ext>
          </a:extLst>
        </xdr:cNvPr>
        <xdr:cNvSpPr/>
      </xdr:nvSpPr>
      <xdr:spPr>
        <a:xfrm>
          <a:off x="15980230" y="5410201"/>
          <a:ext cx="1842860" cy="2569028"/>
        </a:xfrm>
        <a:prstGeom prst="wedgeRectCallout">
          <a:avLst>
            <a:gd name="adj1" fmla="val 11823"/>
            <a:gd name="adj2" fmla="val -6830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16</a:t>
          </a:r>
          <a:r>
            <a:rPr kumimoji="1" lang="ja-JP" altLang="en-US" sz="1400"/>
            <a:t>～</a:t>
          </a:r>
          <a:r>
            <a:rPr kumimoji="1" lang="en-US" altLang="ja-JP" sz="1400"/>
            <a:t>26</a:t>
          </a:r>
          <a:r>
            <a:rPr kumimoji="1" lang="ja-JP" altLang="en-US" sz="1400"/>
            <a:t>、</a:t>
          </a:r>
          <a:r>
            <a:rPr kumimoji="1" lang="en-US" altLang="ja-JP" sz="1400"/>
            <a:t>46</a:t>
          </a:r>
          <a:r>
            <a:rPr kumimoji="1" lang="ja-JP" altLang="en-US" sz="1400"/>
            <a:t>～</a:t>
          </a:r>
          <a:r>
            <a:rPr kumimoji="1" lang="en-US" altLang="ja-JP" sz="1400"/>
            <a:t>77</a:t>
          </a:r>
          <a:r>
            <a:rPr kumimoji="1" lang="ja-JP" altLang="en-US" sz="1400"/>
            <a:t>番</a:t>
          </a:r>
          <a:endParaRPr kumimoji="1" lang="en-US" altLang="ja-JP" sz="1400"/>
        </a:p>
        <a:p>
          <a:pPr algn="l"/>
          <a:r>
            <a:rPr kumimoji="1" lang="ja-JP" altLang="en-US" sz="1400"/>
            <a:t>の項目については、虐待有と認定した事例のみ記載します。</a:t>
          </a:r>
          <a:endParaRPr kumimoji="1" lang="en-US" altLang="ja-JP" sz="1400"/>
        </a:p>
        <a:p>
          <a:pPr algn="l"/>
          <a:r>
            <a:rPr kumimoji="1" lang="en-US" altLang="ja-JP" sz="1400"/>
            <a:t>13</a:t>
          </a:r>
          <a:r>
            <a:rPr kumimoji="1" lang="ja-JP" altLang="en-US" sz="1400"/>
            <a:t>番以降のそれ以外の項目は事実確認したうえで判明した点については記載しても差し支えありません。</a:t>
          </a:r>
          <a:endParaRPr kumimoji="1" lang="en-US" altLang="ja-JP" sz="1400"/>
        </a:p>
      </xdr:txBody>
    </xdr:sp>
    <xdr:clientData/>
  </xdr:twoCellAnchor>
  <xdr:twoCellAnchor>
    <xdr:from>
      <xdr:col>36</xdr:col>
      <xdr:colOff>228600</xdr:colOff>
      <xdr:row>7</xdr:row>
      <xdr:rowOff>359229</xdr:rowOff>
    </xdr:from>
    <xdr:to>
      <xdr:col>39</xdr:col>
      <xdr:colOff>465364</xdr:colOff>
      <xdr:row>10</xdr:row>
      <xdr:rowOff>381000</xdr:rowOff>
    </xdr:to>
    <xdr:sp macro="" textlink="">
      <xdr:nvSpPr>
        <xdr:cNvPr id="8" name="四角形吹き出し 6">
          <a:extLst>
            <a:ext uri="{FF2B5EF4-FFF2-40B4-BE49-F238E27FC236}">
              <a16:creationId xmlns:a16="http://schemas.microsoft.com/office/drawing/2014/main" id="{96987756-6702-4709-9DD7-D2EE2FBCD731}"/>
            </a:ext>
          </a:extLst>
        </xdr:cNvPr>
        <xdr:cNvSpPr/>
      </xdr:nvSpPr>
      <xdr:spPr>
        <a:xfrm>
          <a:off x="25429029" y="5497286"/>
          <a:ext cx="1641021" cy="2111828"/>
        </a:xfrm>
        <a:prstGeom prst="wedgeRectCallout">
          <a:avLst>
            <a:gd name="adj1" fmla="val 32748"/>
            <a:gd name="adj2" fmla="val -7935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39</a:t>
          </a:r>
          <a:r>
            <a:rPr kumimoji="1" lang="ja-JP" altLang="en-US" sz="1400"/>
            <a:t>番の項目については、障がい年金受給の状況や、生活保護受給状況など、被虐待者の経済状況について記載します。</a:t>
          </a:r>
          <a:endParaRPr kumimoji="1" lang="en-US" altLang="ja-JP" sz="1400"/>
        </a:p>
      </xdr:txBody>
    </xdr:sp>
    <xdr:clientData/>
  </xdr:twoCellAnchor>
  <xdr:twoCellAnchor>
    <xdr:from>
      <xdr:col>40</xdr:col>
      <xdr:colOff>533400</xdr:colOff>
      <xdr:row>7</xdr:row>
      <xdr:rowOff>304800</xdr:rowOff>
    </xdr:from>
    <xdr:to>
      <xdr:col>42</xdr:col>
      <xdr:colOff>504824</xdr:colOff>
      <xdr:row>11</xdr:row>
      <xdr:rowOff>54429</xdr:rowOff>
    </xdr:to>
    <xdr:sp macro="" textlink="">
      <xdr:nvSpPr>
        <xdr:cNvPr id="9" name="四角形吹き出し 7">
          <a:extLst>
            <a:ext uri="{FF2B5EF4-FFF2-40B4-BE49-F238E27FC236}">
              <a16:creationId xmlns:a16="http://schemas.microsoft.com/office/drawing/2014/main" id="{EFECB001-E5F4-4B01-B114-AA2AC4B4AC1C}"/>
            </a:ext>
          </a:extLst>
        </xdr:cNvPr>
        <xdr:cNvSpPr/>
      </xdr:nvSpPr>
      <xdr:spPr>
        <a:xfrm>
          <a:off x="27954514" y="5442857"/>
          <a:ext cx="1582510" cy="2536372"/>
        </a:xfrm>
        <a:prstGeom prst="wedgeRectCallout">
          <a:avLst>
            <a:gd name="adj1" fmla="val -42853"/>
            <a:gd name="adj2" fmla="val -6897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40</a:t>
          </a:r>
          <a:r>
            <a:rPr kumimoji="1" lang="ja-JP" altLang="en-US" sz="1400"/>
            <a:t>、</a:t>
          </a:r>
          <a:r>
            <a:rPr kumimoji="1" lang="en-US" altLang="ja-JP" sz="1400"/>
            <a:t>41</a:t>
          </a:r>
          <a:r>
            <a:rPr kumimoji="1" lang="ja-JP" altLang="en-US" sz="1400"/>
            <a:t>番の項目については、被虐待者が利用しているサービスの状況を記載します。複数利用している場合は（１）、（２）に１つずつ選択して記載します。</a:t>
          </a:r>
          <a:endParaRPr kumimoji="1" lang="en-US" altLang="ja-JP" sz="1400"/>
        </a:p>
      </xdr:txBody>
    </xdr:sp>
    <xdr:clientData/>
  </xdr:twoCellAnchor>
  <xdr:twoCellAnchor>
    <xdr:from>
      <xdr:col>71</xdr:col>
      <xdr:colOff>141514</xdr:colOff>
      <xdr:row>7</xdr:row>
      <xdr:rowOff>304800</xdr:rowOff>
    </xdr:from>
    <xdr:to>
      <xdr:col>73</xdr:col>
      <xdr:colOff>696686</xdr:colOff>
      <xdr:row>11</xdr:row>
      <xdr:rowOff>108857</xdr:rowOff>
    </xdr:to>
    <xdr:sp macro="" textlink="">
      <xdr:nvSpPr>
        <xdr:cNvPr id="10" name="四角形吹き出し 8">
          <a:extLst>
            <a:ext uri="{FF2B5EF4-FFF2-40B4-BE49-F238E27FC236}">
              <a16:creationId xmlns:a16="http://schemas.microsoft.com/office/drawing/2014/main" id="{2987BCC3-899F-4EBD-9B97-E47B06C335C5}"/>
            </a:ext>
          </a:extLst>
        </xdr:cNvPr>
        <xdr:cNvSpPr/>
      </xdr:nvSpPr>
      <xdr:spPr>
        <a:xfrm>
          <a:off x="48680914" y="5442857"/>
          <a:ext cx="1948543" cy="2590800"/>
        </a:xfrm>
        <a:prstGeom prst="wedgeRectCallout">
          <a:avLst>
            <a:gd name="adj1" fmla="val -37462"/>
            <a:gd name="adj2" fmla="val -6575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71</a:t>
          </a:r>
          <a:r>
            <a:rPr kumimoji="1" lang="ja-JP" altLang="en-US" sz="1400"/>
            <a:t>～</a:t>
          </a:r>
          <a:r>
            <a:rPr kumimoji="1" lang="en-US" altLang="ja-JP" sz="1400"/>
            <a:t>74</a:t>
          </a:r>
          <a:r>
            <a:rPr kumimoji="1" lang="ja-JP" altLang="en-US" sz="1400"/>
            <a:t>番の項目については、分離・非分離の状況を記載しますが、当初「検討中」を選択した場合などで、その後の支援により、分離・非分離の判断を行った場合は、その時点で修正するようにします。</a:t>
          </a:r>
          <a:endParaRPr kumimoji="1" lang="en-US" altLang="ja-JP"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127000</xdr:colOff>
      <xdr:row>1</xdr:row>
      <xdr:rowOff>50800</xdr:rowOff>
    </xdr:from>
    <xdr:to>
      <xdr:col>3</xdr:col>
      <xdr:colOff>355600</xdr:colOff>
      <xdr:row>1</xdr:row>
      <xdr:rowOff>660400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08000" y="419100"/>
          <a:ext cx="2336800" cy="609600"/>
        </a:xfrm>
        <a:prstGeom prst="rect">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800" b="1"/>
            <a:t>Ｃシート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155575</xdr:colOff>
      <xdr:row>4</xdr:row>
      <xdr:rowOff>501649</xdr:rowOff>
    </xdr:from>
    <xdr:to>
      <xdr:col>2</xdr:col>
      <xdr:colOff>981075</xdr:colOff>
      <xdr:row>9</xdr:row>
      <xdr:rowOff>222249</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536575" y="4359274"/>
          <a:ext cx="1809750" cy="2339975"/>
        </a:xfrm>
        <a:prstGeom prst="wedgeRectCallout">
          <a:avLst>
            <a:gd name="adj1" fmla="val -17890"/>
            <a:gd name="adj2" fmla="val -820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C</a:t>
          </a:r>
          <a:r>
            <a:rPr kumimoji="1" lang="ja-JP" altLang="en-US" sz="1400"/>
            <a:t>シートは虐待有と認定した事例について、</a:t>
          </a:r>
          <a:r>
            <a:rPr kumimoji="1" lang="en-US" altLang="ja-JP" sz="1400"/>
            <a:t>A</a:t>
          </a:r>
          <a:r>
            <a:rPr kumimoji="1" lang="ja-JP" altLang="en-US" sz="1400"/>
            <a:t>、</a:t>
          </a:r>
          <a:r>
            <a:rPr kumimoji="1" lang="en-US" altLang="ja-JP" sz="1400"/>
            <a:t>B</a:t>
          </a:r>
          <a:r>
            <a:rPr kumimoji="1" lang="ja-JP" altLang="en-US" sz="1400"/>
            <a:t>シートでの</a:t>
          </a:r>
          <a:r>
            <a:rPr kumimoji="1" lang="en-US" altLang="ja-JP" sz="1400"/>
            <a:t>No.</a:t>
          </a:r>
          <a:r>
            <a:rPr kumimoji="1" lang="ja-JP" altLang="en-US" sz="1400"/>
            <a:t>を使用して記載します。</a:t>
          </a:r>
          <a:endParaRPr kumimoji="1" lang="en-US" altLang="ja-JP" sz="1400"/>
        </a:p>
        <a:p>
          <a:pPr algn="l"/>
          <a:r>
            <a:rPr kumimoji="1" lang="ja-JP" altLang="en-US" sz="1400"/>
            <a:t>虐待無の事例の番号はとばして詰めて記載していきます。</a:t>
          </a:r>
          <a:endParaRPr kumimoji="1" lang="en-US" altLang="ja-JP" sz="1400"/>
        </a:p>
      </xdr:txBody>
    </xdr:sp>
    <xdr:clientData/>
  </xdr:twoCellAnchor>
  <xdr:twoCellAnchor>
    <xdr:from>
      <xdr:col>9</xdr:col>
      <xdr:colOff>609600</xdr:colOff>
      <xdr:row>5</xdr:row>
      <xdr:rowOff>330200</xdr:rowOff>
    </xdr:from>
    <xdr:to>
      <xdr:col>10</xdr:col>
      <xdr:colOff>2032000</xdr:colOff>
      <xdr:row>10</xdr:row>
      <xdr:rowOff>292100</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12395200" y="4241800"/>
          <a:ext cx="2552700" cy="2565400"/>
        </a:xfrm>
        <a:prstGeom prst="wedgeRectCallout">
          <a:avLst>
            <a:gd name="adj1" fmla="val -17890"/>
            <a:gd name="adj2" fmla="val -820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レビュー会議を行う際、３～９番をレビュー（振り返り・評価）の１セットとして使用し状況を記載しておく。</a:t>
          </a:r>
          <a:endParaRPr kumimoji="1" lang="en-US" altLang="ja-JP" sz="1400"/>
        </a:p>
        <a:p>
          <a:pPr algn="l"/>
          <a:r>
            <a:rPr kumimoji="1" lang="ja-JP" altLang="en-US" sz="1400"/>
            <a:t>２回目（評価②）、３回目（評価③）と、継続して一定期間ごとにレビュー会議を行う。３～９番の列を「終結時記載」の前にコピーして使用する。</a:t>
          </a:r>
          <a:endParaRPr kumimoji="1" lang="en-US" altLang="ja-JP" sz="1400"/>
        </a:p>
      </xdr:txBody>
    </xdr:sp>
    <xdr:clientData/>
  </xdr:twoCellAnchor>
  <xdr:twoCellAnchor>
    <xdr:from>
      <xdr:col>15</xdr:col>
      <xdr:colOff>1574800</xdr:colOff>
      <xdr:row>5</xdr:row>
      <xdr:rowOff>304800</xdr:rowOff>
    </xdr:from>
    <xdr:to>
      <xdr:col>17</xdr:col>
      <xdr:colOff>698500</xdr:colOff>
      <xdr:row>11</xdr:row>
      <xdr:rowOff>279400</xdr:rowOff>
    </xdr:to>
    <xdr:sp macro="" textlink="">
      <xdr:nvSpPr>
        <xdr:cNvPr id="6" name="四角形吹き出し 5">
          <a:extLst>
            <a:ext uri="{FF2B5EF4-FFF2-40B4-BE49-F238E27FC236}">
              <a16:creationId xmlns:a16="http://schemas.microsoft.com/office/drawing/2014/main" id="{00000000-0008-0000-0300-000006000000}"/>
            </a:ext>
          </a:extLst>
        </xdr:cNvPr>
        <xdr:cNvSpPr/>
      </xdr:nvSpPr>
      <xdr:spPr>
        <a:xfrm>
          <a:off x="21882100" y="4826000"/>
          <a:ext cx="1930400" cy="3098800"/>
        </a:xfrm>
        <a:prstGeom prst="wedgeRectCallout">
          <a:avLst>
            <a:gd name="adj1" fmla="val 2505"/>
            <a:gd name="adj2" fmla="val -7958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400"/>
            <a:t>終結したケースについては、１０、１１番を記載する。</a:t>
          </a:r>
          <a:r>
            <a:rPr kumimoji="1" lang="ja-JP" altLang="ja-JP" sz="1400">
              <a:solidFill>
                <a:schemeClr val="dk1"/>
              </a:solidFill>
              <a:effectLst/>
              <a:latin typeface="+mn-lt"/>
              <a:ea typeface="+mn-ea"/>
              <a:cs typeface="+mn-cs"/>
            </a:rPr>
            <a:t>障がい者虐待として終結後に通常の支援が必要な場合はその引継ぎ先や連携先を、</a:t>
          </a:r>
          <a:endParaRPr lang="ja-JP" altLang="ja-JP" sz="1400">
            <a:effectLst/>
          </a:endParaRPr>
        </a:p>
        <a:p>
          <a:r>
            <a:rPr kumimoji="1" lang="ja-JP" altLang="ja-JP" sz="1400">
              <a:solidFill>
                <a:schemeClr val="dk1"/>
              </a:solidFill>
              <a:effectLst/>
              <a:latin typeface="+mn-lt"/>
              <a:ea typeface="+mn-ea"/>
              <a:cs typeface="+mn-cs"/>
            </a:rPr>
            <a:t>虐待事案として移管する場合は移管先などを記載します。</a:t>
          </a:r>
          <a:endParaRPr lang="ja-JP" altLang="ja-JP" sz="1400">
            <a:effectLst/>
          </a:endParaRPr>
        </a:p>
        <a:p>
          <a:pPr algn="l"/>
          <a:endParaRPr kumimoji="1" lang="en-US" altLang="ja-JP" sz="1400"/>
        </a:p>
      </xdr:txBody>
    </xdr:sp>
    <xdr:clientData/>
  </xdr:twoCellAnchor>
  <xdr:twoCellAnchor>
    <xdr:from>
      <xdr:col>11</xdr:col>
      <xdr:colOff>558800</xdr:colOff>
      <xdr:row>5</xdr:row>
      <xdr:rowOff>215900</xdr:rowOff>
    </xdr:from>
    <xdr:to>
      <xdr:col>12</xdr:col>
      <xdr:colOff>1104900</xdr:colOff>
      <xdr:row>9</xdr:row>
      <xdr:rowOff>228600</xdr:rowOff>
    </xdr:to>
    <xdr:sp macro="" textlink="">
      <xdr:nvSpPr>
        <xdr:cNvPr id="8" name="四角形吹き出し 7">
          <a:extLst>
            <a:ext uri="{FF2B5EF4-FFF2-40B4-BE49-F238E27FC236}">
              <a16:creationId xmlns:a16="http://schemas.microsoft.com/office/drawing/2014/main" id="{00000000-0008-0000-0300-000008000000}"/>
            </a:ext>
          </a:extLst>
        </xdr:cNvPr>
        <xdr:cNvSpPr/>
      </xdr:nvSpPr>
      <xdr:spPr>
        <a:xfrm>
          <a:off x="15798800" y="4127500"/>
          <a:ext cx="1905000" cy="2095500"/>
        </a:xfrm>
        <a:prstGeom prst="wedgeRectCallout">
          <a:avLst>
            <a:gd name="adj1" fmla="val -16557"/>
            <a:gd name="adj2" fmla="val -19903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レビュー会議は３か月に１回など、一定期間ごとに行い、全ケースの振り返りを行う。</a:t>
          </a:r>
          <a:endParaRPr kumimoji="1" lang="en-US" altLang="ja-JP" sz="1400"/>
        </a:p>
      </xdr:txBody>
    </xdr:sp>
    <xdr:clientData/>
  </xdr:twoCellAnchor>
  <xdr:twoCellAnchor>
    <xdr:from>
      <xdr:col>1</xdr:col>
      <xdr:colOff>79375</xdr:colOff>
      <xdr:row>1</xdr:row>
      <xdr:rowOff>63500</xdr:rowOff>
    </xdr:from>
    <xdr:to>
      <xdr:col>3</xdr:col>
      <xdr:colOff>307975</xdr:colOff>
      <xdr:row>1</xdr:row>
      <xdr:rowOff>673100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460375" y="285750"/>
          <a:ext cx="2339975" cy="609600"/>
        </a:xfrm>
        <a:prstGeom prst="rect">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800" b="1"/>
            <a:t>Ｃシート</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28</xdr:col>
      <xdr:colOff>0</xdr:colOff>
      <xdr:row>1</xdr:row>
      <xdr:rowOff>0</xdr:rowOff>
    </xdr:from>
    <xdr:to>
      <xdr:col>28</xdr:col>
      <xdr:colOff>419100</xdr:colOff>
      <xdr:row>1</xdr:row>
      <xdr:rowOff>0</xdr:rowOff>
    </xdr:to>
    <xdr:pic>
      <xdr:nvPicPr>
        <xdr:cNvPr id="2" name="図 6" descr="tmp.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21175" y="2476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419100</xdr:colOff>
      <xdr:row>1</xdr:row>
      <xdr:rowOff>0</xdr:rowOff>
    </xdr:to>
    <xdr:pic>
      <xdr:nvPicPr>
        <xdr:cNvPr id="4" name="図 3" descr="tmp.png">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58950" y="2476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147637</xdr:colOff>
      <xdr:row>15</xdr:row>
      <xdr:rowOff>136525</xdr:rowOff>
    </xdr:from>
    <xdr:to>
      <xdr:col>25</xdr:col>
      <xdr:colOff>350837</xdr:colOff>
      <xdr:row>18</xdr:row>
      <xdr:rowOff>123825</xdr:rowOff>
    </xdr:to>
    <xdr:sp macro="" textlink="">
      <xdr:nvSpPr>
        <xdr:cNvPr id="5" name="下矢印 4">
          <a:extLst>
            <a:ext uri="{FF2B5EF4-FFF2-40B4-BE49-F238E27FC236}">
              <a16:creationId xmlns:a16="http://schemas.microsoft.com/office/drawing/2014/main" id="{00000000-0008-0000-0600-000005000000}"/>
            </a:ext>
          </a:extLst>
        </xdr:cNvPr>
        <xdr:cNvSpPr/>
      </xdr:nvSpPr>
      <xdr:spPr>
        <a:xfrm>
          <a:off x="17826037" y="4622800"/>
          <a:ext cx="1851025" cy="873125"/>
        </a:xfrm>
        <a:prstGeom prst="downArrow">
          <a:avLst>
            <a:gd name="adj1" fmla="val 75000"/>
            <a:gd name="adj2" fmla="val 311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t>国調査項目に</a:t>
          </a:r>
          <a:endParaRPr kumimoji="1" lang="en-US" altLang="ja-JP" sz="1200"/>
        </a:p>
        <a:p>
          <a:pPr algn="ctr"/>
          <a:r>
            <a:rPr kumimoji="1" lang="ja-JP" altLang="en-US" sz="1200"/>
            <a:t>合わす</a:t>
          </a:r>
          <a:endParaRPr kumimoji="1" lang="en-US" altLang="ja-JP" sz="1200"/>
        </a:p>
        <a:p>
          <a:pPr algn="l"/>
          <a:endParaRPr kumimoji="1" lang="ja-JP" altLang="en-US" sz="1200"/>
        </a:p>
      </xdr:txBody>
    </xdr:sp>
    <xdr:clientData/>
  </xdr:twoCellAnchor>
  <xdr:twoCellAnchor>
    <xdr:from>
      <xdr:col>27</xdr:col>
      <xdr:colOff>292894</xdr:colOff>
      <xdr:row>10</xdr:row>
      <xdr:rowOff>173037</xdr:rowOff>
    </xdr:from>
    <xdr:to>
      <xdr:col>28</xdr:col>
      <xdr:colOff>292894</xdr:colOff>
      <xdr:row>13</xdr:row>
      <xdr:rowOff>160337</xdr:rowOff>
    </xdr:to>
    <xdr:sp macro="" textlink="">
      <xdr:nvSpPr>
        <xdr:cNvPr id="6" name="下矢印 5">
          <a:extLst>
            <a:ext uri="{FF2B5EF4-FFF2-40B4-BE49-F238E27FC236}">
              <a16:creationId xmlns:a16="http://schemas.microsoft.com/office/drawing/2014/main" id="{00000000-0008-0000-0600-000006000000}"/>
            </a:ext>
          </a:extLst>
        </xdr:cNvPr>
        <xdr:cNvSpPr/>
      </xdr:nvSpPr>
      <xdr:spPr>
        <a:xfrm>
          <a:off x="15723394" y="5840412"/>
          <a:ext cx="1590675" cy="758825"/>
        </a:xfrm>
        <a:prstGeom prst="downArrow">
          <a:avLst>
            <a:gd name="adj1" fmla="val 75000"/>
            <a:gd name="adj2" fmla="val 311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t>国調査項目に</a:t>
          </a:r>
          <a:endParaRPr kumimoji="1" lang="en-US" altLang="ja-JP" sz="1200"/>
        </a:p>
        <a:p>
          <a:pPr algn="ctr"/>
          <a:r>
            <a:rPr kumimoji="1" lang="ja-JP" altLang="en-US" sz="1200"/>
            <a:t>合わす</a:t>
          </a:r>
          <a:endParaRPr kumimoji="1" lang="en-US" altLang="ja-JP" sz="1200"/>
        </a:p>
        <a:p>
          <a:pPr algn="l"/>
          <a:endParaRPr kumimoji="1" lang="ja-JP" altLang="en-US" sz="1200"/>
        </a:p>
      </xdr:txBody>
    </xdr:sp>
    <xdr:clientData/>
  </xdr:twoCellAnchor>
  <xdr:twoCellAnchor editAs="oneCell">
    <xdr:from>
      <xdr:col>25</xdr:col>
      <xdr:colOff>0</xdr:colOff>
      <xdr:row>1</xdr:row>
      <xdr:rowOff>0</xdr:rowOff>
    </xdr:from>
    <xdr:to>
      <xdr:col>25</xdr:col>
      <xdr:colOff>419100</xdr:colOff>
      <xdr:row>1</xdr:row>
      <xdr:rowOff>0</xdr:rowOff>
    </xdr:to>
    <xdr:pic>
      <xdr:nvPicPr>
        <xdr:cNvPr id="7" name="図 6" descr="tmp.png">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58950" y="2476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292894</xdr:colOff>
      <xdr:row>10</xdr:row>
      <xdr:rowOff>173037</xdr:rowOff>
    </xdr:from>
    <xdr:to>
      <xdr:col>28</xdr:col>
      <xdr:colOff>292894</xdr:colOff>
      <xdr:row>13</xdr:row>
      <xdr:rowOff>160337</xdr:rowOff>
    </xdr:to>
    <xdr:sp macro="" textlink="">
      <xdr:nvSpPr>
        <xdr:cNvPr id="9" name="下矢印 8">
          <a:extLst>
            <a:ext uri="{FF2B5EF4-FFF2-40B4-BE49-F238E27FC236}">
              <a16:creationId xmlns:a16="http://schemas.microsoft.com/office/drawing/2014/main" id="{00000000-0008-0000-0600-000009000000}"/>
            </a:ext>
          </a:extLst>
        </xdr:cNvPr>
        <xdr:cNvSpPr/>
      </xdr:nvSpPr>
      <xdr:spPr>
        <a:xfrm>
          <a:off x="15723394" y="5840412"/>
          <a:ext cx="1590675" cy="758825"/>
        </a:xfrm>
        <a:prstGeom prst="downArrow">
          <a:avLst>
            <a:gd name="adj1" fmla="val 75000"/>
            <a:gd name="adj2" fmla="val 311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t>国調査項目に</a:t>
          </a:r>
          <a:endParaRPr kumimoji="1" lang="en-US" altLang="ja-JP" sz="1200"/>
        </a:p>
        <a:p>
          <a:pPr algn="ctr"/>
          <a:r>
            <a:rPr kumimoji="1" lang="ja-JP" altLang="en-US" sz="1200"/>
            <a:t>合わす</a:t>
          </a:r>
          <a:endParaRPr kumimoji="1" lang="en-US" altLang="ja-JP" sz="1200"/>
        </a:p>
        <a:p>
          <a:pPr algn="l"/>
          <a:endParaRPr kumimoji="1" lang="ja-JP" altLang="en-US" sz="12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198967</xdr:colOff>
      <xdr:row>1</xdr:row>
      <xdr:rowOff>0</xdr:rowOff>
    </xdr:to>
    <xdr:pic>
      <xdr:nvPicPr>
        <xdr:cNvPr id="2" name="図 6" descr="tmp.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02150" y="2476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8</xdr:col>
      <xdr:colOff>198967</xdr:colOff>
      <xdr:row>1</xdr:row>
      <xdr:rowOff>0</xdr:rowOff>
    </xdr:to>
    <xdr:pic>
      <xdr:nvPicPr>
        <xdr:cNvPr id="3" name="図 2" descr="tmp.pn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39925" y="2476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8</xdr:col>
      <xdr:colOff>198967</xdr:colOff>
      <xdr:row>1</xdr:row>
      <xdr:rowOff>0</xdr:rowOff>
    </xdr:to>
    <xdr:pic>
      <xdr:nvPicPr>
        <xdr:cNvPr id="6" name="図 5" descr="tmp.png">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39925" y="2476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11</xdr:col>
      <xdr:colOff>933450</xdr:colOff>
      <xdr:row>1</xdr:row>
      <xdr:rowOff>0</xdr:rowOff>
    </xdr:to>
    <xdr:pic>
      <xdr:nvPicPr>
        <xdr:cNvPr id="2" name="図 6" descr="tmp.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8225" y="2476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0</xdr:rowOff>
    </xdr:from>
    <xdr:to>
      <xdr:col>11</xdr:col>
      <xdr:colOff>933450</xdr:colOff>
      <xdr:row>1</xdr:row>
      <xdr:rowOff>0</xdr:rowOff>
    </xdr:to>
    <xdr:pic>
      <xdr:nvPicPr>
        <xdr:cNvPr id="3" name="図 2" descr="tmp.png">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8225" y="2476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0</xdr:rowOff>
    </xdr:from>
    <xdr:to>
      <xdr:col>11</xdr:col>
      <xdr:colOff>933450</xdr:colOff>
      <xdr:row>1</xdr:row>
      <xdr:rowOff>0</xdr:rowOff>
    </xdr:to>
    <xdr:pic>
      <xdr:nvPicPr>
        <xdr:cNvPr id="4" name="図 3" descr="tmp.png">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8225" y="2476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933450" cy="0"/>
    <xdr:pic>
      <xdr:nvPicPr>
        <xdr:cNvPr id="5" name="図 6" descr="tmp.pn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3048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933450" cy="0"/>
    <xdr:pic>
      <xdr:nvPicPr>
        <xdr:cNvPr id="6" name="図 5" descr="tmp.png">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3048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933450" cy="0"/>
    <xdr:pic>
      <xdr:nvPicPr>
        <xdr:cNvPr id="7" name="図 6" descr="tmp.png">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30480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31750</xdr:colOff>
      <xdr:row>1</xdr:row>
      <xdr:rowOff>63501</xdr:rowOff>
    </xdr:from>
    <xdr:to>
      <xdr:col>12</xdr:col>
      <xdr:colOff>17511</xdr:colOff>
      <xdr:row>116</xdr:row>
      <xdr:rowOff>116417</xdr:rowOff>
    </xdr:to>
    <xdr:pic>
      <xdr:nvPicPr>
        <xdr:cNvPr id="6" name="図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a:stretch>
          <a:fillRect/>
        </a:stretch>
      </xdr:blipFill>
      <xdr:spPr>
        <a:xfrm>
          <a:off x="201083" y="328084"/>
          <a:ext cx="7521095" cy="1953683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O27"/>
  <sheetViews>
    <sheetView tabSelected="1" view="pageBreakPreview" zoomScale="70" zoomScaleNormal="75" zoomScaleSheetLayoutView="70" workbookViewId="0">
      <pane xSplit="1" ySplit="5" topLeftCell="B6" activePane="bottomRight" state="frozen"/>
      <selection pane="topRight" activeCell="B1" sqref="B1"/>
      <selection pane="bottomLeft" activeCell="A6" sqref="A6"/>
      <selection pane="bottomRight" activeCell="B6" sqref="B6"/>
    </sheetView>
  </sheetViews>
  <sheetFormatPr defaultColWidth="9" defaultRowHeight="13.2" x14ac:dyDescent="0.2"/>
  <cols>
    <col min="1" max="1" width="9.33203125" style="62" customWidth="1"/>
    <col min="2" max="2" width="14.6640625" style="42" customWidth="1"/>
    <col min="3" max="3" width="11.6640625" style="27" customWidth="1"/>
    <col min="4" max="4" width="8" style="27" customWidth="1"/>
    <col min="5" max="5" width="9.109375" style="27" customWidth="1"/>
    <col min="6" max="7" width="12.44140625" style="4" customWidth="1"/>
    <col min="8" max="8" width="31.77734375" style="4" customWidth="1"/>
    <col min="9" max="9" width="8.109375" style="4" customWidth="1"/>
    <col min="10" max="10" width="23" style="4" customWidth="1"/>
    <col min="11" max="13" width="9.88671875" style="42" customWidth="1"/>
    <col min="14" max="14" width="9" style="27" customWidth="1"/>
    <col min="15" max="15" width="9.44140625" style="210" customWidth="1"/>
    <col min="16" max="16" width="23" style="487" customWidth="1"/>
    <col min="17" max="25" width="7.33203125" style="4" customWidth="1"/>
    <col min="26" max="27" width="8.77734375" style="4" customWidth="1"/>
    <col min="28" max="36" width="8.109375" style="42" customWidth="1"/>
    <col min="37" max="37" width="5.6640625" style="4" bestFit="1" customWidth="1"/>
    <col min="38" max="38" width="6.6640625" style="4" customWidth="1"/>
    <col min="39" max="39" width="8.109375" style="42" customWidth="1"/>
    <col min="40" max="40" width="11.88671875" style="42" customWidth="1"/>
    <col min="41" max="43" width="11.6640625" style="42" customWidth="1"/>
    <col min="44" max="44" width="12.6640625" style="42" customWidth="1"/>
    <col min="45" max="45" width="8.109375" style="4" customWidth="1"/>
    <col min="46" max="46" width="12" style="4" customWidth="1"/>
    <col min="47" max="47" width="10" style="4" customWidth="1"/>
    <col min="48" max="49" width="7.88671875" style="4" customWidth="1"/>
    <col min="50" max="50" width="10" style="4" customWidth="1"/>
    <col min="51" max="51" width="7.77734375" style="4" customWidth="1"/>
    <col min="52" max="52" width="7.88671875" style="4" customWidth="1"/>
    <col min="53" max="53" width="9" style="4" customWidth="1"/>
    <col min="54" max="54" width="9.109375" style="4" customWidth="1"/>
    <col min="55" max="57" width="9.6640625" style="4" customWidth="1"/>
    <col min="58" max="58" width="9.109375" style="4" customWidth="1"/>
    <col min="59" max="59" width="9.6640625" style="4" customWidth="1"/>
    <col min="60" max="60" width="9.109375" style="4" customWidth="1"/>
    <col min="61" max="61" width="12.6640625" style="4" customWidth="1"/>
    <col min="62" max="62" width="9.6640625" style="4" customWidth="1"/>
    <col min="63" max="63" width="9" style="4" customWidth="1"/>
    <col min="64" max="64" width="8.88671875" style="4" customWidth="1"/>
    <col min="65" max="65" width="12.6640625" style="4" customWidth="1"/>
    <col min="66" max="66" width="9.6640625" style="4" customWidth="1"/>
    <col min="67" max="67" width="9.109375" style="4" customWidth="1"/>
    <col min="68" max="68" width="9.6640625" style="4" customWidth="1"/>
    <col min="69" max="69" width="9" style="4" customWidth="1"/>
    <col min="70" max="70" width="12.6640625" style="4" customWidth="1"/>
    <col min="71" max="72" width="10.109375" style="4" customWidth="1"/>
    <col min="73" max="73" width="10.109375" style="289" customWidth="1"/>
    <col min="74" max="74" width="11.77734375" style="470" customWidth="1"/>
    <col min="75" max="77" width="11.44140625" style="471" customWidth="1"/>
    <col min="78" max="78" width="16.44140625" style="471" customWidth="1"/>
    <col min="79" max="79" width="13.33203125" style="42" customWidth="1"/>
    <col min="80" max="80" width="13.109375" style="51" customWidth="1"/>
    <col min="81" max="81" width="12.77734375" style="64" customWidth="1"/>
    <col min="82" max="82" width="15.77734375" style="4" customWidth="1"/>
    <col min="83" max="83" width="12.44140625" style="43" customWidth="1"/>
    <col min="84" max="84" width="58.88671875" style="29" customWidth="1"/>
    <col min="85" max="85" width="13.88671875" style="4" customWidth="1"/>
    <col min="86" max="86" width="31.88671875" style="42" customWidth="1"/>
    <col min="87" max="87" width="45" style="63" customWidth="1"/>
    <col min="88" max="88" width="28.33203125" style="29" bestFit="1" customWidth="1"/>
    <col min="89" max="89" width="14.6640625" style="29" bestFit="1" customWidth="1"/>
    <col min="90" max="90" width="33" style="4" customWidth="1"/>
    <col min="91" max="91" width="36.88671875" style="29" customWidth="1"/>
    <col min="92" max="92" width="15.109375" style="4" customWidth="1"/>
    <col min="93" max="93" width="17.33203125" style="29" customWidth="1"/>
    <col min="94" max="94" width="3.109375" style="29" customWidth="1"/>
    <col min="95" max="16384" width="9" style="29"/>
  </cols>
  <sheetData>
    <row r="1" spans="1:93" s="68" customFormat="1" ht="16.2" x14ac:dyDescent="0.2">
      <c r="A1" s="300"/>
      <c r="B1" s="301">
        <v>1</v>
      </c>
      <c r="C1" s="301">
        <v>2</v>
      </c>
      <c r="D1" s="301">
        <v>3</v>
      </c>
      <c r="E1" s="301">
        <v>4</v>
      </c>
      <c r="F1" s="419">
        <v>5</v>
      </c>
      <c r="G1" s="419">
        <v>6</v>
      </c>
      <c r="H1" s="301">
        <v>7</v>
      </c>
      <c r="I1" s="301">
        <v>8</v>
      </c>
      <c r="J1" s="301">
        <v>9</v>
      </c>
      <c r="K1" s="301">
        <v>10</v>
      </c>
      <c r="L1" s="301">
        <v>11</v>
      </c>
      <c r="M1" s="301">
        <v>12</v>
      </c>
      <c r="N1" s="302">
        <v>13</v>
      </c>
      <c r="O1" s="419">
        <v>14</v>
      </c>
      <c r="P1" s="419">
        <v>15</v>
      </c>
      <c r="Q1" s="419">
        <v>16</v>
      </c>
      <c r="R1" s="419">
        <v>17</v>
      </c>
      <c r="S1" s="419">
        <v>18</v>
      </c>
      <c r="T1" s="419">
        <v>19</v>
      </c>
      <c r="U1" s="419">
        <v>20</v>
      </c>
      <c r="V1" s="419">
        <v>21</v>
      </c>
      <c r="W1" s="419">
        <v>22</v>
      </c>
      <c r="X1" s="419">
        <v>23</v>
      </c>
      <c r="Y1" s="440">
        <v>24</v>
      </c>
      <c r="Z1" s="419">
        <v>25</v>
      </c>
      <c r="AA1" s="419">
        <v>26</v>
      </c>
      <c r="AB1" s="419">
        <v>27</v>
      </c>
      <c r="AC1" s="419">
        <v>28</v>
      </c>
      <c r="AD1" s="419">
        <v>29</v>
      </c>
      <c r="AE1" s="419">
        <v>30</v>
      </c>
      <c r="AF1" s="419">
        <v>31</v>
      </c>
      <c r="AG1" s="419">
        <v>32</v>
      </c>
      <c r="AH1" s="419">
        <v>33</v>
      </c>
      <c r="AI1" s="419">
        <v>34</v>
      </c>
      <c r="AJ1" s="419">
        <v>35</v>
      </c>
      <c r="AK1" s="419">
        <v>36</v>
      </c>
      <c r="AL1" s="419">
        <v>37</v>
      </c>
      <c r="AM1" s="419">
        <v>38</v>
      </c>
      <c r="AN1" s="419">
        <v>39</v>
      </c>
      <c r="AO1" s="419">
        <v>40</v>
      </c>
      <c r="AP1" s="419">
        <v>41</v>
      </c>
      <c r="AQ1" s="419">
        <v>42</v>
      </c>
      <c r="AR1" s="419">
        <v>43</v>
      </c>
      <c r="AS1" s="419">
        <v>44</v>
      </c>
      <c r="AT1" s="419">
        <v>45</v>
      </c>
      <c r="AU1" s="419">
        <v>46</v>
      </c>
      <c r="AV1" s="419">
        <v>47</v>
      </c>
      <c r="AW1" s="419">
        <v>48</v>
      </c>
      <c r="AX1" s="419">
        <v>49</v>
      </c>
      <c r="AY1" s="419">
        <v>50</v>
      </c>
      <c r="AZ1" s="419">
        <v>51</v>
      </c>
      <c r="BA1" s="419">
        <v>52</v>
      </c>
      <c r="BB1" s="419">
        <v>53</v>
      </c>
      <c r="BC1" s="419">
        <v>54</v>
      </c>
      <c r="BD1" s="419">
        <v>55</v>
      </c>
      <c r="BE1" s="419">
        <v>56</v>
      </c>
      <c r="BF1" s="419">
        <v>57</v>
      </c>
      <c r="BG1" s="419">
        <v>58</v>
      </c>
      <c r="BH1" s="419">
        <v>59</v>
      </c>
      <c r="BI1" s="419">
        <v>60</v>
      </c>
      <c r="BJ1" s="419">
        <v>61</v>
      </c>
      <c r="BK1" s="419">
        <v>62</v>
      </c>
      <c r="BL1" s="419">
        <v>63</v>
      </c>
      <c r="BM1" s="419">
        <v>64</v>
      </c>
      <c r="BN1" s="419">
        <v>65</v>
      </c>
      <c r="BO1" s="419">
        <v>66</v>
      </c>
      <c r="BP1" s="419">
        <v>67</v>
      </c>
      <c r="BQ1" s="419">
        <v>68</v>
      </c>
      <c r="BR1" s="492">
        <v>69</v>
      </c>
      <c r="BS1" s="301">
        <v>70</v>
      </c>
      <c r="BT1" s="491">
        <v>71</v>
      </c>
      <c r="BU1" s="440">
        <v>72</v>
      </c>
      <c r="BV1" s="493">
        <v>73</v>
      </c>
      <c r="BW1" s="503">
        <v>74</v>
      </c>
      <c r="BX1" s="504"/>
      <c r="BY1" s="505"/>
      <c r="BZ1" s="419">
        <v>75</v>
      </c>
      <c r="CA1" s="419">
        <v>76</v>
      </c>
      <c r="CB1" s="419">
        <v>77</v>
      </c>
      <c r="CC1" s="432">
        <v>1</v>
      </c>
      <c r="CD1" s="320">
        <v>2</v>
      </c>
      <c r="CE1" s="321">
        <v>3</v>
      </c>
      <c r="CF1" s="320">
        <v>4</v>
      </c>
      <c r="CG1" s="320">
        <v>5</v>
      </c>
      <c r="CH1" s="320">
        <v>6</v>
      </c>
      <c r="CI1" s="320">
        <v>7</v>
      </c>
      <c r="CJ1" s="320">
        <v>8</v>
      </c>
      <c r="CK1" s="320">
        <v>9</v>
      </c>
      <c r="CL1" s="320">
        <v>10</v>
      </c>
      <c r="CM1" s="320">
        <v>11</v>
      </c>
      <c r="CN1" s="320">
        <v>12</v>
      </c>
      <c r="CO1" s="320">
        <v>13</v>
      </c>
    </row>
    <row r="2" spans="1:93" s="11" customFormat="1" ht="46.5" customHeight="1" x14ac:dyDescent="0.2">
      <c r="A2" s="303" t="s">
        <v>146</v>
      </c>
      <c r="B2" s="139"/>
      <c r="C2" s="140"/>
      <c r="D2" s="141"/>
      <c r="E2" s="142"/>
      <c r="F2" s="141" t="s">
        <v>578</v>
      </c>
      <c r="G2" s="141" t="s">
        <v>578</v>
      </c>
      <c r="H2" s="141"/>
      <c r="I2" s="141" t="s">
        <v>579</v>
      </c>
      <c r="J2" s="141" t="s">
        <v>579</v>
      </c>
      <c r="K2" s="141" t="s">
        <v>580</v>
      </c>
      <c r="L2" s="144"/>
      <c r="M2" s="144" t="s">
        <v>581</v>
      </c>
      <c r="N2" s="143"/>
      <c r="O2" s="418" t="s">
        <v>582</v>
      </c>
      <c r="P2" s="488" t="s">
        <v>582</v>
      </c>
      <c r="Q2" s="565" t="s">
        <v>583</v>
      </c>
      <c r="R2" s="565"/>
      <c r="S2" s="565"/>
      <c r="T2" s="565"/>
      <c r="U2" s="565"/>
      <c r="V2" s="566"/>
      <c r="W2" s="567" t="s">
        <v>584</v>
      </c>
      <c r="X2" s="565"/>
      <c r="Y2" s="565"/>
      <c r="Z2" s="565"/>
      <c r="AA2" s="566"/>
      <c r="AB2" s="567" t="s">
        <v>585</v>
      </c>
      <c r="AC2" s="565"/>
      <c r="AD2" s="565"/>
      <c r="AE2" s="565"/>
      <c r="AF2" s="565"/>
      <c r="AG2" s="566"/>
      <c r="AH2" s="142"/>
      <c r="AI2" s="142"/>
      <c r="AJ2" s="142"/>
      <c r="AK2" s="142" t="s">
        <v>586</v>
      </c>
      <c r="AL2" s="142" t="s">
        <v>587</v>
      </c>
      <c r="AM2" s="142" t="s">
        <v>588</v>
      </c>
      <c r="AN2" s="142"/>
      <c r="AO2" s="567" t="s">
        <v>589</v>
      </c>
      <c r="AP2" s="565"/>
      <c r="AQ2" s="566"/>
      <c r="AR2" s="142" t="s">
        <v>590</v>
      </c>
      <c r="AS2" s="142" t="s">
        <v>591</v>
      </c>
      <c r="AT2" s="142" t="s">
        <v>592</v>
      </c>
      <c r="AU2" s="142" t="s">
        <v>593</v>
      </c>
      <c r="AV2" s="142" t="s">
        <v>594</v>
      </c>
      <c r="AW2" s="142" t="s">
        <v>595</v>
      </c>
      <c r="AX2" s="142" t="s">
        <v>593</v>
      </c>
      <c r="AY2" s="142" t="s">
        <v>594</v>
      </c>
      <c r="AZ2" s="142" t="s">
        <v>595</v>
      </c>
      <c r="BA2" s="567" t="s">
        <v>596</v>
      </c>
      <c r="BB2" s="565"/>
      <c r="BC2" s="565"/>
      <c r="BD2" s="565"/>
      <c r="BE2" s="565"/>
      <c r="BF2" s="565"/>
      <c r="BG2" s="565"/>
      <c r="BH2" s="565"/>
      <c r="BI2" s="565"/>
      <c r="BJ2" s="565"/>
      <c r="BK2" s="565"/>
      <c r="BL2" s="565"/>
      <c r="BM2" s="565"/>
      <c r="BN2" s="565"/>
      <c r="BO2" s="565"/>
      <c r="BP2" s="565"/>
      <c r="BQ2" s="565"/>
      <c r="BR2" s="566"/>
      <c r="BS2" s="142" t="s">
        <v>597</v>
      </c>
      <c r="BT2" s="141" t="s">
        <v>598</v>
      </c>
      <c r="BU2" s="472" t="s">
        <v>598</v>
      </c>
      <c r="BV2" s="472" t="s">
        <v>599</v>
      </c>
      <c r="BW2" s="472" t="s">
        <v>599</v>
      </c>
      <c r="BX2" s="472" t="s">
        <v>599</v>
      </c>
      <c r="BY2" s="472" t="s">
        <v>599</v>
      </c>
      <c r="BZ2" s="472" t="s">
        <v>599</v>
      </c>
      <c r="CA2" s="144" t="s">
        <v>600</v>
      </c>
      <c r="CB2" s="304"/>
      <c r="CC2" s="322"/>
      <c r="CD2" s="213"/>
      <c r="CE2" s="557" t="s">
        <v>289</v>
      </c>
      <c r="CF2" s="558"/>
      <c r="CG2" s="558"/>
      <c r="CH2" s="559"/>
      <c r="CI2" s="560" t="s">
        <v>291</v>
      </c>
      <c r="CJ2" s="561"/>
      <c r="CK2" s="561"/>
      <c r="CL2" s="561"/>
      <c r="CM2" s="561"/>
      <c r="CN2" s="562"/>
      <c r="CO2" s="323"/>
    </row>
    <row r="3" spans="1:93" s="15" customFormat="1" ht="53.25" customHeight="1" x14ac:dyDescent="0.2">
      <c r="A3" s="539" t="s">
        <v>287</v>
      </c>
      <c r="B3" s="520" t="s">
        <v>284</v>
      </c>
      <c r="C3" s="543"/>
      <c r="D3" s="543"/>
      <c r="E3" s="543"/>
      <c r="F3" s="543"/>
      <c r="G3" s="543"/>
      <c r="H3" s="544"/>
      <c r="I3" s="520" t="s">
        <v>147</v>
      </c>
      <c r="J3" s="543"/>
      <c r="K3" s="543"/>
      <c r="L3" s="543"/>
      <c r="M3" s="544"/>
      <c r="N3" s="552" t="s">
        <v>148</v>
      </c>
      <c r="O3" s="553"/>
      <c r="P3" s="554"/>
      <c r="Q3" s="495" t="s">
        <v>529</v>
      </c>
      <c r="R3" s="495"/>
      <c r="S3" s="495"/>
      <c r="T3" s="495"/>
      <c r="U3" s="495"/>
      <c r="V3" s="496"/>
      <c r="W3" s="542" t="s">
        <v>486</v>
      </c>
      <c r="X3" s="518"/>
      <c r="Y3" s="518"/>
      <c r="Z3" s="518"/>
      <c r="AA3" s="519"/>
      <c r="AB3" s="542" t="s">
        <v>31</v>
      </c>
      <c r="AC3" s="518"/>
      <c r="AD3" s="518"/>
      <c r="AE3" s="518"/>
      <c r="AF3" s="518"/>
      <c r="AG3" s="519"/>
      <c r="AH3" s="542" t="s">
        <v>136</v>
      </c>
      <c r="AI3" s="518"/>
      <c r="AJ3" s="519"/>
      <c r="AK3" s="542" t="s">
        <v>149</v>
      </c>
      <c r="AL3" s="518"/>
      <c r="AM3" s="518"/>
      <c r="AN3" s="519"/>
      <c r="AO3" s="545" t="s">
        <v>139</v>
      </c>
      <c r="AP3" s="546"/>
      <c r="AQ3" s="547"/>
      <c r="AR3" s="436" t="s">
        <v>150</v>
      </c>
      <c r="AS3" s="542" t="s">
        <v>151</v>
      </c>
      <c r="AT3" s="519"/>
      <c r="AU3" s="542" t="s">
        <v>488</v>
      </c>
      <c r="AV3" s="518"/>
      <c r="AW3" s="518"/>
      <c r="AX3" s="518"/>
      <c r="AY3" s="518"/>
      <c r="AZ3" s="518"/>
      <c r="BA3" s="542" t="s">
        <v>487</v>
      </c>
      <c r="BB3" s="518"/>
      <c r="BC3" s="518"/>
      <c r="BD3" s="518"/>
      <c r="BE3" s="518"/>
      <c r="BF3" s="518"/>
      <c r="BG3" s="518"/>
      <c r="BH3" s="518"/>
      <c r="BI3" s="518"/>
      <c r="BJ3" s="518"/>
      <c r="BK3" s="518"/>
      <c r="BL3" s="518"/>
      <c r="BM3" s="518"/>
      <c r="BN3" s="518"/>
      <c r="BO3" s="518"/>
      <c r="BP3" s="518"/>
      <c r="BQ3" s="518"/>
      <c r="BR3" s="519"/>
      <c r="BS3" s="343" t="s">
        <v>413</v>
      </c>
      <c r="BT3" s="484"/>
      <c r="BU3" s="485"/>
      <c r="BV3" s="485" t="s">
        <v>549</v>
      </c>
      <c r="BW3" s="494" t="s">
        <v>548</v>
      </c>
      <c r="BX3" s="495"/>
      <c r="BY3" s="495"/>
      <c r="BZ3" s="496"/>
      <c r="CA3" s="342" t="s">
        <v>155</v>
      </c>
      <c r="CB3" s="305" t="s">
        <v>42</v>
      </c>
      <c r="CC3" s="324"/>
      <c r="CD3" s="214"/>
      <c r="CE3" s="568" t="s">
        <v>288</v>
      </c>
      <c r="CF3" s="569"/>
      <c r="CG3" s="569"/>
      <c r="CH3" s="569"/>
      <c r="CI3" s="563" t="s">
        <v>290</v>
      </c>
      <c r="CJ3" s="564"/>
      <c r="CK3" s="564"/>
      <c r="CL3" s="564"/>
      <c r="CM3" s="564"/>
      <c r="CN3" s="564"/>
      <c r="CO3" s="325"/>
    </row>
    <row r="4" spans="1:93" s="15" customFormat="1" ht="24" customHeight="1" x14ac:dyDescent="0.2">
      <c r="A4" s="540"/>
      <c r="B4" s="516" t="s">
        <v>41</v>
      </c>
      <c r="C4" s="527" t="s">
        <v>27</v>
      </c>
      <c r="D4" s="529" t="s">
        <v>577</v>
      </c>
      <c r="E4" s="531" t="s">
        <v>1</v>
      </c>
      <c r="F4" s="533" t="s">
        <v>341</v>
      </c>
      <c r="G4" s="533" t="s">
        <v>342</v>
      </c>
      <c r="H4" s="533" t="s">
        <v>601</v>
      </c>
      <c r="I4" s="550" t="s">
        <v>2</v>
      </c>
      <c r="J4" s="501" t="s">
        <v>610</v>
      </c>
      <c r="K4" s="516" t="s">
        <v>35</v>
      </c>
      <c r="L4" s="516" t="s">
        <v>371</v>
      </c>
      <c r="M4" s="516" t="s">
        <v>351</v>
      </c>
      <c r="N4" s="520" t="s">
        <v>132</v>
      </c>
      <c r="O4" s="535" t="s">
        <v>26</v>
      </c>
      <c r="P4" s="555" t="s">
        <v>602</v>
      </c>
      <c r="Q4" s="519" t="s">
        <v>81</v>
      </c>
      <c r="R4" s="537" t="s">
        <v>424</v>
      </c>
      <c r="S4" s="516" t="s">
        <v>140</v>
      </c>
      <c r="T4" s="516" t="s">
        <v>141</v>
      </c>
      <c r="U4" s="516" t="s">
        <v>143</v>
      </c>
      <c r="V4" s="516" t="s">
        <v>142</v>
      </c>
      <c r="W4" s="516" t="s">
        <v>392</v>
      </c>
      <c r="X4" s="516" t="s">
        <v>393</v>
      </c>
      <c r="Y4" s="516" t="s">
        <v>394</v>
      </c>
      <c r="Z4" s="516" t="s">
        <v>11</v>
      </c>
      <c r="AA4" s="497" t="s">
        <v>498</v>
      </c>
      <c r="AB4" s="516" t="s">
        <v>324</v>
      </c>
      <c r="AC4" s="516" t="s">
        <v>325</v>
      </c>
      <c r="AD4" s="516" t="s">
        <v>326</v>
      </c>
      <c r="AE4" s="516" t="s">
        <v>328</v>
      </c>
      <c r="AF4" s="516" t="s">
        <v>395</v>
      </c>
      <c r="AG4" s="516" t="s">
        <v>327</v>
      </c>
      <c r="AH4" s="516" t="s">
        <v>33</v>
      </c>
      <c r="AI4" s="516" t="s">
        <v>34</v>
      </c>
      <c r="AJ4" s="516" t="s">
        <v>323</v>
      </c>
      <c r="AK4" s="516" t="s">
        <v>28</v>
      </c>
      <c r="AL4" s="516" t="s">
        <v>29</v>
      </c>
      <c r="AM4" s="516" t="s">
        <v>391</v>
      </c>
      <c r="AN4" s="516" t="s">
        <v>484</v>
      </c>
      <c r="AO4" s="548" t="s">
        <v>545</v>
      </c>
      <c r="AP4" s="548" t="s">
        <v>138</v>
      </c>
      <c r="AQ4" s="516" t="s">
        <v>137</v>
      </c>
      <c r="AR4" s="516" t="s">
        <v>32</v>
      </c>
      <c r="AS4" s="516" t="s">
        <v>3</v>
      </c>
      <c r="AT4" s="516" t="s">
        <v>4</v>
      </c>
      <c r="AU4" s="574" t="s">
        <v>156</v>
      </c>
      <c r="AV4" s="578" t="s">
        <v>157</v>
      </c>
      <c r="AW4" s="576" t="s">
        <v>158</v>
      </c>
      <c r="AX4" s="574" t="s">
        <v>159</v>
      </c>
      <c r="AY4" s="572" t="s">
        <v>160</v>
      </c>
      <c r="AZ4" s="522" t="s">
        <v>161</v>
      </c>
      <c r="BA4" s="542" t="s">
        <v>415</v>
      </c>
      <c r="BB4" s="518"/>
      <c r="BC4" s="518"/>
      <c r="BD4" s="518"/>
      <c r="BE4" s="518"/>
      <c r="BF4" s="518"/>
      <c r="BG4" s="518"/>
      <c r="BH4" s="518"/>
      <c r="BI4" s="518"/>
      <c r="BJ4" s="570" t="s">
        <v>414</v>
      </c>
      <c r="BK4" s="518"/>
      <c r="BL4" s="518"/>
      <c r="BM4" s="571"/>
      <c r="BN4" s="518" t="s">
        <v>419</v>
      </c>
      <c r="BO4" s="518"/>
      <c r="BP4" s="518"/>
      <c r="BQ4" s="518"/>
      <c r="BR4" s="519"/>
      <c r="BS4" s="510" t="s">
        <v>403</v>
      </c>
      <c r="BT4" s="510" t="s">
        <v>5</v>
      </c>
      <c r="BU4" s="497" t="s">
        <v>566</v>
      </c>
      <c r="BV4" s="524" t="s">
        <v>608</v>
      </c>
      <c r="BW4" s="499" t="s">
        <v>550</v>
      </c>
      <c r="BX4" s="499" t="s">
        <v>551</v>
      </c>
      <c r="BY4" s="499" t="s">
        <v>552</v>
      </c>
      <c r="BZ4" s="499" t="s">
        <v>553</v>
      </c>
      <c r="CA4" s="510" t="s">
        <v>152</v>
      </c>
      <c r="CB4" s="580" t="s">
        <v>153</v>
      </c>
      <c r="CC4" s="512" t="s">
        <v>128</v>
      </c>
      <c r="CD4" s="508" t="s">
        <v>294</v>
      </c>
      <c r="CE4" s="514" t="s">
        <v>129</v>
      </c>
      <c r="CF4" s="508" t="s">
        <v>295</v>
      </c>
      <c r="CG4" s="508" t="s">
        <v>611</v>
      </c>
      <c r="CH4" s="508" t="s">
        <v>144</v>
      </c>
      <c r="CI4" s="508" t="s">
        <v>36</v>
      </c>
      <c r="CJ4" s="508" t="s">
        <v>37</v>
      </c>
      <c r="CK4" s="508" t="s">
        <v>135</v>
      </c>
      <c r="CL4" s="508" t="s">
        <v>285</v>
      </c>
      <c r="CM4" s="508" t="s">
        <v>286</v>
      </c>
      <c r="CN4" s="508" t="s">
        <v>206</v>
      </c>
      <c r="CO4" s="506" t="s">
        <v>130</v>
      </c>
    </row>
    <row r="5" spans="1:93" s="15" customFormat="1" ht="102.75" customHeight="1" thickBot="1" x14ac:dyDescent="0.25">
      <c r="A5" s="541"/>
      <c r="B5" s="517"/>
      <c r="C5" s="528"/>
      <c r="D5" s="530"/>
      <c r="E5" s="532"/>
      <c r="F5" s="534"/>
      <c r="G5" s="534"/>
      <c r="H5" s="534"/>
      <c r="I5" s="551"/>
      <c r="J5" s="502"/>
      <c r="K5" s="517"/>
      <c r="L5" s="517"/>
      <c r="M5" s="517"/>
      <c r="N5" s="521"/>
      <c r="O5" s="536"/>
      <c r="P5" s="556"/>
      <c r="Q5" s="526"/>
      <c r="R5" s="538"/>
      <c r="S5" s="517"/>
      <c r="T5" s="517"/>
      <c r="U5" s="517"/>
      <c r="V5" s="517"/>
      <c r="W5" s="517"/>
      <c r="X5" s="517"/>
      <c r="Y5" s="517"/>
      <c r="Z5" s="517"/>
      <c r="AA5" s="498"/>
      <c r="AB5" s="517"/>
      <c r="AC5" s="517"/>
      <c r="AD5" s="517"/>
      <c r="AE5" s="517"/>
      <c r="AF5" s="517"/>
      <c r="AG5" s="517"/>
      <c r="AH5" s="517"/>
      <c r="AI5" s="517"/>
      <c r="AJ5" s="517"/>
      <c r="AK5" s="517"/>
      <c r="AL5" s="517"/>
      <c r="AM5" s="517"/>
      <c r="AN5" s="517"/>
      <c r="AO5" s="549"/>
      <c r="AP5" s="549"/>
      <c r="AQ5" s="517"/>
      <c r="AR5" s="517"/>
      <c r="AS5" s="517"/>
      <c r="AT5" s="517"/>
      <c r="AU5" s="575"/>
      <c r="AV5" s="579"/>
      <c r="AW5" s="577"/>
      <c r="AX5" s="575"/>
      <c r="AY5" s="573"/>
      <c r="AZ5" s="523"/>
      <c r="BA5" s="344" t="s">
        <v>426</v>
      </c>
      <c r="BB5" s="441" t="s">
        <v>521</v>
      </c>
      <c r="BC5" s="441" t="s">
        <v>522</v>
      </c>
      <c r="BD5" s="442" t="s">
        <v>523</v>
      </c>
      <c r="BE5" s="441" t="s">
        <v>524</v>
      </c>
      <c r="BF5" s="441" t="s">
        <v>525</v>
      </c>
      <c r="BG5" s="442" t="s">
        <v>526</v>
      </c>
      <c r="BH5" s="441" t="s">
        <v>527</v>
      </c>
      <c r="BI5" s="443" t="s">
        <v>422</v>
      </c>
      <c r="BJ5" s="444" t="s">
        <v>427</v>
      </c>
      <c r="BK5" s="441" t="s">
        <v>428</v>
      </c>
      <c r="BL5" s="441" t="s">
        <v>528</v>
      </c>
      <c r="BM5" s="424" t="s">
        <v>429</v>
      </c>
      <c r="BN5" s="423" t="s">
        <v>430</v>
      </c>
      <c r="BO5" s="344" t="s">
        <v>431</v>
      </c>
      <c r="BP5" s="344" t="s">
        <v>432</v>
      </c>
      <c r="BQ5" s="344" t="s">
        <v>433</v>
      </c>
      <c r="BR5" s="349" t="s">
        <v>423</v>
      </c>
      <c r="BS5" s="511"/>
      <c r="BT5" s="511"/>
      <c r="BU5" s="498"/>
      <c r="BV5" s="525"/>
      <c r="BW5" s="500"/>
      <c r="BX5" s="500"/>
      <c r="BY5" s="500"/>
      <c r="BZ5" s="500"/>
      <c r="CA5" s="511"/>
      <c r="CB5" s="581"/>
      <c r="CC5" s="513"/>
      <c r="CD5" s="509"/>
      <c r="CE5" s="515"/>
      <c r="CF5" s="509"/>
      <c r="CG5" s="509"/>
      <c r="CH5" s="509"/>
      <c r="CI5" s="509"/>
      <c r="CJ5" s="509"/>
      <c r="CK5" s="509"/>
      <c r="CL5" s="509"/>
      <c r="CM5" s="509"/>
      <c r="CN5" s="509"/>
      <c r="CO5" s="507"/>
    </row>
    <row r="6" spans="1:93" s="11" customFormat="1" ht="95.25" customHeight="1" x14ac:dyDescent="0.2">
      <c r="A6" s="311">
        <v>1</v>
      </c>
      <c r="B6" s="248"/>
      <c r="C6" s="249"/>
      <c r="D6" s="250"/>
      <c r="E6" s="251"/>
      <c r="F6" s="250"/>
      <c r="G6" s="250"/>
      <c r="H6" s="294"/>
      <c r="I6" s="250"/>
      <c r="J6" s="250"/>
      <c r="K6" s="250"/>
      <c r="L6" s="250"/>
      <c r="M6" s="250"/>
      <c r="N6" s="296"/>
      <c r="O6" s="433"/>
      <c r="P6" s="489"/>
      <c r="Q6" s="297"/>
      <c r="R6" s="253"/>
      <c r="S6" s="420"/>
      <c r="T6" s="420"/>
      <c r="U6" s="420"/>
      <c r="V6" s="420"/>
      <c r="W6" s="251"/>
      <c r="X6" s="251"/>
      <c r="Y6" s="251"/>
      <c r="Z6" s="251"/>
      <c r="AA6" s="420"/>
      <c r="AB6" s="251"/>
      <c r="AC6" s="251"/>
      <c r="AD6" s="251"/>
      <c r="AE6" s="251"/>
      <c r="AF6" s="251"/>
      <c r="AG6" s="251"/>
      <c r="AH6" s="251"/>
      <c r="AI6" s="251"/>
      <c r="AJ6" s="251"/>
      <c r="AK6" s="251"/>
      <c r="AL6" s="251"/>
      <c r="AM6" s="295"/>
      <c r="AN6" s="251"/>
      <c r="AO6" s="251"/>
      <c r="AP6" s="251"/>
      <c r="AQ6" s="251"/>
      <c r="AR6" s="420"/>
      <c r="AS6" s="250"/>
      <c r="AT6" s="251"/>
      <c r="AU6" s="251"/>
      <c r="AV6" s="251"/>
      <c r="AW6" s="251"/>
      <c r="AX6" s="251"/>
      <c r="AY6" s="251"/>
      <c r="AZ6" s="251"/>
      <c r="BA6" s="251"/>
      <c r="BB6" s="251"/>
      <c r="BC6" s="251"/>
      <c r="BD6" s="251"/>
      <c r="BE6" s="251"/>
      <c r="BF6" s="251"/>
      <c r="BG6" s="251"/>
      <c r="BH6" s="251"/>
      <c r="BI6" s="251"/>
      <c r="BJ6" s="251"/>
      <c r="BK6" s="251"/>
      <c r="BL6" s="251"/>
      <c r="BM6" s="251"/>
      <c r="BN6" s="251"/>
      <c r="BO6" s="251"/>
      <c r="BP6" s="251"/>
      <c r="BQ6" s="251"/>
      <c r="BR6" s="251"/>
      <c r="BS6" s="251"/>
      <c r="BT6" s="348"/>
      <c r="BU6" s="468"/>
      <c r="BV6" s="438"/>
      <c r="BW6" s="438"/>
      <c r="BX6" s="438"/>
      <c r="BY6" s="438"/>
      <c r="BZ6" s="438"/>
      <c r="CA6" s="312"/>
      <c r="CB6" s="313"/>
      <c r="CC6" s="319">
        <v>1</v>
      </c>
      <c r="CD6" s="314">
        <f t="shared" ref="CD6:CD26" si="0">IF(CC6=A6,B6,"error")</f>
        <v>0</v>
      </c>
      <c r="CE6" s="315"/>
      <c r="CF6" s="316"/>
      <c r="CG6" s="317"/>
      <c r="CH6" s="317"/>
      <c r="CI6" s="316"/>
      <c r="CJ6" s="316"/>
      <c r="CK6" s="317"/>
      <c r="CL6" s="316"/>
      <c r="CM6" s="317"/>
      <c r="CN6" s="318"/>
      <c r="CO6" s="317"/>
    </row>
    <row r="7" spans="1:93" s="11" customFormat="1" ht="66.75" customHeight="1" x14ac:dyDescent="0.2">
      <c r="A7" s="306">
        <v>2</v>
      </c>
      <c r="B7" s="135"/>
      <c r="C7" s="49"/>
      <c r="D7" s="67"/>
      <c r="E7" s="69"/>
      <c r="F7" s="67"/>
      <c r="G7" s="67"/>
      <c r="H7" s="50"/>
      <c r="I7" s="67"/>
      <c r="J7" s="67"/>
      <c r="K7" s="67"/>
      <c r="L7" s="67"/>
      <c r="M7" s="67"/>
      <c r="N7" s="136"/>
      <c r="O7" s="209"/>
      <c r="P7" s="490"/>
      <c r="Q7" s="137"/>
      <c r="R7" s="69"/>
      <c r="S7" s="69"/>
      <c r="T7" s="69"/>
      <c r="U7" s="69"/>
      <c r="V7" s="69"/>
      <c r="W7" s="69"/>
      <c r="X7" s="69"/>
      <c r="Y7" s="69"/>
      <c r="Z7" s="69"/>
      <c r="AA7" s="69"/>
      <c r="AB7" s="69"/>
      <c r="AC7" s="69"/>
      <c r="AD7" s="69"/>
      <c r="AE7" s="69"/>
      <c r="AF7" s="69"/>
      <c r="AG7" s="69"/>
      <c r="AH7" s="69"/>
      <c r="AI7" s="69"/>
      <c r="AJ7" s="69"/>
      <c r="AK7" s="69"/>
      <c r="AL7" s="69"/>
      <c r="AM7" s="89"/>
      <c r="AN7" s="69"/>
      <c r="AO7" s="69"/>
      <c r="AP7" s="69"/>
      <c r="AQ7" s="69"/>
      <c r="AR7" s="69"/>
      <c r="AS7" s="67"/>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348"/>
      <c r="BU7" s="469"/>
      <c r="BV7" s="439"/>
      <c r="BW7" s="439"/>
      <c r="BX7" s="439"/>
      <c r="BY7" s="439"/>
      <c r="BZ7" s="439"/>
      <c r="CA7" s="138"/>
      <c r="CB7" s="307"/>
      <c r="CC7" s="298">
        <v>2</v>
      </c>
      <c r="CD7" s="224">
        <f t="shared" si="0"/>
        <v>0</v>
      </c>
      <c r="CE7" s="103"/>
      <c r="CF7" s="18"/>
      <c r="CG7" s="101"/>
      <c r="CH7" s="101"/>
      <c r="CI7" s="18"/>
      <c r="CJ7" s="18"/>
      <c r="CK7" s="101"/>
      <c r="CL7" s="18"/>
      <c r="CM7" s="101"/>
      <c r="CN7" s="225"/>
      <c r="CO7" s="101"/>
    </row>
    <row r="8" spans="1:93" s="11" customFormat="1" ht="54.9" customHeight="1" x14ac:dyDescent="0.2">
      <c r="A8" s="306">
        <v>3</v>
      </c>
      <c r="B8" s="135"/>
      <c r="C8" s="49"/>
      <c r="D8" s="67"/>
      <c r="E8" s="69"/>
      <c r="F8" s="67"/>
      <c r="G8" s="67"/>
      <c r="H8" s="50"/>
      <c r="I8" s="67"/>
      <c r="J8" s="67"/>
      <c r="K8" s="67"/>
      <c r="L8" s="67"/>
      <c r="M8" s="67"/>
      <c r="N8" s="136"/>
      <c r="O8" s="209"/>
      <c r="P8" s="490"/>
      <c r="Q8" s="137"/>
      <c r="R8" s="69"/>
      <c r="S8" s="69"/>
      <c r="T8" s="69"/>
      <c r="U8" s="69"/>
      <c r="V8" s="69"/>
      <c r="W8" s="69"/>
      <c r="X8" s="69"/>
      <c r="Y8" s="69"/>
      <c r="Z8" s="69"/>
      <c r="AA8" s="69"/>
      <c r="AB8" s="69"/>
      <c r="AC8" s="69"/>
      <c r="AD8" s="69"/>
      <c r="AE8" s="69"/>
      <c r="AF8" s="69"/>
      <c r="AG8" s="69"/>
      <c r="AH8" s="69"/>
      <c r="AI8" s="69"/>
      <c r="AJ8" s="69"/>
      <c r="AK8" s="69"/>
      <c r="AL8" s="69"/>
      <c r="AM8" s="89"/>
      <c r="AN8" s="69"/>
      <c r="AO8" s="69"/>
      <c r="AP8" s="69"/>
      <c r="AQ8" s="69"/>
      <c r="AR8" s="69"/>
      <c r="AS8" s="67"/>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348"/>
      <c r="BU8" s="469"/>
      <c r="BV8" s="439"/>
      <c r="BW8" s="439"/>
      <c r="BX8" s="439"/>
      <c r="BY8" s="439"/>
      <c r="BZ8" s="439"/>
      <c r="CA8" s="138"/>
      <c r="CB8" s="307"/>
      <c r="CC8" s="298">
        <v>3</v>
      </c>
      <c r="CD8" s="226">
        <f t="shared" si="0"/>
        <v>0</v>
      </c>
      <c r="CE8" s="227"/>
      <c r="CF8" s="228"/>
      <c r="CG8" s="101"/>
      <c r="CH8" s="223"/>
      <c r="CI8" s="228"/>
      <c r="CJ8" s="228"/>
      <c r="CK8" s="223"/>
      <c r="CL8" s="228"/>
      <c r="CM8" s="223"/>
      <c r="CN8" s="229"/>
      <c r="CO8" s="223"/>
    </row>
    <row r="9" spans="1:93" s="11" customFormat="1" ht="54.9" customHeight="1" x14ac:dyDescent="0.2">
      <c r="A9" s="306">
        <v>4</v>
      </c>
      <c r="B9" s="135"/>
      <c r="C9" s="49"/>
      <c r="D9" s="67"/>
      <c r="E9" s="69"/>
      <c r="F9" s="67"/>
      <c r="G9" s="67"/>
      <c r="H9" s="50"/>
      <c r="I9" s="67"/>
      <c r="J9" s="67"/>
      <c r="K9" s="67"/>
      <c r="L9" s="67"/>
      <c r="M9" s="67"/>
      <c r="N9" s="136"/>
      <c r="O9" s="209"/>
      <c r="P9" s="490"/>
      <c r="Q9" s="137"/>
      <c r="R9" s="69"/>
      <c r="S9" s="69"/>
      <c r="T9" s="69"/>
      <c r="U9" s="69"/>
      <c r="V9" s="69"/>
      <c r="W9" s="69"/>
      <c r="X9" s="69"/>
      <c r="Y9" s="69"/>
      <c r="Z9" s="69"/>
      <c r="AA9" s="69"/>
      <c r="AB9" s="69"/>
      <c r="AC9" s="69"/>
      <c r="AD9" s="69"/>
      <c r="AE9" s="69"/>
      <c r="AF9" s="69"/>
      <c r="AG9" s="69"/>
      <c r="AH9" s="69"/>
      <c r="AI9" s="69"/>
      <c r="AJ9" s="69"/>
      <c r="AK9" s="69"/>
      <c r="AL9" s="69"/>
      <c r="AM9" s="89"/>
      <c r="AN9" s="69"/>
      <c r="AO9" s="69"/>
      <c r="AP9" s="69"/>
      <c r="AQ9" s="69"/>
      <c r="AR9" s="69"/>
      <c r="AS9" s="67"/>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348"/>
      <c r="BU9" s="469"/>
      <c r="BV9" s="439"/>
      <c r="BW9" s="439"/>
      <c r="BX9" s="439"/>
      <c r="BY9" s="439"/>
      <c r="BZ9" s="439"/>
      <c r="CA9" s="138"/>
      <c r="CB9" s="307"/>
      <c r="CC9" s="298">
        <v>4</v>
      </c>
      <c r="CD9" s="226">
        <f t="shared" si="0"/>
        <v>0</v>
      </c>
      <c r="CE9" s="227"/>
      <c r="CF9" s="228"/>
      <c r="CG9" s="101"/>
      <c r="CH9" s="223"/>
      <c r="CI9" s="18"/>
      <c r="CJ9" s="18"/>
      <c r="CK9" s="101"/>
      <c r="CL9" s="18"/>
      <c r="CM9" s="101"/>
      <c r="CN9" s="225"/>
      <c r="CO9" s="101"/>
    </row>
    <row r="10" spans="1:93" s="11" customFormat="1" ht="54.9" customHeight="1" x14ac:dyDescent="0.2">
      <c r="A10" s="306">
        <v>5</v>
      </c>
      <c r="B10" s="135"/>
      <c r="C10" s="49"/>
      <c r="D10" s="67"/>
      <c r="E10" s="69"/>
      <c r="F10" s="67"/>
      <c r="G10" s="67"/>
      <c r="H10" s="50"/>
      <c r="I10" s="67"/>
      <c r="J10" s="67"/>
      <c r="K10" s="67"/>
      <c r="L10" s="67"/>
      <c r="M10" s="67"/>
      <c r="N10" s="136"/>
      <c r="O10" s="209"/>
      <c r="P10" s="490"/>
      <c r="Q10" s="137"/>
      <c r="R10" s="69"/>
      <c r="S10" s="69"/>
      <c r="T10" s="69"/>
      <c r="U10" s="69"/>
      <c r="V10" s="69"/>
      <c r="W10" s="69"/>
      <c r="X10" s="69"/>
      <c r="Y10" s="69"/>
      <c r="Z10" s="69"/>
      <c r="AA10" s="69"/>
      <c r="AB10" s="69"/>
      <c r="AC10" s="69"/>
      <c r="AD10" s="69"/>
      <c r="AE10" s="69"/>
      <c r="AF10" s="69"/>
      <c r="AG10" s="69"/>
      <c r="AH10" s="69"/>
      <c r="AI10" s="69"/>
      <c r="AJ10" s="69"/>
      <c r="AK10" s="69"/>
      <c r="AL10" s="69"/>
      <c r="AM10" s="89"/>
      <c r="AN10" s="69"/>
      <c r="AO10" s="69"/>
      <c r="AP10" s="69"/>
      <c r="AQ10" s="69"/>
      <c r="AR10" s="69"/>
      <c r="AS10" s="67"/>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348"/>
      <c r="BU10" s="469"/>
      <c r="BV10" s="439"/>
      <c r="BW10" s="439"/>
      <c r="BX10" s="439"/>
      <c r="BY10" s="439"/>
      <c r="BZ10" s="439"/>
      <c r="CA10" s="138"/>
      <c r="CB10" s="307"/>
      <c r="CC10" s="298">
        <v>5</v>
      </c>
      <c r="CD10" s="226">
        <f t="shared" si="0"/>
        <v>0</v>
      </c>
      <c r="CE10" s="227"/>
      <c r="CF10" s="228"/>
      <c r="CG10" s="101"/>
      <c r="CH10" s="223"/>
      <c r="CI10" s="228"/>
      <c r="CJ10" s="228"/>
      <c r="CK10" s="223"/>
      <c r="CL10" s="228"/>
      <c r="CM10" s="223"/>
      <c r="CN10" s="229"/>
      <c r="CO10" s="223"/>
    </row>
    <row r="11" spans="1:93" s="11" customFormat="1" ht="54.9" customHeight="1" x14ac:dyDescent="0.2">
      <c r="A11" s="306">
        <v>6</v>
      </c>
      <c r="B11" s="135"/>
      <c r="C11" s="49"/>
      <c r="D11" s="67"/>
      <c r="E11" s="69"/>
      <c r="F11" s="67"/>
      <c r="G11" s="67"/>
      <c r="H11" s="50"/>
      <c r="I11" s="67"/>
      <c r="J11" s="67"/>
      <c r="K11" s="67"/>
      <c r="L11" s="67"/>
      <c r="M11" s="67"/>
      <c r="N11" s="136"/>
      <c r="O11" s="209"/>
      <c r="P11" s="490"/>
      <c r="Q11" s="137"/>
      <c r="R11" s="69"/>
      <c r="S11" s="69"/>
      <c r="T11" s="69"/>
      <c r="U11" s="69"/>
      <c r="V11" s="69"/>
      <c r="W11" s="69"/>
      <c r="X11" s="69"/>
      <c r="Y11" s="69"/>
      <c r="Z11" s="69"/>
      <c r="AA11" s="69"/>
      <c r="AB11" s="69"/>
      <c r="AC11" s="69"/>
      <c r="AD11" s="69"/>
      <c r="AE11" s="69"/>
      <c r="AF11" s="69"/>
      <c r="AG11" s="69"/>
      <c r="AH11" s="69"/>
      <c r="AI11" s="69"/>
      <c r="AJ11" s="69"/>
      <c r="AK11" s="69"/>
      <c r="AL11" s="69"/>
      <c r="AM11" s="89"/>
      <c r="AN11" s="69"/>
      <c r="AO11" s="69"/>
      <c r="AP11" s="69"/>
      <c r="AQ11" s="69"/>
      <c r="AR11" s="69"/>
      <c r="AS11" s="67"/>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348"/>
      <c r="BU11" s="469"/>
      <c r="BV11" s="439"/>
      <c r="BW11" s="439"/>
      <c r="BX11" s="439"/>
      <c r="BY11" s="439"/>
      <c r="BZ11" s="439"/>
      <c r="CA11" s="138"/>
      <c r="CB11" s="307"/>
      <c r="CC11" s="298">
        <v>6</v>
      </c>
      <c r="CD11" s="226">
        <f t="shared" si="0"/>
        <v>0</v>
      </c>
      <c r="CE11" s="227"/>
      <c r="CF11" s="228"/>
      <c r="CG11" s="101"/>
      <c r="CH11" s="223"/>
      <c r="CI11" s="228"/>
      <c r="CJ11" s="228"/>
      <c r="CK11" s="223"/>
      <c r="CL11" s="228"/>
      <c r="CM11" s="223"/>
      <c r="CN11" s="229"/>
      <c r="CO11" s="223"/>
    </row>
    <row r="12" spans="1:93" s="11" customFormat="1" ht="54.9" customHeight="1" x14ac:dyDescent="0.2">
      <c r="A12" s="306">
        <v>7</v>
      </c>
      <c r="B12" s="135"/>
      <c r="C12" s="49"/>
      <c r="D12" s="67"/>
      <c r="E12" s="69"/>
      <c r="F12" s="67"/>
      <c r="G12" s="67"/>
      <c r="H12" s="50"/>
      <c r="I12" s="67"/>
      <c r="J12" s="67"/>
      <c r="K12" s="67"/>
      <c r="L12" s="67"/>
      <c r="M12" s="67"/>
      <c r="N12" s="136"/>
      <c r="O12" s="209"/>
      <c r="P12" s="490"/>
      <c r="Q12" s="137"/>
      <c r="R12" s="69"/>
      <c r="S12" s="69"/>
      <c r="T12" s="69"/>
      <c r="U12" s="69"/>
      <c r="V12" s="69"/>
      <c r="W12" s="69"/>
      <c r="X12" s="69"/>
      <c r="Y12" s="69"/>
      <c r="Z12" s="69"/>
      <c r="AA12" s="69"/>
      <c r="AB12" s="69"/>
      <c r="AC12" s="69"/>
      <c r="AD12" s="69"/>
      <c r="AE12" s="69"/>
      <c r="AF12" s="69"/>
      <c r="AG12" s="69"/>
      <c r="AH12" s="69"/>
      <c r="AI12" s="69"/>
      <c r="AJ12" s="69"/>
      <c r="AK12" s="69"/>
      <c r="AL12" s="69"/>
      <c r="AM12" s="89"/>
      <c r="AN12" s="69"/>
      <c r="AO12" s="69"/>
      <c r="AP12" s="69"/>
      <c r="AQ12" s="69"/>
      <c r="AR12" s="69"/>
      <c r="AS12" s="67"/>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348"/>
      <c r="BU12" s="469"/>
      <c r="BV12" s="439"/>
      <c r="BW12" s="439"/>
      <c r="BX12" s="439"/>
      <c r="BY12" s="439"/>
      <c r="BZ12" s="439"/>
      <c r="CA12" s="138"/>
      <c r="CB12" s="307"/>
      <c r="CC12" s="298">
        <v>7</v>
      </c>
      <c r="CD12" s="226">
        <f t="shared" si="0"/>
        <v>0</v>
      </c>
      <c r="CE12" s="227"/>
      <c r="CF12" s="228"/>
      <c r="CG12" s="101"/>
      <c r="CH12" s="223"/>
      <c r="CI12" s="228"/>
      <c r="CJ12" s="228"/>
      <c r="CK12" s="223"/>
      <c r="CL12" s="228"/>
      <c r="CM12" s="223"/>
      <c r="CN12" s="229"/>
      <c r="CO12" s="223"/>
    </row>
    <row r="13" spans="1:93" s="11" customFormat="1" ht="54.9" customHeight="1" x14ac:dyDescent="0.2">
      <c r="A13" s="306">
        <v>8</v>
      </c>
      <c r="B13" s="135"/>
      <c r="C13" s="49"/>
      <c r="D13" s="67"/>
      <c r="E13" s="69"/>
      <c r="F13" s="67"/>
      <c r="G13" s="67"/>
      <c r="H13" s="50"/>
      <c r="I13" s="67"/>
      <c r="J13" s="67"/>
      <c r="K13" s="67"/>
      <c r="L13" s="67"/>
      <c r="M13" s="67"/>
      <c r="N13" s="136"/>
      <c r="O13" s="209"/>
      <c r="P13" s="490"/>
      <c r="Q13" s="137"/>
      <c r="R13" s="69"/>
      <c r="S13" s="69"/>
      <c r="T13" s="69"/>
      <c r="U13" s="69"/>
      <c r="V13" s="69"/>
      <c r="W13" s="69"/>
      <c r="X13" s="69"/>
      <c r="Y13" s="69"/>
      <c r="Z13" s="69"/>
      <c r="AA13" s="69"/>
      <c r="AB13" s="69"/>
      <c r="AC13" s="69"/>
      <c r="AD13" s="69"/>
      <c r="AE13" s="69"/>
      <c r="AF13" s="69"/>
      <c r="AG13" s="69"/>
      <c r="AH13" s="69"/>
      <c r="AI13" s="69"/>
      <c r="AJ13" s="69"/>
      <c r="AK13" s="69"/>
      <c r="AL13" s="69"/>
      <c r="AM13" s="89"/>
      <c r="AN13" s="69"/>
      <c r="AO13" s="69"/>
      <c r="AP13" s="69"/>
      <c r="AQ13" s="69"/>
      <c r="AR13" s="69"/>
      <c r="AS13" s="67"/>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348"/>
      <c r="BU13" s="469"/>
      <c r="BV13" s="439"/>
      <c r="BW13" s="439"/>
      <c r="BX13" s="439"/>
      <c r="BY13" s="439"/>
      <c r="BZ13" s="439"/>
      <c r="CA13" s="138"/>
      <c r="CB13" s="307"/>
      <c r="CC13" s="298">
        <v>8</v>
      </c>
      <c r="CD13" s="226">
        <f t="shared" si="0"/>
        <v>0</v>
      </c>
      <c r="CE13" s="227"/>
      <c r="CF13" s="228"/>
      <c r="CG13" s="101"/>
      <c r="CH13" s="223"/>
      <c r="CI13" s="18"/>
      <c r="CJ13" s="18"/>
      <c r="CK13" s="101"/>
      <c r="CL13" s="18"/>
      <c r="CM13" s="101"/>
      <c r="CN13" s="225"/>
      <c r="CO13" s="101"/>
    </row>
    <row r="14" spans="1:93" s="11" customFormat="1" ht="54.9" customHeight="1" x14ac:dyDescent="0.2">
      <c r="A14" s="306">
        <v>9</v>
      </c>
      <c r="B14" s="135"/>
      <c r="C14" s="49"/>
      <c r="D14" s="67"/>
      <c r="E14" s="69"/>
      <c r="F14" s="67"/>
      <c r="G14" s="67"/>
      <c r="H14" s="50"/>
      <c r="I14" s="67"/>
      <c r="J14" s="67"/>
      <c r="K14" s="67"/>
      <c r="L14" s="67"/>
      <c r="M14" s="67"/>
      <c r="N14" s="136"/>
      <c r="O14" s="209"/>
      <c r="P14" s="490"/>
      <c r="Q14" s="137"/>
      <c r="R14" s="69"/>
      <c r="S14" s="69"/>
      <c r="T14" s="69"/>
      <c r="U14" s="69"/>
      <c r="V14" s="69"/>
      <c r="W14" s="69"/>
      <c r="X14" s="69"/>
      <c r="Y14" s="69"/>
      <c r="Z14" s="69"/>
      <c r="AA14" s="69"/>
      <c r="AB14" s="69"/>
      <c r="AC14" s="69"/>
      <c r="AD14" s="69"/>
      <c r="AE14" s="69"/>
      <c r="AF14" s="69"/>
      <c r="AG14" s="69"/>
      <c r="AH14" s="69"/>
      <c r="AI14" s="69"/>
      <c r="AJ14" s="69"/>
      <c r="AK14" s="69"/>
      <c r="AL14" s="69"/>
      <c r="AM14" s="89"/>
      <c r="AN14" s="69"/>
      <c r="AO14" s="69"/>
      <c r="AP14" s="69"/>
      <c r="AQ14" s="69"/>
      <c r="AR14" s="69"/>
      <c r="AS14" s="67"/>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348"/>
      <c r="BU14" s="469"/>
      <c r="BV14" s="439"/>
      <c r="BW14" s="439"/>
      <c r="BX14" s="439"/>
      <c r="BY14" s="439"/>
      <c r="BZ14" s="439"/>
      <c r="CA14" s="138"/>
      <c r="CB14" s="307"/>
      <c r="CC14" s="298">
        <v>9</v>
      </c>
      <c r="CD14" s="226">
        <f t="shared" si="0"/>
        <v>0</v>
      </c>
      <c r="CE14" s="227"/>
      <c r="CF14" s="228"/>
      <c r="CG14" s="101"/>
      <c r="CH14" s="223"/>
      <c r="CI14" s="228"/>
      <c r="CJ14" s="228"/>
      <c r="CK14" s="223"/>
      <c r="CL14" s="228"/>
      <c r="CM14" s="223"/>
      <c r="CN14" s="229"/>
      <c r="CO14" s="223"/>
    </row>
    <row r="15" spans="1:93" ht="54.9" customHeight="1" x14ac:dyDescent="0.2">
      <c r="A15" s="306">
        <v>10</v>
      </c>
      <c r="B15" s="135"/>
      <c r="C15" s="49"/>
      <c r="D15" s="67"/>
      <c r="E15" s="69"/>
      <c r="F15" s="67"/>
      <c r="G15" s="67"/>
      <c r="H15" s="50"/>
      <c r="I15" s="67"/>
      <c r="J15" s="67"/>
      <c r="K15" s="67"/>
      <c r="L15" s="67"/>
      <c r="M15" s="67"/>
      <c r="N15" s="136"/>
      <c r="O15" s="209"/>
      <c r="P15" s="490"/>
      <c r="Q15" s="137"/>
      <c r="R15" s="69"/>
      <c r="S15" s="69"/>
      <c r="T15" s="69"/>
      <c r="U15" s="69"/>
      <c r="V15" s="69"/>
      <c r="W15" s="69"/>
      <c r="X15" s="69"/>
      <c r="Y15" s="69"/>
      <c r="Z15" s="69"/>
      <c r="AA15" s="69"/>
      <c r="AB15" s="69"/>
      <c r="AC15" s="69"/>
      <c r="AD15" s="69"/>
      <c r="AE15" s="69"/>
      <c r="AF15" s="69"/>
      <c r="AG15" s="69"/>
      <c r="AH15" s="69"/>
      <c r="AI15" s="69"/>
      <c r="AJ15" s="69"/>
      <c r="AK15" s="69"/>
      <c r="AL15" s="69"/>
      <c r="AM15" s="89"/>
      <c r="AN15" s="69"/>
      <c r="AO15" s="69"/>
      <c r="AP15" s="69"/>
      <c r="AQ15" s="69"/>
      <c r="AR15" s="69"/>
      <c r="AS15" s="67"/>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348"/>
      <c r="BU15" s="469"/>
      <c r="BV15" s="439"/>
      <c r="BW15" s="439"/>
      <c r="BX15" s="439"/>
      <c r="BY15" s="439"/>
      <c r="BZ15" s="439"/>
      <c r="CA15" s="138"/>
      <c r="CB15" s="307"/>
      <c r="CC15" s="298">
        <v>10</v>
      </c>
      <c r="CD15" s="226">
        <f t="shared" si="0"/>
        <v>0</v>
      </c>
      <c r="CE15" s="227"/>
      <c r="CF15" s="228"/>
      <c r="CG15" s="101"/>
      <c r="CH15" s="223"/>
      <c r="CI15" s="228"/>
      <c r="CJ15" s="228"/>
      <c r="CK15" s="223"/>
      <c r="CL15" s="228"/>
      <c r="CM15" s="223"/>
      <c r="CN15" s="229"/>
      <c r="CO15" s="223"/>
    </row>
    <row r="16" spans="1:93" ht="54.9" customHeight="1" x14ac:dyDescent="0.2">
      <c r="A16" s="306">
        <v>11</v>
      </c>
      <c r="B16" s="135"/>
      <c r="C16" s="49"/>
      <c r="D16" s="67"/>
      <c r="E16" s="69"/>
      <c r="F16" s="67"/>
      <c r="G16" s="67"/>
      <c r="H16" s="50"/>
      <c r="I16" s="67"/>
      <c r="J16" s="67"/>
      <c r="K16" s="67"/>
      <c r="L16" s="67"/>
      <c r="M16" s="67"/>
      <c r="N16" s="136"/>
      <c r="O16" s="209"/>
      <c r="P16" s="490"/>
      <c r="Q16" s="137"/>
      <c r="R16" s="69"/>
      <c r="S16" s="69"/>
      <c r="T16" s="69"/>
      <c r="U16" s="69"/>
      <c r="V16" s="69"/>
      <c r="W16" s="69"/>
      <c r="X16" s="69"/>
      <c r="Y16" s="69"/>
      <c r="Z16" s="69"/>
      <c r="AA16" s="69"/>
      <c r="AB16" s="69"/>
      <c r="AC16" s="69"/>
      <c r="AD16" s="69"/>
      <c r="AE16" s="69"/>
      <c r="AF16" s="69"/>
      <c r="AG16" s="69"/>
      <c r="AH16" s="69"/>
      <c r="AI16" s="69"/>
      <c r="AJ16" s="69"/>
      <c r="AK16" s="69"/>
      <c r="AL16" s="69"/>
      <c r="AM16" s="89"/>
      <c r="AN16" s="69"/>
      <c r="AO16" s="69"/>
      <c r="AP16" s="69"/>
      <c r="AQ16" s="69"/>
      <c r="AR16" s="69"/>
      <c r="AS16" s="67"/>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348"/>
      <c r="BU16" s="469"/>
      <c r="BV16" s="439"/>
      <c r="BW16" s="439"/>
      <c r="BX16" s="439"/>
      <c r="BY16" s="439"/>
      <c r="BZ16" s="439"/>
      <c r="CA16" s="138"/>
      <c r="CB16" s="307"/>
      <c r="CC16" s="298">
        <v>11</v>
      </c>
      <c r="CD16" s="226">
        <f t="shared" si="0"/>
        <v>0</v>
      </c>
      <c r="CE16" s="227"/>
      <c r="CF16" s="228"/>
      <c r="CG16" s="101"/>
      <c r="CH16" s="223"/>
      <c r="CI16" s="228"/>
      <c r="CJ16" s="228"/>
      <c r="CK16" s="223"/>
      <c r="CL16" s="228"/>
      <c r="CM16" s="223"/>
      <c r="CN16" s="229"/>
      <c r="CO16" s="223"/>
    </row>
    <row r="17" spans="1:93" ht="54.9" customHeight="1" x14ac:dyDescent="0.2">
      <c r="A17" s="306">
        <v>12</v>
      </c>
      <c r="B17" s="135"/>
      <c r="C17" s="49"/>
      <c r="D17" s="67"/>
      <c r="E17" s="69"/>
      <c r="F17" s="67"/>
      <c r="G17" s="67"/>
      <c r="H17" s="50"/>
      <c r="I17" s="67"/>
      <c r="J17" s="67"/>
      <c r="K17" s="67"/>
      <c r="L17" s="67"/>
      <c r="M17" s="67"/>
      <c r="N17" s="136"/>
      <c r="O17" s="209"/>
      <c r="P17" s="490"/>
      <c r="Q17" s="137"/>
      <c r="R17" s="69"/>
      <c r="S17" s="69"/>
      <c r="T17" s="69"/>
      <c r="U17" s="69"/>
      <c r="V17" s="69"/>
      <c r="W17" s="69"/>
      <c r="X17" s="69"/>
      <c r="Y17" s="69"/>
      <c r="Z17" s="69"/>
      <c r="AA17" s="69"/>
      <c r="AB17" s="69"/>
      <c r="AC17" s="69"/>
      <c r="AD17" s="69"/>
      <c r="AE17" s="69"/>
      <c r="AF17" s="69"/>
      <c r="AG17" s="69"/>
      <c r="AH17" s="69"/>
      <c r="AI17" s="69"/>
      <c r="AJ17" s="69"/>
      <c r="AK17" s="69"/>
      <c r="AL17" s="69"/>
      <c r="AM17" s="89"/>
      <c r="AN17" s="69"/>
      <c r="AO17" s="69"/>
      <c r="AP17" s="69"/>
      <c r="AQ17" s="69"/>
      <c r="AR17" s="69"/>
      <c r="AS17" s="67"/>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348"/>
      <c r="BU17" s="469"/>
      <c r="BV17" s="439"/>
      <c r="BW17" s="439"/>
      <c r="BX17" s="439"/>
      <c r="BY17" s="439"/>
      <c r="BZ17" s="439"/>
      <c r="CA17" s="138"/>
      <c r="CB17" s="307"/>
      <c r="CC17" s="298">
        <v>12</v>
      </c>
      <c r="CD17" s="226">
        <f t="shared" si="0"/>
        <v>0</v>
      </c>
      <c r="CE17" s="227"/>
      <c r="CF17" s="228"/>
      <c r="CG17" s="101"/>
      <c r="CH17" s="223"/>
      <c r="CI17" s="18"/>
      <c r="CJ17" s="18"/>
      <c r="CK17" s="101"/>
      <c r="CL17" s="18"/>
      <c r="CM17" s="101"/>
      <c r="CN17" s="225"/>
      <c r="CO17" s="101"/>
    </row>
    <row r="18" spans="1:93" ht="54.9" customHeight="1" x14ac:dyDescent="0.2">
      <c r="A18" s="306">
        <v>13</v>
      </c>
      <c r="B18" s="135"/>
      <c r="C18" s="49"/>
      <c r="D18" s="67"/>
      <c r="E18" s="69"/>
      <c r="F18" s="67"/>
      <c r="G18" s="67"/>
      <c r="H18" s="50"/>
      <c r="I18" s="67"/>
      <c r="J18" s="67"/>
      <c r="K18" s="67"/>
      <c r="L18" s="67"/>
      <c r="M18" s="67"/>
      <c r="N18" s="136"/>
      <c r="O18" s="209"/>
      <c r="P18" s="490"/>
      <c r="Q18" s="137"/>
      <c r="R18" s="69"/>
      <c r="S18" s="69"/>
      <c r="T18" s="69"/>
      <c r="U18" s="69"/>
      <c r="V18" s="69"/>
      <c r="W18" s="69"/>
      <c r="X18" s="69"/>
      <c r="Y18" s="69"/>
      <c r="Z18" s="69"/>
      <c r="AA18" s="69"/>
      <c r="AB18" s="69"/>
      <c r="AC18" s="69"/>
      <c r="AD18" s="69"/>
      <c r="AE18" s="69"/>
      <c r="AF18" s="69"/>
      <c r="AG18" s="69"/>
      <c r="AH18" s="69"/>
      <c r="AI18" s="69"/>
      <c r="AJ18" s="69"/>
      <c r="AK18" s="69"/>
      <c r="AL18" s="69"/>
      <c r="AM18" s="89"/>
      <c r="AN18" s="69"/>
      <c r="AO18" s="69"/>
      <c r="AP18" s="69"/>
      <c r="AQ18" s="69"/>
      <c r="AR18" s="69"/>
      <c r="AS18" s="67"/>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348"/>
      <c r="BU18" s="469"/>
      <c r="BV18" s="439"/>
      <c r="BW18" s="439"/>
      <c r="BX18" s="439"/>
      <c r="BY18" s="439"/>
      <c r="BZ18" s="439"/>
      <c r="CA18" s="138"/>
      <c r="CB18" s="307"/>
      <c r="CC18" s="298">
        <v>13</v>
      </c>
      <c r="CD18" s="226">
        <f t="shared" si="0"/>
        <v>0</v>
      </c>
      <c r="CE18" s="227"/>
      <c r="CF18" s="228"/>
      <c r="CG18" s="101"/>
      <c r="CH18" s="223"/>
      <c r="CI18" s="228"/>
      <c r="CJ18" s="228"/>
      <c r="CK18" s="223"/>
      <c r="CL18" s="228"/>
      <c r="CM18" s="223"/>
      <c r="CN18" s="229"/>
      <c r="CO18" s="223"/>
    </row>
    <row r="19" spans="1:93" ht="54.9" customHeight="1" x14ac:dyDescent="0.2">
      <c r="A19" s="306">
        <v>14</v>
      </c>
      <c r="B19" s="135"/>
      <c r="C19" s="49"/>
      <c r="D19" s="67"/>
      <c r="E19" s="69"/>
      <c r="F19" s="67"/>
      <c r="G19" s="67"/>
      <c r="H19" s="50"/>
      <c r="I19" s="67"/>
      <c r="J19" s="67"/>
      <c r="K19" s="67"/>
      <c r="L19" s="67"/>
      <c r="M19" s="67"/>
      <c r="N19" s="136"/>
      <c r="O19" s="209"/>
      <c r="P19" s="490"/>
      <c r="Q19" s="137"/>
      <c r="R19" s="69"/>
      <c r="S19" s="69"/>
      <c r="T19" s="69"/>
      <c r="U19" s="69"/>
      <c r="V19" s="69"/>
      <c r="W19" s="69"/>
      <c r="X19" s="69"/>
      <c r="Y19" s="69"/>
      <c r="Z19" s="69"/>
      <c r="AA19" s="69"/>
      <c r="AB19" s="69"/>
      <c r="AC19" s="69"/>
      <c r="AD19" s="69"/>
      <c r="AE19" s="69"/>
      <c r="AF19" s="69"/>
      <c r="AG19" s="69"/>
      <c r="AH19" s="69"/>
      <c r="AI19" s="69"/>
      <c r="AJ19" s="69"/>
      <c r="AK19" s="69"/>
      <c r="AL19" s="69"/>
      <c r="AM19" s="89"/>
      <c r="AN19" s="69"/>
      <c r="AO19" s="69"/>
      <c r="AP19" s="69"/>
      <c r="AQ19" s="69"/>
      <c r="AR19" s="69"/>
      <c r="AS19" s="67"/>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348"/>
      <c r="BU19" s="469"/>
      <c r="BV19" s="439"/>
      <c r="BW19" s="439"/>
      <c r="BX19" s="439"/>
      <c r="BY19" s="439"/>
      <c r="BZ19" s="439"/>
      <c r="CA19" s="138"/>
      <c r="CB19" s="307"/>
      <c r="CC19" s="298">
        <v>14</v>
      </c>
      <c r="CD19" s="226">
        <f t="shared" si="0"/>
        <v>0</v>
      </c>
      <c r="CE19" s="227"/>
      <c r="CF19" s="228"/>
      <c r="CG19" s="101"/>
      <c r="CH19" s="223"/>
      <c r="CI19" s="228"/>
      <c r="CJ19" s="228"/>
      <c r="CK19" s="223"/>
      <c r="CL19" s="228"/>
      <c r="CM19" s="223"/>
      <c r="CN19" s="229"/>
      <c r="CO19" s="223"/>
    </row>
    <row r="20" spans="1:93" ht="54.9" customHeight="1" x14ac:dyDescent="0.2">
      <c r="A20" s="306">
        <v>15</v>
      </c>
      <c r="B20" s="135"/>
      <c r="C20" s="49"/>
      <c r="D20" s="67"/>
      <c r="E20" s="69"/>
      <c r="F20" s="67"/>
      <c r="G20" s="67"/>
      <c r="H20" s="50"/>
      <c r="I20" s="67"/>
      <c r="J20" s="67"/>
      <c r="K20" s="67"/>
      <c r="L20" s="67"/>
      <c r="M20" s="67"/>
      <c r="N20" s="136"/>
      <c r="O20" s="209"/>
      <c r="P20" s="490"/>
      <c r="Q20" s="137"/>
      <c r="R20" s="69"/>
      <c r="S20" s="69"/>
      <c r="T20" s="69"/>
      <c r="U20" s="69"/>
      <c r="V20" s="69"/>
      <c r="W20" s="69"/>
      <c r="X20" s="69"/>
      <c r="Y20" s="69"/>
      <c r="Z20" s="69"/>
      <c r="AA20" s="69"/>
      <c r="AB20" s="69"/>
      <c r="AC20" s="69"/>
      <c r="AD20" s="69"/>
      <c r="AE20" s="69"/>
      <c r="AF20" s="69"/>
      <c r="AG20" s="69"/>
      <c r="AH20" s="69"/>
      <c r="AI20" s="69"/>
      <c r="AJ20" s="69"/>
      <c r="AK20" s="69"/>
      <c r="AL20" s="69"/>
      <c r="AM20" s="89"/>
      <c r="AN20" s="69"/>
      <c r="AO20" s="69"/>
      <c r="AP20" s="69"/>
      <c r="AQ20" s="69"/>
      <c r="AR20" s="69"/>
      <c r="AS20" s="67"/>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348"/>
      <c r="BU20" s="469"/>
      <c r="BV20" s="439"/>
      <c r="BW20" s="439"/>
      <c r="BX20" s="439"/>
      <c r="BY20" s="439"/>
      <c r="BZ20" s="439"/>
      <c r="CA20" s="138"/>
      <c r="CB20" s="307"/>
      <c r="CC20" s="298">
        <v>15</v>
      </c>
      <c r="CD20" s="226">
        <f t="shared" si="0"/>
        <v>0</v>
      </c>
      <c r="CE20" s="227"/>
      <c r="CF20" s="228"/>
      <c r="CG20" s="101"/>
      <c r="CH20" s="223"/>
      <c r="CI20" s="228"/>
      <c r="CJ20" s="228"/>
      <c r="CK20" s="223"/>
      <c r="CL20" s="228"/>
      <c r="CM20" s="223"/>
      <c r="CN20" s="229"/>
      <c r="CO20" s="223"/>
    </row>
    <row r="21" spans="1:93" ht="54.9" customHeight="1" x14ac:dyDescent="0.2">
      <c r="A21" s="306">
        <v>16</v>
      </c>
      <c r="B21" s="135"/>
      <c r="C21" s="49"/>
      <c r="D21" s="67"/>
      <c r="E21" s="69"/>
      <c r="F21" s="67"/>
      <c r="G21" s="67"/>
      <c r="H21" s="50"/>
      <c r="I21" s="67"/>
      <c r="J21" s="67"/>
      <c r="K21" s="67"/>
      <c r="L21" s="67"/>
      <c r="M21" s="67"/>
      <c r="N21" s="136"/>
      <c r="O21" s="209"/>
      <c r="P21" s="490"/>
      <c r="Q21" s="137"/>
      <c r="R21" s="69"/>
      <c r="S21" s="69"/>
      <c r="T21" s="69"/>
      <c r="U21" s="69"/>
      <c r="V21" s="69"/>
      <c r="W21" s="69"/>
      <c r="X21" s="69"/>
      <c r="Y21" s="69"/>
      <c r="Z21" s="69"/>
      <c r="AA21" s="69"/>
      <c r="AB21" s="69"/>
      <c r="AC21" s="69"/>
      <c r="AD21" s="69"/>
      <c r="AE21" s="69"/>
      <c r="AF21" s="69"/>
      <c r="AG21" s="69"/>
      <c r="AH21" s="69"/>
      <c r="AI21" s="69"/>
      <c r="AJ21" s="69"/>
      <c r="AK21" s="69"/>
      <c r="AL21" s="69"/>
      <c r="AM21" s="89"/>
      <c r="AN21" s="69"/>
      <c r="AO21" s="69"/>
      <c r="AP21" s="69"/>
      <c r="AQ21" s="69"/>
      <c r="AR21" s="69"/>
      <c r="AS21" s="67"/>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348"/>
      <c r="BU21" s="469"/>
      <c r="BV21" s="439"/>
      <c r="BW21" s="439"/>
      <c r="BX21" s="439"/>
      <c r="BY21" s="439"/>
      <c r="BZ21" s="439"/>
      <c r="CA21" s="138"/>
      <c r="CB21" s="307"/>
      <c r="CC21" s="298">
        <v>16</v>
      </c>
      <c r="CD21" s="226">
        <f t="shared" si="0"/>
        <v>0</v>
      </c>
      <c r="CE21" s="227"/>
      <c r="CF21" s="228"/>
      <c r="CG21" s="101"/>
      <c r="CH21" s="223"/>
      <c r="CI21" s="18"/>
      <c r="CJ21" s="18"/>
      <c r="CK21" s="101"/>
      <c r="CL21" s="18"/>
      <c r="CM21" s="101"/>
      <c r="CN21" s="225"/>
      <c r="CO21" s="101"/>
    </row>
    <row r="22" spans="1:93" ht="54.9" customHeight="1" x14ac:dyDescent="0.2">
      <c r="A22" s="306">
        <v>17</v>
      </c>
      <c r="B22" s="135"/>
      <c r="C22" s="49"/>
      <c r="D22" s="67"/>
      <c r="E22" s="69"/>
      <c r="F22" s="67"/>
      <c r="G22" s="67"/>
      <c r="H22" s="50"/>
      <c r="I22" s="67"/>
      <c r="J22" s="67"/>
      <c r="K22" s="67"/>
      <c r="L22" s="67"/>
      <c r="M22" s="67"/>
      <c r="N22" s="136"/>
      <c r="O22" s="209"/>
      <c r="P22" s="490"/>
      <c r="Q22" s="137"/>
      <c r="R22" s="69"/>
      <c r="S22" s="69"/>
      <c r="T22" s="69"/>
      <c r="U22" s="69"/>
      <c r="V22" s="69"/>
      <c r="W22" s="69"/>
      <c r="X22" s="69"/>
      <c r="Y22" s="69"/>
      <c r="Z22" s="69"/>
      <c r="AA22" s="69"/>
      <c r="AB22" s="69"/>
      <c r="AC22" s="69"/>
      <c r="AD22" s="69"/>
      <c r="AE22" s="69"/>
      <c r="AF22" s="69"/>
      <c r="AG22" s="69"/>
      <c r="AH22" s="69"/>
      <c r="AI22" s="69"/>
      <c r="AJ22" s="69"/>
      <c r="AK22" s="69"/>
      <c r="AL22" s="69"/>
      <c r="AM22" s="89"/>
      <c r="AN22" s="69"/>
      <c r="AO22" s="69"/>
      <c r="AP22" s="69"/>
      <c r="AQ22" s="69"/>
      <c r="AR22" s="69"/>
      <c r="AS22" s="67"/>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348"/>
      <c r="BU22" s="469"/>
      <c r="BV22" s="439"/>
      <c r="BW22" s="439"/>
      <c r="BX22" s="439"/>
      <c r="BY22" s="439"/>
      <c r="BZ22" s="439"/>
      <c r="CA22" s="138"/>
      <c r="CB22" s="307"/>
      <c r="CC22" s="298">
        <v>17</v>
      </c>
      <c r="CD22" s="226">
        <f t="shared" si="0"/>
        <v>0</v>
      </c>
      <c r="CE22" s="227"/>
      <c r="CF22" s="228"/>
      <c r="CG22" s="101"/>
      <c r="CH22" s="223"/>
      <c r="CI22" s="228"/>
      <c r="CJ22" s="228"/>
      <c r="CK22" s="223"/>
      <c r="CL22" s="228"/>
      <c r="CM22" s="223"/>
      <c r="CN22" s="229"/>
      <c r="CO22" s="223"/>
    </row>
    <row r="23" spans="1:93" ht="54.9" customHeight="1" x14ac:dyDescent="0.2">
      <c r="A23" s="306">
        <v>18</v>
      </c>
      <c r="B23" s="135"/>
      <c r="C23" s="49"/>
      <c r="D23" s="67"/>
      <c r="E23" s="69"/>
      <c r="F23" s="67"/>
      <c r="G23" s="67"/>
      <c r="H23" s="50"/>
      <c r="I23" s="67"/>
      <c r="J23" s="67"/>
      <c r="K23" s="67"/>
      <c r="L23" s="67"/>
      <c r="M23" s="67"/>
      <c r="N23" s="136"/>
      <c r="O23" s="209"/>
      <c r="P23" s="490"/>
      <c r="Q23" s="137"/>
      <c r="R23" s="69"/>
      <c r="S23" s="69"/>
      <c r="T23" s="69"/>
      <c r="U23" s="69"/>
      <c r="V23" s="69"/>
      <c r="W23" s="69"/>
      <c r="X23" s="69"/>
      <c r="Y23" s="69"/>
      <c r="Z23" s="69"/>
      <c r="AA23" s="69"/>
      <c r="AB23" s="69"/>
      <c r="AC23" s="69"/>
      <c r="AD23" s="69"/>
      <c r="AE23" s="69"/>
      <c r="AF23" s="69"/>
      <c r="AG23" s="69"/>
      <c r="AH23" s="69"/>
      <c r="AI23" s="69"/>
      <c r="AJ23" s="69"/>
      <c r="AK23" s="69"/>
      <c r="AL23" s="69"/>
      <c r="AM23" s="89"/>
      <c r="AN23" s="69"/>
      <c r="AO23" s="69"/>
      <c r="AP23" s="69"/>
      <c r="AQ23" s="69"/>
      <c r="AR23" s="69"/>
      <c r="AS23" s="67"/>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348"/>
      <c r="BU23" s="469"/>
      <c r="BV23" s="439"/>
      <c r="BW23" s="439"/>
      <c r="BX23" s="439"/>
      <c r="BY23" s="439"/>
      <c r="BZ23" s="439"/>
      <c r="CA23" s="138"/>
      <c r="CB23" s="307"/>
      <c r="CC23" s="298">
        <v>18</v>
      </c>
      <c r="CD23" s="226">
        <f t="shared" si="0"/>
        <v>0</v>
      </c>
      <c r="CE23" s="227"/>
      <c r="CF23" s="228"/>
      <c r="CG23" s="101"/>
      <c r="CH23" s="223"/>
      <c r="CI23" s="228"/>
      <c r="CJ23" s="228"/>
      <c r="CK23" s="223"/>
      <c r="CL23" s="228"/>
      <c r="CM23" s="223"/>
      <c r="CN23" s="229"/>
      <c r="CO23" s="223"/>
    </row>
    <row r="24" spans="1:93" ht="54.9" customHeight="1" x14ac:dyDescent="0.2">
      <c r="A24" s="306">
        <v>19</v>
      </c>
      <c r="B24" s="135"/>
      <c r="C24" s="49"/>
      <c r="D24" s="67"/>
      <c r="E24" s="69"/>
      <c r="F24" s="67"/>
      <c r="G24" s="67"/>
      <c r="H24" s="50"/>
      <c r="I24" s="67"/>
      <c r="J24" s="67"/>
      <c r="K24" s="67"/>
      <c r="L24" s="67"/>
      <c r="M24" s="67"/>
      <c r="N24" s="136"/>
      <c r="O24" s="209"/>
      <c r="P24" s="490"/>
      <c r="Q24" s="137"/>
      <c r="R24" s="69"/>
      <c r="S24" s="69"/>
      <c r="T24" s="69"/>
      <c r="U24" s="69"/>
      <c r="V24" s="69"/>
      <c r="W24" s="69"/>
      <c r="X24" s="69"/>
      <c r="Y24" s="69"/>
      <c r="Z24" s="69"/>
      <c r="AA24" s="69"/>
      <c r="AB24" s="69"/>
      <c r="AC24" s="69"/>
      <c r="AD24" s="69"/>
      <c r="AE24" s="69"/>
      <c r="AF24" s="69"/>
      <c r="AG24" s="69"/>
      <c r="AH24" s="69"/>
      <c r="AI24" s="69"/>
      <c r="AJ24" s="69"/>
      <c r="AK24" s="69"/>
      <c r="AL24" s="69"/>
      <c r="AM24" s="89"/>
      <c r="AN24" s="69"/>
      <c r="AO24" s="69"/>
      <c r="AP24" s="69"/>
      <c r="AQ24" s="69"/>
      <c r="AR24" s="69"/>
      <c r="AS24" s="67"/>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348"/>
      <c r="BU24" s="469"/>
      <c r="BV24" s="439"/>
      <c r="BW24" s="439"/>
      <c r="BX24" s="439"/>
      <c r="BY24" s="439"/>
      <c r="BZ24" s="439"/>
      <c r="CA24" s="138"/>
      <c r="CB24" s="307"/>
      <c r="CC24" s="298">
        <v>19</v>
      </c>
      <c r="CD24" s="226">
        <f t="shared" si="0"/>
        <v>0</v>
      </c>
      <c r="CE24" s="227"/>
      <c r="CF24" s="228"/>
      <c r="CG24" s="101"/>
      <c r="CH24" s="223"/>
      <c r="CI24" s="228"/>
      <c r="CJ24" s="228"/>
      <c r="CK24" s="223"/>
      <c r="CL24" s="228"/>
      <c r="CM24" s="223"/>
      <c r="CN24" s="229"/>
      <c r="CO24" s="223"/>
    </row>
    <row r="25" spans="1:93" ht="54.9" customHeight="1" x14ac:dyDescent="0.2">
      <c r="A25" s="306">
        <v>20</v>
      </c>
      <c r="B25" s="135"/>
      <c r="C25" s="49"/>
      <c r="D25" s="67"/>
      <c r="E25" s="69"/>
      <c r="F25" s="67"/>
      <c r="G25" s="67"/>
      <c r="H25" s="50"/>
      <c r="I25" s="67"/>
      <c r="J25" s="67"/>
      <c r="K25" s="67"/>
      <c r="L25" s="67"/>
      <c r="M25" s="67"/>
      <c r="N25" s="136"/>
      <c r="O25" s="209"/>
      <c r="P25" s="490"/>
      <c r="Q25" s="137"/>
      <c r="R25" s="69"/>
      <c r="S25" s="69"/>
      <c r="T25" s="69"/>
      <c r="U25" s="69"/>
      <c r="V25" s="69"/>
      <c r="W25" s="69"/>
      <c r="X25" s="69"/>
      <c r="Y25" s="69"/>
      <c r="Z25" s="69"/>
      <c r="AA25" s="69"/>
      <c r="AB25" s="69"/>
      <c r="AC25" s="69"/>
      <c r="AD25" s="69"/>
      <c r="AE25" s="69"/>
      <c r="AF25" s="69"/>
      <c r="AG25" s="69"/>
      <c r="AH25" s="69"/>
      <c r="AI25" s="69"/>
      <c r="AJ25" s="69"/>
      <c r="AK25" s="69"/>
      <c r="AL25" s="69"/>
      <c r="AM25" s="89"/>
      <c r="AN25" s="69"/>
      <c r="AO25" s="69"/>
      <c r="AP25" s="69"/>
      <c r="AQ25" s="69"/>
      <c r="AR25" s="69"/>
      <c r="AS25" s="67"/>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348"/>
      <c r="BU25" s="469"/>
      <c r="BV25" s="439"/>
      <c r="BW25" s="439"/>
      <c r="BX25" s="439"/>
      <c r="BY25" s="439"/>
      <c r="BZ25" s="439"/>
      <c r="CA25" s="138"/>
      <c r="CB25" s="307"/>
      <c r="CC25" s="298">
        <v>20</v>
      </c>
      <c r="CD25" s="226">
        <f t="shared" si="0"/>
        <v>0</v>
      </c>
      <c r="CE25" s="227"/>
      <c r="CF25" s="228"/>
      <c r="CG25" s="101"/>
      <c r="CH25" s="223"/>
      <c r="CI25" s="18"/>
      <c r="CJ25" s="18"/>
      <c r="CK25" s="101"/>
      <c r="CL25" s="18"/>
      <c r="CM25" s="101"/>
      <c r="CN25" s="225"/>
      <c r="CO25" s="101"/>
    </row>
    <row r="26" spans="1:93" ht="54.9" customHeight="1" thickBot="1" x14ac:dyDescent="0.25">
      <c r="A26" s="308">
        <v>21</v>
      </c>
      <c r="B26" s="135"/>
      <c r="C26" s="49"/>
      <c r="D26" s="67"/>
      <c r="E26" s="69"/>
      <c r="F26" s="67"/>
      <c r="G26" s="67"/>
      <c r="H26" s="50"/>
      <c r="I26" s="67"/>
      <c r="J26" s="67"/>
      <c r="K26" s="67"/>
      <c r="L26" s="67"/>
      <c r="M26" s="67"/>
      <c r="N26" s="136"/>
      <c r="O26" s="309"/>
      <c r="P26" s="490"/>
      <c r="Q26" s="137"/>
      <c r="R26" s="69"/>
      <c r="S26" s="69"/>
      <c r="T26" s="69"/>
      <c r="U26" s="69"/>
      <c r="V26" s="69"/>
      <c r="W26" s="69"/>
      <c r="X26" s="69"/>
      <c r="Y26" s="69"/>
      <c r="Z26" s="69"/>
      <c r="AA26" s="69"/>
      <c r="AB26" s="69"/>
      <c r="AC26" s="69"/>
      <c r="AD26" s="69"/>
      <c r="AE26" s="69"/>
      <c r="AF26" s="69"/>
      <c r="AG26" s="69"/>
      <c r="AH26" s="69"/>
      <c r="AI26" s="69"/>
      <c r="AJ26" s="69"/>
      <c r="AK26" s="69"/>
      <c r="AL26" s="69"/>
      <c r="AM26" s="89"/>
      <c r="AN26" s="69"/>
      <c r="AO26" s="69"/>
      <c r="AP26" s="69"/>
      <c r="AQ26" s="69"/>
      <c r="AR26" s="421"/>
      <c r="AS26" s="67"/>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348"/>
      <c r="BU26" s="469"/>
      <c r="BV26" s="439"/>
      <c r="BW26" s="439"/>
      <c r="BX26" s="439"/>
      <c r="BY26" s="439"/>
      <c r="BZ26" s="439"/>
      <c r="CA26" s="138"/>
      <c r="CB26" s="307"/>
      <c r="CC26" s="298">
        <v>21</v>
      </c>
      <c r="CD26" s="224">
        <f t="shared" si="0"/>
        <v>0</v>
      </c>
      <c r="CE26" s="103"/>
      <c r="CF26" s="18"/>
      <c r="CG26" s="101"/>
      <c r="CH26" s="101"/>
      <c r="CI26" s="18"/>
      <c r="CJ26" s="18"/>
      <c r="CK26" s="101"/>
      <c r="CL26" s="18"/>
      <c r="CM26" s="101"/>
      <c r="CN26" s="225"/>
      <c r="CO26" s="101"/>
    </row>
    <row r="27" spans="1:93" x14ac:dyDescent="0.2">
      <c r="Q27" s="299"/>
    </row>
  </sheetData>
  <sheetProtection formatCells="0" formatColumns="0" formatRows="0" insertColumns="0" insertRows="0" sort="0" autoFilter="0" pivotTables="0"/>
  <autoFilter ref="A5:CB14" xr:uid="{00000000-0009-0000-0000-000000000000}"/>
  <dataConsolidate/>
  <mergeCells count="101">
    <mergeCell ref="N3:P3"/>
    <mergeCell ref="P4:P5"/>
    <mergeCell ref="CE2:CH2"/>
    <mergeCell ref="CI2:CN2"/>
    <mergeCell ref="CI3:CN3"/>
    <mergeCell ref="Q2:V2"/>
    <mergeCell ref="AB2:AG2"/>
    <mergeCell ref="AO2:AQ2"/>
    <mergeCell ref="CE3:CH3"/>
    <mergeCell ref="AU3:AZ3"/>
    <mergeCell ref="BA3:BR3"/>
    <mergeCell ref="BA2:BR2"/>
    <mergeCell ref="W2:AA2"/>
    <mergeCell ref="W3:AA3"/>
    <mergeCell ref="BJ4:BM4"/>
    <mergeCell ref="BA4:BI4"/>
    <mergeCell ref="AY4:AY5"/>
    <mergeCell ref="AX4:AX5"/>
    <mergeCell ref="AW4:AW5"/>
    <mergeCell ref="AV4:AV5"/>
    <mergeCell ref="AU4:AU5"/>
    <mergeCell ref="AI4:AI5"/>
    <mergeCell ref="AH4:AH5"/>
    <mergeCell ref="CB4:CB5"/>
    <mergeCell ref="A3:A5"/>
    <mergeCell ref="AK3:AN3"/>
    <mergeCell ref="AS3:AT3"/>
    <mergeCell ref="B3:H3"/>
    <mergeCell ref="AB3:AG3"/>
    <mergeCell ref="AH3:AJ3"/>
    <mergeCell ref="AO3:AQ3"/>
    <mergeCell ref="Q3:V3"/>
    <mergeCell ref="I3:M3"/>
    <mergeCell ref="AQ4:AQ5"/>
    <mergeCell ref="AP4:AP5"/>
    <mergeCell ref="G4:G5"/>
    <mergeCell ref="H4:H5"/>
    <mergeCell ref="AS4:AS5"/>
    <mergeCell ref="I4:I5"/>
    <mergeCell ref="M4:M5"/>
    <mergeCell ref="L4:L5"/>
    <mergeCell ref="AO4:AO5"/>
    <mergeCell ref="AN4:AN5"/>
    <mergeCell ref="AM4:AM5"/>
    <mergeCell ref="AA4:AA5"/>
    <mergeCell ref="AL4:AL5"/>
    <mergeCell ref="AK4:AK5"/>
    <mergeCell ref="AJ4:AJ5"/>
    <mergeCell ref="K4:K5"/>
    <mergeCell ref="Y4:Y5"/>
    <mergeCell ref="X4:X5"/>
    <mergeCell ref="Q4:Q5"/>
    <mergeCell ref="B4:B5"/>
    <mergeCell ref="C4:C5"/>
    <mergeCell ref="D4:D5"/>
    <mergeCell ref="E4:E5"/>
    <mergeCell ref="F4:F5"/>
    <mergeCell ref="O4:O5"/>
    <mergeCell ref="V4:V5"/>
    <mergeCell ref="U4:U5"/>
    <mergeCell ref="T4:T5"/>
    <mergeCell ref="S4:S5"/>
    <mergeCell ref="R4:R5"/>
    <mergeCell ref="W4:W5"/>
    <mergeCell ref="CD4:CD5"/>
    <mergeCell ref="N4:N5"/>
    <mergeCell ref="CM4:CM5"/>
    <mergeCell ref="CN4:CN5"/>
    <mergeCell ref="AG4:AG5"/>
    <mergeCell ref="AF4:AF5"/>
    <mergeCell ref="AE4:AE5"/>
    <mergeCell ref="AD4:AD5"/>
    <mergeCell ref="AC4:AC5"/>
    <mergeCell ref="AZ4:AZ5"/>
    <mergeCell ref="BV4:BV5"/>
    <mergeCell ref="BW4:BW5"/>
    <mergeCell ref="AB4:AB5"/>
    <mergeCell ref="BW3:BZ3"/>
    <mergeCell ref="BU4:BU5"/>
    <mergeCell ref="BX4:BX5"/>
    <mergeCell ref="BY4:BY5"/>
    <mergeCell ref="J4:J5"/>
    <mergeCell ref="BW1:BY1"/>
    <mergeCell ref="CO4:CO5"/>
    <mergeCell ref="CH4:CH5"/>
    <mergeCell ref="CI4:CI5"/>
    <mergeCell ref="CJ4:CJ5"/>
    <mergeCell ref="CK4:CK5"/>
    <mergeCell ref="CL4:CL5"/>
    <mergeCell ref="BS4:BS5"/>
    <mergeCell ref="CC4:CC5"/>
    <mergeCell ref="CE4:CE5"/>
    <mergeCell ref="CF4:CF5"/>
    <mergeCell ref="CG4:CG5"/>
    <mergeCell ref="CA4:CA5"/>
    <mergeCell ref="BZ4:BZ5"/>
    <mergeCell ref="Z4:Z5"/>
    <mergeCell ref="BT4:BT5"/>
    <mergeCell ref="BN4:BR4"/>
    <mergeCell ref="AT4:AT5"/>
    <mergeCell ref="AR4:AR5"/>
  </mergeCells>
  <phoneticPr fontId="3"/>
  <conditionalFormatting sqref="Q2:R2">
    <cfRule type="cellIs" dxfId="101" priority="1341" stopIfTrue="1" operator="equal">
      <formula>"その他"</formula>
    </cfRule>
  </conditionalFormatting>
  <conditionalFormatting sqref="CK27:CK65147 CM27:CM65147">
    <cfRule type="cellIs" dxfId="100" priority="607" stopIfTrue="1" operator="equal">
      <formula>"レベル２"</formula>
    </cfRule>
    <cfRule type="cellIs" dxfId="99" priority="608" stopIfTrue="1" operator="equal">
      <formula>"レベル３"</formula>
    </cfRule>
  </conditionalFormatting>
  <conditionalFormatting sqref="CG4 CJ4 CJ7:CJ26">
    <cfRule type="cellIs" dxfId="98" priority="609" stopIfTrue="1" operator="equal">
      <formula>"レベル２"</formula>
    </cfRule>
    <cfRule type="cellIs" dxfId="97" priority="610" stopIfTrue="1" operator="equal">
      <formula>"レベル３"</formula>
    </cfRule>
  </conditionalFormatting>
  <conditionalFormatting sqref="CJ4">
    <cfRule type="cellIs" dxfId="96" priority="605" stopIfTrue="1" operator="equal">
      <formula>"レベル２"</formula>
    </cfRule>
    <cfRule type="cellIs" dxfId="95" priority="606" stopIfTrue="1" operator="equal">
      <formula>"レベル３"</formula>
    </cfRule>
  </conditionalFormatting>
  <conditionalFormatting sqref="S27:T27 S29:T29 S31:T31 S33:T33 S35:T35 S37:T37 S39:T39 S41:T41 S43:T43 S45:T45 S47:T47 S49:T49 S51:T51 S53:T53 S55:T55 S57:T57 S59:T59 S61:T61">
    <cfRule type="cellIs" dxfId="94" priority="400" stopIfTrue="1" operator="equal">
      <formula>"その他"</formula>
    </cfRule>
  </conditionalFormatting>
  <conditionalFormatting sqref="Q28:R28 Q30:R30 Q32:R32 Q34:R34 Q36:R36 Q38:R38 Q40:R40 Q42:R42 Q44:R44 Q46:R46 Q48:R48 Q50:R50 Q52:R52 Q54:R54 Q56:R56 Q58:R58 Q60:R60">
    <cfRule type="cellIs" dxfId="93" priority="399" stopIfTrue="1" operator="equal">
      <formula>"その他"</formula>
    </cfRule>
  </conditionalFormatting>
  <conditionalFormatting sqref="S28:T28 S30:T30 S32:T32 S34:T34 S36:T36 S38:T38 S40:T40 S42:T42 S44:T44 S46:T46 S48:T48 S50:T50 S52:T52 S54:T54 S56:T56 S58:T58 S60:T60">
    <cfRule type="cellIs" dxfId="92" priority="398" stopIfTrue="1" operator="equal">
      <formula>"その他"</formula>
    </cfRule>
  </conditionalFormatting>
  <conditionalFormatting sqref="V27:Y27 V29:Y29 V31:Y31 V33:Y33 V35:Y35 V37:Y37 V39:Y39 V41:Y41 V43:Y43 V45:Y45 V47:Y47 V49:Y49 V51:Y51 V53:Y53 V55:Y55 V57:Y57 V59:Y59 V61:Y61">
    <cfRule type="cellIs" dxfId="91" priority="358" stopIfTrue="1" operator="equal">
      <formula>"その他"</formula>
    </cfRule>
  </conditionalFormatting>
  <conditionalFormatting sqref="V28:Y28 V30:Y30 V32:Y32 V34:Y34 V36:Y36 V38:Y38 V40:Y40 V42:Y42 V44:Y44 V46:Y46 V48:Y48 V50:Y50 V52:Y52 V54:Y54 V56:Y56 V58:Y58 V60:Y60">
    <cfRule type="cellIs" dxfId="90" priority="357" stopIfTrue="1" operator="equal">
      <formula>"その他"</formula>
    </cfRule>
  </conditionalFormatting>
  <conditionalFormatting sqref="U27 U29 U31 U33 U35 U37 U39 U41 U43 U45 U47 U49 U51 U53 U55 U57 U59 U61">
    <cfRule type="cellIs" dxfId="89" priority="335" stopIfTrue="1" operator="equal">
      <formula>"その他"</formula>
    </cfRule>
  </conditionalFormatting>
  <conditionalFormatting sqref="U28 U30 U32 U34 U36 U38 U40 U42 U44 U46 U48 U50 U52 U54 U56 U58 U60">
    <cfRule type="cellIs" dxfId="88" priority="334" stopIfTrue="1" operator="equal">
      <formula>"その他"</formula>
    </cfRule>
  </conditionalFormatting>
  <conditionalFormatting sqref="CJ6 CG6:CG26">
    <cfRule type="cellIs" dxfId="87" priority="7" stopIfTrue="1" operator="equal">
      <formula>"レベル２"</formula>
    </cfRule>
    <cfRule type="cellIs" dxfId="86" priority="8" stopIfTrue="1" operator="equal">
      <formula>"レベル３"</formula>
    </cfRule>
  </conditionalFormatting>
  <conditionalFormatting sqref="Q6:R26">
    <cfRule type="cellIs" dxfId="85" priority="6" stopIfTrue="1" operator="equal">
      <formula>"その他"</formula>
    </cfRule>
  </conditionalFormatting>
  <conditionalFormatting sqref="S6:T26">
    <cfRule type="cellIs" dxfId="84" priority="5" stopIfTrue="1" operator="equal">
      <formula>"その他"</formula>
    </cfRule>
  </conditionalFormatting>
  <conditionalFormatting sqref="V6:Y26">
    <cfRule type="cellIs" dxfId="83" priority="4" stopIfTrue="1" operator="equal">
      <formula>"その他"</formula>
    </cfRule>
  </conditionalFormatting>
  <conditionalFormatting sqref="U6:U26">
    <cfRule type="cellIs" dxfId="82" priority="3" stopIfTrue="1" operator="equal">
      <formula>"その他"</formula>
    </cfRule>
  </conditionalFormatting>
  <conditionalFormatting sqref="CG1">
    <cfRule type="cellIs" dxfId="81" priority="1" stopIfTrue="1" operator="equal">
      <formula>"レベル２"</formula>
    </cfRule>
    <cfRule type="cellIs" dxfId="80" priority="2" stopIfTrue="1" operator="equal">
      <formula>"レベル３"</formula>
    </cfRule>
  </conditionalFormatting>
  <dataValidations count="45">
    <dataValidation type="list" allowBlank="1" showInputMessage="1" showErrorMessage="1" sqref="WDK6:WDK14 WXC6:WXC14 WNG6:WNG14 KQ6:KQ14 UM6:UM14 AEI6:AEI14 AOE6:AOE14 AYA6:AYA14 BHW6:BHW14 BRS6:BRS14 CBO6:CBO14 CLK6:CLK14 CVG6:CVG14 DFC6:DFC14 DOY6:DOY14 DYU6:DYU14 EIQ6:EIQ14 ESM6:ESM14 FCI6:FCI14 FME6:FME14 FWA6:FWA14 GFW6:GFW14 GPS6:GPS14 GZO6:GZO14 HJK6:HJK14 HTG6:HTG14 IDC6:IDC14 IMY6:IMY14 IWU6:IWU14 JGQ6:JGQ14 JQM6:JQM14 KAI6:KAI14 KKE6:KKE14 KUA6:KUA14 LDW6:LDW14 LNS6:LNS14 LXO6:LXO14 MHK6:MHK14 MRG6:MRG14 NBC6:NBC14 NKY6:NKY14 NUU6:NUU14 OEQ6:OEQ14 OOM6:OOM14 OYI6:OYI14 PIE6:PIE14 PSA6:PSA14 QBW6:QBW14 QLS6:QLS14 QVO6:QVO14 RFK6:RFK14 RPG6:RPG14 RZC6:RZC14 SIY6:SIY14 SSU6:SSU14 TCQ6:TCQ14 TMM6:TMM14 TWI6:TWI14 UGE6:UGE14 UQA6:UQA14 UZW6:UZW14 VJS6:VJS14 VTO6:VTO14 AS6:AS26" xr:uid="{00000000-0002-0000-0000-000000000000}">
      <formula1>"同居,別居,その他,不明"</formula1>
    </dataValidation>
    <dataValidation type="list" allowBlank="1" showInputMessage="1" showErrorMessage="1" sqref="WCS6:WCS14 WWK6:WWK14 WMO6:WMO14 JY6:JY14 TU6:TU14 ADQ6:ADQ14 ANM6:ANM14 AXI6:AXI14 BHE6:BHE14 BRA6:BRA14 CAW6:CAW14 CKS6:CKS14 CUO6:CUO14 DEK6:DEK14 DOG6:DOG14 DYC6:DYC14 EHY6:EHY14 ERU6:ERU14 FBQ6:FBQ14 FLM6:FLM14 FVI6:FVI14 GFE6:GFE14 GPA6:GPA14 GYW6:GYW14 HIS6:HIS14 HSO6:HSO14 ICK6:ICK14 IMG6:IMG14 IWC6:IWC14 JFY6:JFY14 JPU6:JPU14 JZQ6:JZQ14 KJM6:KJM14 KTI6:KTI14 LDE6:LDE14 LNA6:LNA14 LWW6:LWW14 MGS6:MGS14 MQO6:MQO14 NAK6:NAK14 NKG6:NKG14 NUC6:NUC14 ODY6:ODY14 ONU6:ONU14 OXQ6:OXQ14 PHM6:PHM14 PRI6:PRI14 QBE6:QBE14 QLA6:QLA14 QUW6:QUW14 RES6:RES14 ROO6:ROO14 RYK6:RYK14 SIG6:SIG14 SSC6:SSC14 TBY6:TBY14 TLU6:TLU14 TVQ6:TVQ14 UFM6:UFM14 UPI6:UPI14 UZE6:UZE14 VJA6:VJA14 VSW6:VSW14 AK6:AK26" xr:uid="{00000000-0002-0000-0000-000001000000}">
      <formula1>"男,女,不明"</formula1>
    </dataValidation>
    <dataValidation type="list" allowBlank="1" showInputMessage="1" showErrorMessage="1" sqref="WDY6:WDY14 WXQ6:WXQ14 WNU6:WNU14 LE6:LE14 VA6:VA14 AEW6:AEW14 AOS6:AOS14 AYO6:AYO14 BIK6:BIK14 BSG6:BSG14 CCC6:CCC14 CLY6:CLY14 CVU6:CVU14 DFQ6:DFQ14 DPM6:DPM14 DZI6:DZI14 EJE6:EJE14 ETA6:ETA14 FCW6:FCW14 FMS6:FMS14 FWO6:FWO14 GGK6:GGK14 GQG6:GQG14 HAC6:HAC14 HJY6:HJY14 HTU6:HTU14 IDQ6:IDQ14 INM6:INM14 IXI6:IXI14 JHE6:JHE14 JRA6:JRA14 KAW6:KAW14 KKS6:KKS14 KUO6:KUO14 LEK6:LEK14 LOG6:LOG14 LYC6:LYC14 MHY6:MHY14 MRU6:MRU14 NBQ6:NBQ14 NLM6:NLM14 NVI6:NVI14 OFE6:OFE14 OPA6:OPA14 OYW6:OYW14 PIS6:PIS14 PSO6:PSO14 QCK6:QCK14 QMG6:QMG14 QWC6:QWC14 RFY6:RFY14 RPU6:RPU14 RZQ6:RZQ14 SJM6:SJM14 STI6:STI14 TDE6:TDE14 TNA6:TNA14 TWW6:TWW14 UGS6:UGS14 UQO6:UQO14 VAK6:VAK14 VKG6:VKG14 VUC6:VUC14 O6:O26" xr:uid="{00000000-0002-0000-0000-000002000000}">
      <formula1>"有,無,判断に至らず"</formula1>
    </dataValidation>
    <dataValidation type="list" allowBlank="1" showInputMessage="1" showErrorMessage="1" sqref="WWX6:WWX14 WNB6:WNB14 KL6:KL14 UH6:UH14 AED6:AED14 ANZ6:ANZ14 AXV6:AXV14 BHR6:BHR14 BRN6:BRN14 CBJ6:CBJ14 CLF6:CLF14 CVB6:CVB14 DEX6:DEX14 DOT6:DOT14 DYP6:DYP14 EIL6:EIL14 ESH6:ESH14 FCD6:FCD14 FLZ6:FLZ14 FVV6:FVV14 GFR6:GFR14 GPN6:GPN14 GZJ6:GZJ14 HJF6:HJF14 HTB6:HTB14 ICX6:ICX14 IMT6:IMT14 IWP6:IWP14 JGL6:JGL14 JQH6:JQH14 KAD6:KAD14 KJZ6:KJZ14 KTV6:KTV14 LDR6:LDR14 LNN6:LNN14 LXJ6:LXJ14 MHF6:MHF14 MRB6:MRB14 NAX6:NAX14 NKT6:NKT14 NUP6:NUP14 OEL6:OEL14 OOH6:OOH14 OYD6:OYD14 PHZ6:PHZ14 PRV6:PRV14 QBR6:QBR14 QLN6:QLN14 QVJ6:QVJ14 RFF6:RFF14 RPB6:RPB14 RYX6:RYX14 SIT6:SIT14 SSP6:SSP14 TCL6:TCL14 TMH6:TMH14 TWD6:TWD14 UFZ6:UFZ14 UPV6:UPV14 UZR6:UZR14 VJN6:VJN14 VTJ6:VTJ14 WDF6:WDF14" xr:uid="{00000000-0002-0000-0000-000003000000}">
      <formula1>"自宅,CH・GH,施設,その他"</formula1>
    </dataValidation>
    <dataValidation type="list" allowBlank="1" showInputMessage="1" showErrorMessage="1" sqref="WCZ6:WCZ14 WWR6:WWR14 WMV6:WMV14 KF6:KF14 UB6:UB14 ADX6:ADX14 ANT6:ANT14 AXP6:AXP14 BHL6:BHL14 BRH6:BRH14 CBD6:CBD14 CKZ6:CKZ14 CUV6:CUV14 DER6:DER14 DON6:DON14 DYJ6:DYJ14 EIF6:EIF14 ESB6:ESB14 FBX6:FBX14 FLT6:FLT14 FVP6:FVP14 GFL6:GFL14 GPH6:GPH14 GZD6:GZD14 HIZ6:HIZ14 HSV6:HSV14 ICR6:ICR14 IMN6:IMN14 IWJ6:IWJ14 JGF6:JGF14 JQB6:JQB14 JZX6:JZX14 KJT6:KJT14 KTP6:KTP14 LDL6:LDL14 LNH6:LNH14 LXD6:LXD14 MGZ6:MGZ14 MQV6:MQV14 NAR6:NAR14 NKN6:NKN14 NUJ6:NUJ14 OEF6:OEF14 OOB6:OOB14 OXX6:OXX14 PHT6:PHT14 PRP6:PRP14 QBL6:QBL14 QLH6:QLH14 QVD6:QVD14 REZ6:REZ14 ROV6:ROV14 RYR6:RYR14 SIN6:SIN14 SSJ6:SSJ14 TCF6:TCF14 TMB6:TMB14 TVX6:TVX14 UFT6:UFT14 UPP6:UPP14 UZL6:UZL14 VJH6:VJH14 VTD6:VTD14 AH6:AH26" xr:uid="{00000000-0002-0000-0000-000004000000}">
      <formula1>"手帳なし,１,２,３,４,５,６,不明"</formula1>
    </dataValidation>
    <dataValidation type="list" allowBlank="1" showInputMessage="1" showErrorMessage="1" sqref="WDA6:WDA14 WWS6:WWS14 WMW6:WMW14 KG6:KG14 UC6:UC14 ADY6:ADY14 ANU6:ANU14 AXQ6:AXQ14 BHM6:BHM14 BRI6:BRI14 CBE6:CBE14 CLA6:CLA14 CUW6:CUW14 DES6:DES14 DOO6:DOO14 DYK6:DYK14 EIG6:EIG14 ESC6:ESC14 FBY6:FBY14 FLU6:FLU14 FVQ6:FVQ14 GFM6:GFM14 GPI6:GPI14 GZE6:GZE14 HJA6:HJA14 HSW6:HSW14 ICS6:ICS14 IMO6:IMO14 IWK6:IWK14 JGG6:JGG14 JQC6:JQC14 JZY6:JZY14 KJU6:KJU14 KTQ6:KTQ14 LDM6:LDM14 LNI6:LNI14 LXE6:LXE14 MHA6:MHA14 MQW6:MQW14 NAS6:NAS14 NKO6:NKO14 NUK6:NUK14 OEG6:OEG14 OOC6:OOC14 OXY6:OXY14 PHU6:PHU14 PRQ6:PRQ14 QBM6:QBM14 QLI6:QLI14 QVE6:QVE14 RFA6:RFA14 ROW6:ROW14 RYS6:RYS14 SIO6:SIO14 SSK6:SSK14 TCG6:TCG14 TMC6:TMC14 TVY6:TVY14 UFU6:UFU14 UPQ6:UPQ14 UZM6:UZM14 VJI6:VJI14 VTE6:VTE14 AI6:AI26" xr:uid="{00000000-0002-0000-0000-000005000000}">
      <formula1>"手帳なし,A,B1,B２,不明"</formula1>
    </dataValidation>
    <dataValidation type="list" allowBlank="1" showInputMessage="1" showErrorMessage="1" sqref="WDB6:WDB14 WWT6:WWT14 WMX6:WMX14 KH6:KH14 UD6:UD14 ADZ6:ADZ14 ANV6:ANV14 AXR6:AXR14 BHN6:BHN14 BRJ6:BRJ14 CBF6:CBF14 CLB6:CLB14 CUX6:CUX14 DET6:DET14 DOP6:DOP14 DYL6:DYL14 EIH6:EIH14 ESD6:ESD14 FBZ6:FBZ14 FLV6:FLV14 FVR6:FVR14 GFN6:GFN14 GPJ6:GPJ14 GZF6:GZF14 HJB6:HJB14 HSX6:HSX14 ICT6:ICT14 IMP6:IMP14 IWL6:IWL14 JGH6:JGH14 JQD6:JQD14 JZZ6:JZZ14 KJV6:KJV14 KTR6:KTR14 LDN6:LDN14 LNJ6:LNJ14 LXF6:LXF14 MHB6:MHB14 MQX6:MQX14 NAT6:NAT14 NKP6:NKP14 NUL6:NUL14 OEH6:OEH14 OOD6:OOD14 OXZ6:OXZ14 PHV6:PHV14 PRR6:PRR14 QBN6:QBN14 QLJ6:QLJ14 QVF6:QVF14 RFB6:RFB14 ROX6:ROX14 RYT6:RYT14 SIP6:SIP14 SSL6:SSL14 TCH6:TCH14 TMD6:TMD14 TVZ6:TVZ14 UFV6:UFV14 UPR6:UPR14 UZN6:UZN14 VJJ6:VJJ14 VTF6:VTF14 AJ6:AJ26" xr:uid="{00000000-0002-0000-0000-000006000000}">
      <formula1>"手帳なし,１,２,３,不明"</formula1>
    </dataValidation>
    <dataValidation type="list" allowBlank="1" showInputMessage="1" showErrorMessage="1" sqref="WDL6:WDL14 WXD6:WXD14 WNH6:WNH14 KR6:KR14 UN6:UN14 AEJ6:AEJ14 AOF6:AOF14 AYB6:AYB14 BHX6:BHX14 BRT6:BRT14 CBP6:CBP14 CLL6:CLL14 CVH6:CVH14 DFD6:DFD14 DOZ6:DOZ14 DYV6:DYV14 EIR6:EIR14 ESN6:ESN14 FCJ6:FCJ14 FMF6:FMF14 FWB6:FWB14 GFX6:GFX14 GPT6:GPT14 GZP6:GZP14 HJL6:HJL14 HTH6:HTH14 IDD6:IDD14 IMZ6:IMZ14 IWV6:IWV14 JGR6:JGR14 JQN6:JQN14 KAJ6:KAJ14 KKF6:KKF14 KUB6:KUB14 LDX6:LDX14 LNT6:LNT14 LXP6:LXP14 MHL6:MHL14 MRH6:MRH14 NBD6:NBD14 NKZ6:NKZ14 NUV6:NUV14 OER6:OER14 OON6:OON14 OYJ6:OYJ14 PIF6:PIF14 PSB6:PSB14 QBX6:QBX14 QLT6:QLT14 QVP6:QVP14 RFL6:RFL14 RPH6:RPH14 RZD6:RZD14 SIZ6:SIZ14 SSV6:SSV14 TCR6:TCR14 TMN6:TMN14 TWJ6:TWJ14 UGF6:UGF14 UQB6:UQB14 UZX6:UZX14 VJT6:VJT14 VTP6:VTP14" xr:uid="{00000000-0002-0000-0000-000007000000}">
      <formula1>"単身,配偶者と同居,配偶者と子と同居,両親と同居,両親ときょうだいと同居,父と同居,父ときょうだいと同居,母と同居,母ときょうだいと同居,きょうだいと同居,その他,不明"</formula1>
    </dataValidation>
    <dataValidation type="list" allowBlank="1" showInputMessage="1" showErrorMessage="1" sqref="AW6:AW26 WXG6:WXG14 WNK6:WNK14 KX6:KX14 UT6:UT14 AEP6:AEP14 AOL6:AOL14 AYH6:AYH14 BID6:BID14 BRZ6:BRZ14 CBV6:CBV14 CLR6:CLR14 CVN6:CVN14 DFJ6:DFJ14 DPF6:DPF14 DZB6:DZB14 EIX6:EIX14 EST6:EST14 FCP6:FCP14 FML6:FML14 FWH6:FWH14 GGD6:GGD14 GPZ6:GPZ14 GZV6:GZV14 HJR6:HJR14 HTN6:HTN14 IDJ6:IDJ14 INF6:INF14 IXB6:IXB14 JGX6:JGX14 JQT6:JQT14 KAP6:KAP14 KKL6:KKL14 KUH6:KUH14 LED6:LED14 LNZ6:LNZ14 LXV6:LXV14 MHR6:MHR14 MRN6:MRN14 NBJ6:NBJ14 NLF6:NLF14 NVB6:NVB14 OEX6:OEX14 OOT6:OOT14 OYP6:OYP14 PIL6:PIL14 PSH6:PSH14 QCD6:QCD14 QLZ6:QLZ14 QVV6:QVV14 RFR6:RFR14 RPN6:RPN14 RZJ6:RZJ14 SJF6:SJF14 STB6:STB14 TCX6:TCX14 TMT6:TMT14 TWP6:TWP14 UGL6:UGL14 UQH6:UQH14 VAD6:VAD14 VJZ6:VJZ14 VTV6:VTV14 WDR6:WDR14 WNN6:WNN14 WXJ6:WXJ14 KU6:KU14 UQ6:UQ14 AEM6:AEM14 AOI6:AOI14 AYE6:AYE14 BIA6:BIA14 BRW6:BRW14 CBS6:CBS14 CLO6:CLO14 CVK6:CVK14 DFG6:DFG14 DPC6:DPC14 DYY6:DYY14 EIU6:EIU14 ESQ6:ESQ14 FCM6:FCM14 FMI6:FMI14 FWE6:FWE14 GGA6:GGA14 GPW6:GPW14 GZS6:GZS14 HJO6:HJO14 HTK6:HTK14 IDG6:IDG14 INC6:INC14 IWY6:IWY14 JGU6:JGU14 JQQ6:JQQ14 KAM6:KAM14 KKI6:KKI14 KUE6:KUE14 LEA6:LEA14 LNW6:LNW14 LXS6:LXS14 MHO6:MHO14 MRK6:MRK14 NBG6:NBG14 NLC6:NLC14 NUY6:NUY14 OEU6:OEU14 OOQ6:OOQ14 OYM6:OYM14 PII6:PII14 PSE6:PSE14 QCA6:QCA14 QLW6:QLW14 QVS6:QVS14 RFO6:RFO14 RPK6:RPK14 RZG6:RZG14 SJC6:SJC14 SSY6:SSY14 TCU6:TCU14 TMQ6:TMQ14 TWM6:TWM14 UGI6:UGI14 UQE6:UQE14 VAA6:VAA14 VJW6:VJW14 VTS6:VTS14 WDO6:WDO14 AZ6:AZ26" xr:uid="{00000000-0002-0000-0000-000008000000}">
      <formula1>"男性,女性,不明"</formula1>
    </dataValidation>
    <dataValidation type="list" allowBlank="1" showInputMessage="1" showErrorMessage="1" sqref="WEF6:WEF14 WXX6:WXX14 WOB6:WOB14 LL6:LL14 VH6:VH14 AFD6:AFD14 AOZ6:AOZ14 AYV6:AYV14 BIR6:BIR14 BSN6:BSN14 CCJ6:CCJ14 CMF6:CMF14 CWB6:CWB14 DFX6:DFX14 DPT6:DPT14 DZP6:DZP14 EJL6:EJL14 ETH6:ETH14 FDD6:FDD14 FMZ6:FMZ14 FWV6:FWV14 GGR6:GGR14 GQN6:GQN14 HAJ6:HAJ14 HKF6:HKF14 HUB6:HUB14 IDX6:IDX14 INT6:INT14 IXP6:IXP14 JHL6:JHL14 JRH6:JRH14 KBD6:KBD14 KKZ6:KKZ14 KUV6:KUV14 LER6:LER14 LON6:LON14 LYJ6:LYJ14 MIF6:MIF14 MSB6:MSB14 NBX6:NBX14 NLT6:NLT14 NVP6:NVP14 OFL6:OFL14 OPH6:OPH14 OZD6:OZD14 PIZ6:PIZ14 PSV6:PSV14 QCR6:QCR14 QMN6:QMN14 QWJ6:QWJ14 RGF6:RGF14 RQB6:RQB14 RZX6:RZX14 SJT6:SJT14 STP6:STP14 TDL6:TDL14 TNH6:TNH14 TXD6:TXD14 UGZ6:UGZ14 UQV6:UQV14 VAR6:VAR14 VKN6:VKN14 VUJ6:VUJ14 BV7:BV26" xr:uid="{00000000-0002-0000-0000-000009000000}">
      <formula1>"サービス契約（面会制限なし）,サービス契約（面会制限あり）措置（面会制限なし）,措置（面会制限あり）,一時保護（面会制限なし）,一時保護（面会制限あり）,一時入院（面会制限なし）,一時入院（面会制限あり）,その他(面会制限なし）,その他（面会制限あり）"</formula1>
    </dataValidation>
    <dataValidation type="list" allowBlank="1" showInputMessage="1" showErrorMessage="1" sqref="WEG6:WEH14 WXY6:WXZ14 WOC6:WOD14 LM6:LN14 VI6:VJ14 AFE6:AFF14 APA6:APB14 AYW6:AYX14 BIS6:BIT14 BSO6:BSP14 CCK6:CCL14 CMG6:CMH14 CWC6:CWD14 DFY6:DFZ14 DPU6:DPV14 DZQ6:DZR14 EJM6:EJN14 ETI6:ETJ14 FDE6:FDF14 FNA6:FNB14 FWW6:FWX14 GGS6:GGT14 GQO6:GQP14 HAK6:HAL14 HKG6:HKH14 HUC6:HUD14 IDY6:IDZ14 INU6:INV14 IXQ6:IXR14 JHM6:JHN14 JRI6:JRJ14 KBE6:KBF14 KLA6:KLB14 KUW6:KUX14 LES6:LET14 LOO6:LOP14 LYK6:LYL14 MIG6:MIH14 MSC6:MSD14 NBY6:NBZ14 NLU6:NLV14 NVQ6:NVR14 OFM6:OFN14 OPI6:OPJ14 OZE6:OZF14 PJA6:PJB14 PSW6:PSX14 QCS6:QCT14 QMO6:QMP14 QWK6:QWL14 RGG6:RGH14 RQC6:RQD14 RZY6:RZZ14 SJU6:SJV14 STQ6:STR14 TDM6:TDN14 TNI6:TNJ14 TXE6:TXF14 UHA6:UHB14 UQW6:UQX14 VAS6:VAT14 VKO6:VKP14 VUK6:VUL14" xr:uid="{00000000-0002-0000-0000-00000A000000}">
      <formula1>"助言・指導,養護者の事業参加,新たにサービス利用,利用計画の見直し,法個別給付以外のサービス,その他,見守りのみ"</formula1>
    </dataValidation>
    <dataValidation type="list" allowBlank="1" showInputMessage="1" showErrorMessage="1" sqref="WEI6:WEI14 WYA6:WYA14 WOE6:WOE14 LO6:LO14 VK6:VK14 AFG6:AFG14 APC6:APC14 AYY6:AYY14 BIU6:BIU14 BSQ6:BSQ14 CCM6:CCM14 CMI6:CMI14 CWE6:CWE14 DGA6:DGA14 DPW6:DPW14 DZS6:DZS14 EJO6:EJO14 ETK6:ETK14 FDG6:FDG14 FNC6:FNC14 FWY6:FWY14 GGU6:GGU14 GQQ6:GQQ14 HAM6:HAM14 HKI6:HKI14 HUE6:HUE14 IEA6:IEA14 INW6:INW14 IXS6:IXS14 JHO6:JHO14 JRK6:JRK14 KBG6:KBG14 KLC6:KLC14 KUY6:KUY14 LEU6:LEU14 LOQ6:LOQ14 LYM6:LYM14 MII6:MII14 MSE6:MSE14 NCA6:NCA14 NLW6:NLW14 NVS6:NVS14 OFO6:OFO14 OPK6:OPK14 OZG6:OZG14 PJC6:PJC14 PSY6:PSY14 QCU6:QCU14 QMQ6:QMQ14 QWM6:QWM14 RGI6:RGI14 RQE6:RQE14 SAA6:SAA14 SJW6:SJW14 STS6:STS14 TDO6:TDO14 TNK6:TNK14 TXG6:TXG14 UHC6:UHC14 UQY6:UQY14 VAU6:VAU14 VKQ6:VKQ14 VUM6:VUM14 CA6:CA26" xr:uid="{00000000-0002-0000-0000-00000B000000}">
      <formula1>"後見開始済（市区町村長申立）,後見手続中（市区町村長申立）,後見開始済（市区町村長以外）,後見手続中（市区町村長以外）,日常生活自立支援事業"</formula1>
    </dataValidation>
    <dataValidation type="list" allowBlank="1" showInputMessage="1" showErrorMessage="1" sqref="WNF6:WNF14 WXB6:WXB14 KP6:KP14 UL6:UL14 AEH6:AEH14 AOD6:AOD14 AXZ6:AXZ14 BHV6:BHV14 BRR6:BRR14 CBN6:CBN14 CLJ6:CLJ14 CVF6:CVF14 DFB6:DFB14 DOX6:DOX14 DYT6:DYT14 EIP6:EIP14 ESL6:ESL14 FCH6:FCH14 FMD6:FMD14 FVZ6:FVZ14 GFV6:GFV14 GPR6:GPR14 GZN6:GZN14 HJJ6:HJJ14 HTF6:HTF14 IDB6:IDB14 IMX6:IMX14 IWT6:IWT14 JGP6:JGP14 JQL6:JQL14 KAH6:KAH14 KKD6:KKD14 KTZ6:KTZ14 LDV6:LDV14 LNR6:LNR14 LXN6:LXN14 MHJ6:MHJ14 MRF6:MRF14 NBB6:NBB14 NKX6:NKX14 NUT6:NUT14 OEP6:OEP14 OOL6:OOL14 OYH6:OYH14 PID6:PID14 PRZ6:PRZ14 QBV6:QBV14 QLR6:QLR14 QVN6:QVN14 RFJ6:RFJ14 RPF6:RPF14 RZB6:RZB14 SIX6:SIX14 SST6:SST14 TCP6:TCP14 TML6:TML14 TWH6:TWH14 UGD6:UGD14 UPZ6:UPZ14 UZV6:UZV14 VJR6:VJR14 VTN6:VTN14 WDJ6:WDJ14" xr:uid="{00000000-0002-0000-0000-00000C000000}">
      <formula1>"1強い(区分３、行動関連項目８点以上）,2認定調査ないが1と同程度,3あるが１、２以下,4ない,5不明"</formula1>
    </dataValidation>
    <dataValidation type="list" allowBlank="1" showInputMessage="1" showErrorMessage="1" sqref="WDC6:WDC14 WWU6:WWU14 WMY6:WMY14 KI6:KI14 UE6:UE14 AEA6:AEA14 ANW6:ANW14 AXS6:AXS14 BHO6:BHO14 BRK6:BRK14 CBG6:CBG14 CLC6:CLC14 CUY6:CUY14 DEU6:DEU14 DOQ6:DOQ14 DYM6:DYM14 EII6:EII14 ESE6:ESE14 FCA6:FCA14 FLW6:FLW14 FVS6:FVS14 GFO6:GFO14 GPK6:GPK14 GZG6:GZG14 HJC6:HJC14 HSY6:HSY14 ICU6:ICU14 IMQ6:IMQ14 IWM6:IWM14 JGI6:JGI14 JQE6:JQE14 KAA6:KAA14 KJW6:KJW14 KTS6:KTS14 LDO6:LDO14 LNK6:LNK14 LXG6:LXG14 MHC6:MHC14 MQY6:MQY14 NAU6:NAU14 NKQ6:NKQ14 NUM6:NUM14 OEI6:OEI14 OOE6:OOE14 OYA6:OYA14 PHW6:PHW14 PRS6:PRS14 QBO6:QBO14 QLK6:QLK14 QVG6:QVG14 RFC6:RFC14 ROY6:ROY14 RYU6:RYU14 SIQ6:SIQ14 SSM6:SSM14 TCI6:TCI14 TME6:TME14 TWA6:TWA14 UFW6:UFW14 UPS6:UPS14 UZO6:UZO14 VJK6:VJK14 VTG6:VTG14" xr:uid="{00000000-0002-0000-0000-00000D000000}">
      <formula1>"該当,該当しない"</formula1>
    </dataValidation>
    <dataValidation type="list" allowBlank="1" showInputMessage="1" showErrorMessage="1" sqref="WMM6:WMM14 WWI6:WWI14 JW6:JW14 TS6:TS14 ADO6:ADO14 ANK6:ANK14 AXG6:AXG14 BHC6:BHC14 BQY6:BQY14 CAU6:CAU14 CKQ6:CKQ14 CUM6:CUM14 DEI6:DEI14 DOE6:DOE14 DYA6:DYA14 EHW6:EHW14 ERS6:ERS14 FBO6:FBO14 FLK6:FLK14 FVG6:FVG14 GFC6:GFC14 GOY6:GOY14 GYU6:GYU14 HIQ6:HIQ14 HSM6:HSM14 ICI6:ICI14 IME6:IME14 IWA6:IWA14 JFW6:JFW14 JPS6:JPS14 JZO6:JZO14 KJK6:KJK14 KTG6:KTG14 LDC6:LDC14 LMY6:LMY14 LWU6:LWU14 MGQ6:MGQ14 MQM6:MQM14 NAI6:NAI14 NKE6:NKE14 NUA6:NUA14 ODW6:ODW14 ONS6:ONS14 OXO6:OXO14 PHK6:PHK14 PRG6:PRG14 QBC6:QBC14 QKY6:QKY14 QUU6:QUU14 REQ6:REQ14 ROM6:ROM14 RYI6:RYI14 SIE6:SIE14 SSA6:SSA14 TBW6:TBW14 TLS6:TLS14 TVO6:TVO14 UFK6:UFK14 UPG6:UPG14 UZC6:UZC14 VIY6:VIY14 VSU6:VSU14 WCQ6:WCQ14 D6:D26" xr:uid="{00000000-0002-0000-0000-00000E000000}">
      <formula1>"新規,再,前年度継続"</formula1>
    </dataValidation>
    <dataValidation type="list" allowBlank="1" showInputMessage="1" showErrorMessage="1" sqref="WXO6:WXO14 LC6:LC14 UY6:UY14 AEU6:AEU14 AOQ6:AOQ14 AYM6:AYM14 BII6:BII14 BSE6:BSE14 CCA6:CCA14 CLW6:CLW14 CVS6:CVS14 DFO6:DFO14 DPK6:DPK14 DZG6:DZG14 EJC6:EJC14 ESY6:ESY14 FCU6:FCU14 FMQ6:FMQ14 FWM6:FWM14 GGI6:GGI14 GQE6:GQE14 HAA6:HAA14 HJW6:HJW14 HTS6:HTS14 IDO6:IDO14 INK6:INK14 IXG6:IXG14 JHC6:JHC14 JQY6:JQY14 KAU6:KAU14 KKQ6:KKQ14 KUM6:KUM14 LEI6:LEI14 LOE6:LOE14 LYA6:LYA14 MHW6:MHW14 MRS6:MRS14 NBO6:NBO14 NLK6:NLK14 NVG6:NVG14 OFC6:OFC14 OOY6:OOY14 OYU6:OYU14 PIQ6:PIQ14 PSM6:PSM14 QCI6:QCI14 QME6:QME14 QWA6:QWA14 RFW6:RFW14 RPS6:RPS14 RZO6:RZO14 SJK6:SJK14 STG6:STG14 TDC6:TDC14 TMY6:TMY14 TWU6:TWU14 UGQ6:UGQ14 UQM6:UQM14 VAI6:VAI14 VKE6:VKE14 VUA6:VUA14 WDW6:WDW14 WNS6:WNS14" xr:uid="{00000000-0002-0000-0000-00000F000000}">
      <formula1>"立入以外訪問調査,立入以外情報収集,立入警察同行,立入警察要請・同行なし,立入警察要請なし,調査不要,調査検討中,他部署等への引継ぎ"</formula1>
    </dataValidation>
    <dataValidation type="list" allowBlank="1" showInputMessage="1" showErrorMessage="1" sqref="WNO6:WNP14 WXK6:WXL14 KY6:KZ14 UU6:UV14 AEQ6:AER14 AOM6:AON14 AYI6:AYJ14 BIE6:BIF14 BSA6:BSB14 CBW6:CBX14 CLS6:CLT14 CVO6:CVP14 DFK6:DFL14 DPG6:DPH14 DZC6:DZD14 EIY6:EIZ14 ESU6:ESV14 FCQ6:FCR14 FMM6:FMN14 FWI6:FWJ14 GGE6:GGF14 GQA6:GQB14 GZW6:GZX14 HJS6:HJT14 HTO6:HTP14 IDK6:IDL14 ING6:INH14 IXC6:IXD14 JGY6:JGZ14 JQU6:JQV14 KAQ6:KAR14 KKM6:KKN14 KUI6:KUJ14 LEE6:LEF14 LOA6:LOB14 LXW6:LXX14 MHS6:MHT14 MRO6:MRP14 NBK6:NBL14 NLG6:NLH14 NVC6:NVD14 OEY6:OEZ14 OOU6:OOV14 OYQ6:OYR14 PIM6:PIN14 PSI6:PSJ14 QCE6:QCF14 QMA6:QMB14 QVW6:QVX14 RFS6:RFT14 RPO6:RPP14 RZK6:RZL14 SJG6:SJH14 STC6:STD14 TCY6:TCZ14 TMU6:TMV14 TWQ6:TWR14 UGM6:UGN14 UQI6:UQJ14 VAE6:VAF14 VKA6:VKB14 VTW6:VTX14 WDS6:WDT14" xr:uid="{00000000-0002-0000-0000-000010000000}">
      <formula1>"本人,家族・親族,近隣・知人,民生委員,医療関係,教職員,相談支援専門員・施設従事者,虐待者,警察,当該市区町村行政職員,その他,不明"</formula1>
    </dataValidation>
    <dataValidation type="list" allowBlank="1" showInputMessage="1" showErrorMessage="1" sqref="WMQ6:WMQ14 WWM6:WWM14 KA6:KA14 TW6:TW14 ADS6:ADS14 ANO6:ANO14 AXK6:AXK14 BHG6:BHG14 BRC6:BRC14 CAY6:CAY14 CKU6:CKU14 CUQ6:CUQ14 DEM6:DEM14 DOI6:DOI14 DYE6:DYE14 EIA6:EIA14 ERW6:ERW14 FBS6:FBS14 FLO6:FLO14 FVK6:FVK14 GFG6:GFG14 GPC6:GPC14 GYY6:GYY14 HIU6:HIU14 HSQ6:HSQ14 ICM6:ICM14 IMI6:IMI14 IWE6:IWE14 JGA6:JGA14 JPW6:JPW14 JZS6:JZS14 KJO6:KJO14 KTK6:KTK14 LDG6:LDG14 LNC6:LNC14 LWY6:LWY14 MGU6:MGU14 MQQ6:MQQ14 NAM6:NAM14 NKI6:NKI14 NUE6:NUE14 OEA6:OEA14 ONW6:ONW14 OXS6:OXS14 PHO6:PHO14 PRK6:PRK14 QBG6:QBG14 QLC6:QLC14 QUY6:QUY14 REU6:REU14 ROQ6:ROQ14 RYM6:RYM14 SII6:SII14 SSE6:SSE14 TCA6:TCA14 TLW6:TLW14 TVS6:TVS14 UFO6:UFO14 UPK6:UPK14 UZG6:UZG14 VJC6:VJC14 VSY6:VSY14 WCU6:WCU14 AB6:AB26" xr:uid="{00000000-0002-0000-0000-000011000000}">
      <formula1>"身体"</formula1>
    </dataValidation>
    <dataValidation type="list" allowBlank="1" showInputMessage="1" showErrorMessage="1" sqref="WMR6:WMR14 WWN6:WWN14 KB6:KB14 TX6:TX14 ADT6:ADT14 ANP6:ANP14 AXL6:AXL14 BHH6:BHH14 BRD6:BRD14 CAZ6:CAZ14 CKV6:CKV14 CUR6:CUR14 DEN6:DEN14 DOJ6:DOJ14 DYF6:DYF14 EIB6:EIB14 ERX6:ERX14 FBT6:FBT14 FLP6:FLP14 FVL6:FVL14 GFH6:GFH14 GPD6:GPD14 GYZ6:GYZ14 HIV6:HIV14 HSR6:HSR14 ICN6:ICN14 IMJ6:IMJ14 IWF6:IWF14 JGB6:JGB14 JPX6:JPX14 JZT6:JZT14 KJP6:KJP14 KTL6:KTL14 LDH6:LDH14 LND6:LND14 LWZ6:LWZ14 MGV6:MGV14 MQR6:MQR14 NAN6:NAN14 NKJ6:NKJ14 NUF6:NUF14 OEB6:OEB14 ONX6:ONX14 OXT6:OXT14 PHP6:PHP14 PRL6:PRL14 QBH6:QBH14 QLD6:QLD14 QUZ6:QUZ14 REV6:REV14 ROR6:ROR14 RYN6:RYN14 SIJ6:SIJ14 SSF6:SSF14 TCB6:TCB14 TLX6:TLX14 TVT6:TVT14 UFP6:UFP14 UPL6:UPL14 UZH6:UZH14 VJD6:VJD14 VSZ6:VSZ14 WCV6:WCV14 AC6:AC26" xr:uid="{00000000-0002-0000-0000-000012000000}">
      <formula1>"知的"</formula1>
    </dataValidation>
    <dataValidation type="list" allowBlank="1" showInputMessage="1" showErrorMessage="1" sqref="WMS6:WMS14 WWO6:WWO14 KC6:KC14 TY6:TY14 ADU6:ADU14 ANQ6:ANQ14 AXM6:AXM14 BHI6:BHI14 BRE6:BRE14 CBA6:CBA14 CKW6:CKW14 CUS6:CUS14 DEO6:DEO14 DOK6:DOK14 DYG6:DYG14 EIC6:EIC14 ERY6:ERY14 FBU6:FBU14 FLQ6:FLQ14 FVM6:FVM14 GFI6:GFI14 GPE6:GPE14 GZA6:GZA14 HIW6:HIW14 HSS6:HSS14 ICO6:ICO14 IMK6:IMK14 IWG6:IWG14 JGC6:JGC14 JPY6:JPY14 JZU6:JZU14 KJQ6:KJQ14 KTM6:KTM14 LDI6:LDI14 LNE6:LNE14 LXA6:LXA14 MGW6:MGW14 MQS6:MQS14 NAO6:NAO14 NKK6:NKK14 NUG6:NUG14 OEC6:OEC14 ONY6:ONY14 OXU6:OXU14 PHQ6:PHQ14 PRM6:PRM14 QBI6:QBI14 QLE6:QLE14 QVA6:QVA14 REW6:REW14 ROS6:ROS14 RYO6:RYO14 SIK6:SIK14 SSG6:SSG14 TCC6:TCC14 TLY6:TLY14 TVU6:TVU14 UFQ6:UFQ14 UPM6:UPM14 UZI6:UZI14 VJE6:VJE14 VTA6:VTA14 WCW6:WCW14 AD6:AD26" xr:uid="{00000000-0002-0000-0000-000013000000}">
      <formula1>"精神(発達除く）"</formula1>
    </dataValidation>
    <dataValidation type="list" allowBlank="1" showInputMessage="1" showErrorMessage="1" sqref="WMT6:WMT14 WWP6:WWP14 KD6:KD14 TZ6:TZ14 ADV6:ADV14 ANR6:ANR14 AXN6:AXN14 BHJ6:BHJ14 BRF6:BRF14 CBB6:CBB14 CKX6:CKX14 CUT6:CUT14 DEP6:DEP14 DOL6:DOL14 DYH6:DYH14 EID6:EID14 ERZ6:ERZ14 FBV6:FBV14 FLR6:FLR14 FVN6:FVN14 GFJ6:GFJ14 GPF6:GPF14 GZB6:GZB14 HIX6:HIX14 HST6:HST14 ICP6:ICP14 IML6:IML14 IWH6:IWH14 JGD6:JGD14 JPZ6:JPZ14 JZV6:JZV14 KJR6:KJR14 KTN6:KTN14 LDJ6:LDJ14 LNF6:LNF14 LXB6:LXB14 MGX6:MGX14 MQT6:MQT14 NAP6:NAP14 NKL6:NKL14 NUH6:NUH14 OED6:OED14 ONZ6:ONZ14 OXV6:OXV14 PHR6:PHR14 PRN6:PRN14 QBJ6:QBJ14 QLF6:QLF14 QVB6:QVB14 REX6:REX14 ROT6:ROT14 RYP6:RYP14 SIL6:SIL14 SSH6:SSH14 TCD6:TCD14 TLZ6:TLZ14 TVV6:TVV14 UFR6:UFR14 UPN6:UPN14 UZJ6:UZJ14 VJF6:VJF14 VTB6:VTB14 WCX6:WCX14 AE6:AE26" xr:uid="{00000000-0002-0000-0000-000014000000}">
      <formula1>"発達"</formula1>
    </dataValidation>
    <dataValidation type="list" allowBlank="1" showInputMessage="1" showErrorMessage="1" sqref="WMU6:WMU14 WWQ6:WWQ14 KE6:KE14 UA6:UA14 ADW6:ADW14 ANS6:ANS14 AXO6:AXO14 BHK6:BHK14 BRG6:BRG14 CBC6:CBC14 CKY6:CKY14 CUU6:CUU14 DEQ6:DEQ14 DOM6:DOM14 DYI6:DYI14 EIE6:EIE14 ESA6:ESA14 FBW6:FBW14 FLS6:FLS14 FVO6:FVO14 GFK6:GFK14 GPG6:GPG14 GZC6:GZC14 HIY6:HIY14 HSU6:HSU14 ICQ6:ICQ14 IMM6:IMM14 IWI6:IWI14 JGE6:JGE14 JQA6:JQA14 JZW6:JZW14 KJS6:KJS14 KTO6:KTO14 LDK6:LDK14 LNG6:LNG14 LXC6:LXC14 MGY6:MGY14 MQU6:MQU14 NAQ6:NAQ14 NKM6:NKM14 NUI6:NUI14 OEE6:OEE14 OOA6:OOA14 OXW6:OXW14 PHS6:PHS14 PRO6:PRO14 QBK6:QBK14 QLG6:QLG14 QVC6:QVC14 REY6:REY14 ROU6:ROU14 RYQ6:RYQ14 SIM6:SIM14 SSI6:SSI14 TCE6:TCE14 TMA6:TMA14 TVW6:TVW14 UFS6:UFS14 UPO6:UPO14 UZK6:UZK14 VJG6:VJG14 VTC6:VTC14 WCY6:WCY14 AG6:AG26" xr:uid="{00000000-0002-0000-0000-000015000000}">
      <formula1>"その他"</formula1>
    </dataValidation>
    <dataValidation type="list" allowBlank="1" showInputMessage="1" showErrorMessage="1" sqref="WNV6:WNV14 WXR6:WXR14 LF6:LF14 VB6:VB14 AEX6:AEX14 AOT6:AOT14 AYP6:AYP14 BIL6:BIL14 BSH6:BSH14 CCD6:CCD14 CLZ6:CLZ14 CVV6:CVV14 DFR6:DFR14 DPN6:DPN14 DZJ6:DZJ14 EJF6:EJF14 ETB6:ETB14 FCX6:FCX14 FMT6:FMT14 FWP6:FWP14 GGL6:GGL14 GQH6:GQH14 HAD6:HAD14 HJZ6:HJZ14 HTV6:HTV14 IDR6:IDR14 INN6:INN14 IXJ6:IXJ14 JHF6:JHF14 JRB6:JRB14 KAX6:KAX14 KKT6:KKT14 KUP6:KUP14 LEL6:LEL14 LOH6:LOH14 LYD6:LYD14 MHZ6:MHZ14 MRV6:MRV14 NBR6:NBR14 NLN6:NLN14 NVJ6:NVJ14 OFF6:OFF14 OPB6:OPB14 OYX6:OYX14 PIT6:PIT14 PSP6:PSP14 QCL6:QCL14 QMH6:QMH14 QWD6:QWD14 RFZ6:RFZ14 RPV6:RPV14 RZR6:RZR14 SJN6:SJN14 STJ6:STJ14 TDF6:TDF14 TNB6:TNB14 TWX6:TWX14 UGT6:UGT14 UQP6:UQP14 VAL6:VAL14 VKH6:VKH14 VUD6:VUD14 WDZ6:WDZ14" xr:uid="{00000000-0002-0000-0000-000016000000}">
      <formula1>"身体的虐待"</formula1>
    </dataValidation>
    <dataValidation type="list" allowBlank="1" showInputMessage="1" showErrorMessage="1" sqref="WNE6:WNE14 WXA6:WXA14 KO6:KO14 UK6:UK14 AEG6:AEG14 AOC6:AOC14 AXY6:AXY14 BHU6:BHU14 BRQ6:BRQ14 CBM6:CBM14 CLI6:CLI14 CVE6:CVE14 DFA6:DFA14 DOW6:DOW14 DYS6:DYS14 EIO6:EIO14 ESK6:ESK14 FCG6:FCG14 FMC6:FMC14 FVY6:FVY14 GFU6:GFU14 GPQ6:GPQ14 GZM6:GZM14 HJI6:HJI14 HTE6:HTE14 IDA6:IDA14 IMW6:IMW14 IWS6:IWS14 JGO6:JGO14 JQK6:JQK14 KAG6:KAG14 KKC6:KKC14 KTY6:KTY14 LDU6:LDU14 LNQ6:LNQ14 LXM6:LXM14 MHI6:MHI14 MRE6:MRE14 NBA6:NBA14 NKW6:NKW14 NUS6:NUS14 OEO6:OEO14 OOK6:OOK14 OYG6:OYG14 PIC6:PIC14 PRY6:PRY14 QBU6:QBU14 QLQ6:QLQ14 QVM6:QVM14 RFI6:RFI14 RPE6:RPE14 RZA6:RZA14 SIW6:SIW14 SSS6:SSS14 TCO6:TCO14 TMK6:TMK14 TWG6:TWG14 UGC6:UGC14 UPY6:UPY14 UZU6:UZU14 VJQ6:VJQ14 VTM6:VTM14 WDI6:WDI14 AQ6:AQ26" xr:uid="{00000000-0002-0000-0000-000017000000}">
      <formula1>"自立支援医療"</formula1>
    </dataValidation>
    <dataValidation type="list" allowBlank="1" showInputMessage="1" showErrorMessage="1" sqref="WDG6:WDH14 WNC6:WND14 WWY6:WWZ14 KM6:KN14 UI6:UJ14 AEE6:AEF14 AOA6:AOB14 AXW6:AXX14 BHS6:BHT14 BRO6:BRP14 CBK6:CBL14 CLG6:CLH14 CVC6:CVD14 DEY6:DEZ14 DOU6:DOV14 DYQ6:DYR14 EIM6:EIN14 ESI6:ESJ14 FCE6:FCF14 FMA6:FMB14 FVW6:FVX14 GFS6:GFT14 GPO6:GPP14 GZK6:GZL14 HJG6:HJH14 HTC6:HTD14 ICY6:ICZ14 IMU6:IMV14 IWQ6:IWR14 JGM6:JGN14 JQI6:JQJ14 KAE6:KAF14 KKA6:KKB14 KTW6:KTX14 LDS6:LDT14 LNO6:LNP14 LXK6:LXL14 MHG6:MHH14 MRC6:MRD14 NAY6:NAZ14 NKU6:NKV14 NUQ6:NUR14 OEM6:OEN14 OOI6:OOJ14 OYE6:OYF14 PIA6:PIB14 PRW6:PRX14 QBS6:QBT14 QLO6:QLP14 QVK6:QVL14 RFG6:RFH14 RPC6:RPD14 RYY6:RYZ14 SIU6:SIV14 SSQ6:SSR14 TCM6:TCN14 TMI6:TMJ14 TWE6:TWF14 UGA6:UGB14 UPW6:UPX14 UZS6:UZT14 VJO6:VJP14 VTK6:VTL14 AO6:AP26" xr:uid="{00000000-0002-0000-0000-000018000000}">
      <formula1>"総合支援法上,児童福祉法上,地活事業,市府事業,その他,利用なし,不明"</formula1>
    </dataValidation>
    <dataValidation type="list" allowBlank="1" showInputMessage="1" showErrorMessage="1" sqref="CM720634 CG65273:CG65288 CG130809:CG130824 CG196345:CG196360 CG261881:CG261896 CG327417:CG327432 CG392953:CG392968 CG458489:CG458504 CG524025:CG524040 CG589561:CG589576 CG655097:CG655112 CG720633:CG720648 CG786169:CG786184 CG851705:CG851720 CG917241:CG917256 CG982777:CG982792 CM786170 CG65298:CG65301 CG130834:CG130837 CG196370:CG196373 CG261906:CG261909 CG327442:CG327445 CG392978:CG392981 CG458514:CG458517 CG524050:CG524053 CG589586:CG589589 CG655122:CG655125 CG720658:CG720661 CG786194:CG786197 CG851730:CG851733 CG917266:CG917269 CG982802:CG982805 CM851706 CG65290:CG65296 CG130826:CG130832 CG196362:CG196368 CG261898:CG261904 CG327434:CG327440 CG392970:CG392976 CG458506:CG458512 CG524042:CG524048 CG589578:CG589584 CG655114:CG655120 CG720650:CG720656 CG786186:CG786192 CG851722:CG851728 CG917258:CG917264 CG982794:CG982800 CM917242 CM65278:CM65279 CM130814:CM130815 CM196350:CM196351 CM261886:CM261887 CM327422:CM327423 CM392958:CM392959 CM458494:CM458495 CM524030:CM524031 CM589566:CM589567 CM655102:CM655103 CM720638:CM720639 CM786174:CM786175 CM851710:CM851711 CM917246:CM917247 CM982782:CM982783 CM982778 CM65274 CM130810 CM196346 CM261882 CM327418 CM392954 CM458490 CM524026 CM589562 CM655098" xr:uid="{00000000-0002-0000-0000-000019000000}">
      <formula1>"虐待なし,レベル１,レベル２,レベル３"</formula1>
    </dataValidation>
    <dataValidation type="list" imeMode="hiragana" allowBlank="1" showInputMessage="1" showErrorMessage="1" sqref="CL982778:CL982781 CN65274:CN65279 CN130810:CN130815 CN196346:CN196351 CN261882:CN261887 CN327418:CN327423 CN392954:CN392959 CN458490:CN458495 CN524026:CN524031 CN589562:CN589567 CN655098:CN655103 CN720634:CN720639 CN786170:CN786175 CN851706:CN851711 CN917242:CN917247 CN982778:CN982783 CL65274:CL65277 CL130810:CL130813 CL196346:CL196349 CL261882:CL261885 CL327418:CL327421 CL392954:CL392957 CL458490:CL458493 CL524026:CL524029 CL589562:CL589565 CL655098:CL655101 CL720634:CL720637 CL786170:CL786173 CL851706:CL851709 CL917242:CL917245" xr:uid="{00000000-0002-0000-0000-00001A000000}">
      <formula1>"終結,継続,保留"</formula1>
    </dataValidation>
    <dataValidation type="list" allowBlank="1" showErrorMessage="1" sqref="CH982778:CH982783 CH65274:CH65279 CH130810:CH130815 CH196346:CH196351 CH261882:CH261887 CH327418:CH327423 CH392954:CH392959 CH458490:CH458495 CH524026:CH524031 CH589562:CH589567 CH655098:CH655103 CH720634:CH720639 CH786170:CH786175 CH851706:CH851711 CH917242:CH917247" xr:uid="{00000000-0002-0000-0000-00001B000000}">
      <formula1>"世代間連鎖（これまでの人間関係）,家族・親族の無関心、無理解、被協力,利害の対立（財産、相続）,介護ニーズに不適切なケアマネジメント,心理的社会的孤立,必要な社会サービスの不足,該当項目なし,判断できず"</formula1>
    </dataValidation>
    <dataValidation type="list" allowBlank="1" showInputMessage="1" sqref="CM982779 CM65275 CM130811 CM196347 CM261883 CM327419 CM392955 CM458491 CM524027 CM589563 CM655099 CM720635 CM786171 CM851707 CM917243" xr:uid="{00000000-0002-0000-0000-00001C000000}">
      <formula1>"虐待なし,レベル１,レベル２,レベル３"</formula1>
    </dataValidation>
    <dataValidation type="list" imeMode="hiragana" allowBlank="1" showInputMessage="1" showErrorMessage="1" sqref="CK917120:CK917131 CK65273:CK65332 CK130809:CK130868 CK196345:CK196404 CK261881:CK261940 CK327417:CK327476 CK392953:CK393012 CK458489:CK458548 CK524025:CK524084 CK589561:CK589620 CK655097:CK655156 CK720633:CK720692 CK786169:CK786228 CK851705:CK851764 CK917241:CK917300 CK982777:CK982836 CK982656:CK982667 CK65152:CK65163 CK130688:CK130699 CK196224:CK196235 CK261760:CK261771 CK327296:CK327307 CK392832:CK392843 CK458368:CK458379 CK523904:CK523915 CK589440:CK589451 CK654976:CK654987 CK720512:CK720523 CK786048:CK786059 CK851584:CK851595 CK6:CK26" xr:uid="{00000000-0002-0000-0000-00001D000000}">
      <formula1>"支援計画変更,支援計画継続及び相談・見守り,虐待事案終結,その他"</formula1>
    </dataValidation>
    <dataValidation type="textLength" imeMode="hiragana" operator="lessThan" allowBlank="1" showErrorMessage="1" errorTitle="字数オーバー" error="１００文字を超えたため入力できません。" sqref="CI523910:CI523915 CF65152:CF65156 CF130688:CF130692 CF196224:CF196228 CF261760:CF261764 CF327296:CF327300 CF392832:CF392836 CF458368:CF458372 CF523904:CF523908 CF589440:CF589444 CF654976:CF654980 CF720512:CF720516 CF786048:CF786052 CF851584:CF851588 CF917120:CF917124 CF982656:CF982660 CI589446:CI589451 CF65331:CF65332 CF130867:CF130868 CF196403:CF196404 CF261939:CF261940 CF327475:CF327476 CF393011:CF393012 CF458547:CF458548 CF524083:CF524084 CF589619:CF589620 CF655155:CF655156 CF720691:CF720692 CF786227:CF786228 CF851763:CF851764 CF917299:CF917300 CF982835:CF982836 CI654982:CI654987 CF65274:CF65279 CF130810:CF130815 CF196346:CF196351 CF261882:CF261887 CF327418:CF327423 CF392954:CF392959 CF458490:CF458495 CF524026:CF524031 CF589562:CF589567 CF655098:CF655103 CF720634:CF720639 CF786170:CF786175 CF851706:CF851711 CF917242:CF917247 CF982778:CF982783 CI720518:CI720523 CI65275:CJ65279 CI130811:CJ130815 CI196347:CJ196351 CI261883:CJ261887 CI327419:CJ327423 CI392955:CJ392959 CI458491:CJ458495 CI524027:CJ524031 CI589563:CJ589567 CI655099:CJ655103 CI720635:CJ720639 CI786171:CJ786175 CI851707:CJ851711 CI917243:CJ917247 CI982779:CJ982783 CI786054:CI786059 CI65303:CI65331 CI130839:CI130867 CI196375:CI196403 CI261911:CI261939 CI327447:CI327475 CI392983:CI393011 CI458519:CI458547 CI524055:CI524083 CI589591:CI589619 CI655127:CI655155 CI720663:CI720691 CI786199:CI786227 CI851735:CI851763 CI917271:CI917299 CI982807:CI982835 CF65303:CF65329 CF130839:CF130865 CF196375:CF196401 CF261911:CF261937 CF327447:CF327473 CF392983:CF393009 CF458519:CF458545 CF524055:CF524081 CF589591:CF589617 CF655127:CF655153 CF720663:CF720689 CF786199:CF786225 CF851735:CF851761 CF917271:CF917297 CF982807:CF982833 CI851590:CI851595 CI65152:CI65156 CI130688:CI130692 CI196224:CI196228 CI261760:CI261764 CI327296:CI327300 CI392832:CI392836 CI458368:CI458372 CI523904:CI523908 CI589440:CI589444 CI654976:CI654980 CI720512:CI720516 CI786048:CI786052 CI851584:CI851588 CI917120:CI917124 CI982656:CI982660 CI917126:CI917131 CF65158:CF65163 CF130694:CF130699 CF196230:CF196235 CF261766:CF261771 CF327302:CF327307 CF392838:CF392843 CF458374:CF458379 CF523910:CF523915 CF589446:CF589451 CF654982:CF654987 CF720518:CF720523 CF786054:CF786059 CF851590:CF851595 CF917126:CF917131 CF982662:CF982667 CI982662:CI982667 CI65158:CI65163 CI130694:CI130699 CI196230:CI196235 CI261766:CI261771 CI327302:CI327307 CI392838:CI392843 CI458374:CI458379 CF6:CF26 CI6:CI26 H6:H26" xr:uid="{00000000-0002-0000-0000-00001E000000}">
      <formula1>100</formula1>
    </dataValidation>
    <dataValidation type="textLength" imeMode="hiragana" operator="lessThan" allowBlank="1" showErrorMessage="1" errorTitle="字数オーバー" error="１項目、５０文字以内で入力してください。" sqref="CL65303:CL65332 CL130839:CL130868 CL196375:CL196404 CL261911:CL261940 CL327447:CL327476 CL392983:CL393012 CL458519:CL458548 CL524055:CL524084 CL589591:CL589620 CL655127:CL655156 CL720663:CL720692 CL786199:CL786228 CL851735:CL851764 CL917271:CL917300 CL982807:CL982836 CL786054:CL786059 CL917126:CL917131 CO65274:CO65279 CO130810:CO130815 CO196346:CO196351 CO261882:CO261887 CO327418:CO327423 CO392954:CO392959 CO458490:CO458495 CO524026:CO524031 CO589562:CO589567 CO655098:CO655103 CO720634:CO720639 CO786170:CO786175 CO851706:CO851711 CO917242:CO917247 CO982778:CO982783 CL65152:CL65156 CL130688:CL130692 CL196224:CL196228 CL261760:CL261764 CL327296:CL327300 CL392832:CL392836 CL458368:CL458372 CL523904:CL523908 CL589440:CL589444 CL654976:CL654980 CL720512:CL720516 CL786048:CL786052 CL851584:CL851588 CL917120:CL917124 CL982656:CL982660 CL982662:CL982667 CL65158:CL65163 CL130694:CL130699 CL196230:CL196235 CL261766:CL261771 CL327302:CL327307 CL392838:CL392843 CL458374:CL458379 CL523910:CL523915 CL589446:CL589451 CL654982:CL654987 CL720518:CL720523 CL851590:CL851595 CL6:CL26" xr:uid="{00000000-0002-0000-0000-00001F000000}">
      <formula1>100</formula1>
    </dataValidation>
    <dataValidation type="custom" allowBlank="1" showErrorMessage="1" errorTitle="日付の形式が誤っています" error="日付は、以下のような形式で入力してください。_x000a__x000a_例）_x000a_ H22.1.1_x000a_ 平成22年1月1日_x000a_ H22/1/1_x000a_ H22-1-1_x000a_ 2010/1/1_x000a_ 2010-1-1_x000a__x000a_※空白を空けずに入力してください_x000a_" sqref="CE720518:CE720523 CE65309:CE65332 CE130845:CE130868 CE196381:CE196404 CE261917:CE261940 CE327453:CE327476 CE392989:CE393012 CE458525:CE458548 CE524061:CE524084 CE589597:CE589620 CE655133:CE655156 CE720669:CE720692 CE786205:CE786228 CE851741:CE851764 CE917277:CE917300 CE982813:CE982836 CE786054:CE786059 CE65274 CE130810 CE196346 CE261882 CE327418 CE392954 CE458490 CE524026 CE589562 CE655098 CE720634 CE786170 CE851706 CE917242 CE982778 CE851590:CE851595 CE65277:CE65278 CE130813:CE130814 CE196349:CE196350 CE261885:CE261886 CE327421:CE327422 CE392957:CE392958 CE458493:CE458494 CE524029:CE524030 CE589565:CE589566 CE655101:CE655102 CE720637:CE720638 CE786173:CE786174 CE851709:CE851710 CE917245:CE917246 CE982781:CE982782 CE654982:CE654987 CE65303:CE65306 CE130839:CE130842 CE196375:CE196378 CE261911:CE261914 CE327447:CE327450 CE392983:CE392986 CE458519:CE458522 CE524055:CE524058 CE589591:CE589594 CE655127:CE655130 CE720663:CE720666 CE786199:CE786202 CE851735:CE851738 CE917271:CE917274 CE982807:CE982810 CE917126:CE917131 CE65152:CE65156 CE130688:CE130692 CE196224:CE196228 CE261760:CE261764 CE327296:CE327300 CE392832:CE392836 CE458368:CE458372 CE523904:CE523908 CE589440:CE589444 CE654976:CE654980 CE720512:CE720516 CE786048:CE786052 CE851584:CE851588 CE917120:CE917124 CE982656:CE982660 CE982662:CE982667 CE65158:CE65163 CE130694:CE130699 CE196230:CE196235 CE261766:CE261771 CE327302:CE327307 CE392838:CE392843 CE458374:CE458379 CE523910:CE523915 CE589446:CE589451" xr:uid="{00000000-0002-0000-0000-000020000000}">
      <formula1>NOT(ISERROR(DATEVALUE(TEXT(CE65152,"yyyy/mm/dd"))))</formula1>
    </dataValidation>
    <dataValidation imeMode="hiragana" allowBlank="1" showInputMessage="1" showErrorMessage="1" sqref="CI65148 CI130684 CI196220 CI261756 CI327292 CI392828 CI458364 CI523900 CI589436 CI654972 CI720508 CI786044 CI851580 CI917116 CI982652 CE65148 CE130684 CE196220 CE261756 CE327292 CE392828 CE458364 CE523900 CE589436 CE654972 CE720508 CE786044 CE851580 CE917116 CE982652 CM786048:CM786082 CO65152:CO65156 CO130688:CO130692 CO196224:CO196228 CO261760:CO261764 CO327296:CO327300 CO392832:CO392836 CO458368:CO458372 CO523904:CO523908 CO589440:CO589444 CO654976:CO654980 CO720512:CO720516 CO786048:CO786052 CO851584:CO851588 CO917120:CO917124 CO982656:CO982660 CM851584:CM851618 CM65303:CM65354 CM130839:CM130890 CM196375:CM196426 CM261911:CM261962 CM327447:CM327498 CM392983:CM393034 CM458519:CM458570 CM524055:CM524106 CM589591:CM589642 CM655127:CM655178 CM720663:CM720714 CM786199:CM786250 CM851735:CM851786 CM917271:CM917322 CM982807:CM982858 CM917120:CM917154 CO65303:CO65332 CO130839:CO130868 CO196375:CO196404 CO261911:CO261940 CO327447:CO327476 CO392983:CO393012 CO458519:CO458548 CO524055:CO524084 CO589591:CO589620 CO655127:CO655156 CO720663:CO720692 CO786199:CO786228 CO851735:CO851764 CO917271:CO917300 CO982807:CO982836 CO65158:CO65163 CO130694:CO130699 CO196230:CO196235 CO261766:CO261771 CO327302:CO327307 CO392838:CO392843 CO458374:CO458379 CO523910:CO523915 CO589446:CO589451 CO654982:CO654987 CO720518:CO720523 CO786054:CO786059 CO851590:CO851595 CO917126:CO917131 CO982662:CO982667 CM982656:CM982690 CM65152:CM65186 CM130688:CM130722 CM196224:CM196258 CM261760:CM261794 CM327296:CM327330 CM392832:CM392866 CM458368:CM458402 CM523904:CM523938 CM589440:CM589474 CM654976:CM655010 CM720512:CM720546 CO6:CO26 CM6:CM26" xr:uid="{00000000-0002-0000-0000-000021000000}"/>
    <dataValidation type="list" allowBlank="1" showInputMessage="1" showErrorMessage="1" sqref="AT6:AT26" xr:uid="{00000000-0002-0000-0000-000022000000}">
      <formula1>"単身,配偶者と同居,配偶者と子と同居,両親と同居,両親ときょうだいと同居,父と同居,父ときょうだいと同居,母と同居,母ときょうだいと同居,きょうだいと同居,子と同居,その他,不明"</formula1>
    </dataValidation>
    <dataValidation type="list" allowBlank="1" showInputMessage="1" showErrorMessage="1" sqref="BV6" xr:uid="{00000000-0002-0000-0000-000023000000}">
      <formula1>"サービス契約（面会制限なし）,サービス契約（面会制限あり）,措置（面会制限なし）,措置（面会制限あり）,一時保護（面会制限なし）,一時保護（面会制限あり）,一時入院（面会制限なし）,一時入院（面会制限あり）,その他(面会制限なし）,その他（面会制限あり）"</formula1>
    </dataValidation>
    <dataValidation type="list" allowBlank="1" showInputMessage="1" showErrorMessage="1" sqref="AF6:AF26" xr:uid="{00000000-0002-0000-0000-000024000000}">
      <formula1>"難病"</formula1>
    </dataValidation>
    <dataValidation type="list" allowBlank="1" showInputMessage="1" showErrorMessage="1" sqref="BN6:BQ26 BA6:BH26 BJ6:BL26" xr:uid="{00000000-0002-0000-0000-000025000000}">
      <formula1>"○"</formula1>
    </dataValidation>
    <dataValidation type="list" allowBlank="1" showInputMessage="1" showErrorMessage="1" sqref="WXW6:WXW14 VUI6:VUI14 VKM6:VKM14 VAQ6:VAQ14 UQU6:UQU14 UGY6:UGY14 TXC6:TXC14 TNG6:TNG14 TDK6:TDK14 STO6:STO14 SJS6:SJS14 RZW6:RZW14 RQA6:RQA14 RGE6:RGE14 QWI6:QWI14 QMM6:QMM14 QCQ6:QCQ14 PSU6:PSU14 PIY6:PIY14 OZC6:OZC14 OPG6:OPG14 OFK6:OFK14 NVO6:NVO14 NLS6:NLS14 NBW6:NBW14 MSA6:MSA14 MIE6:MIE14 LYI6:LYI14 LOM6:LOM14 LEQ6:LEQ14 KUU6:KUU14 KKY6:KKY14 KBC6:KBC14 JRG6:JRG14 JHK6:JHK14 IXO6:IXO14 INS6:INS14 IDW6:IDW14 HUA6:HUA14 HKE6:HKE14 HAI6:HAI14 GQM6:GQM14 GGQ6:GGQ14 FWU6:FWU14 FMY6:FMY14 FDC6:FDC14 ETG6:ETG14 EJK6:EJK14 DZO6:DZO14 DPS6:DPS14 DFW6:DFW14 CWA6:CWA14 CME6:CME14 CCI6:CCI14 BSM6:BSM14 BIQ6:BIQ14 AYU6:AYU14 AOY6:AOY14 AFC6:AFC14 VG6:VG14 LK6:LK14 WOA6:WOA14" xr:uid="{00000000-0002-0000-0000-000026000000}">
      <formula1>$U$34:$U$37</formula1>
    </dataValidation>
    <dataValidation type="list" allowBlank="1" showInputMessage="1" showErrorMessage="1" sqref="CG6:CG26" xr:uid="{00000000-0002-0000-0000-000027000000}">
      <formula1>"重度,中度,軽度"</formula1>
    </dataValidation>
    <dataValidation type="list" allowBlank="1" showInputMessage="1" showErrorMessage="1" sqref="AR6:AR26" xr:uid="{00000000-0002-0000-0000-000028000000}">
      <formula1>"1強い(支援区分３、行動関連項目１０点以上または程度区分３、行動関連項目８点以上),2認定調査ないが1と同程度,3あるが１、２以下,4ない,5不明"</formula1>
    </dataValidation>
    <dataValidation type="list" allowBlank="1" showInputMessage="1" showErrorMessage="1" sqref="WXS6:WXS14 LG6:LG14 WEA6:WEA14 VUE6:VUE14 VKI6:VKI14 VAM6:VAM14 UQQ6:UQQ14 UGU6:UGU14 TWY6:TWY14 TNC6:TNC14 TDG6:TDG14 STK6:STK14 SJO6:SJO14 RZS6:RZS14 RPW6:RPW14 RGA6:RGA14 QWE6:QWE14 QMI6:QMI14 QCM6:QCM14 PSQ6:PSQ14 PIU6:PIU14 OYY6:OYY14 OPC6:OPC14 OFG6:OFG14 NVK6:NVK14 NLO6:NLO14 NBS6:NBS14 MRW6:MRW14 MIA6:MIA14 LYE6:LYE14 LOI6:LOI14 LEM6:LEM14 KUQ6:KUQ14 KKU6:KKU14 KAY6:KAY14 JRC6:JRC14 JHG6:JHG14 IXK6:IXK14 INO6:INO14 IDS6:IDS14 HTW6:HTW14 HKA6:HKA14 HAE6:HAE14 GQI6:GQI14 GGM6:GGM14 FWQ6:FWQ14 FMU6:FMU14 FCY6:FCY14 ETC6:ETC14 EJG6:EJG14 DZK6:DZK14 DPO6:DPO14 DFS6:DFS14 CVW6:CVW14 CMA6:CMA14 CCE6:CCE14 BSI6:BSI14 BIM6:BIM14 AYQ6:AYQ14 AOU6:AOU14 AEY6:AEY14 VC6:VC14" xr:uid="{00000000-0002-0000-0000-000029000000}">
      <formula1>$E$28:$E$30</formula1>
    </dataValidation>
    <dataValidation type="list" allowBlank="1" showInputMessage="1" showErrorMessage="1" sqref="WXT6:WXT14 LH6:LH14 WEB6:WEB14 VUF6:VUF14 VKJ6:VKJ14 VAN6:VAN14 UQR6:UQR14 UGV6:UGV14 TWZ6:TWZ14 TND6:TND14 TDH6:TDH14 STL6:STL14 SJP6:SJP14 RZT6:RZT14 RPX6:RPX14 RGB6:RGB14 QWF6:QWF14 QMJ6:QMJ14 QCN6:QCN14 PSR6:PSR14 PIV6:PIV14 OYZ6:OYZ14 OPD6:OPD14 OFH6:OFH14 NVL6:NVL14 NLP6:NLP14 NBT6:NBT14 MRX6:MRX14 MIB6:MIB14 LYF6:LYF14 LOJ6:LOJ14 LEN6:LEN14 KUR6:KUR14 KKV6:KKV14 KAZ6:KAZ14 JRD6:JRD14 JHH6:JHH14 IXL6:IXL14 INP6:INP14 IDT6:IDT14 HTX6:HTX14 HKB6:HKB14 HAF6:HAF14 GQJ6:GQJ14 GGN6:GGN14 FWR6:FWR14 FMV6:FMV14 FCZ6:FCZ14 ETD6:ETD14 EJH6:EJH14 DZL6:DZL14 DPP6:DPP14 DFT6:DFT14 CVX6:CVX14 CMB6:CMB14 CCF6:CCF14 BSJ6:BSJ14 BIN6:BIN14 AYR6:AYR14 AOV6:AOV14 AEZ6:AEZ14 VD6:VD14" xr:uid="{00000000-0002-0000-0000-00002A000000}">
      <formula1>$E$31:$E$33</formula1>
    </dataValidation>
    <dataValidation type="list" allowBlank="1" showInputMessage="1" showErrorMessage="1" sqref="WXU6:WXU14 LI6:LI14 WEC6:WEC14 VUG6:VUG14 VKK6:VKK14 VAO6:VAO14 UQS6:UQS14 UGW6:UGW14 TXA6:TXA14 TNE6:TNE14 TDI6:TDI14 STM6:STM14 SJQ6:SJQ14 RZU6:RZU14 RPY6:RPY14 RGC6:RGC14 QWG6:QWG14 QMK6:QMK14 QCO6:QCO14 PSS6:PSS14 PIW6:PIW14 OZA6:OZA14 OPE6:OPE14 OFI6:OFI14 NVM6:NVM14 NLQ6:NLQ14 NBU6:NBU14 MRY6:MRY14 MIC6:MIC14 LYG6:LYG14 LOK6:LOK14 LEO6:LEO14 KUS6:KUS14 KKW6:KKW14 KBA6:KBA14 JRE6:JRE14 JHI6:JHI14 IXM6:IXM14 INQ6:INQ14 IDU6:IDU14 HTY6:HTY14 HKC6:HKC14 HAG6:HAG14 GQK6:GQK14 GGO6:GGO14 FWS6:FWS14 FMW6:FMW14 FDA6:FDA14 ETE6:ETE14 EJI6:EJI14 DZM6:DZM14 DPQ6:DPQ14 DFU6:DFU14 CVY6:CVY14 CMC6:CMC14 CCG6:CCG14 BSK6:BSK14 BIO6:BIO14 AYS6:AYS14 AOW6:AOW14 AFA6:AFA14 VE6:VE14" xr:uid="{00000000-0002-0000-0000-00002B000000}">
      <formula1>$E$34:$E$36</formula1>
    </dataValidation>
    <dataValidation type="list" allowBlank="1" showInputMessage="1" showErrorMessage="1" sqref="WXV6:WXV14 LJ6:LJ14 WED6:WED14 VUH6:VUH14 VKL6:VKL14 VAP6:VAP14 UQT6:UQT14 UGX6:UGX14 TXB6:TXB14 TNF6:TNF14 TDJ6:TDJ14 STN6:STN14 SJR6:SJR14 RZV6:RZV14 RPZ6:RPZ14 RGD6:RGD14 QWH6:QWH14 QML6:QML14 QCP6:QCP14 PST6:PST14 PIX6:PIX14 OZB6:OZB14 OPF6:OPF14 OFJ6:OFJ14 NVN6:NVN14 NLR6:NLR14 NBV6:NBV14 MRZ6:MRZ14 MID6:MID14 LYH6:LYH14 LOL6:LOL14 LEP6:LEP14 KUT6:KUT14 KKX6:KKX14 KBB6:KBB14 JRF6:JRF14 JHJ6:JHJ14 IXN6:IXN14 INR6:INR14 IDV6:IDV14 HTZ6:HTZ14 HKD6:HKD14 HAH6:HAH14 GQL6:GQL14 GGP6:GGP14 FWT6:FWT14 FMX6:FMX14 FDB6:FDB14 ETF6:ETF14 EJJ6:EJJ14 DZN6:DZN14 DPR6:DPR14 DFV6:DFV14 CVZ6:CVZ14 CMD6:CMD14 CCH6:CCH14 BSL6:BSL14 BIP6:BIP14 AYT6:AYT14 AOX6:AOX14 AFB6:AFB14 VF6:VF14" xr:uid="{00000000-0002-0000-0000-00002C000000}">
      <formula1>$E$37:$E$39</formula1>
    </dataValidation>
  </dataValidations>
  <printOptions headings="1"/>
  <pageMargins left="0.25" right="0.25" top="0.75" bottom="0.75" header="0.3" footer="0.3"/>
  <pageSetup paperSize="8" scale="47" fitToHeight="0" orientation="landscape" cellComments="asDisplayed" r:id="rId1"/>
  <headerFooter scaleWithDoc="0" alignWithMargins="0">
    <oddHeader>&amp;R&amp;"ＭＳ Ｐゴシック,太字"&amp;22Aシート・Bシート</oddHeader>
    <evenHeader>&amp;C&amp;"ＭＳ Ｐゴシック,太字"&amp;16Bシート
要因分析・初期対応の検証</evenHeader>
  </headerFooter>
  <colBreaks count="2" manualBreakCount="2">
    <brk id="40" max="25" man="1"/>
    <brk id="80" max="25" man="1"/>
  </colBreaks>
  <ignoredErrors>
    <ignoredError sqref="AP4" numberStoredAsText="1"/>
  </ignoredErrors>
  <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000-00002D000000}">
          <x14:formula1>
            <xm:f>'（７）養護者・Aシート集計表'!$L$5:$L$12</xm:f>
          </x14:formula1>
          <xm:sqref>WMZ6:WMZ14 WWV6:WWV14 KJ6:KJ14 UF6:UF14 AEB6:AEB14 ANX6:ANX14 AXT6:AXT14 BHP6:BHP14 BRL6:BRL14 CBH6:CBH14 CLD6:CLD14 CUZ6:CUZ14 DEV6:DEV14 DOR6:DOR14 DYN6:DYN14 EIJ6:EIJ14 ESF6:ESF14 FCB6:FCB14 FLX6:FLX14 FVT6:FVT14 GFP6:GFP14 GPL6:GPL14 GZH6:GZH14 HJD6:HJD14 HSZ6:HSZ14 ICV6:ICV14 IMR6:IMR14 IWN6:IWN14 JGJ6:JGJ14 JQF6:JQF14 KAB6:KAB14 KJX6:KJX14 KTT6:KTT14 LDP6:LDP14 LNL6:LNL14 LXH6:LXH14 MHD6:MHD14 MQZ6:MQZ14 NAV6:NAV14 NKR6:NKR14 NUN6:NUN14 OEJ6:OEJ14 OOF6:OOF14 OYB6:OYB14 PHX6:PHX14 PRT6:PRT14 QBP6:QBP14 QLL6:QLL14 QVH6:QVH14 RFD6:RFD14 ROZ6:ROZ14 RYV6:RYV14 SIR6:SIR14 SSN6:SSN14 TCJ6:TCJ14 TMF6:TMF14 TWB6:TWB14 UFX6:UFX14 UPT6:UPT14 UZP6:UZP14 VJL6:VJL14 VTH6:VTH14 WDD6:WDD14 AM6:AM26</xm:sqref>
        </x14:dataValidation>
        <x14:dataValidation type="list" allowBlank="1" showInputMessage="1" showErrorMessage="1" xr:uid="{00000000-0002-0000-0000-00002E000000}">
          <x14:formula1>
            <xm:f>'（７）養護者・Aシート集計表'!$O$22:$O$35</xm:f>
          </x14:formula1>
          <xm:sqref>WNL6:WNL14 WXH6:WXH14 WDP6:WDP14 VTT6:VTT14 VJX6:VJX14 VAB6:VAB14 UQF6:UQF14 UGJ6:UGJ14 TWN6:TWN14 TMR6:TMR14 TCV6:TCV14 SSZ6:SSZ14 SJD6:SJD14 RZH6:RZH14 RPL6:RPL14 RFP6:RFP14 QVT6:QVT14 QLX6:QLX14 QCB6:QCB14 PSF6:PSF14 PIJ6:PIJ14 OYN6:OYN14 OOR6:OOR14 OEV6:OEV14 NUZ6:NUZ14 NLD6:NLD14 NBH6:NBH14 MRL6:MRL14 MHP6:MHP14 LXT6:LXT14 LNX6:LNX14 LEB6:LEB14 KUF6:KUF14 KKJ6:KKJ14 KAN6:KAN14 JQR6:JQR14 JGV6:JGV14 IWZ6:IWZ14 IND6:IND14 IDH6:IDH14 HTL6:HTL14 HJP6:HJP14 GZT6:GZT14 GPX6:GPX14 GGB6:GGB14 FWF6:FWF14 FMJ6:FMJ14 FCN6:FCN14 ESR6:ESR14 EIV6:EIV14 DYZ6:DYZ14 DPD6:DPD14 DFH6:DFH14 CVL6:CVL14 CLP6:CLP14 CBT6:CBT14 BRX6:BRX14 BIB6:BIB14 AYF6:AYF14 AOJ6:AOJ14 AEN6:AEN14 UR6:UR14 KV6:KV14 WXE6:WXE14 WNI6:WNI14 WDM6:WDM14 VTQ6:VTQ14 VJU6:VJU14 UZY6:UZY14 UQC6:UQC14 UGG6:UGG14 TWK6:TWK14 TMO6:TMO14 TCS6:TCS14 SSW6:SSW14 SJA6:SJA14 RZE6:RZE14 RPI6:RPI14 RFM6:RFM14 QVQ6:QVQ14 QLU6:QLU14 QBY6:QBY14 PSC6:PSC14 PIG6:PIG14 OYK6:OYK14 OOO6:OOO14 OES6:OES14 NUW6:NUW14 NLA6:NLA14 NBE6:NBE14 MRI6:MRI14 MHM6:MHM14 LXQ6:LXQ14 LNU6:LNU14 LDY6:LDY14 KUC6:KUC14 KKG6:KKG14 KAK6:KAK14 JQO6:JQO14 JGS6:JGS14 IWW6:IWW14 INA6:INA14 IDE6:IDE14 HTI6:HTI14 HJM6:HJM14 GZQ6:GZQ14 GPU6:GPU14 GFY6:GFY14 FWC6:FWC14 FMG6:FMG14 FCK6:FCK14 ESO6:ESO14 EIS6:EIS14 DYW6:DYW14 DPA6:DPA14 DFE6:DFE14 CVI6:CVI14 CLM6:CLM14 CBQ6:CBQ14 BRU6:BRU14 BHY6:BHY14 AYC6:AYC14 AOG6:AOG14 AEK6:AEK14 UO6:UO14 KS6:KS14 AU6:AU26 AX6:AX26</xm:sqref>
        </x14:dataValidation>
        <x14:dataValidation type="list" allowBlank="1" showInputMessage="1" showErrorMessage="1" xr:uid="{00000000-0002-0000-0000-00002F000000}">
          <x14:formula1>
            <xm:f>'（７）養護者・Aシート集計表'!$AF$5:$AF$7</xm:f>
          </x14:formula1>
          <xm:sqref>WWJ6:WWJ14 WMN6:WMN14 JX6:JX14 TT6:TT14 ADP6:ADP14 ANL6:ANL14 AXH6:AXH14 BHD6:BHD14 BQZ6:BQZ14 CAV6:CAV14 CKR6:CKR14 CUN6:CUN14 DEJ6:DEJ14 DOF6:DOF14 DYB6:DYB14 EHX6:EHX14 ERT6:ERT14 FBP6:FBP14 FLL6:FLL14 FVH6:FVH14 GFD6:GFD14 GOZ6:GOZ14 GYV6:GYV14 HIR6:HIR14 HSN6:HSN14 ICJ6:ICJ14 IMF6:IMF14 IWB6:IWB14 JFX6:JFX14 JPT6:JPT14 JZP6:JZP14 KJL6:KJL14 KTH6:KTH14 LDD6:LDD14 LMZ6:LMZ14 LWV6:LWV14 MGR6:MGR14 MQN6:MQN14 NAJ6:NAJ14 NKF6:NKF14 NUB6:NUB14 ODX6:ODX14 ONT6:ONT14 OXP6:OXP14 PHL6:PHL14 PRH6:PRH14 QBD6:QBD14 QKZ6:QKZ14 QUV6:QUV14 RER6:RER14 RON6:RON14 RYJ6:RYJ14 SIF6:SIF14 SSB6:SSB14 TBX6:TBX14 TLT6:TLT14 TVP6:TVP14 UFL6:UFL14 UPH6:UPH14 UZD6:UZD14 VIZ6:VIZ14 VSV6:VSV14 E6:E26 WCR6:WCR14</xm:sqref>
        </x14:dataValidation>
        <x14:dataValidation type="list" allowBlank="1" showInputMessage="1" showErrorMessage="1" xr:uid="{00000000-0002-0000-0000-000030000000}">
          <x14:formula1>
            <xm:f>'（７）養護者・Aシート集計表'!$B$30:$B$31</xm:f>
          </x14:formula1>
          <xm:sqref>WDU6:WDU14 WXM6:WXM14 WNQ6:WNQ14 LA6:LA14 UW6:UW14 AES6:AES14 AOO6:AOO14 AYK6:AYK14 BIG6:BIG14 BSC6:BSC14 CBY6:CBY14 CLU6:CLU14 CVQ6:CVQ14 DFM6:DFM14 DPI6:DPI14 DZE6:DZE14 EJA6:EJA14 ESW6:ESW14 FCS6:FCS14 FMO6:FMO14 FWK6:FWK14 GGG6:GGG14 GQC6:GQC14 GZY6:GZY14 HJU6:HJU14 HTQ6:HTQ14 IDM6:IDM14 INI6:INI14 IXE6:IXE14 JHA6:JHA14 JQW6:JQW14 KAS6:KAS14 KKO6:KKO14 KUK6:KUK14 LEG6:LEG14 LOC6:LOC14 LXY6:LXY14 MHU6:MHU14 MRQ6:MRQ14 NBM6:NBM14 NLI6:NLI14 NVE6:NVE14 OFA6:OFA14 OOW6:OOW14 OYS6:OYS14 PIO6:PIO14 PSK6:PSK14 QCG6:QCG14 QMC6:QMC14 QVY6:QVY14 RFU6:RFU14 RPQ6:RPQ14 RZM6:RZM14 SJI6:SJI14 STE6:STE14 TDA6:TDA14 TMW6:TMW14 TWS6:TWS14 UGO6:UGO14 UQK6:UQK14 VAG6:VAG14 VKC6:VKC14 VTY6:VTY14 I6:I26</xm:sqref>
        </x14:dataValidation>
        <x14:dataValidation type="list" allowBlank="1" showInputMessage="1" showErrorMessage="1" xr:uid="{00000000-0002-0000-0000-000031000000}">
          <x14:formula1>
            <xm:f>'（７）養護者・Aシート集計表'!$E$28:$E$30</xm:f>
          </x14:formula1>
          <xm:sqref>WNW6:WNW14 S6:S26</xm:sqref>
        </x14:dataValidation>
        <x14:dataValidation type="list" allowBlank="1" showInputMessage="1" showErrorMessage="1" xr:uid="{00000000-0002-0000-0000-000032000000}">
          <x14:formula1>
            <xm:f>'（７）養護者・Aシート集計表'!$E$31:$E$33</xm:f>
          </x14:formula1>
          <xm:sqref>WNX6:WNX14 T6:T26</xm:sqref>
        </x14:dataValidation>
        <x14:dataValidation type="list" allowBlank="1" showInputMessage="1" showErrorMessage="1" xr:uid="{00000000-0002-0000-0000-000033000000}">
          <x14:formula1>
            <xm:f>'（７）養護者・Aシート集計表'!$E$34:$E$36</xm:f>
          </x14:formula1>
          <xm:sqref>WNY6:WNY14 U6:U26</xm:sqref>
        </x14:dataValidation>
        <x14:dataValidation type="list" allowBlank="1" showInputMessage="1" showErrorMessage="1" xr:uid="{00000000-0002-0000-0000-000034000000}">
          <x14:formula1>
            <xm:f>'（７）養護者・Aシート集計表'!$E$37:$E$39</xm:f>
          </x14:formula1>
          <xm:sqref>WNZ6:WNZ14 V6:V26</xm:sqref>
        </x14:dataValidation>
        <x14:dataValidation type="list" allowBlank="1" showInputMessage="1" showErrorMessage="1" xr:uid="{00000000-0002-0000-0000-000035000000}">
          <x14:formula1>
            <xm:f>'（７）養護者・Aシート集計表'!$B$5:$B$25</xm:f>
          </x14:formula1>
          <xm:sqref>F6:G26</xm:sqref>
        </x14:dataValidation>
        <x14:dataValidation type="list" allowBlank="1" showInputMessage="1" showErrorMessage="1" xr:uid="{00000000-0002-0000-0000-000036000000}">
          <x14:formula1>
            <xm:f>'（７）養護者・Aシート集計表'!$E$5:$E$12</xm:f>
          </x14:formula1>
          <xm:sqref>M6:M26</xm:sqref>
        </x14:dataValidation>
        <x14:dataValidation type="list" allowBlank="1" showInputMessage="1" showErrorMessage="1" xr:uid="{00000000-0002-0000-0000-000037000000}">
          <x14:formula1>
            <xm:f>'（７）養護者・Aシート集計表'!$E$25:$E$27</xm:f>
          </x14:formula1>
          <xm:sqref>Q6:Q26</xm:sqref>
        </x14:dataValidation>
        <x14:dataValidation type="list" allowBlank="1" showInputMessage="1" showErrorMessage="1" xr:uid="{00000000-0002-0000-0000-000038000000}">
          <x14:formula1>
            <xm:f>'（７）養護者・Aシート集計表'!$B$36:$B$43</xm:f>
          </x14:formula1>
          <xm:sqref>K6:K26</xm:sqref>
        </x14:dataValidation>
        <x14:dataValidation type="list" allowBlank="1" showInputMessage="1" showErrorMessage="1" xr:uid="{00000000-0002-0000-0000-000039000000}">
          <x14:formula1>
            <xm:f>'（７）養護者・Aシート集計表'!$I$5</xm:f>
          </x14:formula1>
          <xm:sqref>W6:W26</xm:sqref>
        </x14:dataValidation>
        <x14:dataValidation type="list" allowBlank="1" showInputMessage="1" showErrorMessage="1" xr:uid="{00000000-0002-0000-0000-00003A000000}">
          <x14:formula1>
            <xm:f>'（７）養護者・Aシート集計表'!$I$6</xm:f>
          </x14:formula1>
          <xm:sqref>X6:X26</xm:sqref>
        </x14:dataValidation>
        <x14:dataValidation type="list" allowBlank="1" showInputMessage="1" showErrorMessage="1" xr:uid="{00000000-0002-0000-0000-00003B000000}">
          <x14:formula1>
            <xm:f>'（７）養護者・Aシート集計表'!$I$7</xm:f>
          </x14:formula1>
          <xm:sqref>Y6:Y26</xm:sqref>
        </x14:dataValidation>
        <x14:dataValidation type="list" allowBlank="1" showInputMessage="1" showErrorMessage="1" xr:uid="{00000000-0002-0000-0000-00003C000000}">
          <x14:formula1>
            <xm:f>'（７）養護者・Aシート集計表'!$I$8</xm:f>
          </x14:formula1>
          <xm:sqref>Z6:Z26</xm:sqref>
        </x14:dataValidation>
        <x14:dataValidation type="list" allowBlank="1" showInputMessage="1" showErrorMessage="1" xr:uid="{00000000-0002-0000-0000-00003D000000}">
          <x14:formula1>
            <xm:f>'（７）養護者・Aシート集計表'!$V$25:$V$28</xm:f>
          </x14:formula1>
          <xm:sqref>BS6:BS26</xm:sqref>
        </x14:dataValidation>
        <x14:dataValidation type="list" allowBlank="1" showInputMessage="1" showErrorMessage="1" xr:uid="{00000000-0002-0000-0000-00003E000000}">
          <x14:formula1>
            <xm:f>'（７）養護者・Aシート集計表'!$V$33:$V$36</xm:f>
          </x14:formula1>
          <xm:sqref>WEE6:WEE14 BT6:BT26</xm:sqref>
        </x14:dataValidation>
        <x14:dataValidation type="list" allowBlank="1" showInputMessage="1" showErrorMessage="1" xr:uid="{00000000-0002-0000-0000-00003F000000}">
          <x14:formula1>
            <xm:f>'（７）養護者・Aシート集計表'!$E$45:$E$46</xm:f>
          </x14:formula1>
          <xm:sqref>R6:R26</xm:sqref>
        </x14:dataValidation>
        <x14:dataValidation type="list" allowBlank="1" showInputMessage="1" showErrorMessage="1" xr:uid="{00000000-0002-0000-0000-000040000000}">
          <x14:formula1>
            <xm:f>'（７）養護者・Aシート集計表'!$Y$36:$Y$42</xm:f>
          </x14:formula1>
          <xm:sqref>BW6:BY26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Q2"/>
  <sheetViews>
    <sheetView view="pageBreakPreview" zoomScale="80" zoomScaleNormal="90" zoomScaleSheetLayoutView="80" workbookViewId="0"/>
  </sheetViews>
  <sheetFormatPr defaultRowHeight="13.2" x14ac:dyDescent="0.2"/>
  <cols>
    <col min="1" max="1" width="2.21875" customWidth="1"/>
    <col min="9" max="9" width="8.6640625" customWidth="1"/>
    <col min="13" max="13" width="2.77734375" customWidth="1"/>
  </cols>
  <sheetData>
    <row r="1" spans="2:17" ht="27" customHeight="1" x14ac:dyDescent="0.2">
      <c r="B1" s="399" t="s">
        <v>483</v>
      </c>
      <c r="H1" s="65" t="s">
        <v>564</v>
      </c>
    </row>
    <row r="2" spans="2:17" ht="14.4" x14ac:dyDescent="0.2">
      <c r="J2" s="619"/>
      <c r="K2" s="619"/>
      <c r="L2" s="619"/>
      <c r="M2" s="619"/>
      <c r="N2" s="619"/>
      <c r="O2" s="619"/>
      <c r="P2" s="619"/>
      <c r="Q2" s="619"/>
    </row>
  </sheetData>
  <mergeCells count="1">
    <mergeCell ref="J2:Q2"/>
  </mergeCells>
  <phoneticPr fontId="3"/>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2843-51F2-4C4C-9120-90EA443BA96E}">
  <sheetPr>
    <tabColor rgb="FFFFFF00"/>
  </sheetPr>
  <dimension ref="A1:CO27"/>
  <sheetViews>
    <sheetView view="pageBreakPreview" zoomScale="70" zoomScaleNormal="75" zoomScaleSheetLayoutView="70" workbookViewId="0">
      <pane xSplit="1" ySplit="5" topLeftCell="B6" activePane="bottomRight" state="frozen"/>
      <selection pane="topRight" activeCell="B1" sqref="B1"/>
      <selection pane="bottomLeft" activeCell="A6" sqref="A6"/>
      <selection pane="bottomRight" activeCell="B6" sqref="B6"/>
    </sheetView>
  </sheetViews>
  <sheetFormatPr defaultColWidth="9" defaultRowHeight="13.2" x14ac:dyDescent="0.2"/>
  <cols>
    <col min="1" max="1" width="9.33203125" style="62" customWidth="1"/>
    <col min="2" max="2" width="14.6640625" style="42" customWidth="1"/>
    <col min="3" max="3" width="11.6640625" style="27" customWidth="1"/>
    <col min="4" max="4" width="8" style="27" customWidth="1"/>
    <col min="5" max="5" width="9.109375" style="27" customWidth="1"/>
    <col min="6" max="7" width="12.44140625" style="4" customWidth="1"/>
    <col min="8" max="8" width="31.77734375" style="4" customWidth="1"/>
    <col min="9" max="9" width="8.109375" style="4" customWidth="1"/>
    <col min="10" max="10" width="23" style="4" customWidth="1"/>
    <col min="11" max="13" width="9.88671875" style="42" customWidth="1"/>
    <col min="14" max="14" width="9" style="27" customWidth="1"/>
    <col min="15" max="15" width="9.44140625" style="210" customWidth="1"/>
    <col min="16" max="16" width="23" style="487" customWidth="1"/>
    <col min="17" max="25" width="7.33203125" style="4" customWidth="1"/>
    <col min="26" max="27" width="8.77734375" style="4" customWidth="1"/>
    <col min="28" max="36" width="8.109375" style="42" customWidth="1"/>
    <col min="37" max="37" width="5.6640625" style="4" bestFit="1" customWidth="1"/>
    <col min="38" max="38" width="6.6640625" style="4" customWidth="1"/>
    <col min="39" max="39" width="8.109375" style="42" customWidth="1"/>
    <col min="40" max="40" width="11.88671875" style="42" customWidth="1"/>
    <col min="41" max="43" width="11.6640625" style="42" customWidth="1"/>
    <col min="44" max="44" width="12.6640625" style="42" customWidth="1"/>
    <col min="45" max="45" width="8.109375" style="4" customWidth="1"/>
    <col min="46" max="46" width="12" style="4" customWidth="1"/>
    <col min="47" max="47" width="10" style="4" customWidth="1"/>
    <col min="48" max="49" width="7.88671875" style="4" customWidth="1"/>
    <col min="50" max="50" width="10" style="4" customWidth="1"/>
    <col min="51" max="51" width="7.77734375" style="4" customWidth="1"/>
    <col min="52" max="52" width="7.88671875" style="4" customWidth="1"/>
    <col min="53" max="53" width="9" style="4" customWidth="1"/>
    <col min="54" max="54" width="9.109375" style="4" customWidth="1"/>
    <col min="55" max="57" width="9.6640625" style="4" customWidth="1"/>
    <col min="58" max="58" width="9.109375" style="4" customWidth="1"/>
    <col min="59" max="59" width="9.6640625" style="4" customWidth="1"/>
    <col min="60" max="60" width="9.109375" style="4" customWidth="1"/>
    <col min="61" max="61" width="12.6640625" style="4" customWidth="1"/>
    <col min="62" max="62" width="9.6640625" style="4" customWidth="1"/>
    <col min="63" max="63" width="9" style="4" customWidth="1"/>
    <col min="64" max="64" width="8.88671875" style="4" customWidth="1"/>
    <col min="65" max="65" width="12.6640625" style="4" customWidth="1"/>
    <col min="66" max="66" width="9.6640625" style="4" customWidth="1"/>
    <col min="67" max="67" width="9.109375" style="4" customWidth="1"/>
    <col min="68" max="68" width="9.6640625" style="4" customWidth="1"/>
    <col min="69" max="69" width="9" style="4" customWidth="1"/>
    <col min="70" max="70" width="12.6640625" style="4" customWidth="1"/>
    <col min="71" max="72" width="10.109375" style="4" customWidth="1"/>
    <col min="73" max="73" width="10.109375" style="289" customWidth="1"/>
    <col min="74" max="74" width="11.77734375" style="470" customWidth="1"/>
    <col min="75" max="77" width="11.44140625" style="471" customWidth="1"/>
    <col min="78" max="78" width="16.44140625" style="471" customWidth="1"/>
    <col min="79" max="79" width="13.33203125" style="42" customWidth="1"/>
    <col min="80" max="80" width="13.109375" style="51" customWidth="1"/>
    <col min="81" max="81" width="12.77734375" style="64" customWidth="1"/>
    <col min="82" max="82" width="15.77734375" style="4" customWidth="1"/>
    <col min="83" max="83" width="12.44140625" style="43" customWidth="1"/>
    <col min="84" max="84" width="58.88671875" style="29" customWidth="1"/>
    <col min="85" max="85" width="13.88671875" style="4" customWidth="1"/>
    <col min="86" max="86" width="31.88671875" style="42" customWidth="1"/>
    <col min="87" max="87" width="45" style="63" customWidth="1"/>
    <col min="88" max="88" width="28.33203125" style="29" bestFit="1" customWidth="1"/>
    <col min="89" max="89" width="14.6640625" style="29" bestFit="1" customWidth="1"/>
    <col min="90" max="90" width="33" style="4" customWidth="1"/>
    <col min="91" max="91" width="36.88671875" style="29" customWidth="1"/>
    <col min="92" max="92" width="15.109375" style="4" customWidth="1"/>
    <col min="93" max="93" width="17.33203125" style="29" customWidth="1"/>
    <col min="94" max="94" width="3.109375" style="29" customWidth="1"/>
    <col min="95" max="16384" width="9" style="29"/>
  </cols>
  <sheetData>
    <row r="1" spans="1:93" s="68" customFormat="1" ht="16.2" x14ac:dyDescent="0.2">
      <c r="A1" s="300"/>
      <c r="B1" s="301">
        <v>1</v>
      </c>
      <c r="C1" s="301">
        <v>2</v>
      </c>
      <c r="D1" s="301">
        <v>3</v>
      </c>
      <c r="E1" s="301">
        <v>4</v>
      </c>
      <c r="F1" s="419">
        <v>5</v>
      </c>
      <c r="G1" s="419">
        <v>6</v>
      </c>
      <c r="H1" s="301">
        <v>7</v>
      </c>
      <c r="I1" s="301">
        <v>8</v>
      </c>
      <c r="J1" s="301">
        <v>9</v>
      </c>
      <c r="K1" s="301">
        <v>10</v>
      </c>
      <c r="L1" s="301">
        <v>11</v>
      </c>
      <c r="M1" s="301">
        <v>12</v>
      </c>
      <c r="N1" s="302">
        <v>13</v>
      </c>
      <c r="O1" s="419">
        <v>14</v>
      </c>
      <c r="P1" s="419">
        <v>15</v>
      </c>
      <c r="Q1" s="419">
        <v>16</v>
      </c>
      <c r="R1" s="419">
        <v>17</v>
      </c>
      <c r="S1" s="419">
        <v>18</v>
      </c>
      <c r="T1" s="419">
        <v>19</v>
      </c>
      <c r="U1" s="419">
        <v>20</v>
      </c>
      <c r="V1" s="419">
        <v>21</v>
      </c>
      <c r="W1" s="419">
        <v>22</v>
      </c>
      <c r="X1" s="419">
        <v>23</v>
      </c>
      <c r="Y1" s="440">
        <v>24</v>
      </c>
      <c r="Z1" s="419">
        <v>25</v>
      </c>
      <c r="AA1" s="419">
        <v>26</v>
      </c>
      <c r="AB1" s="419">
        <v>27</v>
      </c>
      <c r="AC1" s="419">
        <v>28</v>
      </c>
      <c r="AD1" s="419">
        <v>29</v>
      </c>
      <c r="AE1" s="419">
        <v>30</v>
      </c>
      <c r="AF1" s="419">
        <v>31</v>
      </c>
      <c r="AG1" s="419">
        <v>32</v>
      </c>
      <c r="AH1" s="419">
        <v>33</v>
      </c>
      <c r="AI1" s="419">
        <v>34</v>
      </c>
      <c r="AJ1" s="419">
        <v>35</v>
      </c>
      <c r="AK1" s="419">
        <v>36</v>
      </c>
      <c r="AL1" s="419">
        <v>37</v>
      </c>
      <c r="AM1" s="419">
        <v>38</v>
      </c>
      <c r="AN1" s="419">
        <v>39</v>
      </c>
      <c r="AO1" s="419">
        <v>40</v>
      </c>
      <c r="AP1" s="419">
        <v>41</v>
      </c>
      <c r="AQ1" s="419">
        <v>42</v>
      </c>
      <c r="AR1" s="419">
        <v>43</v>
      </c>
      <c r="AS1" s="419">
        <v>44</v>
      </c>
      <c r="AT1" s="419">
        <v>45</v>
      </c>
      <c r="AU1" s="419">
        <v>46</v>
      </c>
      <c r="AV1" s="419">
        <v>47</v>
      </c>
      <c r="AW1" s="419">
        <v>48</v>
      </c>
      <c r="AX1" s="419">
        <v>49</v>
      </c>
      <c r="AY1" s="419">
        <v>50</v>
      </c>
      <c r="AZ1" s="419">
        <v>51</v>
      </c>
      <c r="BA1" s="419">
        <v>52</v>
      </c>
      <c r="BB1" s="419">
        <v>53</v>
      </c>
      <c r="BC1" s="419">
        <v>54</v>
      </c>
      <c r="BD1" s="419">
        <v>55</v>
      </c>
      <c r="BE1" s="419">
        <v>56</v>
      </c>
      <c r="BF1" s="419">
        <v>57</v>
      </c>
      <c r="BG1" s="419">
        <v>58</v>
      </c>
      <c r="BH1" s="419">
        <v>59</v>
      </c>
      <c r="BI1" s="419">
        <v>60</v>
      </c>
      <c r="BJ1" s="419">
        <v>61</v>
      </c>
      <c r="BK1" s="419">
        <v>62</v>
      </c>
      <c r="BL1" s="419">
        <v>63</v>
      </c>
      <c r="BM1" s="419">
        <v>64</v>
      </c>
      <c r="BN1" s="419">
        <v>65</v>
      </c>
      <c r="BO1" s="419">
        <v>66</v>
      </c>
      <c r="BP1" s="419">
        <v>67</v>
      </c>
      <c r="BQ1" s="419">
        <v>68</v>
      </c>
      <c r="BR1" s="492">
        <v>69</v>
      </c>
      <c r="BS1" s="301">
        <v>70</v>
      </c>
      <c r="BT1" s="491">
        <v>71</v>
      </c>
      <c r="BU1" s="440">
        <v>72</v>
      </c>
      <c r="BV1" s="493">
        <v>73</v>
      </c>
      <c r="BW1" s="503">
        <v>74</v>
      </c>
      <c r="BX1" s="504"/>
      <c r="BY1" s="505"/>
      <c r="BZ1" s="419">
        <v>75</v>
      </c>
      <c r="CA1" s="419">
        <v>76</v>
      </c>
      <c r="CB1" s="419">
        <v>77</v>
      </c>
      <c r="CC1" s="432">
        <v>1</v>
      </c>
      <c r="CD1" s="320">
        <v>2</v>
      </c>
      <c r="CE1" s="321">
        <v>3</v>
      </c>
      <c r="CF1" s="320">
        <v>4</v>
      </c>
      <c r="CG1" s="320">
        <v>5</v>
      </c>
      <c r="CH1" s="320">
        <v>6</v>
      </c>
      <c r="CI1" s="320">
        <v>7</v>
      </c>
      <c r="CJ1" s="320">
        <v>8</v>
      </c>
      <c r="CK1" s="320">
        <v>9</v>
      </c>
      <c r="CL1" s="320">
        <v>10</v>
      </c>
      <c r="CM1" s="320">
        <v>11</v>
      </c>
      <c r="CN1" s="320">
        <v>12</v>
      </c>
      <c r="CO1" s="320">
        <v>13</v>
      </c>
    </row>
    <row r="2" spans="1:93" s="11" customFormat="1" ht="46.5" customHeight="1" x14ac:dyDescent="0.2">
      <c r="A2" s="303" t="s">
        <v>146</v>
      </c>
      <c r="B2" s="139"/>
      <c r="C2" s="140"/>
      <c r="D2" s="141"/>
      <c r="E2" s="142"/>
      <c r="F2" s="141" t="s">
        <v>578</v>
      </c>
      <c r="G2" s="141" t="s">
        <v>578</v>
      </c>
      <c r="H2" s="141"/>
      <c r="I2" s="141" t="s">
        <v>579</v>
      </c>
      <c r="J2" s="141" t="s">
        <v>579</v>
      </c>
      <c r="K2" s="141" t="s">
        <v>580</v>
      </c>
      <c r="L2" s="144"/>
      <c r="M2" s="144" t="s">
        <v>581</v>
      </c>
      <c r="N2" s="143"/>
      <c r="O2" s="418" t="s">
        <v>582</v>
      </c>
      <c r="P2" s="488" t="s">
        <v>582</v>
      </c>
      <c r="Q2" s="565" t="s">
        <v>583</v>
      </c>
      <c r="R2" s="565"/>
      <c r="S2" s="565"/>
      <c r="T2" s="565"/>
      <c r="U2" s="565"/>
      <c r="V2" s="566"/>
      <c r="W2" s="567" t="s">
        <v>584</v>
      </c>
      <c r="X2" s="565"/>
      <c r="Y2" s="565"/>
      <c r="Z2" s="565"/>
      <c r="AA2" s="566"/>
      <c r="AB2" s="567" t="s">
        <v>585</v>
      </c>
      <c r="AC2" s="565"/>
      <c r="AD2" s="565"/>
      <c r="AE2" s="565"/>
      <c r="AF2" s="565"/>
      <c r="AG2" s="566"/>
      <c r="AH2" s="142"/>
      <c r="AI2" s="142"/>
      <c r="AJ2" s="142"/>
      <c r="AK2" s="142" t="s">
        <v>586</v>
      </c>
      <c r="AL2" s="142" t="s">
        <v>587</v>
      </c>
      <c r="AM2" s="142" t="s">
        <v>588</v>
      </c>
      <c r="AN2" s="142"/>
      <c r="AO2" s="567" t="s">
        <v>589</v>
      </c>
      <c r="AP2" s="565"/>
      <c r="AQ2" s="566"/>
      <c r="AR2" s="142" t="s">
        <v>590</v>
      </c>
      <c r="AS2" s="142" t="s">
        <v>591</v>
      </c>
      <c r="AT2" s="142" t="s">
        <v>592</v>
      </c>
      <c r="AU2" s="142" t="s">
        <v>593</v>
      </c>
      <c r="AV2" s="142" t="s">
        <v>594</v>
      </c>
      <c r="AW2" s="142" t="s">
        <v>595</v>
      </c>
      <c r="AX2" s="142" t="s">
        <v>593</v>
      </c>
      <c r="AY2" s="142" t="s">
        <v>594</v>
      </c>
      <c r="AZ2" s="142" t="s">
        <v>595</v>
      </c>
      <c r="BA2" s="567" t="s">
        <v>596</v>
      </c>
      <c r="BB2" s="565"/>
      <c r="BC2" s="565"/>
      <c r="BD2" s="565"/>
      <c r="BE2" s="565"/>
      <c r="BF2" s="565"/>
      <c r="BG2" s="565"/>
      <c r="BH2" s="565"/>
      <c r="BI2" s="565"/>
      <c r="BJ2" s="565"/>
      <c r="BK2" s="565"/>
      <c r="BL2" s="565"/>
      <c r="BM2" s="565"/>
      <c r="BN2" s="565"/>
      <c r="BO2" s="565"/>
      <c r="BP2" s="565"/>
      <c r="BQ2" s="565"/>
      <c r="BR2" s="566"/>
      <c r="BS2" s="142" t="s">
        <v>597</v>
      </c>
      <c r="BT2" s="141" t="s">
        <v>598</v>
      </c>
      <c r="BU2" s="472" t="s">
        <v>598</v>
      </c>
      <c r="BV2" s="472" t="s">
        <v>599</v>
      </c>
      <c r="BW2" s="472" t="s">
        <v>599</v>
      </c>
      <c r="BX2" s="472" t="s">
        <v>599</v>
      </c>
      <c r="BY2" s="472" t="s">
        <v>599</v>
      </c>
      <c r="BZ2" s="472" t="s">
        <v>599</v>
      </c>
      <c r="CA2" s="144" t="s">
        <v>600</v>
      </c>
      <c r="CB2" s="304"/>
      <c r="CC2" s="322"/>
      <c r="CD2" s="213"/>
      <c r="CE2" s="557" t="s">
        <v>289</v>
      </c>
      <c r="CF2" s="558"/>
      <c r="CG2" s="558"/>
      <c r="CH2" s="559"/>
      <c r="CI2" s="560" t="s">
        <v>291</v>
      </c>
      <c r="CJ2" s="561"/>
      <c r="CK2" s="561"/>
      <c r="CL2" s="561"/>
      <c r="CM2" s="561"/>
      <c r="CN2" s="562"/>
      <c r="CO2" s="323"/>
    </row>
    <row r="3" spans="1:93" s="15" customFormat="1" ht="53.25" customHeight="1" x14ac:dyDescent="0.2">
      <c r="A3" s="539" t="s">
        <v>287</v>
      </c>
      <c r="B3" s="520" t="s">
        <v>284</v>
      </c>
      <c r="C3" s="543"/>
      <c r="D3" s="543"/>
      <c r="E3" s="543"/>
      <c r="F3" s="543"/>
      <c r="G3" s="543"/>
      <c r="H3" s="544"/>
      <c r="I3" s="520" t="s">
        <v>147</v>
      </c>
      <c r="J3" s="543"/>
      <c r="K3" s="543"/>
      <c r="L3" s="543"/>
      <c r="M3" s="544"/>
      <c r="N3" s="552" t="s">
        <v>148</v>
      </c>
      <c r="O3" s="553"/>
      <c r="P3" s="554"/>
      <c r="Q3" s="495" t="s">
        <v>529</v>
      </c>
      <c r="R3" s="495"/>
      <c r="S3" s="495"/>
      <c r="T3" s="495"/>
      <c r="U3" s="495"/>
      <c r="V3" s="496"/>
      <c r="W3" s="542" t="s">
        <v>486</v>
      </c>
      <c r="X3" s="518"/>
      <c r="Y3" s="518"/>
      <c r="Z3" s="518"/>
      <c r="AA3" s="519"/>
      <c r="AB3" s="542" t="s">
        <v>31</v>
      </c>
      <c r="AC3" s="518"/>
      <c r="AD3" s="518"/>
      <c r="AE3" s="518"/>
      <c r="AF3" s="518"/>
      <c r="AG3" s="519"/>
      <c r="AH3" s="542" t="s">
        <v>136</v>
      </c>
      <c r="AI3" s="518"/>
      <c r="AJ3" s="519"/>
      <c r="AK3" s="542" t="s">
        <v>149</v>
      </c>
      <c r="AL3" s="518"/>
      <c r="AM3" s="518"/>
      <c r="AN3" s="519"/>
      <c r="AO3" s="545" t="s">
        <v>139</v>
      </c>
      <c r="AP3" s="546"/>
      <c r="AQ3" s="547"/>
      <c r="AR3" s="482" t="s">
        <v>150</v>
      </c>
      <c r="AS3" s="542" t="s">
        <v>151</v>
      </c>
      <c r="AT3" s="519"/>
      <c r="AU3" s="542" t="s">
        <v>488</v>
      </c>
      <c r="AV3" s="518"/>
      <c r="AW3" s="518"/>
      <c r="AX3" s="518"/>
      <c r="AY3" s="518"/>
      <c r="AZ3" s="518"/>
      <c r="BA3" s="542" t="s">
        <v>487</v>
      </c>
      <c r="BB3" s="518"/>
      <c r="BC3" s="518"/>
      <c r="BD3" s="518"/>
      <c r="BE3" s="518"/>
      <c r="BF3" s="518"/>
      <c r="BG3" s="518"/>
      <c r="BH3" s="518"/>
      <c r="BI3" s="518"/>
      <c r="BJ3" s="518"/>
      <c r="BK3" s="518"/>
      <c r="BL3" s="518"/>
      <c r="BM3" s="518"/>
      <c r="BN3" s="518"/>
      <c r="BO3" s="518"/>
      <c r="BP3" s="518"/>
      <c r="BQ3" s="518"/>
      <c r="BR3" s="519"/>
      <c r="BS3" s="482" t="s">
        <v>413</v>
      </c>
      <c r="BT3" s="484"/>
      <c r="BU3" s="485"/>
      <c r="BV3" s="485" t="s">
        <v>549</v>
      </c>
      <c r="BW3" s="494" t="s">
        <v>548</v>
      </c>
      <c r="BX3" s="495"/>
      <c r="BY3" s="495"/>
      <c r="BZ3" s="496"/>
      <c r="CA3" s="484" t="s">
        <v>155</v>
      </c>
      <c r="CB3" s="305" t="s">
        <v>42</v>
      </c>
      <c r="CC3" s="324"/>
      <c r="CD3" s="214"/>
      <c r="CE3" s="568" t="s">
        <v>288</v>
      </c>
      <c r="CF3" s="569"/>
      <c r="CG3" s="569"/>
      <c r="CH3" s="569"/>
      <c r="CI3" s="563" t="s">
        <v>290</v>
      </c>
      <c r="CJ3" s="564"/>
      <c r="CK3" s="564"/>
      <c r="CL3" s="564"/>
      <c r="CM3" s="564"/>
      <c r="CN3" s="564"/>
      <c r="CO3" s="325"/>
    </row>
    <row r="4" spans="1:93" s="15" customFormat="1" ht="24" customHeight="1" x14ac:dyDescent="0.2">
      <c r="A4" s="540"/>
      <c r="B4" s="516" t="s">
        <v>41</v>
      </c>
      <c r="C4" s="527" t="s">
        <v>27</v>
      </c>
      <c r="D4" s="529" t="s">
        <v>577</v>
      </c>
      <c r="E4" s="531" t="s">
        <v>1</v>
      </c>
      <c r="F4" s="533" t="s">
        <v>341</v>
      </c>
      <c r="G4" s="533" t="s">
        <v>342</v>
      </c>
      <c r="H4" s="533" t="s">
        <v>601</v>
      </c>
      <c r="I4" s="550" t="s">
        <v>2</v>
      </c>
      <c r="J4" s="501" t="s">
        <v>609</v>
      </c>
      <c r="K4" s="516" t="s">
        <v>35</v>
      </c>
      <c r="L4" s="516" t="s">
        <v>371</v>
      </c>
      <c r="M4" s="516" t="s">
        <v>351</v>
      </c>
      <c r="N4" s="520" t="s">
        <v>132</v>
      </c>
      <c r="O4" s="535" t="s">
        <v>26</v>
      </c>
      <c r="P4" s="555" t="s">
        <v>602</v>
      </c>
      <c r="Q4" s="519" t="s">
        <v>81</v>
      </c>
      <c r="R4" s="537" t="s">
        <v>424</v>
      </c>
      <c r="S4" s="516" t="s">
        <v>140</v>
      </c>
      <c r="T4" s="516" t="s">
        <v>141</v>
      </c>
      <c r="U4" s="516" t="s">
        <v>143</v>
      </c>
      <c r="V4" s="516" t="s">
        <v>142</v>
      </c>
      <c r="W4" s="516" t="s">
        <v>392</v>
      </c>
      <c r="X4" s="516" t="s">
        <v>393</v>
      </c>
      <c r="Y4" s="516" t="s">
        <v>394</v>
      </c>
      <c r="Z4" s="516" t="s">
        <v>11</v>
      </c>
      <c r="AA4" s="497" t="s">
        <v>498</v>
      </c>
      <c r="AB4" s="516" t="s">
        <v>324</v>
      </c>
      <c r="AC4" s="516" t="s">
        <v>325</v>
      </c>
      <c r="AD4" s="516" t="s">
        <v>326</v>
      </c>
      <c r="AE4" s="516" t="s">
        <v>328</v>
      </c>
      <c r="AF4" s="516" t="s">
        <v>395</v>
      </c>
      <c r="AG4" s="516" t="s">
        <v>327</v>
      </c>
      <c r="AH4" s="516" t="s">
        <v>33</v>
      </c>
      <c r="AI4" s="516" t="s">
        <v>34</v>
      </c>
      <c r="AJ4" s="516" t="s">
        <v>323</v>
      </c>
      <c r="AK4" s="516" t="s">
        <v>28</v>
      </c>
      <c r="AL4" s="516" t="s">
        <v>29</v>
      </c>
      <c r="AM4" s="516" t="s">
        <v>391</v>
      </c>
      <c r="AN4" s="516" t="s">
        <v>484</v>
      </c>
      <c r="AO4" s="548" t="s">
        <v>425</v>
      </c>
      <c r="AP4" s="548" t="s">
        <v>138</v>
      </c>
      <c r="AQ4" s="516" t="s">
        <v>137</v>
      </c>
      <c r="AR4" s="516" t="s">
        <v>32</v>
      </c>
      <c r="AS4" s="516" t="s">
        <v>3</v>
      </c>
      <c r="AT4" s="516" t="s">
        <v>4</v>
      </c>
      <c r="AU4" s="574" t="s">
        <v>156</v>
      </c>
      <c r="AV4" s="578" t="s">
        <v>157</v>
      </c>
      <c r="AW4" s="576" t="s">
        <v>158</v>
      </c>
      <c r="AX4" s="574" t="s">
        <v>159</v>
      </c>
      <c r="AY4" s="572" t="s">
        <v>160</v>
      </c>
      <c r="AZ4" s="522" t="s">
        <v>161</v>
      </c>
      <c r="BA4" s="542" t="s">
        <v>80</v>
      </c>
      <c r="BB4" s="518"/>
      <c r="BC4" s="518"/>
      <c r="BD4" s="518"/>
      <c r="BE4" s="518"/>
      <c r="BF4" s="518"/>
      <c r="BG4" s="518"/>
      <c r="BH4" s="518"/>
      <c r="BI4" s="518"/>
      <c r="BJ4" s="570" t="s">
        <v>414</v>
      </c>
      <c r="BK4" s="518"/>
      <c r="BL4" s="518"/>
      <c r="BM4" s="571"/>
      <c r="BN4" s="518" t="s">
        <v>419</v>
      </c>
      <c r="BO4" s="518"/>
      <c r="BP4" s="518"/>
      <c r="BQ4" s="518"/>
      <c r="BR4" s="519"/>
      <c r="BS4" s="510" t="s">
        <v>403</v>
      </c>
      <c r="BT4" s="510" t="s">
        <v>5</v>
      </c>
      <c r="BU4" s="497" t="s">
        <v>566</v>
      </c>
      <c r="BV4" s="524" t="s">
        <v>608</v>
      </c>
      <c r="BW4" s="499" t="s">
        <v>550</v>
      </c>
      <c r="BX4" s="499" t="s">
        <v>551</v>
      </c>
      <c r="BY4" s="499" t="s">
        <v>552</v>
      </c>
      <c r="BZ4" s="499" t="s">
        <v>553</v>
      </c>
      <c r="CA4" s="510" t="s">
        <v>152</v>
      </c>
      <c r="CB4" s="580" t="s">
        <v>153</v>
      </c>
      <c r="CC4" s="512" t="s">
        <v>128</v>
      </c>
      <c r="CD4" s="508" t="s">
        <v>294</v>
      </c>
      <c r="CE4" s="514" t="s">
        <v>129</v>
      </c>
      <c r="CF4" s="508" t="s">
        <v>295</v>
      </c>
      <c r="CG4" s="508" t="s">
        <v>611</v>
      </c>
      <c r="CH4" s="508" t="s">
        <v>144</v>
      </c>
      <c r="CI4" s="508" t="s">
        <v>36</v>
      </c>
      <c r="CJ4" s="508" t="s">
        <v>37</v>
      </c>
      <c r="CK4" s="508" t="s">
        <v>135</v>
      </c>
      <c r="CL4" s="508" t="s">
        <v>285</v>
      </c>
      <c r="CM4" s="508" t="s">
        <v>286</v>
      </c>
      <c r="CN4" s="508" t="s">
        <v>206</v>
      </c>
      <c r="CO4" s="506" t="s">
        <v>130</v>
      </c>
    </row>
    <row r="5" spans="1:93" s="15" customFormat="1" ht="102.75" customHeight="1" thickBot="1" x14ac:dyDescent="0.25">
      <c r="A5" s="541"/>
      <c r="B5" s="517"/>
      <c r="C5" s="528"/>
      <c r="D5" s="530"/>
      <c r="E5" s="532"/>
      <c r="F5" s="534"/>
      <c r="G5" s="534"/>
      <c r="H5" s="534"/>
      <c r="I5" s="551"/>
      <c r="J5" s="502"/>
      <c r="K5" s="517"/>
      <c r="L5" s="517"/>
      <c r="M5" s="517"/>
      <c r="N5" s="521"/>
      <c r="O5" s="536"/>
      <c r="P5" s="556"/>
      <c r="Q5" s="526"/>
      <c r="R5" s="538"/>
      <c r="S5" s="517"/>
      <c r="T5" s="517"/>
      <c r="U5" s="517"/>
      <c r="V5" s="517"/>
      <c r="W5" s="517"/>
      <c r="X5" s="517"/>
      <c r="Y5" s="517"/>
      <c r="Z5" s="517"/>
      <c r="AA5" s="498"/>
      <c r="AB5" s="517"/>
      <c r="AC5" s="517"/>
      <c r="AD5" s="517"/>
      <c r="AE5" s="517"/>
      <c r="AF5" s="517"/>
      <c r="AG5" s="517"/>
      <c r="AH5" s="517"/>
      <c r="AI5" s="517"/>
      <c r="AJ5" s="517"/>
      <c r="AK5" s="517"/>
      <c r="AL5" s="517"/>
      <c r="AM5" s="517"/>
      <c r="AN5" s="517"/>
      <c r="AO5" s="549"/>
      <c r="AP5" s="549"/>
      <c r="AQ5" s="517"/>
      <c r="AR5" s="517"/>
      <c r="AS5" s="517"/>
      <c r="AT5" s="517"/>
      <c r="AU5" s="575"/>
      <c r="AV5" s="579"/>
      <c r="AW5" s="577"/>
      <c r="AX5" s="575"/>
      <c r="AY5" s="573"/>
      <c r="AZ5" s="523"/>
      <c r="BA5" s="483" t="s">
        <v>426</v>
      </c>
      <c r="BB5" s="486" t="s">
        <v>521</v>
      </c>
      <c r="BC5" s="486" t="s">
        <v>522</v>
      </c>
      <c r="BD5" s="442" t="s">
        <v>523</v>
      </c>
      <c r="BE5" s="486" t="s">
        <v>524</v>
      </c>
      <c r="BF5" s="486" t="s">
        <v>525</v>
      </c>
      <c r="BG5" s="442" t="s">
        <v>526</v>
      </c>
      <c r="BH5" s="486" t="s">
        <v>527</v>
      </c>
      <c r="BI5" s="443" t="s">
        <v>422</v>
      </c>
      <c r="BJ5" s="444" t="s">
        <v>427</v>
      </c>
      <c r="BK5" s="486" t="s">
        <v>428</v>
      </c>
      <c r="BL5" s="486" t="s">
        <v>528</v>
      </c>
      <c r="BM5" s="424" t="s">
        <v>423</v>
      </c>
      <c r="BN5" s="423" t="s">
        <v>430</v>
      </c>
      <c r="BO5" s="483" t="s">
        <v>431</v>
      </c>
      <c r="BP5" s="483" t="s">
        <v>432</v>
      </c>
      <c r="BQ5" s="483" t="s">
        <v>433</v>
      </c>
      <c r="BR5" s="349" t="s">
        <v>423</v>
      </c>
      <c r="BS5" s="511"/>
      <c r="BT5" s="511"/>
      <c r="BU5" s="498"/>
      <c r="BV5" s="525"/>
      <c r="BW5" s="500"/>
      <c r="BX5" s="500"/>
      <c r="BY5" s="500"/>
      <c r="BZ5" s="500"/>
      <c r="CA5" s="511"/>
      <c r="CB5" s="581"/>
      <c r="CC5" s="513"/>
      <c r="CD5" s="509"/>
      <c r="CE5" s="515"/>
      <c r="CF5" s="509"/>
      <c r="CG5" s="509"/>
      <c r="CH5" s="509"/>
      <c r="CI5" s="509"/>
      <c r="CJ5" s="509"/>
      <c r="CK5" s="509"/>
      <c r="CL5" s="509"/>
      <c r="CM5" s="509"/>
      <c r="CN5" s="509"/>
      <c r="CO5" s="507"/>
    </row>
    <row r="6" spans="1:93" s="11" customFormat="1" ht="95.25" customHeight="1" x14ac:dyDescent="0.2">
      <c r="A6" s="311">
        <v>1</v>
      </c>
      <c r="B6" s="248" t="s">
        <v>306</v>
      </c>
      <c r="C6" s="249" t="s">
        <v>606</v>
      </c>
      <c r="D6" s="250" t="s">
        <v>554</v>
      </c>
      <c r="E6" s="251" t="s">
        <v>110</v>
      </c>
      <c r="F6" s="250" t="s">
        <v>359</v>
      </c>
      <c r="G6" s="250"/>
      <c r="H6" s="294" t="s">
        <v>555</v>
      </c>
      <c r="I6" s="250" t="s">
        <v>115</v>
      </c>
      <c r="J6" s="250"/>
      <c r="K6" s="250" t="s">
        <v>192</v>
      </c>
      <c r="L6" s="250" t="s">
        <v>606</v>
      </c>
      <c r="M6" s="250" t="s">
        <v>407</v>
      </c>
      <c r="N6" s="296"/>
      <c r="O6" s="433"/>
      <c r="P6" s="489"/>
      <c r="Q6" s="297"/>
      <c r="R6" s="253"/>
      <c r="S6" s="420"/>
      <c r="T6" s="420"/>
      <c r="U6" s="420"/>
      <c r="V6" s="420"/>
      <c r="W6" s="251"/>
      <c r="X6" s="251"/>
      <c r="Y6" s="251"/>
      <c r="Z6" s="251"/>
      <c r="AA6" s="420"/>
      <c r="AB6" s="251" t="s">
        <v>299</v>
      </c>
      <c r="AC6" s="251" t="s">
        <v>308</v>
      </c>
      <c r="AD6" s="251"/>
      <c r="AE6" s="251"/>
      <c r="AF6" s="251"/>
      <c r="AG6" s="251"/>
      <c r="AH6" s="251">
        <v>4</v>
      </c>
      <c r="AI6" s="251" t="s">
        <v>309</v>
      </c>
      <c r="AJ6" s="251" t="s">
        <v>300</v>
      </c>
      <c r="AK6" s="251" t="s">
        <v>111</v>
      </c>
      <c r="AL6" s="251">
        <v>27</v>
      </c>
      <c r="AM6" s="295">
        <v>4</v>
      </c>
      <c r="AN6" s="251"/>
      <c r="AO6" s="251" t="s">
        <v>114</v>
      </c>
      <c r="AP6" s="251"/>
      <c r="AQ6" s="251"/>
      <c r="AR6" s="420" t="s">
        <v>604</v>
      </c>
      <c r="AS6" s="250" t="s">
        <v>298</v>
      </c>
      <c r="AT6" s="251" t="s">
        <v>310</v>
      </c>
      <c r="AU6" s="251"/>
      <c r="AV6" s="251"/>
      <c r="AW6" s="251"/>
      <c r="AX6" s="251"/>
      <c r="AY6" s="251"/>
      <c r="AZ6" s="251"/>
      <c r="BA6" s="251"/>
      <c r="BB6" s="251" t="s">
        <v>416</v>
      </c>
      <c r="BC6" s="251"/>
      <c r="BD6" s="251"/>
      <c r="BE6" s="251"/>
      <c r="BF6" s="251"/>
      <c r="BG6" s="251"/>
      <c r="BH6" s="251"/>
      <c r="BI6" s="251"/>
      <c r="BJ6" s="251"/>
      <c r="BK6" s="251"/>
      <c r="BL6" s="251"/>
      <c r="BM6" s="251"/>
      <c r="BN6" s="251" t="s">
        <v>416</v>
      </c>
      <c r="BO6" s="251" t="s">
        <v>416</v>
      </c>
      <c r="BP6" s="251"/>
      <c r="BQ6" s="251"/>
      <c r="BR6" s="251"/>
      <c r="BS6" s="251"/>
      <c r="BT6" s="348" t="s">
        <v>12</v>
      </c>
      <c r="BU6" s="468"/>
      <c r="BV6" s="438"/>
      <c r="BW6" s="438"/>
      <c r="BX6" s="438"/>
      <c r="BY6" s="438"/>
      <c r="BZ6" s="438"/>
      <c r="CA6" s="312"/>
      <c r="CB6" s="313"/>
      <c r="CC6" s="319">
        <v>1</v>
      </c>
      <c r="CD6" s="314" t="str">
        <f t="shared" ref="CD6:CD26" si="0">IF(CC6=A6,B6,"error")</f>
        <v>A山B子</v>
      </c>
      <c r="CE6" s="315"/>
      <c r="CF6" s="316"/>
      <c r="CG6" s="317"/>
      <c r="CH6" s="317"/>
      <c r="CI6" s="316"/>
      <c r="CJ6" s="316"/>
      <c r="CK6" s="317"/>
      <c r="CL6" s="316"/>
      <c r="CM6" s="317"/>
      <c r="CN6" s="318"/>
      <c r="CO6" s="317"/>
    </row>
    <row r="7" spans="1:93" s="11" customFormat="1" ht="66.75" customHeight="1" x14ac:dyDescent="0.2">
      <c r="A7" s="306">
        <v>2</v>
      </c>
      <c r="B7" s="135" t="s">
        <v>305</v>
      </c>
      <c r="C7" s="49" t="s">
        <v>605</v>
      </c>
      <c r="D7" s="67" t="s">
        <v>112</v>
      </c>
      <c r="E7" s="69" t="s">
        <v>110</v>
      </c>
      <c r="F7" s="67" t="s">
        <v>307</v>
      </c>
      <c r="G7" s="67"/>
      <c r="H7" s="50" t="s">
        <v>335</v>
      </c>
      <c r="I7" s="67" t="s">
        <v>115</v>
      </c>
      <c r="J7" s="67"/>
      <c r="K7" s="67" t="s">
        <v>201</v>
      </c>
      <c r="L7" s="67" t="s">
        <v>607</v>
      </c>
      <c r="M7" s="67" t="s">
        <v>481</v>
      </c>
      <c r="N7" s="136" t="s">
        <v>603</v>
      </c>
      <c r="O7" s="209" t="s">
        <v>115</v>
      </c>
      <c r="P7" s="490"/>
      <c r="Q7" s="137"/>
      <c r="R7" s="69"/>
      <c r="S7" s="69"/>
      <c r="T7" s="69"/>
      <c r="U7" s="69" t="s">
        <v>373</v>
      </c>
      <c r="V7" s="69"/>
      <c r="W7" s="69"/>
      <c r="X7" s="69"/>
      <c r="Y7" s="69"/>
      <c r="Z7" s="69"/>
      <c r="AA7" s="69"/>
      <c r="AB7" s="69"/>
      <c r="AC7" s="69" t="s">
        <v>308</v>
      </c>
      <c r="AD7" s="69"/>
      <c r="AE7" s="69"/>
      <c r="AF7" s="69"/>
      <c r="AG7" s="69"/>
      <c r="AH7" s="69" t="s">
        <v>300</v>
      </c>
      <c r="AI7" s="69" t="s">
        <v>313</v>
      </c>
      <c r="AJ7" s="69" t="s">
        <v>300</v>
      </c>
      <c r="AK7" s="69" t="s">
        <v>302</v>
      </c>
      <c r="AL7" s="69">
        <v>39</v>
      </c>
      <c r="AM7" s="89">
        <v>3</v>
      </c>
      <c r="AN7" s="69" t="s">
        <v>485</v>
      </c>
      <c r="AO7" s="69" t="s">
        <v>114</v>
      </c>
      <c r="AP7" s="69"/>
      <c r="AQ7" s="69"/>
      <c r="AR7" s="69"/>
      <c r="AS7" s="67" t="s">
        <v>298</v>
      </c>
      <c r="AT7" s="69" t="s">
        <v>301</v>
      </c>
      <c r="AU7" s="69" t="s">
        <v>303</v>
      </c>
      <c r="AV7" s="69">
        <v>72</v>
      </c>
      <c r="AW7" s="69" t="s">
        <v>304</v>
      </c>
      <c r="AX7" s="69"/>
      <c r="AY7" s="69"/>
      <c r="AZ7" s="69"/>
      <c r="BA7" s="69" t="s">
        <v>416</v>
      </c>
      <c r="BB7" s="69" t="s">
        <v>416</v>
      </c>
      <c r="BC7" s="69"/>
      <c r="BD7" s="69" t="s">
        <v>416</v>
      </c>
      <c r="BE7" s="69"/>
      <c r="BF7" s="69"/>
      <c r="BG7" s="69"/>
      <c r="BH7" s="69"/>
      <c r="BI7" s="69"/>
      <c r="BJ7" s="69"/>
      <c r="BK7" s="69"/>
      <c r="BL7" s="69"/>
      <c r="BM7" s="69"/>
      <c r="BN7" s="69"/>
      <c r="BO7" s="69"/>
      <c r="BP7" s="69"/>
      <c r="BQ7" s="69"/>
      <c r="BR7" s="69"/>
      <c r="BS7" s="69"/>
      <c r="BT7" s="348" t="s">
        <v>9</v>
      </c>
      <c r="BU7" s="469"/>
      <c r="BV7" s="439"/>
      <c r="BW7" s="439" t="s">
        <v>90</v>
      </c>
      <c r="BX7" s="439" t="s">
        <v>96</v>
      </c>
      <c r="BY7" s="439" t="s">
        <v>499</v>
      </c>
      <c r="BZ7" s="439"/>
      <c r="CA7" s="138"/>
      <c r="CB7" s="307"/>
      <c r="CC7" s="298">
        <v>2</v>
      </c>
      <c r="CD7" s="224" t="str">
        <f t="shared" si="0"/>
        <v>C村D太郎</v>
      </c>
      <c r="CE7" s="103"/>
      <c r="CF7" s="18"/>
      <c r="CG7" s="101"/>
      <c r="CH7" s="101"/>
      <c r="CI7" s="18"/>
      <c r="CJ7" s="18"/>
      <c r="CK7" s="101"/>
      <c r="CL7" s="18"/>
      <c r="CM7" s="101"/>
      <c r="CN7" s="225"/>
      <c r="CO7" s="101"/>
    </row>
    <row r="8" spans="1:93" s="11" customFormat="1" ht="54.9" customHeight="1" x14ac:dyDescent="0.2">
      <c r="A8" s="306">
        <v>3</v>
      </c>
      <c r="B8" s="135"/>
      <c r="C8" s="49"/>
      <c r="D8" s="67"/>
      <c r="E8" s="69"/>
      <c r="F8" s="67"/>
      <c r="G8" s="67"/>
      <c r="H8" s="50"/>
      <c r="I8" s="67"/>
      <c r="J8" s="67"/>
      <c r="K8" s="67"/>
      <c r="L8" s="67"/>
      <c r="M8" s="67"/>
      <c r="N8" s="136"/>
      <c r="O8" s="209"/>
      <c r="P8" s="490"/>
      <c r="Q8" s="137"/>
      <c r="R8" s="69"/>
      <c r="S8" s="69"/>
      <c r="T8" s="69"/>
      <c r="U8" s="69"/>
      <c r="V8" s="69"/>
      <c r="W8" s="69"/>
      <c r="X8" s="69"/>
      <c r="Y8" s="69"/>
      <c r="Z8" s="69"/>
      <c r="AA8" s="69"/>
      <c r="AB8" s="69"/>
      <c r="AC8" s="69"/>
      <c r="AD8" s="69"/>
      <c r="AE8" s="69"/>
      <c r="AF8" s="69"/>
      <c r="AG8" s="69"/>
      <c r="AH8" s="69"/>
      <c r="AI8" s="69"/>
      <c r="AJ8" s="69"/>
      <c r="AK8" s="69"/>
      <c r="AL8" s="69"/>
      <c r="AM8" s="89"/>
      <c r="AN8" s="69"/>
      <c r="AO8" s="69"/>
      <c r="AP8" s="69"/>
      <c r="AQ8" s="69"/>
      <c r="AR8" s="69"/>
      <c r="AS8" s="67"/>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348"/>
      <c r="BU8" s="469"/>
      <c r="BV8" s="439"/>
      <c r="BW8" s="439"/>
      <c r="BX8" s="439"/>
      <c r="BY8" s="439"/>
      <c r="BZ8" s="439"/>
      <c r="CA8" s="138"/>
      <c r="CB8" s="307"/>
      <c r="CC8" s="298">
        <v>3</v>
      </c>
      <c r="CD8" s="226">
        <f t="shared" si="0"/>
        <v>0</v>
      </c>
      <c r="CE8" s="227"/>
      <c r="CF8" s="228"/>
      <c r="CG8" s="101"/>
      <c r="CH8" s="223"/>
      <c r="CI8" s="228"/>
      <c r="CJ8" s="228"/>
      <c r="CK8" s="223"/>
      <c r="CL8" s="228"/>
      <c r="CM8" s="223"/>
      <c r="CN8" s="229"/>
      <c r="CO8" s="223"/>
    </row>
    <row r="9" spans="1:93" s="11" customFormat="1" ht="54.9" customHeight="1" x14ac:dyDescent="0.2">
      <c r="A9" s="306">
        <v>4</v>
      </c>
      <c r="B9" s="135"/>
      <c r="C9" s="49"/>
      <c r="D9" s="67"/>
      <c r="E9" s="69"/>
      <c r="F9" s="67"/>
      <c r="G9" s="67"/>
      <c r="H9" s="50"/>
      <c r="I9" s="67"/>
      <c r="J9" s="67"/>
      <c r="K9" s="67"/>
      <c r="L9" s="67"/>
      <c r="M9" s="67"/>
      <c r="N9" s="136"/>
      <c r="O9" s="209"/>
      <c r="P9" s="490"/>
      <c r="Q9" s="137"/>
      <c r="R9" s="69"/>
      <c r="S9" s="69"/>
      <c r="T9" s="69"/>
      <c r="U9" s="69"/>
      <c r="V9" s="69"/>
      <c r="W9" s="69"/>
      <c r="X9" s="69"/>
      <c r="Y9" s="69"/>
      <c r="Z9" s="69"/>
      <c r="AA9" s="69"/>
      <c r="AB9" s="69"/>
      <c r="AC9" s="69"/>
      <c r="AD9" s="69"/>
      <c r="AE9" s="69"/>
      <c r="AF9" s="69"/>
      <c r="AG9" s="69"/>
      <c r="AH9" s="69"/>
      <c r="AI9" s="69"/>
      <c r="AJ9" s="69"/>
      <c r="AK9" s="69"/>
      <c r="AL9" s="69"/>
      <c r="AM9" s="89"/>
      <c r="AN9" s="69"/>
      <c r="AO9" s="69"/>
      <c r="AP9" s="69"/>
      <c r="AQ9" s="69"/>
      <c r="AR9" s="69"/>
      <c r="AS9" s="67"/>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348"/>
      <c r="BU9" s="469"/>
      <c r="BV9" s="439"/>
      <c r="BW9" s="439"/>
      <c r="BX9" s="439"/>
      <c r="BY9" s="439"/>
      <c r="BZ9" s="439"/>
      <c r="CA9" s="138"/>
      <c r="CB9" s="307"/>
      <c r="CC9" s="298">
        <v>4</v>
      </c>
      <c r="CD9" s="226">
        <f t="shared" si="0"/>
        <v>0</v>
      </c>
      <c r="CE9" s="227"/>
      <c r="CF9" s="228"/>
      <c r="CG9" s="101"/>
      <c r="CH9" s="223"/>
      <c r="CI9" s="18"/>
      <c r="CJ9" s="18"/>
      <c r="CK9" s="101"/>
      <c r="CL9" s="18"/>
      <c r="CM9" s="101"/>
      <c r="CN9" s="225"/>
      <c r="CO9" s="101"/>
    </row>
    <row r="10" spans="1:93" s="11" customFormat="1" ht="54.9" customHeight="1" x14ac:dyDescent="0.2">
      <c r="A10" s="306">
        <v>5</v>
      </c>
      <c r="B10" s="135"/>
      <c r="C10" s="49"/>
      <c r="D10" s="67"/>
      <c r="E10" s="69"/>
      <c r="F10" s="67"/>
      <c r="G10" s="67"/>
      <c r="H10" s="50"/>
      <c r="I10" s="67"/>
      <c r="J10" s="67"/>
      <c r="K10" s="67"/>
      <c r="L10" s="67"/>
      <c r="M10" s="67"/>
      <c r="N10" s="136"/>
      <c r="O10" s="209"/>
      <c r="P10" s="490"/>
      <c r="Q10" s="137"/>
      <c r="R10" s="69"/>
      <c r="S10" s="69"/>
      <c r="T10" s="69"/>
      <c r="U10" s="69"/>
      <c r="V10" s="69"/>
      <c r="W10" s="69"/>
      <c r="X10" s="69"/>
      <c r="Y10" s="69"/>
      <c r="Z10" s="69"/>
      <c r="AA10" s="69"/>
      <c r="AB10" s="69"/>
      <c r="AC10" s="69"/>
      <c r="AD10" s="69"/>
      <c r="AE10" s="69"/>
      <c r="AF10" s="69"/>
      <c r="AG10" s="69"/>
      <c r="AH10" s="69"/>
      <c r="AI10" s="69"/>
      <c r="AJ10" s="69"/>
      <c r="AK10" s="69"/>
      <c r="AL10" s="69"/>
      <c r="AM10" s="89"/>
      <c r="AN10" s="69"/>
      <c r="AO10" s="69"/>
      <c r="AP10" s="69"/>
      <c r="AQ10" s="69"/>
      <c r="AR10" s="69"/>
      <c r="AS10" s="67"/>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348"/>
      <c r="BU10" s="469"/>
      <c r="BV10" s="439"/>
      <c r="BW10" s="439"/>
      <c r="BX10" s="439"/>
      <c r="BY10" s="439"/>
      <c r="BZ10" s="439"/>
      <c r="CA10" s="138"/>
      <c r="CB10" s="307"/>
      <c r="CC10" s="298">
        <v>5</v>
      </c>
      <c r="CD10" s="226">
        <f t="shared" si="0"/>
        <v>0</v>
      </c>
      <c r="CE10" s="227"/>
      <c r="CF10" s="228"/>
      <c r="CG10" s="101"/>
      <c r="CH10" s="223"/>
      <c r="CI10" s="228"/>
      <c r="CJ10" s="228"/>
      <c r="CK10" s="223"/>
      <c r="CL10" s="228"/>
      <c r="CM10" s="223"/>
      <c r="CN10" s="229"/>
      <c r="CO10" s="223"/>
    </row>
    <row r="11" spans="1:93" s="11" customFormat="1" ht="54.9" customHeight="1" x14ac:dyDescent="0.2">
      <c r="A11" s="306">
        <v>6</v>
      </c>
      <c r="B11" s="135"/>
      <c r="C11" s="49"/>
      <c r="D11" s="67"/>
      <c r="E11" s="69"/>
      <c r="F11" s="67"/>
      <c r="G11" s="67"/>
      <c r="H11" s="50"/>
      <c r="I11" s="67"/>
      <c r="J11" s="67"/>
      <c r="K11" s="67"/>
      <c r="L11" s="67"/>
      <c r="M11" s="67"/>
      <c r="N11" s="136"/>
      <c r="O11" s="209"/>
      <c r="P11" s="490"/>
      <c r="Q11" s="137"/>
      <c r="R11" s="69"/>
      <c r="S11" s="69"/>
      <c r="T11" s="69"/>
      <c r="U11" s="69"/>
      <c r="V11" s="69"/>
      <c r="W11" s="69"/>
      <c r="X11" s="69"/>
      <c r="Y11" s="69"/>
      <c r="Z11" s="69"/>
      <c r="AA11" s="69"/>
      <c r="AB11" s="69"/>
      <c r="AC11" s="69"/>
      <c r="AD11" s="69"/>
      <c r="AE11" s="69"/>
      <c r="AF11" s="69"/>
      <c r="AG11" s="69"/>
      <c r="AH11" s="69"/>
      <c r="AI11" s="69"/>
      <c r="AJ11" s="69"/>
      <c r="AK11" s="69"/>
      <c r="AL11" s="69"/>
      <c r="AM11" s="89"/>
      <c r="AN11" s="69"/>
      <c r="AO11" s="69"/>
      <c r="AP11" s="69"/>
      <c r="AQ11" s="69"/>
      <c r="AR11" s="69"/>
      <c r="AS11" s="67"/>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348"/>
      <c r="BU11" s="469"/>
      <c r="BV11" s="439"/>
      <c r="BW11" s="439"/>
      <c r="BX11" s="439"/>
      <c r="BY11" s="439"/>
      <c r="BZ11" s="439"/>
      <c r="CA11" s="138"/>
      <c r="CB11" s="307"/>
      <c r="CC11" s="298">
        <v>6</v>
      </c>
      <c r="CD11" s="226">
        <f t="shared" si="0"/>
        <v>0</v>
      </c>
      <c r="CE11" s="227"/>
      <c r="CF11" s="228"/>
      <c r="CG11" s="101"/>
      <c r="CH11" s="223"/>
      <c r="CI11" s="228"/>
      <c r="CJ11" s="228"/>
      <c r="CK11" s="223"/>
      <c r="CL11" s="228"/>
      <c r="CM11" s="223"/>
      <c r="CN11" s="229"/>
      <c r="CO11" s="223"/>
    </row>
    <row r="12" spans="1:93" s="11" customFormat="1" ht="54.9" customHeight="1" x14ac:dyDescent="0.2">
      <c r="A12" s="306">
        <v>7</v>
      </c>
      <c r="B12" s="135"/>
      <c r="C12" s="49"/>
      <c r="D12" s="67"/>
      <c r="E12" s="69"/>
      <c r="F12" s="67"/>
      <c r="G12" s="67"/>
      <c r="H12" s="50"/>
      <c r="I12" s="67"/>
      <c r="J12" s="67"/>
      <c r="K12" s="67"/>
      <c r="L12" s="67"/>
      <c r="M12" s="67"/>
      <c r="N12" s="136"/>
      <c r="O12" s="209"/>
      <c r="P12" s="490"/>
      <c r="Q12" s="137"/>
      <c r="R12" s="69"/>
      <c r="S12" s="69"/>
      <c r="T12" s="69"/>
      <c r="U12" s="69"/>
      <c r="V12" s="69"/>
      <c r="W12" s="69"/>
      <c r="X12" s="69"/>
      <c r="Y12" s="69"/>
      <c r="Z12" s="69"/>
      <c r="AA12" s="69"/>
      <c r="AB12" s="69"/>
      <c r="AC12" s="69"/>
      <c r="AD12" s="69"/>
      <c r="AE12" s="69"/>
      <c r="AF12" s="69"/>
      <c r="AG12" s="69"/>
      <c r="AH12" s="69"/>
      <c r="AI12" s="69"/>
      <c r="AJ12" s="69"/>
      <c r="AK12" s="69"/>
      <c r="AL12" s="69"/>
      <c r="AM12" s="89"/>
      <c r="AN12" s="69"/>
      <c r="AO12" s="69"/>
      <c r="AP12" s="69"/>
      <c r="AQ12" s="69"/>
      <c r="AR12" s="69"/>
      <c r="AS12" s="67"/>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348"/>
      <c r="BU12" s="469"/>
      <c r="BV12" s="439"/>
      <c r="BW12" s="439"/>
      <c r="BX12" s="439"/>
      <c r="BY12" s="439"/>
      <c r="BZ12" s="439"/>
      <c r="CA12" s="138"/>
      <c r="CB12" s="307"/>
      <c r="CC12" s="298">
        <v>7</v>
      </c>
      <c r="CD12" s="226">
        <f t="shared" si="0"/>
        <v>0</v>
      </c>
      <c r="CE12" s="227"/>
      <c r="CF12" s="228"/>
      <c r="CG12" s="101"/>
      <c r="CH12" s="223"/>
      <c r="CI12" s="228"/>
      <c r="CJ12" s="228"/>
      <c r="CK12" s="223"/>
      <c r="CL12" s="228"/>
      <c r="CM12" s="223"/>
      <c r="CN12" s="229"/>
      <c r="CO12" s="223"/>
    </row>
    <row r="13" spans="1:93" s="11" customFormat="1" ht="54.9" customHeight="1" x14ac:dyDescent="0.2">
      <c r="A13" s="306">
        <v>8</v>
      </c>
      <c r="B13" s="135"/>
      <c r="C13" s="49"/>
      <c r="D13" s="67"/>
      <c r="E13" s="69"/>
      <c r="F13" s="67"/>
      <c r="G13" s="67"/>
      <c r="H13" s="50"/>
      <c r="I13" s="67"/>
      <c r="J13" s="67"/>
      <c r="K13" s="67"/>
      <c r="L13" s="67"/>
      <c r="M13" s="67"/>
      <c r="N13" s="136"/>
      <c r="O13" s="209"/>
      <c r="P13" s="490"/>
      <c r="Q13" s="137"/>
      <c r="R13" s="69"/>
      <c r="S13" s="69"/>
      <c r="T13" s="69"/>
      <c r="U13" s="69"/>
      <c r="V13" s="69"/>
      <c r="W13" s="69"/>
      <c r="X13" s="69"/>
      <c r="Y13" s="69"/>
      <c r="Z13" s="69"/>
      <c r="AA13" s="69"/>
      <c r="AB13" s="69"/>
      <c r="AC13" s="69"/>
      <c r="AD13" s="69"/>
      <c r="AE13" s="69"/>
      <c r="AF13" s="69"/>
      <c r="AG13" s="69"/>
      <c r="AH13" s="69"/>
      <c r="AI13" s="69"/>
      <c r="AJ13" s="69"/>
      <c r="AK13" s="69"/>
      <c r="AL13" s="69"/>
      <c r="AM13" s="89"/>
      <c r="AN13" s="69"/>
      <c r="AO13" s="69"/>
      <c r="AP13" s="69"/>
      <c r="AQ13" s="69"/>
      <c r="AR13" s="69"/>
      <c r="AS13" s="67"/>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348"/>
      <c r="BU13" s="469"/>
      <c r="BV13" s="439"/>
      <c r="BW13" s="439"/>
      <c r="BX13" s="439"/>
      <c r="BY13" s="439"/>
      <c r="BZ13" s="439"/>
      <c r="CA13" s="138"/>
      <c r="CB13" s="307"/>
      <c r="CC13" s="298">
        <v>8</v>
      </c>
      <c r="CD13" s="226">
        <f t="shared" si="0"/>
        <v>0</v>
      </c>
      <c r="CE13" s="227"/>
      <c r="CF13" s="228"/>
      <c r="CG13" s="101"/>
      <c r="CH13" s="223"/>
      <c r="CI13" s="18"/>
      <c r="CJ13" s="18"/>
      <c r="CK13" s="101"/>
      <c r="CL13" s="18"/>
      <c r="CM13" s="101"/>
      <c r="CN13" s="225"/>
      <c r="CO13" s="101"/>
    </row>
    <row r="14" spans="1:93" s="11" customFormat="1" ht="54.9" customHeight="1" x14ac:dyDescent="0.2">
      <c r="A14" s="306">
        <v>9</v>
      </c>
      <c r="B14" s="135"/>
      <c r="C14" s="49"/>
      <c r="D14" s="67"/>
      <c r="E14" s="69"/>
      <c r="F14" s="67"/>
      <c r="G14" s="67"/>
      <c r="H14" s="50"/>
      <c r="I14" s="67"/>
      <c r="J14" s="67"/>
      <c r="K14" s="67"/>
      <c r="L14" s="67"/>
      <c r="M14" s="67"/>
      <c r="N14" s="136"/>
      <c r="O14" s="209"/>
      <c r="P14" s="490"/>
      <c r="Q14" s="137"/>
      <c r="R14" s="69"/>
      <c r="S14" s="69"/>
      <c r="T14" s="69"/>
      <c r="U14" s="69"/>
      <c r="V14" s="69"/>
      <c r="W14" s="69"/>
      <c r="X14" s="69"/>
      <c r="Y14" s="69"/>
      <c r="Z14" s="69"/>
      <c r="AA14" s="69"/>
      <c r="AB14" s="69"/>
      <c r="AC14" s="69"/>
      <c r="AD14" s="69"/>
      <c r="AE14" s="69"/>
      <c r="AF14" s="69"/>
      <c r="AG14" s="69"/>
      <c r="AH14" s="69"/>
      <c r="AI14" s="69"/>
      <c r="AJ14" s="69"/>
      <c r="AK14" s="69"/>
      <c r="AL14" s="69"/>
      <c r="AM14" s="89"/>
      <c r="AN14" s="69"/>
      <c r="AO14" s="69"/>
      <c r="AP14" s="69"/>
      <c r="AQ14" s="69"/>
      <c r="AR14" s="69"/>
      <c r="AS14" s="67"/>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348"/>
      <c r="BU14" s="469"/>
      <c r="BV14" s="439"/>
      <c r="BW14" s="439"/>
      <c r="BX14" s="439"/>
      <c r="BY14" s="439"/>
      <c r="BZ14" s="439"/>
      <c r="CA14" s="138"/>
      <c r="CB14" s="307"/>
      <c r="CC14" s="298">
        <v>9</v>
      </c>
      <c r="CD14" s="226">
        <f t="shared" si="0"/>
        <v>0</v>
      </c>
      <c r="CE14" s="227"/>
      <c r="CF14" s="228"/>
      <c r="CG14" s="101"/>
      <c r="CH14" s="223"/>
      <c r="CI14" s="228"/>
      <c r="CJ14" s="228"/>
      <c r="CK14" s="223"/>
      <c r="CL14" s="228"/>
      <c r="CM14" s="223"/>
      <c r="CN14" s="229"/>
      <c r="CO14" s="223"/>
    </row>
    <row r="15" spans="1:93" ht="54.9" customHeight="1" x14ac:dyDescent="0.2">
      <c r="A15" s="306">
        <v>10</v>
      </c>
      <c r="B15" s="135"/>
      <c r="C15" s="49"/>
      <c r="D15" s="67"/>
      <c r="E15" s="69"/>
      <c r="F15" s="67"/>
      <c r="G15" s="67"/>
      <c r="H15" s="50"/>
      <c r="I15" s="67"/>
      <c r="J15" s="67"/>
      <c r="K15" s="67"/>
      <c r="L15" s="67"/>
      <c r="M15" s="67"/>
      <c r="N15" s="136"/>
      <c r="O15" s="209"/>
      <c r="P15" s="490"/>
      <c r="Q15" s="137"/>
      <c r="R15" s="69"/>
      <c r="S15" s="69"/>
      <c r="T15" s="69"/>
      <c r="U15" s="69"/>
      <c r="V15" s="69"/>
      <c r="W15" s="69"/>
      <c r="X15" s="69"/>
      <c r="Y15" s="69"/>
      <c r="Z15" s="69"/>
      <c r="AA15" s="69"/>
      <c r="AB15" s="69"/>
      <c r="AC15" s="69"/>
      <c r="AD15" s="69"/>
      <c r="AE15" s="69"/>
      <c r="AF15" s="69"/>
      <c r="AG15" s="69"/>
      <c r="AH15" s="69"/>
      <c r="AI15" s="69"/>
      <c r="AJ15" s="69"/>
      <c r="AK15" s="69"/>
      <c r="AL15" s="69"/>
      <c r="AM15" s="89"/>
      <c r="AN15" s="69"/>
      <c r="AO15" s="69"/>
      <c r="AP15" s="69"/>
      <c r="AQ15" s="69"/>
      <c r="AR15" s="69"/>
      <c r="AS15" s="67"/>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348"/>
      <c r="BU15" s="469"/>
      <c r="BV15" s="439"/>
      <c r="BW15" s="439"/>
      <c r="BX15" s="439"/>
      <c r="BY15" s="439"/>
      <c r="BZ15" s="439"/>
      <c r="CA15" s="138"/>
      <c r="CB15" s="307"/>
      <c r="CC15" s="298">
        <v>10</v>
      </c>
      <c r="CD15" s="226">
        <f t="shared" si="0"/>
        <v>0</v>
      </c>
      <c r="CE15" s="227"/>
      <c r="CF15" s="228"/>
      <c r="CG15" s="101"/>
      <c r="CH15" s="223"/>
      <c r="CI15" s="228"/>
      <c r="CJ15" s="228"/>
      <c r="CK15" s="223"/>
      <c r="CL15" s="228"/>
      <c r="CM15" s="223"/>
      <c r="CN15" s="229"/>
      <c r="CO15" s="223"/>
    </row>
    <row r="16" spans="1:93" ht="54.9" customHeight="1" x14ac:dyDescent="0.2">
      <c r="A16" s="306">
        <v>11</v>
      </c>
      <c r="B16" s="135"/>
      <c r="C16" s="49"/>
      <c r="D16" s="67"/>
      <c r="E16" s="69"/>
      <c r="F16" s="67"/>
      <c r="G16" s="67"/>
      <c r="H16" s="50"/>
      <c r="I16" s="67"/>
      <c r="J16" s="67"/>
      <c r="K16" s="67"/>
      <c r="L16" s="67"/>
      <c r="M16" s="67"/>
      <c r="N16" s="136"/>
      <c r="O16" s="209"/>
      <c r="P16" s="490"/>
      <c r="Q16" s="137"/>
      <c r="R16" s="69"/>
      <c r="S16" s="69"/>
      <c r="T16" s="69"/>
      <c r="U16" s="69"/>
      <c r="V16" s="69"/>
      <c r="W16" s="69"/>
      <c r="X16" s="69"/>
      <c r="Y16" s="69"/>
      <c r="Z16" s="69"/>
      <c r="AA16" s="69"/>
      <c r="AB16" s="69"/>
      <c r="AC16" s="69"/>
      <c r="AD16" s="69"/>
      <c r="AE16" s="69"/>
      <c r="AF16" s="69"/>
      <c r="AG16" s="69"/>
      <c r="AH16" s="69"/>
      <c r="AI16" s="69"/>
      <c r="AJ16" s="69"/>
      <c r="AK16" s="69"/>
      <c r="AL16" s="69"/>
      <c r="AM16" s="89"/>
      <c r="AN16" s="69"/>
      <c r="AO16" s="69"/>
      <c r="AP16" s="69"/>
      <c r="AQ16" s="69"/>
      <c r="AR16" s="69"/>
      <c r="AS16" s="67"/>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348"/>
      <c r="BU16" s="469"/>
      <c r="BV16" s="439"/>
      <c r="BW16" s="439"/>
      <c r="BX16" s="439"/>
      <c r="BY16" s="439"/>
      <c r="BZ16" s="439"/>
      <c r="CA16" s="138"/>
      <c r="CB16" s="307"/>
      <c r="CC16" s="298">
        <v>11</v>
      </c>
      <c r="CD16" s="226">
        <f t="shared" si="0"/>
        <v>0</v>
      </c>
      <c r="CE16" s="227"/>
      <c r="CF16" s="228"/>
      <c r="CG16" s="101"/>
      <c r="CH16" s="223"/>
      <c r="CI16" s="228"/>
      <c r="CJ16" s="228"/>
      <c r="CK16" s="223"/>
      <c r="CL16" s="228"/>
      <c r="CM16" s="223"/>
      <c r="CN16" s="229"/>
      <c r="CO16" s="223"/>
    </row>
    <row r="17" spans="1:93" ht="54.9" customHeight="1" x14ac:dyDescent="0.2">
      <c r="A17" s="306">
        <v>12</v>
      </c>
      <c r="B17" s="135"/>
      <c r="C17" s="49"/>
      <c r="D17" s="67"/>
      <c r="E17" s="69"/>
      <c r="F17" s="67"/>
      <c r="G17" s="67"/>
      <c r="H17" s="50"/>
      <c r="I17" s="67"/>
      <c r="J17" s="67"/>
      <c r="K17" s="67"/>
      <c r="L17" s="67"/>
      <c r="M17" s="67"/>
      <c r="N17" s="136"/>
      <c r="O17" s="209"/>
      <c r="P17" s="490"/>
      <c r="Q17" s="137"/>
      <c r="R17" s="69"/>
      <c r="S17" s="69"/>
      <c r="T17" s="69"/>
      <c r="U17" s="69"/>
      <c r="V17" s="69"/>
      <c r="W17" s="69"/>
      <c r="X17" s="69"/>
      <c r="Y17" s="69"/>
      <c r="Z17" s="69"/>
      <c r="AA17" s="69"/>
      <c r="AB17" s="69"/>
      <c r="AC17" s="69"/>
      <c r="AD17" s="69"/>
      <c r="AE17" s="69"/>
      <c r="AF17" s="69"/>
      <c r="AG17" s="69"/>
      <c r="AH17" s="69"/>
      <c r="AI17" s="69"/>
      <c r="AJ17" s="69"/>
      <c r="AK17" s="69"/>
      <c r="AL17" s="69"/>
      <c r="AM17" s="89"/>
      <c r="AN17" s="69"/>
      <c r="AO17" s="69"/>
      <c r="AP17" s="69"/>
      <c r="AQ17" s="69"/>
      <c r="AR17" s="69"/>
      <c r="AS17" s="67"/>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348"/>
      <c r="BU17" s="469"/>
      <c r="BV17" s="439"/>
      <c r="BW17" s="439"/>
      <c r="BX17" s="439"/>
      <c r="BY17" s="439"/>
      <c r="BZ17" s="439"/>
      <c r="CA17" s="138"/>
      <c r="CB17" s="307"/>
      <c r="CC17" s="298">
        <v>12</v>
      </c>
      <c r="CD17" s="226">
        <f t="shared" si="0"/>
        <v>0</v>
      </c>
      <c r="CE17" s="227"/>
      <c r="CF17" s="228"/>
      <c r="CG17" s="101"/>
      <c r="CH17" s="223"/>
      <c r="CI17" s="18"/>
      <c r="CJ17" s="18"/>
      <c r="CK17" s="101"/>
      <c r="CL17" s="18"/>
      <c r="CM17" s="101"/>
      <c r="CN17" s="225"/>
      <c r="CO17" s="101"/>
    </row>
    <row r="18" spans="1:93" ht="54.9" customHeight="1" x14ac:dyDescent="0.2">
      <c r="A18" s="306">
        <v>13</v>
      </c>
      <c r="B18" s="135"/>
      <c r="C18" s="49"/>
      <c r="D18" s="67"/>
      <c r="E18" s="69"/>
      <c r="F18" s="67"/>
      <c r="G18" s="67"/>
      <c r="H18" s="50"/>
      <c r="I18" s="67"/>
      <c r="J18" s="67"/>
      <c r="K18" s="67"/>
      <c r="L18" s="67"/>
      <c r="M18" s="67"/>
      <c r="N18" s="136"/>
      <c r="O18" s="209"/>
      <c r="P18" s="490"/>
      <c r="Q18" s="137"/>
      <c r="R18" s="69"/>
      <c r="S18" s="69"/>
      <c r="T18" s="69"/>
      <c r="U18" s="69"/>
      <c r="V18" s="69"/>
      <c r="W18" s="69"/>
      <c r="X18" s="69"/>
      <c r="Y18" s="69"/>
      <c r="Z18" s="69"/>
      <c r="AA18" s="69"/>
      <c r="AB18" s="69"/>
      <c r="AC18" s="69"/>
      <c r="AD18" s="69"/>
      <c r="AE18" s="69"/>
      <c r="AF18" s="69"/>
      <c r="AG18" s="69"/>
      <c r="AH18" s="69"/>
      <c r="AI18" s="69"/>
      <c r="AJ18" s="69"/>
      <c r="AK18" s="69"/>
      <c r="AL18" s="69"/>
      <c r="AM18" s="89"/>
      <c r="AN18" s="69"/>
      <c r="AO18" s="69"/>
      <c r="AP18" s="69"/>
      <c r="AQ18" s="69"/>
      <c r="AR18" s="69"/>
      <c r="AS18" s="67"/>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348"/>
      <c r="BU18" s="469"/>
      <c r="BV18" s="439"/>
      <c r="BW18" s="439"/>
      <c r="BX18" s="439"/>
      <c r="BY18" s="439"/>
      <c r="BZ18" s="439"/>
      <c r="CA18" s="138"/>
      <c r="CB18" s="307"/>
      <c r="CC18" s="298">
        <v>13</v>
      </c>
      <c r="CD18" s="226">
        <f t="shared" si="0"/>
        <v>0</v>
      </c>
      <c r="CE18" s="227"/>
      <c r="CF18" s="228"/>
      <c r="CG18" s="101"/>
      <c r="CH18" s="223"/>
      <c r="CI18" s="228"/>
      <c r="CJ18" s="228"/>
      <c r="CK18" s="223"/>
      <c r="CL18" s="228"/>
      <c r="CM18" s="223"/>
      <c r="CN18" s="229"/>
      <c r="CO18" s="223"/>
    </row>
    <row r="19" spans="1:93" ht="54.9" customHeight="1" x14ac:dyDescent="0.2">
      <c r="A19" s="306">
        <v>14</v>
      </c>
      <c r="B19" s="135"/>
      <c r="C19" s="49"/>
      <c r="D19" s="67"/>
      <c r="E19" s="69"/>
      <c r="F19" s="67"/>
      <c r="G19" s="67"/>
      <c r="H19" s="50"/>
      <c r="I19" s="67"/>
      <c r="J19" s="67"/>
      <c r="K19" s="67"/>
      <c r="L19" s="67"/>
      <c r="M19" s="67"/>
      <c r="N19" s="136"/>
      <c r="O19" s="209"/>
      <c r="P19" s="490"/>
      <c r="Q19" s="137"/>
      <c r="R19" s="69"/>
      <c r="S19" s="69"/>
      <c r="T19" s="69"/>
      <c r="U19" s="69"/>
      <c r="V19" s="69"/>
      <c r="W19" s="69"/>
      <c r="X19" s="69"/>
      <c r="Y19" s="69"/>
      <c r="Z19" s="69"/>
      <c r="AA19" s="69"/>
      <c r="AB19" s="69"/>
      <c r="AC19" s="69"/>
      <c r="AD19" s="69"/>
      <c r="AE19" s="69"/>
      <c r="AF19" s="69"/>
      <c r="AG19" s="69"/>
      <c r="AH19" s="69"/>
      <c r="AI19" s="69"/>
      <c r="AJ19" s="69"/>
      <c r="AK19" s="69"/>
      <c r="AL19" s="69"/>
      <c r="AM19" s="89"/>
      <c r="AN19" s="69"/>
      <c r="AO19" s="69"/>
      <c r="AP19" s="69"/>
      <c r="AQ19" s="69"/>
      <c r="AR19" s="69"/>
      <c r="AS19" s="67"/>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348"/>
      <c r="BU19" s="469"/>
      <c r="BV19" s="439"/>
      <c r="BW19" s="439"/>
      <c r="BX19" s="439"/>
      <c r="BY19" s="439"/>
      <c r="BZ19" s="439"/>
      <c r="CA19" s="138"/>
      <c r="CB19" s="307"/>
      <c r="CC19" s="298">
        <v>14</v>
      </c>
      <c r="CD19" s="226">
        <f t="shared" si="0"/>
        <v>0</v>
      </c>
      <c r="CE19" s="227"/>
      <c r="CF19" s="228"/>
      <c r="CG19" s="101"/>
      <c r="CH19" s="223"/>
      <c r="CI19" s="228"/>
      <c r="CJ19" s="228"/>
      <c r="CK19" s="223"/>
      <c r="CL19" s="228"/>
      <c r="CM19" s="223"/>
      <c r="CN19" s="229"/>
      <c r="CO19" s="223"/>
    </row>
    <row r="20" spans="1:93" ht="54.9" customHeight="1" x14ac:dyDescent="0.2">
      <c r="A20" s="306">
        <v>15</v>
      </c>
      <c r="B20" s="135"/>
      <c r="C20" s="49"/>
      <c r="D20" s="67"/>
      <c r="E20" s="69"/>
      <c r="F20" s="67"/>
      <c r="G20" s="67"/>
      <c r="H20" s="50"/>
      <c r="I20" s="67"/>
      <c r="J20" s="67"/>
      <c r="K20" s="67"/>
      <c r="L20" s="67"/>
      <c r="M20" s="67"/>
      <c r="N20" s="136"/>
      <c r="O20" s="209"/>
      <c r="P20" s="490"/>
      <c r="Q20" s="137"/>
      <c r="R20" s="69"/>
      <c r="S20" s="69"/>
      <c r="T20" s="69"/>
      <c r="U20" s="69"/>
      <c r="V20" s="69"/>
      <c r="W20" s="69"/>
      <c r="X20" s="69"/>
      <c r="Y20" s="69"/>
      <c r="Z20" s="69"/>
      <c r="AA20" s="69"/>
      <c r="AB20" s="69"/>
      <c r="AC20" s="69"/>
      <c r="AD20" s="69"/>
      <c r="AE20" s="69"/>
      <c r="AF20" s="69"/>
      <c r="AG20" s="69"/>
      <c r="AH20" s="69"/>
      <c r="AI20" s="69"/>
      <c r="AJ20" s="69"/>
      <c r="AK20" s="69"/>
      <c r="AL20" s="69"/>
      <c r="AM20" s="89"/>
      <c r="AN20" s="69"/>
      <c r="AO20" s="69"/>
      <c r="AP20" s="69"/>
      <c r="AQ20" s="69"/>
      <c r="AR20" s="69"/>
      <c r="AS20" s="67"/>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348"/>
      <c r="BU20" s="469"/>
      <c r="BV20" s="439"/>
      <c r="BW20" s="439"/>
      <c r="BX20" s="439"/>
      <c r="BY20" s="439"/>
      <c r="BZ20" s="439"/>
      <c r="CA20" s="138"/>
      <c r="CB20" s="307"/>
      <c r="CC20" s="298">
        <v>15</v>
      </c>
      <c r="CD20" s="226">
        <f t="shared" si="0"/>
        <v>0</v>
      </c>
      <c r="CE20" s="227"/>
      <c r="CF20" s="228"/>
      <c r="CG20" s="101"/>
      <c r="CH20" s="223"/>
      <c r="CI20" s="228"/>
      <c r="CJ20" s="228"/>
      <c r="CK20" s="223"/>
      <c r="CL20" s="228"/>
      <c r="CM20" s="223"/>
      <c r="CN20" s="229"/>
      <c r="CO20" s="223"/>
    </row>
    <row r="21" spans="1:93" ht="54.9" customHeight="1" x14ac:dyDescent="0.2">
      <c r="A21" s="306">
        <v>16</v>
      </c>
      <c r="B21" s="135"/>
      <c r="C21" s="49"/>
      <c r="D21" s="67"/>
      <c r="E21" s="69"/>
      <c r="F21" s="67"/>
      <c r="G21" s="67"/>
      <c r="H21" s="50"/>
      <c r="I21" s="67"/>
      <c r="J21" s="67"/>
      <c r="K21" s="67"/>
      <c r="L21" s="67"/>
      <c r="M21" s="67"/>
      <c r="N21" s="136"/>
      <c r="O21" s="209"/>
      <c r="P21" s="490"/>
      <c r="Q21" s="137"/>
      <c r="R21" s="69"/>
      <c r="S21" s="69"/>
      <c r="T21" s="69"/>
      <c r="U21" s="69"/>
      <c r="V21" s="69"/>
      <c r="W21" s="69"/>
      <c r="X21" s="69"/>
      <c r="Y21" s="69"/>
      <c r="Z21" s="69"/>
      <c r="AA21" s="69"/>
      <c r="AB21" s="69"/>
      <c r="AC21" s="69"/>
      <c r="AD21" s="69"/>
      <c r="AE21" s="69"/>
      <c r="AF21" s="69"/>
      <c r="AG21" s="69"/>
      <c r="AH21" s="69"/>
      <c r="AI21" s="69"/>
      <c r="AJ21" s="69"/>
      <c r="AK21" s="69"/>
      <c r="AL21" s="69"/>
      <c r="AM21" s="89"/>
      <c r="AN21" s="69"/>
      <c r="AO21" s="69"/>
      <c r="AP21" s="69"/>
      <c r="AQ21" s="69"/>
      <c r="AR21" s="69"/>
      <c r="AS21" s="67"/>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348"/>
      <c r="BU21" s="469"/>
      <c r="BV21" s="439"/>
      <c r="BW21" s="439"/>
      <c r="BX21" s="439"/>
      <c r="BY21" s="439"/>
      <c r="BZ21" s="439"/>
      <c r="CA21" s="138"/>
      <c r="CB21" s="307"/>
      <c r="CC21" s="298">
        <v>16</v>
      </c>
      <c r="CD21" s="226">
        <f t="shared" si="0"/>
        <v>0</v>
      </c>
      <c r="CE21" s="227"/>
      <c r="CF21" s="228"/>
      <c r="CG21" s="101"/>
      <c r="CH21" s="223"/>
      <c r="CI21" s="18"/>
      <c r="CJ21" s="18"/>
      <c r="CK21" s="101"/>
      <c r="CL21" s="18"/>
      <c r="CM21" s="101"/>
      <c r="CN21" s="225"/>
      <c r="CO21" s="101"/>
    </row>
    <row r="22" spans="1:93" ht="54.9" customHeight="1" x14ac:dyDescent="0.2">
      <c r="A22" s="306">
        <v>17</v>
      </c>
      <c r="B22" s="135"/>
      <c r="C22" s="49"/>
      <c r="D22" s="67"/>
      <c r="E22" s="69"/>
      <c r="F22" s="67"/>
      <c r="G22" s="67"/>
      <c r="H22" s="50"/>
      <c r="I22" s="67"/>
      <c r="J22" s="67"/>
      <c r="K22" s="67"/>
      <c r="L22" s="67"/>
      <c r="M22" s="67"/>
      <c r="N22" s="136"/>
      <c r="O22" s="209"/>
      <c r="P22" s="490"/>
      <c r="Q22" s="137"/>
      <c r="R22" s="69"/>
      <c r="S22" s="69"/>
      <c r="T22" s="69"/>
      <c r="U22" s="69"/>
      <c r="V22" s="69"/>
      <c r="W22" s="69"/>
      <c r="X22" s="69"/>
      <c r="Y22" s="69"/>
      <c r="Z22" s="69"/>
      <c r="AA22" s="69"/>
      <c r="AB22" s="69"/>
      <c r="AC22" s="69"/>
      <c r="AD22" s="69"/>
      <c r="AE22" s="69"/>
      <c r="AF22" s="69"/>
      <c r="AG22" s="69"/>
      <c r="AH22" s="69"/>
      <c r="AI22" s="69"/>
      <c r="AJ22" s="69"/>
      <c r="AK22" s="69"/>
      <c r="AL22" s="69"/>
      <c r="AM22" s="89"/>
      <c r="AN22" s="69"/>
      <c r="AO22" s="69"/>
      <c r="AP22" s="69"/>
      <c r="AQ22" s="69"/>
      <c r="AR22" s="69"/>
      <c r="AS22" s="67"/>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348"/>
      <c r="BU22" s="469"/>
      <c r="BV22" s="439"/>
      <c r="BW22" s="439"/>
      <c r="BX22" s="439"/>
      <c r="BY22" s="439"/>
      <c r="BZ22" s="439"/>
      <c r="CA22" s="138"/>
      <c r="CB22" s="307"/>
      <c r="CC22" s="298">
        <v>17</v>
      </c>
      <c r="CD22" s="226">
        <f t="shared" si="0"/>
        <v>0</v>
      </c>
      <c r="CE22" s="227"/>
      <c r="CF22" s="228"/>
      <c r="CG22" s="101"/>
      <c r="CH22" s="223"/>
      <c r="CI22" s="228"/>
      <c r="CJ22" s="228"/>
      <c r="CK22" s="223"/>
      <c r="CL22" s="228"/>
      <c r="CM22" s="223"/>
      <c r="CN22" s="229"/>
      <c r="CO22" s="223"/>
    </row>
    <row r="23" spans="1:93" ht="54.9" customHeight="1" x14ac:dyDescent="0.2">
      <c r="A23" s="306">
        <v>18</v>
      </c>
      <c r="B23" s="135"/>
      <c r="C23" s="49"/>
      <c r="D23" s="67"/>
      <c r="E23" s="69"/>
      <c r="F23" s="67"/>
      <c r="G23" s="67"/>
      <c r="H23" s="50"/>
      <c r="I23" s="67"/>
      <c r="J23" s="67"/>
      <c r="K23" s="67"/>
      <c r="L23" s="67"/>
      <c r="M23" s="67"/>
      <c r="N23" s="136"/>
      <c r="O23" s="209"/>
      <c r="P23" s="490"/>
      <c r="Q23" s="137"/>
      <c r="R23" s="69"/>
      <c r="S23" s="69"/>
      <c r="T23" s="69"/>
      <c r="U23" s="69"/>
      <c r="V23" s="69"/>
      <c r="W23" s="69"/>
      <c r="X23" s="69"/>
      <c r="Y23" s="69"/>
      <c r="Z23" s="69"/>
      <c r="AA23" s="69"/>
      <c r="AB23" s="69"/>
      <c r="AC23" s="69"/>
      <c r="AD23" s="69"/>
      <c r="AE23" s="69"/>
      <c r="AF23" s="69"/>
      <c r="AG23" s="69"/>
      <c r="AH23" s="69"/>
      <c r="AI23" s="69"/>
      <c r="AJ23" s="69"/>
      <c r="AK23" s="69"/>
      <c r="AL23" s="69"/>
      <c r="AM23" s="89"/>
      <c r="AN23" s="69"/>
      <c r="AO23" s="69"/>
      <c r="AP23" s="69"/>
      <c r="AQ23" s="69"/>
      <c r="AR23" s="69"/>
      <c r="AS23" s="67"/>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348"/>
      <c r="BU23" s="469"/>
      <c r="BV23" s="439"/>
      <c r="BW23" s="439"/>
      <c r="BX23" s="439"/>
      <c r="BY23" s="439"/>
      <c r="BZ23" s="439"/>
      <c r="CA23" s="138"/>
      <c r="CB23" s="307"/>
      <c r="CC23" s="298">
        <v>18</v>
      </c>
      <c r="CD23" s="226">
        <f t="shared" si="0"/>
        <v>0</v>
      </c>
      <c r="CE23" s="227"/>
      <c r="CF23" s="228"/>
      <c r="CG23" s="101"/>
      <c r="CH23" s="223"/>
      <c r="CI23" s="228"/>
      <c r="CJ23" s="228"/>
      <c r="CK23" s="223"/>
      <c r="CL23" s="228"/>
      <c r="CM23" s="223"/>
      <c r="CN23" s="229"/>
      <c r="CO23" s="223"/>
    </row>
    <row r="24" spans="1:93" ht="54.9" customHeight="1" x14ac:dyDescent="0.2">
      <c r="A24" s="306">
        <v>19</v>
      </c>
      <c r="B24" s="135"/>
      <c r="C24" s="49"/>
      <c r="D24" s="67"/>
      <c r="E24" s="69"/>
      <c r="F24" s="67"/>
      <c r="G24" s="67"/>
      <c r="H24" s="50"/>
      <c r="I24" s="67"/>
      <c r="J24" s="67"/>
      <c r="K24" s="67"/>
      <c r="L24" s="67"/>
      <c r="M24" s="67"/>
      <c r="N24" s="136"/>
      <c r="O24" s="209"/>
      <c r="P24" s="490"/>
      <c r="Q24" s="137"/>
      <c r="R24" s="69"/>
      <c r="S24" s="69"/>
      <c r="T24" s="69"/>
      <c r="U24" s="69"/>
      <c r="V24" s="69"/>
      <c r="W24" s="69"/>
      <c r="X24" s="69"/>
      <c r="Y24" s="69"/>
      <c r="Z24" s="69"/>
      <c r="AA24" s="69"/>
      <c r="AB24" s="69"/>
      <c r="AC24" s="69"/>
      <c r="AD24" s="69"/>
      <c r="AE24" s="69"/>
      <c r="AF24" s="69"/>
      <c r="AG24" s="69"/>
      <c r="AH24" s="69"/>
      <c r="AI24" s="69"/>
      <c r="AJ24" s="69"/>
      <c r="AK24" s="69"/>
      <c r="AL24" s="69"/>
      <c r="AM24" s="89"/>
      <c r="AN24" s="69"/>
      <c r="AO24" s="69"/>
      <c r="AP24" s="69"/>
      <c r="AQ24" s="69"/>
      <c r="AR24" s="69"/>
      <c r="AS24" s="67"/>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348"/>
      <c r="BU24" s="469"/>
      <c r="BV24" s="439"/>
      <c r="BW24" s="439"/>
      <c r="BX24" s="439"/>
      <c r="BY24" s="439"/>
      <c r="BZ24" s="439"/>
      <c r="CA24" s="138"/>
      <c r="CB24" s="307"/>
      <c r="CC24" s="298">
        <v>19</v>
      </c>
      <c r="CD24" s="226">
        <f t="shared" si="0"/>
        <v>0</v>
      </c>
      <c r="CE24" s="227"/>
      <c r="CF24" s="228"/>
      <c r="CG24" s="101"/>
      <c r="CH24" s="223"/>
      <c r="CI24" s="228"/>
      <c r="CJ24" s="228"/>
      <c r="CK24" s="223"/>
      <c r="CL24" s="228"/>
      <c r="CM24" s="223"/>
      <c r="CN24" s="229"/>
      <c r="CO24" s="223"/>
    </row>
    <row r="25" spans="1:93" ht="54.9" customHeight="1" x14ac:dyDescent="0.2">
      <c r="A25" s="306">
        <v>20</v>
      </c>
      <c r="B25" s="135"/>
      <c r="C25" s="49"/>
      <c r="D25" s="67"/>
      <c r="E25" s="69"/>
      <c r="F25" s="67"/>
      <c r="G25" s="67"/>
      <c r="H25" s="50"/>
      <c r="I25" s="67"/>
      <c r="J25" s="67"/>
      <c r="K25" s="67"/>
      <c r="L25" s="67"/>
      <c r="M25" s="67"/>
      <c r="N25" s="136"/>
      <c r="O25" s="209"/>
      <c r="P25" s="490"/>
      <c r="Q25" s="137"/>
      <c r="R25" s="69"/>
      <c r="S25" s="69"/>
      <c r="T25" s="69"/>
      <c r="U25" s="69"/>
      <c r="V25" s="69"/>
      <c r="W25" s="69"/>
      <c r="X25" s="69"/>
      <c r="Y25" s="69"/>
      <c r="Z25" s="69"/>
      <c r="AA25" s="69"/>
      <c r="AB25" s="69"/>
      <c r="AC25" s="69"/>
      <c r="AD25" s="69"/>
      <c r="AE25" s="69"/>
      <c r="AF25" s="69"/>
      <c r="AG25" s="69"/>
      <c r="AH25" s="69"/>
      <c r="AI25" s="69"/>
      <c r="AJ25" s="69"/>
      <c r="AK25" s="69"/>
      <c r="AL25" s="69"/>
      <c r="AM25" s="89"/>
      <c r="AN25" s="69"/>
      <c r="AO25" s="69"/>
      <c r="AP25" s="69"/>
      <c r="AQ25" s="69"/>
      <c r="AR25" s="69"/>
      <c r="AS25" s="67"/>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348"/>
      <c r="BU25" s="469"/>
      <c r="BV25" s="439"/>
      <c r="BW25" s="439"/>
      <c r="BX25" s="439"/>
      <c r="BY25" s="439"/>
      <c r="BZ25" s="439"/>
      <c r="CA25" s="138"/>
      <c r="CB25" s="307"/>
      <c r="CC25" s="298">
        <v>20</v>
      </c>
      <c r="CD25" s="226">
        <f t="shared" si="0"/>
        <v>0</v>
      </c>
      <c r="CE25" s="227"/>
      <c r="CF25" s="228"/>
      <c r="CG25" s="101"/>
      <c r="CH25" s="223"/>
      <c r="CI25" s="18"/>
      <c r="CJ25" s="18"/>
      <c r="CK25" s="101"/>
      <c r="CL25" s="18"/>
      <c r="CM25" s="101"/>
      <c r="CN25" s="225"/>
      <c r="CO25" s="101"/>
    </row>
    <row r="26" spans="1:93" ht="54.9" customHeight="1" thickBot="1" x14ac:dyDescent="0.25">
      <c r="A26" s="308">
        <v>21</v>
      </c>
      <c r="B26" s="135"/>
      <c r="C26" s="49"/>
      <c r="D26" s="67"/>
      <c r="E26" s="69"/>
      <c r="F26" s="67"/>
      <c r="G26" s="67"/>
      <c r="H26" s="50"/>
      <c r="I26" s="67"/>
      <c r="J26" s="67"/>
      <c r="K26" s="67"/>
      <c r="L26" s="67"/>
      <c r="M26" s="67"/>
      <c r="N26" s="136"/>
      <c r="O26" s="309"/>
      <c r="P26" s="490"/>
      <c r="Q26" s="137"/>
      <c r="R26" s="69"/>
      <c r="S26" s="69"/>
      <c r="T26" s="69"/>
      <c r="U26" s="69"/>
      <c r="V26" s="69"/>
      <c r="W26" s="69"/>
      <c r="X26" s="69"/>
      <c r="Y26" s="69"/>
      <c r="Z26" s="69"/>
      <c r="AA26" s="69"/>
      <c r="AB26" s="69"/>
      <c r="AC26" s="69"/>
      <c r="AD26" s="69"/>
      <c r="AE26" s="69"/>
      <c r="AF26" s="69"/>
      <c r="AG26" s="69"/>
      <c r="AH26" s="69"/>
      <c r="AI26" s="69"/>
      <c r="AJ26" s="69"/>
      <c r="AK26" s="69"/>
      <c r="AL26" s="69"/>
      <c r="AM26" s="89"/>
      <c r="AN26" s="69"/>
      <c r="AO26" s="69"/>
      <c r="AP26" s="69"/>
      <c r="AQ26" s="69"/>
      <c r="AR26" s="421"/>
      <c r="AS26" s="67"/>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348"/>
      <c r="BU26" s="469"/>
      <c r="BV26" s="439"/>
      <c r="BW26" s="439"/>
      <c r="BX26" s="439"/>
      <c r="BY26" s="439"/>
      <c r="BZ26" s="439"/>
      <c r="CA26" s="138"/>
      <c r="CB26" s="307"/>
      <c r="CC26" s="298">
        <v>21</v>
      </c>
      <c r="CD26" s="224">
        <f t="shared" si="0"/>
        <v>0</v>
      </c>
      <c r="CE26" s="103"/>
      <c r="CF26" s="18"/>
      <c r="CG26" s="101"/>
      <c r="CH26" s="101"/>
      <c r="CI26" s="18"/>
      <c r="CJ26" s="18"/>
      <c r="CK26" s="101"/>
      <c r="CL26" s="18"/>
      <c r="CM26" s="101"/>
      <c r="CN26" s="225"/>
      <c r="CO26" s="101"/>
    </row>
    <row r="27" spans="1:93" x14ac:dyDescent="0.2">
      <c r="Q27" s="299"/>
    </row>
  </sheetData>
  <sheetProtection formatCells="0" formatColumns="0" formatRows="0" insertColumns="0" insertRows="0" sort="0" autoFilter="0" pivotTables="0"/>
  <autoFilter ref="A5:CB14" xr:uid="{00000000-0009-0000-0000-000000000000}"/>
  <dataConsolidate/>
  <mergeCells count="101">
    <mergeCell ref="AO2:AQ2"/>
    <mergeCell ref="BA2:BR2"/>
    <mergeCell ref="A3:A5"/>
    <mergeCell ref="B3:H3"/>
    <mergeCell ref="I3:M3"/>
    <mergeCell ref="N3:P3"/>
    <mergeCell ref="Q3:V3"/>
    <mergeCell ref="W3:AA3"/>
    <mergeCell ref="AB3:AG3"/>
    <mergeCell ref="AH3:AJ3"/>
    <mergeCell ref="Q2:V2"/>
    <mergeCell ref="W2:AA2"/>
    <mergeCell ref="AB2:AG2"/>
    <mergeCell ref="J4:J5"/>
    <mergeCell ref="K4:K5"/>
    <mergeCell ref="L4:L5"/>
    <mergeCell ref="M4:M5"/>
    <mergeCell ref="N4:N5"/>
    <mergeCell ref="O4:O5"/>
    <mergeCell ref="R4:R5"/>
    <mergeCell ref="S4:S5"/>
    <mergeCell ref="T4:T5"/>
    <mergeCell ref="U4:U5"/>
    <mergeCell ref="AH4:AH5"/>
    <mergeCell ref="AO3:AQ3"/>
    <mergeCell ref="AS3:AT3"/>
    <mergeCell ref="AU3:AZ3"/>
    <mergeCell ref="BA3:BR3"/>
    <mergeCell ref="BW3:BZ3"/>
    <mergeCell ref="V4:V5"/>
    <mergeCell ref="W4:W5"/>
    <mergeCell ref="X4:X5"/>
    <mergeCell ref="Y4:Y5"/>
    <mergeCell ref="Z4:Z5"/>
    <mergeCell ref="AA4:AA5"/>
    <mergeCell ref="AT4:AT5"/>
    <mergeCell ref="AU4:AU5"/>
    <mergeCell ref="AV4:AV5"/>
    <mergeCell ref="AW4:AW5"/>
    <mergeCell ref="AX4:AX5"/>
    <mergeCell ref="AY4:AY5"/>
    <mergeCell ref="AO4:AO5"/>
    <mergeCell ref="AP4:AP5"/>
    <mergeCell ref="AQ4:AQ5"/>
    <mergeCell ref="AR4:AR5"/>
    <mergeCell ref="AS4:AS5"/>
    <mergeCell ref="BU4:BU5"/>
    <mergeCell ref="BV4:BV5"/>
    <mergeCell ref="AK3:AN3"/>
    <mergeCell ref="P4:P5"/>
    <mergeCell ref="Q4:Q5"/>
    <mergeCell ref="AI4:AI5"/>
    <mergeCell ref="AJ4:AJ5"/>
    <mergeCell ref="AK4:AK5"/>
    <mergeCell ref="AL4:AL5"/>
    <mergeCell ref="AM4:AM5"/>
    <mergeCell ref="AB4:AB5"/>
    <mergeCell ref="AC4:AC5"/>
    <mergeCell ref="AD4:AD5"/>
    <mergeCell ref="AE4:AE5"/>
    <mergeCell ref="AF4:AF5"/>
    <mergeCell ref="AG4:AG5"/>
    <mergeCell ref="AN4:AN5"/>
    <mergeCell ref="AZ4:AZ5"/>
    <mergeCell ref="BA4:BI4"/>
    <mergeCell ref="BJ4:BM4"/>
    <mergeCell ref="BN4:BR4"/>
    <mergeCell ref="BS4:BS5"/>
    <mergeCell ref="BT4:BT5"/>
    <mergeCell ref="B4:B5"/>
    <mergeCell ref="C4:C5"/>
    <mergeCell ref="D4:D5"/>
    <mergeCell ref="E4:E5"/>
    <mergeCell ref="F4:F5"/>
    <mergeCell ref="G4:G5"/>
    <mergeCell ref="H4:H5"/>
    <mergeCell ref="I4:I5"/>
    <mergeCell ref="CM4:CM5"/>
    <mergeCell ref="CN4:CN5"/>
    <mergeCell ref="CO4:CO5"/>
    <mergeCell ref="BW1:BY1"/>
    <mergeCell ref="CG4:CG5"/>
    <mergeCell ref="CH4:CH5"/>
    <mergeCell ref="CI4:CI5"/>
    <mergeCell ref="CJ4:CJ5"/>
    <mergeCell ref="CK4:CK5"/>
    <mergeCell ref="CL4:CL5"/>
    <mergeCell ref="CA4:CA5"/>
    <mergeCell ref="CB4:CB5"/>
    <mergeCell ref="CC4:CC5"/>
    <mergeCell ref="CD4:CD5"/>
    <mergeCell ref="CE4:CE5"/>
    <mergeCell ref="CF4:CF5"/>
    <mergeCell ref="CE2:CH2"/>
    <mergeCell ref="CI2:CN2"/>
    <mergeCell ref="CE3:CH3"/>
    <mergeCell ref="CI3:CN3"/>
    <mergeCell ref="BW4:BW5"/>
    <mergeCell ref="BX4:BX5"/>
    <mergeCell ref="BY4:BY5"/>
    <mergeCell ref="BZ4:BZ5"/>
  </mergeCells>
  <phoneticPr fontId="3"/>
  <conditionalFormatting sqref="Q2:R2">
    <cfRule type="cellIs" dxfId="79" priority="22" stopIfTrue="1" operator="equal">
      <formula>"その他"</formula>
    </cfRule>
  </conditionalFormatting>
  <conditionalFormatting sqref="CK27:CK65147 CM27:CM65147">
    <cfRule type="cellIs" dxfId="78" priority="18" stopIfTrue="1" operator="equal">
      <formula>"レベル２"</formula>
    </cfRule>
    <cfRule type="cellIs" dxfId="77" priority="19" stopIfTrue="1" operator="equal">
      <formula>"レベル３"</formula>
    </cfRule>
  </conditionalFormatting>
  <conditionalFormatting sqref="CG4 CJ4 CJ7:CJ26">
    <cfRule type="cellIs" dxfId="76" priority="20" stopIfTrue="1" operator="equal">
      <formula>"レベル２"</formula>
    </cfRule>
    <cfRule type="cellIs" dxfId="75" priority="21" stopIfTrue="1" operator="equal">
      <formula>"レベル３"</formula>
    </cfRule>
  </conditionalFormatting>
  <conditionalFormatting sqref="CJ4">
    <cfRule type="cellIs" dxfId="74" priority="16" stopIfTrue="1" operator="equal">
      <formula>"レベル２"</formula>
    </cfRule>
    <cfRule type="cellIs" dxfId="73" priority="17" stopIfTrue="1" operator="equal">
      <formula>"レベル３"</formula>
    </cfRule>
  </conditionalFormatting>
  <conditionalFormatting sqref="S27:T27 S29:T29 S31:T31 S33:T33 S35:T35 S37:T37 S39:T39 S41:T41 S43:T43 S45:T45 S47:T47 S49:T49 S51:T51 S53:T53 S55:T55 S57:T57 S59:T59 S61:T61">
    <cfRule type="cellIs" dxfId="72" priority="15" stopIfTrue="1" operator="equal">
      <formula>"その他"</formula>
    </cfRule>
  </conditionalFormatting>
  <conditionalFormatting sqref="Q28:R28 Q30:R30 Q32:R32 Q34:R34 Q36:R36 Q38:R38 Q40:R40 Q42:R42 Q44:R44 Q46:R46 Q48:R48 Q50:R50 Q52:R52 Q54:R54 Q56:R56 Q58:R58 Q60:R60">
    <cfRule type="cellIs" dxfId="71" priority="14" stopIfTrue="1" operator="equal">
      <formula>"その他"</formula>
    </cfRule>
  </conditionalFormatting>
  <conditionalFormatting sqref="S28:T28 S30:T30 S32:T32 S34:T34 S36:T36 S38:T38 S40:T40 S42:T42 S44:T44 S46:T46 S48:T48 S50:T50 S52:T52 S54:T54 S56:T56 S58:T58 S60:T60">
    <cfRule type="cellIs" dxfId="70" priority="13" stopIfTrue="1" operator="equal">
      <formula>"その他"</formula>
    </cfRule>
  </conditionalFormatting>
  <conditionalFormatting sqref="V27:Y27 V29:Y29 V31:Y31 V33:Y33 V35:Y35 V37:Y37 V39:Y39 V41:Y41 V43:Y43 V45:Y45 V47:Y47 V49:Y49 V51:Y51 V53:Y53 V55:Y55 V57:Y57 V59:Y59 V61:Y61">
    <cfRule type="cellIs" dxfId="69" priority="12" stopIfTrue="1" operator="equal">
      <formula>"その他"</formula>
    </cfRule>
  </conditionalFormatting>
  <conditionalFormatting sqref="V28:Y28 V30:Y30 V32:Y32 V34:Y34 V36:Y36 V38:Y38 V40:Y40 V42:Y42 V44:Y44 V46:Y46 V48:Y48 V50:Y50 V52:Y52 V54:Y54 V56:Y56 V58:Y58 V60:Y60">
    <cfRule type="cellIs" dxfId="68" priority="11" stopIfTrue="1" operator="equal">
      <formula>"その他"</formula>
    </cfRule>
  </conditionalFormatting>
  <conditionalFormatting sqref="U27 U29 U31 U33 U35 U37 U39 U41 U43 U45 U47 U49 U51 U53 U55 U57 U59 U61">
    <cfRule type="cellIs" dxfId="67" priority="10" stopIfTrue="1" operator="equal">
      <formula>"その他"</formula>
    </cfRule>
  </conditionalFormatting>
  <conditionalFormatting sqref="U28 U30 U32 U34 U36 U38 U40 U42 U44 U46 U48 U50 U52 U54 U56 U58 U60">
    <cfRule type="cellIs" dxfId="66" priority="9" stopIfTrue="1" operator="equal">
      <formula>"その他"</formula>
    </cfRule>
  </conditionalFormatting>
  <conditionalFormatting sqref="CG1">
    <cfRule type="cellIs" dxfId="65" priority="7" stopIfTrue="1" operator="equal">
      <formula>"レベル２"</formula>
    </cfRule>
    <cfRule type="cellIs" dxfId="64" priority="8" stopIfTrue="1" operator="equal">
      <formula>"レベル３"</formula>
    </cfRule>
  </conditionalFormatting>
  <conditionalFormatting sqref="CJ6 CG6:CG26">
    <cfRule type="cellIs" dxfId="63" priority="5" stopIfTrue="1" operator="equal">
      <formula>"レベル２"</formula>
    </cfRule>
    <cfRule type="cellIs" dxfId="62" priority="6" stopIfTrue="1" operator="equal">
      <formula>"レベル３"</formula>
    </cfRule>
  </conditionalFormatting>
  <conditionalFormatting sqref="Q6:R26">
    <cfRule type="cellIs" dxfId="61" priority="4" stopIfTrue="1" operator="equal">
      <formula>"その他"</formula>
    </cfRule>
  </conditionalFormatting>
  <conditionalFormatting sqref="S6:T26">
    <cfRule type="cellIs" dxfId="60" priority="3" stopIfTrue="1" operator="equal">
      <formula>"その他"</formula>
    </cfRule>
  </conditionalFormatting>
  <conditionalFormatting sqref="V6:Y26">
    <cfRule type="cellIs" dxfId="59" priority="2" stopIfTrue="1" operator="equal">
      <formula>"その他"</formula>
    </cfRule>
  </conditionalFormatting>
  <conditionalFormatting sqref="U6:U26">
    <cfRule type="cellIs" dxfId="58" priority="1" stopIfTrue="1" operator="equal">
      <formula>"その他"</formula>
    </cfRule>
  </conditionalFormatting>
  <dataValidations count="45">
    <dataValidation type="list" allowBlank="1" showInputMessage="1" showErrorMessage="1" sqref="WXV6:WXV14 LJ6:LJ14 WED6:WED14 VUH6:VUH14 VKL6:VKL14 VAP6:VAP14 UQT6:UQT14 UGX6:UGX14 TXB6:TXB14 TNF6:TNF14 TDJ6:TDJ14 STN6:STN14 SJR6:SJR14 RZV6:RZV14 RPZ6:RPZ14 RGD6:RGD14 QWH6:QWH14 QML6:QML14 QCP6:QCP14 PST6:PST14 PIX6:PIX14 OZB6:OZB14 OPF6:OPF14 OFJ6:OFJ14 NVN6:NVN14 NLR6:NLR14 NBV6:NBV14 MRZ6:MRZ14 MID6:MID14 LYH6:LYH14 LOL6:LOL14 LEP6:LEP14 KUT6:KUT14 KKX6:KKX14 KBB6:KBB14 JRF6:JRF14 JHJ6:JHJ14 IXN6:IXN14 INR6:INR14 IDV6:IDV14 HTZ6:HTZ14 HKD6:HKD14 HAH6:HAH14 GQL6:GQL14 GGP6:GGP14 FWT6:FWT14 FMX6:FMX14 FDB6:FDB14 ETF6:ETF14 EJJ6:EJJ14 DZN6:DZN14 DPR6:DPR14 DFV6:DFV14 CVZ6:CVZ14 CMD6:CMD14 CCH6:CCH14 BSL6:BSL14 BIP6:BIP14 AYT6:AYT14 AOX6:AOX14 AFB6:AFB14 VF6:VF14" xr:uid="{3BFAE2DE-E749-4035-AC5F-279B21DADECD}">
      <formula1>$E$37:$E$39</formula1>
    </dataValidation>
    <dataValidation type="list" allowBlank="1" showInputMessage="1" showErrorMessage="1" sqref="WXU6:WXU14 LI6:LI14 WEC6:WEC14 VUG6:VUG14 VKK6:VKK14 VAO6:VAO14 UQS6:UQS14 UGW6:UGW14 TXA6:TXA14 TNE6:TNE14 TDI6:TDI14 STM6:STM14 SJQ6:SJQ14 RZU6:RZU14 RPY6:RPY14 RGC6:RGC14 QWG6:QWG14 QMK6:QMK14 QCO6:QCO14 PSS6:PSS14 PIW6:PIW14 OZA6:OZA14 OPE6:OPE14 OFI6:OFI14 NVM6:NVM14 NLQ6:NLQ14 NBU6:NBU14 MRY6:MRY14 MIC6:MIC14 LYG6:LYG14 LOK6:LOK14 LEO6:LEO14 KUS6:KUS14 KKW6:KKW14 KBA6:KBA14 JRE6:JRE14 JHI6:JHI14 IXM6:IXM14 INQ6:INQ14 IDU6:IDU14 HTY6:HTY14 HKC6:HKC14 HAG6:HAG14 GQK6:GQK14 GGO6:GGO14 FWS6:FWS14 FMW6:FMW14 FDA6:FDA14 ETE6:ETE14 EJI6:EJI14 DZM6:DZM14 DPQ6:DPQ14 DFU6:DFU14 CVY6:CVY14 CMC6:CMC14 CCG6:CCG14 BSK6:BSK14 BIO6:BIO14 AYS6:AYS14 AOW6:AOW14 AFA6:AFA14 VE6:VE14" xr:uid="{BE126F87-CDCC-40C7-A00E-328B3D33AAFF}">
      <formula1>$E$34:$E$36</formula1>
    </dataValidation>
    <dataValidation type="list" allowBlank="1" showInputMessage="1" showErrorMessage="1" sqref="WXT6:WXT14 LH6:LH14 WEB6:WEB14 VUF6:VUF14 VKJ6:VKJ14 VAN6:VAN14 UQR6:UQR14 UGV6:UGV14 TWZ6:TWZ14 TND6:TND14 TDH6:TDH14 STL6:STL14 SJP6:SJP14 RZT6:RZT14 RPX6:RPX14 RGB6:RGB14 QWF6:QWF14 QMJ6:QMJ14 QCN6:QCN14 PSR6:PSR14 PIV6:PIV14 OYZ6:OYZ14 OPD6:OPD14 OFH6:OFH14 NVL6:NVL14 NLP6:NLP14 NBT6:NBT14 MRX6:MRX14 MIB6:MIB14 LYF6:LYF14 LOJ6:LOJ14 LEN6:LEN14 KUR6:KUR14 KKV6:KKV14 KAZ6:KAZ14 JRD6:JRD14 JHH6:JHH14 IXL6:IXL14 INP6:INP14 IDT6:IDT14 HTX6:HTX14 HKB6:HKB14 HAF6:HAF14 GQJ6:GQJ14 GGN6:GGN14 FWR6:FWR14 FMV6:FMV14 FCZ6:FCZ14 ETD6:ETD14 EJH6:EJH14 DZL6:DZL14 DPP6:DPP14 DFT6:DFT14 CVX6:CVX14 CMB6:CMB14 CCF6:CCF14 BSJ6:BSJ14 BIN6:BIN14 AYR6:AYR14 AOV6:AOV14 AEZ6:AEZ14 VD6:VD14" xr:uid="{9A98D7B2-F8D6-4628-9590-86186F1FBEBF}">
      <formula1>$E$31:$E$33</formula1>
    </dataValidation>
    <dataValidation type="list" allowBlank="1" showInputMessage="1" showErrorMessage="1" sqref="WXS6:WXS14 LG6:LG14 WEA6:WEA14 VUE6:VUE14 VKI6:VKI14 VAM6:VAM14 UQQ6:UQQ14 UGU6:UGU14 TWY6:TWY14 TNC6:TNC14 TDG6:TDG14 STK6:STK14 SJO6:SJO14 RZS6:RZS14 RPW6:RPW14 RGA6:RGA14 QWE6:QWE14 QMI6:QMI14 QCM6:QCM14 PSQ6:PSQ14 PIU6:PIU14 OYY6:OYY14 OPC6:OPC14 OFG6:OFG14 NVK6:NVK14 NLO6:NLO14 NBS6:NBS14 MRW6:MRW14 MIA6:MIA14 LYE6:LYE14 LOI6:LOI14 LEM6:LEM14 KUQ6:KUQ14 KKU6:KKU14 KAY6:KAY14 JRC6:JRC14 JHG6:JHG14 IXK6:IXK14 INO6:INO14 IDS6:IDS14 HTW6:HTW14 HKA6:HKA14 HAE6:HAE14 GQI6:GQI14 GGM6:GGM14 FWQ6:FWQ14 FMU6:FMU14 FCY6:FCY14 ETC6:ETC14 EJG6:EJG14 DZK6:DZK14 DPO6:DPO14 DFS6:DFS14 CVW6:CVW14 CMA6:CMA14 CCE6:CCE14 BSI6:BSI14 BIM6:BIM14 AYQ6:AYQ14 AOU6:AOU14 AEY6:AEY14 VC6:VC14" xr:uid="{78D440DD-1DB3-4499-A807-3D413652082D}">
      <formula1>$E$28:$E$30</formula1>
    </dataValidation>
    <dataValidation type="list" allowBlank="1" showInputMessage="1" showErrorMessage="1" sqref="AR6:AR26" xr:uid="{4F75A056-333B-4BF9-ABB7-0635A56411C7}">
      <formula1>"1強い(支援区分３、行動関連項目１０点以上または程度区分３、行動関連項目８点以上),2認定調査ないが1と同程度,3あるが１、２以下,4ない,5不明"</formula1>
    </dataValidation>
    <dataValidation type="list" allowBlank="1" showInputMessage="1" showErrorMessage="1" sqref="CG6:CG26" xr:uid="{6684DDE3-0587-4167-BCE0-298855F2B21D}">
      <formula1>"重度,中度,軽度"</formula1>
    </dataValidation>
    <dataValidation type="list" allowBlank="1" showInputMessage="1" showErrorMessage="1" sqref="WXW6:WXW14 VUI6:VUI14 VKM6:VKM14 VAQ6:VAQ14 UQU6:UQU14 UGY6:UGY14 TXC6:TXC14 TNG6:TNG14 TDK6:TDK14 STO6:STO14 SJS6:SJS14 RZW6:RZW14 RQA6:RQA14 RGE6:RGE14 QWI6:QWI14 QMM6:QMM14 QCQ6:QCQ14 PSU6:PSU14 PIY6:PIY14 OZC6:OZC14 OPG6:OPG14 OFK6:OFK14 NVO6:NVO14 NLS6:NLS14 NBW6:NBW14 MSA6:MSA14 MIE6:MIE14 LYI6:LYI14 LOM6:LOM14 LEQ6:LEQ14 KUU6:KUU14 KKY6:KKY14 KBC6:KBC14 JRG6:JRG14 JHK6:JHK14 IXO6:IXO14 INS6:INS14 IDW6:IDW14 HUA6:HUA14 HKE6:HKE14 HAI6:HAI14 GQM6:GQM14 GGQ6:GGQ14 FWU6:FWU14 FMY6:FMY14 FDC6:FDC14 ETG6:ETG14 EJK6:EJK14 DZO6:DZO14 DPS6:DPS14 DFW6:DFW14 CWA6:CWA14 CME6:CME14 CCI6:CCI14 BSM6:BSM14 BIQ6:BIQ14 AYU6:AYU14 AOY6:AOY14 AFC6:AFC14 VG6:VG14 LK6:LK14 WOA6:WOA14" xr:uid="{42252E64-5B91-4CB6-89F5-60EF0A4A07CB}">
      <formula1>$U$34:$U$37</formula1>
    </dataValidation>
    <dataValidation type="list" allowBlank="1" showInputMessage="1" showErrorMessage="1" sqref="BN6:BQ26 BA6:BH26 BJ6:BL26" xr:uid="{AF993584-9D76-4D9D-962B-DD414A4C4B53}">
      <formula1>"○"</formula1>
    </dataValidation>
    <dataValidation type="list" allowBlank="1" showInputMessage="1" showErrorMessage="1" sqref="AF6:AF26" xr:uid="{92237D82-64E5-4218-AF7E-C279CF903401}">
      <formula1>"難病"</formula1>
    </dataValidation>
    <dataValidation type="list" allowBlank="1" showInputMessage="1" showErrorMessage="1" sqref="BV6" xr:uid="{5550B513-2DE7-43AB-B3B6-B9311E7558B7}">
      <formula1>"サービス契約（面会制限なし）,サービス契約（面会制限あり）,措置（面会制限なし）,措置（面会制限あり）,一時保護（面会制限なし）,一時保護（面会制限あり）,一時入院（面会制限なし）,一時入院（面会制限あり）,その他(面会制限なし）,その他（面会制限あり）"</formula1>
    </dataValidation>
    <dataValidation type="list" allowBlank="1" showInputMessage="1" showErrorMessage="1" sqref="AT6:AT26" xr:uid="{8A5FC812-B364-4D49-ACC4-F7439F025267}">
      <formula1>"単身,配偶者と同居,配偶者と子と同居,両親と同居,両親ときょうだいと同居,父と同居,父ときょうだいと同居,母と同居,母ときょうだいと同居,きょうだいと同居,子と同居,その他,不明"</formula1>
    </dataValidation>
    <dataValidation imeMode="hiragana" allowBlank="1" showInputMessage="1" showErrorMessage="1" sqref="CI65148 CI130684 CI196220 CI261756 CI327292 CI392828 CI458364 CI523900 CI589436 CI654972 CI720508 CI786044 CI851580 CI917116 CI982652 CE65148 CE130684 CE196220 CE261756 CE327292 CE392828 CE458364 CE523900 CE589436 CE654972 CE720508 CE786044 CE851580 CE917116 CE982652 CM786048:CM786082 CO65152:CO65156 CO130688:CO130692 CO196224:CO196228 CO261760:CO261764 CO327296:CO327300 CO392832:CO392836 CO458368:CO458372 CO523904:CO523908 CO589440:CO589444 CO654976:CO654980 CO720512:CO720516 CO786048:CO786052 CO851584:CO851588 CO917120:CO917124 CO982656:CO982660 CM851584:CM851618 CM65303:CM65354 CM130839:CM130890 CM196375:CM196426 CM261911:CM261962 CM327447:CM327498 CM392983:CM393034 CM458519:CM458570 CM524055:CM524106 CM589591:CM589642 CM655127:CM655178 CM720663:CM720714 CM786199:CM786250 CM851735:CM851786 CM917271:CM917322 CM982807:CM982858 CM917120:CM917154 CO65303:CO65332 CO130839:CO130868 CO196375:CO196404 CO261911:CO261940 CO327447:CO327476 CO392983:CO393012 CO458519:CO458548 CO524055:CO524084 CO589591:CO589620 CO655127:CO655156 CO720663:CO720692 CO786199:CO786228 CO851735:CO851764 CO917271:CO917300 CO982807:CO982836 CO65158:CO65163 CO130694:CO130699 CO196230:CO196235 CO261766:CO261771 CO327302:CO327307 CO392838:CO392843 CO458374:CO458379 CO523910:CO523915 CO589446:CO589451 CO654982:CO654987 CO720518:CO720523 CO786054:CO786059 CO851590:CO851595 CO917126:CO917131 CO982662:CO982667 CM982656:CM982690 CM65152:CM65186 CM130688:CM130722 CM196224:CM196258 CM261760:CM261794 CM327296:CM327330 CM392832:CM392866 CM458368:CM458402 CM523904:CM523938 CM589440:CM589474 CM654976:CM655010 CM720512:CM720546 CO6:CO26 CM6:CM26" xr:uid="{2FFA936B-E9A8-47AA-A8E2-9D2819DF28E5}"/>
    <dataValidation type="custom" allowBlank="1" showErrorMessage="1" errorTitle="日付の形式が誤っています" error="日付は、以下のような形式で入力してください。_x000a__x000a_例）_x000a_ H22.1.1_x000a_ 平成22年1月1日_x000a_ H22/1/1_x000a_ H22-1-1_x000a_ 2010/1/1_x000a_ 2010-1-1_x000a__x000a_※空白を空けずに入力してください_x000a_" sqref="CE720518:CE720523 CE65309:CE65332 CE130845:CE130868 CE196381:CE196404 CE261917:CE261940 CE327453:CE327476 CE392989:CE393012 CE458525:CE458548 CE524061:CE524084 CE589597:CE589620 CE655133:CE655156 CE720669:CE720692 CE786205:CE786228 CE851741:CE851764 CE917277:CE917300 CE982813:CE982836 CE786054:CE786059 CE65274 CE130810 CE196346 CE261882 CE327418 CE392954 CE458490 CE524026 CE589562 CE655098 CE720634 CE786170 CE851706 CE917242 CE982778 CE851590:CE851595 CE65277:CE65278 CE130813:CE130814 CE196349:CE196350 CE261885:CE261886 CE327421:CE327422 CE392957:CE392958 CE458493:CE458494 CE524029:CE524030 CE589565:CE589566 CE655101:CE655102 CE720637:CE720638 CE786173:CE786174 CE851709:CE851710 CE917245:CE917246 CE982781:CE982782 CE654982:CE654987 CE65303:CE65306 CE130839:CE130842 CE196375:CE196378 CE261911:CE261914 CE327447:CE327450 CE392983:CE392986 CE458519:CE458522 CE524055:CE524058 CE589591:CE589594 CE655127:CE655130 CE720663:CE720666 CE786199:CE786202 CE851735:CE851738 CE917271:CE917274 CE982807:CE982810 CE917126:CE917131 CE65152:CE65156 CE130688:CE130692 CE196224:CE196228 CE261760:CE261764 CE327296:CE327300 CE392832:CE392836 CE458368:CE458372 CE523904:CE523908 CE589440:CE589444 CE654976:CE654980 CE720512:CE720516 CE786048:CE786052 CE851584:CE851588 CE917120:CE917124 CE982656:CE982660 CE982662:CE982667 CE65158:CE65163 CE130694:CE130699 CE196230:CE196235 CE261766:CE261771 CE327302:CE327307 CE392838:CE392843 CE458374:CE458379 CE523910:CE523915 CE589446:CE589451" xr:uid="{71F6C425-9387-4E3E-B729-02D3C77E5E31}">
      <formula1>NOT(ISERROR(DATEVALUE(TEXT(CE65152,"yyyy/mm/dd"))))</formula1>
    </dataValidation>
    <dataValidation type="textLength" imeMode="hiragana" operator="lessThan" allowBlank="1" showErrorMessage="1" errorTitle="字数オーバー" error="１項目、５０文字以内で入力してください。" sqref="CL65303:CL65332 CL130839:CL130868 CL196375:CL196404 CL261911:CL261940 CL327447:CL327476 CL392983:CL393012 CL458519:CL458548 CL524055:CL524084 CL589591:CL589620 CL655127:CL655156 CL720663:CL720692 CL786199:CL786228 CL851735:CL851764 CL917271:CL917300 CL982807:CL982836 CL786054:CL786059 CL917126:CL917131 CO65274:CO65279 CO130810:CO130815 CO196346:CO196351 CO261882:CO261887 CO327418:CO327423 CO392954:CO392959 CO458490:CO458495 CO524026:CO524031 CO589562:CO589567 CO655098:CO655103 CO720634:CO720639 CO786170:CO786175 CO851706:CO851711 CO917242:CO917247 CO982778:CO982783 CL65152:CL65156 CL130688:CL130692 CL196224:CL196228 CL261760:CL261764 CL327296:CL327300 CL392832:CL392836 CL458368:CL458372 CL523904:CL523908 CL589440:CL589444 CL654976:CL654980 CL720512:CL720516 CL786048:CL786052 CL851584:CL851588 CL917120:CL917124 CL982656:CL982660 CL982662:CL982667 CL65158:CL65163 CL130694:CL130699 CL196230:CL196235 CL261766:CL261771 CL327302:CL327307 CL392838:CL392843 CL458374:CL458379 CL523910:CL523915 CL589446:CL589451 CL654982:CL654987 CL720518:CL720523 CL851590:CL851595 CL6:CL26" xr:uid="{617A7154-BFD2-4CDA-83DA-124E32D499C0}">
      <formula1>100</formula1>
    </dataValidation>
    <dataValidation type="textLength" imeMode="hiragana" operator="lessThan" allowBlank="1" showErrorMessage="1" errorTitle="字数オーバー" error="１００文字を超えたため入力できません。" sqref="CI523910:CI523915 CF65152:CF65156 CF130688:CF130692 CF196224:CF196228 CF261760:CF261764 CF327296:CF327300 CF392832:CF392836 CF458368:CF458372 CF523904:CF523908 CF589440:CF589444 CF654976:CF654980 CF720512:CF720516 CF786048:CF786052 CF851584:CF851588 CF917120:CF917124 CF982656:CF982660 CI589446:CI589451 CF65331:CF65332 CF130867:CF130868 CF196403:CF196404 CF261939:CF261940 CF327475:CF327476 CF393011:CF393012 CF458547:CF458548 CF524083:CF524084 CF589619:CF589620 CF655155:CF655156 CF720691:CF720692 CF786227:CF786228 CF851763:CF851764 CF917299:CF917300 CF982835:CF982836 CI654982:CI654987 CF65274:CF65279 CF130810:CF130815 CF196346:CF196351 CF261882:CF261887 CF327418:CF327423 CF392954:CF392959 CF458490:CF458495 CF524026:CF524031 CF589562:CF589567 CF655098:CF655103 CF720634:CF720639 CF786170:CF786175 CF851706:CF851711 CF917242:CF917247 CF982778:CF982783 CI720518:CI720523 CI65275:CJ65279 CI130811:CJ130815 CI196347:CJ196351 CI261883:CJ261887 CI327419:CJ327423 CI392955:CJ392959 CI458491:CJ458495 CI524027:CJ524031 CI589563:CJ589567 CI655099:CJ655103 CI720635:CJ720639 CI786171:CJ786175 CI851707:CJ851711 CI917243:CJ917247 CI982779:CJ982783 CI786054:CI786059 CI65303:CI65331 CI130839:CI130867 CI196375:CI196403 CI261911:CI261939 CI327447:CI327475 CI392983:CI393011 CI458519:CI458547 CI524055:CI524083 CI589591:CI589619 CI655127:CI655155 CI720663:CI720691 CI786199:CI786227 CI851735:CI851763 CI917271:CI917299 CI982807:CI982835 CF65303:CF65329 CF130839:CF130865 CF196375:CF196401 CF261911:CF261937 CF327447:CF327473 CF392983:CF393009 CF458519:CF458545 CF524055:CF524081 CF589591:CF589617 CF655127:CF655153 CF720663:CF720689 CF786199:CF786225 CF851735:CF851761 CF917271:CF917297 CF982807:CF982833 CI851590:CI851595 CI65152:CI65156 CI130688:CI130692 CI196224:CI196228 CI261760:CI261764 CI327296:CI327300 CI392832:CI392836 CI458368:CI458372 CI523904:CI523908 CI589440:CI589444 CI654976:CI654980 CI720512:CI720516 CI786048:CI786052 CI851584:CI851588 CI917120:CI917124 CI982656:CI982660 CI917126:CI917131 CF65158:CF65163 CF130694:CF130699 CF196230:CF196235 CF261766:CF261771 CF327302:CF327307 CF392838:CF392843 CF458374:CF458379 CF523910:CF523915 CF589446:CF589451 CF654982:CF654987 CF720518:CF720523 CF786054:CF786059 CF851590:CF851595 CF917126:CF917131 CF982662:CF982667 CI982662:CI982667 CI65158:CI65163 CI130694:CI130699 CI196230:CI196235 CI261766:CI261771 CI327302:CI327307 CI392838:CI392843 CI458374:CI458379 CF6:CF26 CI6:CI26 H6:H26" xr:uid="{DCF3B7ED-738C-419F-81B1-FFA90E2F1D72}">
      <formula1>100</formula1>
    </dataValidation>
    <dataValidation type="list" imeMode="hiragana" allowBlank="1" showInputMessage="1" showErrorMessage="1" sqref="CK917120:CK917131 CK65273:CK65332 CK130809:CK130868 CK196345:CK196404 CK261881:CK261940 CK327417:CK327476 CK392953:CK393012 CK458489:CK458548 CK524025:CK524084 CK589561:CK589620 CK655097:CK655156 CK720633:CK720692 CK786169:CK786228 CK851705:CK851764 CK917241:CK917300 CK982777:CK982836 CK982656:CK982667 CK65152:CK65163 CK130688:CK130699 CK196224:CK196235 CK261760:CK261771 CK327296:CK327307 CK392832:CK392843 CK458368:CK458379 CK523904:CK523915 CK589440:CK589451 CK654976:CK654987 CK720512:CK720523 CK786048:CK786059 CK851584:CK851595 CK6:CK26" xr:uid="{997C806C-6933-489C-B440-47393176DFC9}">
      <formula1>"支援計画変更,支援計画継続及び相談・見守り,虐待事案終結,その他"</formula1>
    </dataValidation>
    <dataValidation type="list" allowBlank="1" showInputMessage="1" sqref="CM982779 CM65275 CM130811 CM196347 CM261883 CM327419 CM392955 CM458491 CM524027 CM589563 CM655099 CM720635 CM786171 CM851707 CM917243" xr:uid="{902AF457-4937-45BD-B084-754EAFC6C30D}">
      <formula1>"虐待なし,レベル１,レベル２,レベル３"</formula1>
    </dataValidation>
    <dataValidation type="list" allowBlank="1" showErrorMessage="1" sqref="CH982778:CH982783 CH65274:CH65279 CH130810:CH130815 CH196346:CH196351 CH261882:CH261887 CH327418:CH327423 CH392954:CH392959 CH458490:CH458495 CH524026:CH524031 CH589562:CH589567 CH655098:CH655103 CH720634:CH720639 CH786170:CH786175 CH851706:CH851711 CH917242:CH917247" xr:uid="{9560858C-7D8A-479E-9728-318D19B3A031}">
      <formula1>"世代間連鎖（これまでの人間関係）,家族・親族の無関心、無理解、被協力,利害の対立（財産、相続）,介護ニーズに不適切なケアマネジメント,心理的社会的孤立,必要な社会サービスの不足,該当項目なし,判断できず"</formula1>
    </dataValidation>
    <dataValidation type="list" imeMode="hiragana" allowBlank="1" showInputMessage="1" showErrorMessage="1" sqref="CL982778:CL982781 CN65274:CN65279 CN130810:CN130815 CN196346:CN196351 CN261882:CN261887 CN327418:CN327423 CN392954:CN392959 CN458490:CN458495 CN524026:CN524031 CN589562:CN589567 CN655098:CN655103 CN720634:CN720639 CN786170:CN786175 CN851706:CN851711 CN917242:CN917247 CN982778:CN982783 CL65274:CL65277 CL130810:CL130813 CL196346:CL196349 CL261882:CL261885 CL327418:CL327421 CL392954:CL392957 CL458490:CL458493 CL524026:CL524029 CL589562:CL589565 CL655098:CL655101 CL720634:CL720637 CL786170:CL786173 CL851706:CL851709 CL917242:CL917245" xr:uid="{D58E23EF-5F51-4E3F-8104-4E8D28B3CB44}">
      <formula1>"終結,継続,保留"</formula1>
    </dataValidation>
    <dataValidation type="list" allowBlank="1" showInputMessage="1" showErrorMessage="1" sqref="CM720634 CG65273:CG65288 CG130809:CG130824 CG196345:CG196360 CG261881:CG261896 CG327417:CG327432 CG392953:CG392968 CG458489:CG458504 CG524025:CG524040 CG589561:CG589576 CG655097:CG655112 CG720633:CG720648 CG786169:CG786184 CG851705:CG851720 CG917241:CG917256 CG982777:CG982792 CM786170 CG65298:CG65301 CG130834:CG130837 CG196370:CG196373 CG261906:CG261909 CG327442:CG327445 CG392978:CG392981 CG458514:CG458517 CG524050:CG524053 CG589586:CG589589 CG655122:CG655125 CG720658:CG720661 CG786194:CG786197 CG851730:CG851733 CG917266:CG917269 CG982802:CG982805 CM851706 CG65290:CG65296 CG130826:CG130832 CG196362:CG196368 CG261898:CG261904 CG327434:CG327440 CG392970:CG392976 CG458506:CG458512 CG524042:CG524048 CG589578:CG589584 CG655114:CG655120 CG720650:CG720656 CG786186:CG786192 CG851722:CG851728 CG917258:CG917264 CG982794:CG982800 CM917242 CM65278:CM65279 CM130814:CM130815 CM196350:CM196351 CM261886:CM261887 CM327422:CM327423 CM392958:CM392959 CM458494:CM458495 CM524030:CM524031 CM589566:CM589567 CM655102:CM655103 CM720638:CM720639 CM786174:CM786175 CM851710:CM851711 CM917246:CM917247 CM982782:CM982783 CM982778 CM65274 CM130810 CM196346 CM261882 CM327418 CM392954 CM458490 CM524026 CM589562 CM655098" xr:uid="{8A072156-06CD-49EF-AE39-F4831C4AB373}">
      <formula1>"虐待なし,レベル１,レベル２,レベル３"</formula1>
    </dataValidation>
    <dataValidation type="list" allowBlank="1" showInputMessage="1" showErrorMessage="1" sqref="WDG6:WDH14 WNC6:WND14 WWY6:WWZ14 KM6:KN14 UI6:UJ14 AEE6:AEF14 AOA6:AOB14 AXW6:AXX14 BHS6:BHT14 BRO6:BRP14 CBK6:CBL14 CLG6:CLH14 CVC6:CVD14 DEY6:DEZ14 DOU6:DOV14 DYQ6:DYR14 EIM6:EIN14 ESI6:ESJ14 FCE6:FCF14 FMA6:FMB14 FVW6:FVX14 GFS6:GFT14 GPO6:GPP14 GZK6:GZL14 HJG6:HJH14 HTC6:HTD14 ICY6:ICZ14 IMU6:IMV14 IWQ6:IWR14 JGM6:JGN14 JQI6:JQJ14 KAE6:KAF14 KKA6:KKB14 KTW6:KTX14 LDS6:LDT14 LNO6:LNP14 LXK6:LXL14 MHG6:MHH14 MRC6:MRD14 NAY6:NAZ14 NKU6:NKV14 NUQ6:NUR14 OEM6:OEN14 OOI6:OOJ14 OYE6:OYF14 PIA6:PIB14 PRW6:PRX14 QBS6:QBT14 QLO6:QLP14 QVK6:QVL14 RFG6:RFH14 RPC6:RPD14 RYY6:RYZ14 SIU6:SIV14 SSQ6:SSR14 TCM6:TCN14 TMI6:TMJ14 TWE6:TWF14 UGA6:UGB14 UPW6:UPX14 UZS6:UZT14 VJO6:VJP14 VTK6:VTL14 AO6:AP26" xr:uid="{14049624-F14E-4284-82A8-74A675F5232A}">
      <formula1>"総合支援法上,児童福祉法上,地活事業,市府事業,その他,利用なし,不明"</formula1>
    </dataValidation>
    <dataValidation type="list" allowBlank="1" showInputMessage="1" showErrorMessage="1" sqref="WNE6:WNE14 WXA6:WXA14 KO6:KO14 UK6:UK14 AEG6:AEG14 AOC6:AOC14 AXY6:AXY14 BHU6:BHU14 BRQ6:BRQ14 CBM6:CBM14 CLI6:CLI14 CVE6:CVE14 DFA6:DFA14 DOW6:DOW14 DYS6:DYS14 EIO6:EIO14 ESK6:ESK14 FCG6:FCG14 FMC6:FMC14 FVY6:FVY14 GFU6:GFU14 GPQ6:GPQ14 GZM6:GZM14 HJI6:HJI14 HTE6:HTE14 IDA6:IDA14 IMW6:IMW14 IWS6:IWS14 JGO6:JGO14 JQK6:JQK14 KAG6:KAG14 KKC6:KKC14 KTY6:KTY14 LDU6:LDU14 LNQ6:LNQ14 LXM6:LXM14 MHI6:MHI14 MRE6:MRE14 NBA6:NBA14 NKW6:NKW14 NUS6:NUS14 OEO6:OEO14 OOK6:OOK14 OYG6:OYG14 PIC6:PIC14 PRY6:PRY14 QBU6:QBU14 QLQ6:QLQ14 QVM6:QVM14 RFI6:RFI14 RPE6:RPE14 RZA6:RZA14 SIW6:SIW14 SSS6:SSS14 TCO6:TCO14 TMK6:TMK14 TWG6:TWG14 UGC6:UGC14 UPY6:UPY14 UZU6:UZU14 VJQ6:VJQ14 VTM6:VTM14 WDI6:WDI14 AQ6:AQ26" xr:uid="{DC918BCB-441C-444A-B43B-CACA4BC37CDA}">
      <formula1>"自立支援医療"</formula1>
    </dataValidation>
    <dataValidation type="list" allowBlank="1" showInputMessage="1" showErrorMessage="1" sqref="WNV6:WNV14 WXR6:WXR14 LF6:LF14 VB6:VB14 AEX6:AEX14 AOT6:AOT14 AYP6:AYP14 BIL6:BIL14 BSH6:BSH14 CCD6:CCD14 CLZ6:CLZ14 CVV6:CVV14 DFR6:DFR14 DPN6:DPN14 DZJ6:DZJ14 EJF6:EJF14 ETB6:ETB14 FCX6:FCX14 FMT6:FMT14 FWP6:FWP14 GGL6:GGL14 GQH6:GQH14 HAD6:HAD14 HJZ6:HJZ14 HTV6:HTV14 IDR6:IDR14 INN6:INN14 IXJ6:IXJ14 JHF6:JHF14 JRB6:JRB14 KAX6:KAX14 KKT6:KKT14 KUP6:KUP14 LEL6:LEL14 LOH6:LOH14 LYD6:LYD14 MHZ6:MHZ14 MRV6:MRV14 NBR6:NBR14 NLN6:NLN14 NVJ6:NVJ14 OFF6:OFF14 OPB6:OPB14 OYX6:OYX14 PIT6:PIT14 PSP6:PSP14 QCL6:QCL14 QMH6:QMH14 QWD6:QWD14 RFZ6:RFZ14 RPV6:RPV14 RZR6:RZR14 SJN6:SJN14 STJ6:STJ14 TDF6:TDF14 TNB6:TNB14 TWX6:TWX14 UGT6:UGT14 UQP6:UQP14 VAL6:VAL14 VKH6:VKH14 VUD6:VUD14 WDZ6:WDZ14" xr:uid="{B07C82D7-773B-4EC6-B60B-979706B46458}">
      <formula1>"身体的虐待"</formula1>
    </dataValidation>
    <dataValidation type="list" allowBlank="1" showInputMessage="1" showErrorMessage="1" sqref="WMU6:WMU14 WWQ6:WWQ14 KE6:KE14 UA6:UA14 ADW6:ADW14 ANS6:ANS14 AXO6:AXO14 BHK6:BHK14 BRG6:BRG14 CBC6:CBC14 CKY6:CKY14 CUU6:CUU14 DEQ6:DEQ14 DOM6:DOM14 DYI6:DYI14 EIE6:EIE14 ESA6:ESA14 FBW6:FBW14 FLS6:FLS14 FVO6:FVO14 GFK6:GFK14 GPG6:GPG14 GZC6:GZC14 HIY6:HIY14 HSU6:HSU14 ICQ6:ICQ14 IMM6:IMM14 IWI6:IWI14 JGE6:JGE14 JQA6:JQA14 JZW6:JZW14 KJS6:KJS14 KTO6:KTO14 LDK6:LDK14 LNG6:LNG14 LXC6:LXC14 MGY6:MGY14 MQU6:MQU14 NAQ6:NAQ14 NKM6:NKM14 NUI6:NUI14 OEE6:OEE14 OOA6:OOA14 OXW6:OXW14 PHS6:PHS14 PRO6:PRO14 QBK6:QBK14 QLG6:QLG14 QVC6:QVC14 REY6:REY14 ROU6:ROU14 RYQ6:RYQ14 SIM6:SIM14 SSI6:SSI14 TCE6:TCE14 TMA6:TMA14 TVW6:TVW14 UFS6:UFS14 UPO6:UPO14 UZK6:UZK14 VJG6:VJG14 VTC6:VTC14 WCY6:WCY14 AG6:AG26" xr:uid="{DFAD9C34-C3DE-4E2A-A2F7-F2F20CF0D9AF}">
      <formula1>"その他"</formula1>
    </dataValidation>
    <dataValidation type="list" allowBlank="1" showInputMessage="1" showErrorMessage="1" sqref="WMT6:WMT14 WWP6:WWP14 KD6:KD14 TZ6:TZ14 ADV6:ADV14 ANR6:ANR14 AXN6:AXN14 BHJ6:BHJ14 BRF6:BRF14 CBB6:CBB14 CKX6:CKX14 CUT6:CUT14 DEP6:DEP14 DOL6:DOL14 DYH6:DYH14 EID6:EID14 ERZ6:ERZ14 FBV6:FBV14 FLR6:FLR14 FVN6:FVN14 GFJ6:GFJ14 GPF6:GPF14 GZB6:GZB14 HIX6:HIX14 HST6:HST14 ICP6:ICP14 IML6:IML14 IWH6:IWH14 JGD6:JGD14 JPZ6:JPZ14 JZV6:JZV14 KJR6:KJR14 KTN6:KTN14 LDJ6:LDJ14 LNF6:LNF14 LXB6:LXB14 MGX6:MGX14 MQT6:MQT14 NAP6:NAP14 NKL6:NKL14 NUH6:NUH14 OED6:OED14 ONZ6:ONZ14 OXV6:OXV14 PHR6:PHR14 PRN6:PRN14 QBJ6:QBJ14 QLF6:QLF14 QVB6:QVB14 REX6:REX14 ROT6:ROT14 RYP6:RYP14 SIL6:SIL14 SSH6:SSH14 TCD6:TCD14 TLZ6:TLZ14 TVV6:TVV14 UFR6:UFR14 UPN6:UPN14 UZJ6:UZJ14 VJF6:VJF14 VTB6:VTB14 WCX6:WCX14 AE6:AE26" xr:uid="{F00EB320-4BC7-44E3-A309-111756C50EBC}">
      <formula1>"発達"</formula1>
    </dataValidation>
    <dataValidation type="list" allowBlank="1" showInputMessage="1" showErrorMessage="1" sqref="WMS6:WMS14 WWO6:WWO14 KC6:KC14 TY6:TY14 ADU6:ADU14 ANQ6:ANQ14 AXM6:AXM14 BHI6:BHI14 BRE6:BRE14 CBA6:CBA14 CKW6:CKW14 CUS6:CUS14 DEO6:DEO14 DOK6:DOK14 DYG6:DYG14 EIC6:EIC14 ERY6:ERY14 FBU6:FBU14 FLQ6:FLQ14 FVM6:FVM14 GFI6:GFI14 GPE6:GPE14 GZA6:GZA14 HIW6:HIW14 HSS6:HSS14 ICO6:ICO14 IMK6:IMK14 IWG6:IWG14 JGC6:JGC14 JPY6:JPY14 JZU6:JZU14 KJQ6:KJQ14 KTM6:KTM14 LDI6:LDI14 LNE6:LNE14 LXA6:LXA14 MGW6:MGW14 MQS6:MQS14 NAO6:NAO14 NKK6:NKK14 NUG6:NUG14 OEC6:OEC14 ONY6:ONY14 OXU6:OXU14 PHQ6:PHQ14 PRM6:PRM14 QBI6:QBI14 QLE6:QLE14 QVA6:QVA14 REW6:REW14 ROS6:ROS14 RYO6:RYO14 SIK6:SIK14 SSG6:SSG14 TCC6:TCC14 TLY6:TLY14 TVU6:TVU14 UFQ6:UFQ14 UPM6:UPM14 UZI6:UZI14 VJE6:VJE14 VTA6:VTA14 WCW6:WCW14 AD6:AD26" xr:uid="{4FE13D4A-9AE0-4A08-982C-FA553EE04AC3}">
      <formula1>"精神(発達除く）"</formula1>
    </dataValidation>
    <dataValidation type="list" allowBlank="1" showInputMessage="1" showErrorMessage="1" sqref="WMR6:WMR14 WWN6:WWN14 KB6:KB14 TX6:TX14 ADT6:ADT14 ANP6:ANP14 AXL6:AXL14 BHH6:BHH14 BRD6:BRD14 CAZ6:CAZ14 CKV6:CKV14 CUR6:CUR14 DEN6:DEN14 DOJ6:DOJ14 DYF6:DYF14 EIB6:EIB14 ERX6:ERX14 FBT6:FBT14 FLP6:FLP14 FVL6:FVL14 GFH6:GFH14 GPD6:GPD14 GYZ6:GYZ14 HIV6:HIV14 HSR6:HSR14 ICN6:ICN14 IMJ6:IMJ14 IWF6:IWF14 JGB6:JGB14 JPX6:JPX14 JZT6:JZT14 KJP6:KJP14 KTL6:KTL14 LDH6:LDH14 LND6:LND14 LWZ6:LWZ14 MGV6:MGV14 MQR6:MQR14 NAN6:NAN14 NKJ6:NKJ14 NUF6:NUF14 OEB6:OEB14 ONX6:ONX14 OXT6:OXT14 PHP6:PHP14 PRL6:PRL14 QBH6:QBH14 QLD6:QLD14 QUZ6:QUZ14 REV6:REV14 ROR6:ROR14 RYN6:RYN14 SIJ6:SIJ14 SSF6:SSF14 TCB6:TCB14 TLX6:TLX14 TVT6:TVT14 UFP6:UFP14 UPL6:UPL14 UZH6:UZH14 VJD6:VJD14 VSZ6:VSZ14 WCV6:WCV14 AC6:AC26" xr:uid="{294731B1-523C-4B31-8045-BD8A1C9A0E92}">
      <formula1>"知的"</formula1>
    </dataValidation>
    <dataValidation type="list" allowBlank="1" showInputMessage="1" showErrorMessage="1" sqref="WMQ6:WMQ14 WWM6:WWM14 KA6:KA14 TW6:TW14 ADS6:ADS14 ANO6:ANO14 AXK6:AXK14 BHG6:BHG14 BRC6:BRC14 CAY6:CAY14 CKU6:CKU14 CUQ6:CUQ14 DEM6:DEM14 DOI6:DOI14 DYE6:DYE14 EIA6:EIA14 ERW6:ERW14 FBS6:FBS14 FLO6:FLO14 FVK6:FVK14 GFG6:GFG14 GPC6:GPC14 GYY6:GYY14 HIU6:HIU14 HSQ6:HSQ14 ICM6:ICM14 IMI6:IMI14 IWE6:IWE14 JGA6:JGA14 JPW6:JPW14 JZS6:JZS14 KJO6:KJO14 KTK6:KTK14 LDG6:LDG14 LNC6:LNC14 LWY6:LWY14 MGU6:MGU14 MQQ6:MQQ14 NAM6:NAM14 NKI6:NKI14 NUE6:NUE14 OEA6:OEA14 ONW6:ONW14 OXS6:OXS14 PHO6:PHO14 PRK6:PRK14 QBG6:QBG14 QLC6:QLC14 QUY6:QUY14 REU6:REU14 ROQ6:ROQ14 RYM6:RYM14 SII6:SII14 SSE6:SSE14 TCA6:TCA14 TLW6:TLW14 TVS6:TVS14 UFO6:UFO14 UPK6:UPK14 UZG6:UZG14 VJC6:VJC14 VSY6:VSY14 WCU6:WCU14 AB6:AB26" xr:uid="{A841A25C-8AAD-4D79-83D0-FA7CD7A660C3}">
      <formula1>"身体"</formula1>
    </dataValidation>
    <dataValidation type="list" allowBlank="1" showInputMessage="1" showErrorMessage="1" sqref="WNO6:WNP14 WXK6:WXL14 KY6:KZ14 UU6:UV14 AEQ6:AER14 AOM6:AON14 AYI6:AYJ14 BIE6:BIF14 BSA6:BSB14 CBW6:CBX14 CLS6:CLT14 CVO6:CVP14 DFK6:DFL14 DPG6:DPH14 DZC6:DZD14 EIY6:EIZ14 ESU6:ESV14 FCQ6:FCR14 FMM6:FMN14 FWI6:FWJ14 GGE6:GGF14 GQA6:GQB14 GZW6:GZX14 HJS6:HJT14 HTO6:HTP14 IDK6:IDL14 ING6:INH14 IXC6:IXD14 JGY6:JGZ14 JQU6:JQV14 KAQ6:KAR14 KKM6:KKN14 KUI6:KUJ14 LEE6:LEF14 LOA6:LOB14 LXW6:LXX14 MHS6:MHT14 MRO6:MRP14 NBK6:NBL14 NLG6:NLH14 NVC6:NVD14 OEY6:OEZ14 OOU6:OOV14 OYQ6:OYR14 PIM6:PIN14 PSI6:PSJ14 QCE6:QCF14 QMA6:QMB14 QVW6:QVX14 RFS6:RFT14 RPO6:RPP14 RZK6:RZL14 SJG6:SJH14 STC6:STD14 TCY6:TCZ14 TMU6:TMV14 TWQ6:TWR14 UGM6:UGN14 UQI6:UQJ14 VAE6:VAF14 VKA6:VKB14 VTW6:VTX14 WDS6:WDT14" xr:uid="{E1F6C296-A082-491E-AA9A-068B07031140}">
      <formula1>"本人,家族・親族,近隣・知人,民生委員,医療関係,教職員,相談支援専門員・施設従事者,虐待者,警察,当該市区町村行政職員,その他,不明"</formula1>
    </dataValidation>
    <dataValidation type="list" allowBlank="1" showInputMessage="1" showErrorMessage="1" sqref="WXO6:WXO14 LC6:LC14 UY6:UY14 AEU6:AEU14 AOQ6:AOQ14 AYM6:AYM14 BII6:BII14 BSE6:BSE14 CCA6:CCA14 CLW6:CLW14 CVS6:CVS14 DFO6:DFO14 DPK6:DPK14 DZG6:DZG14 EJC6:EJC14 ESY6:ESY14 FCU6:FCU14 FMQ6:FMQ14 FWM6:FWM14 GGI6:GGI14 GQE6:GQE14 HAA6:HAA14 HJW6:HJW14 HTS6:HTS14 IDO6:IDO14 INK6:INK14 IXG6:IXG14 JHC6:JHC14 JQY6:JQY14 KAU6:KAU14 KKQ6:KKQ14 KUM6:KUM14 LEI6:LEI14 LOE6:LOE14 LYA6:LYA14 MHW6:MHW14 MRS6:MRS14 NBO6:NBO14 NLK6:NLK14 NVG6:NVG14 OFC6:OFC14 OOY6:OOY14 OYU6:OYU14 PIQ6:PIQ14 PSM6:PSM14 QCI6:QCI14 QME6:QME14 QWA6:QWA14 RFW6:RFW14 RPS6:RPS14 RZO6:RZO14 SJK6:SJK14 STG6:STG14 TDC6:TDC14 TMY6:TMY14 TWU6:TWU14 UGQ6:UGQ14 UQM6:UQM14 VAI6:VAI14 VKE6:VKE14 VUA6:VUA14 WDW6:WDW14 WNS6:WNS14" xr:uid="{C4483F8F-C27B-4463-8EEA-BAA0FD8A4DBA}">
      <formula1>"立入以外訪問調査,立入以外情報収集,立入警察同行,立入警察要請・同行なし,立入警察要請なし,調査不要,調査検討中,他部署等への引継ぎ"</formula1>
    </dataValidation>
    <dataValidation type="list" allowBlank="1" showInputMessage="1" showErrorMessage="1" sqref="WMM6:WMM14 WWI6:WWI14 JW6:JW14 TS6:TS14 ADO6:ADO14 ANK6:ANK14 AXG6:AXG14 BHC6:BHC14 BQY6:BQY14 CAU6:CAU14 CKQ6:CKQ14 CUM6:CUM14 DEI6:DEI14 DOE6:DOE14 DYA6:DYA14 EHW6:EHW14 ERS6:ERS14 FBO6:FBO14 FLK6:FLK14 FVG6:FVG14 GFC6:GFC14 GOY6:GOY14 GYU6:GYU14 HIQ6:HIQ14 HSM6:HSM14 ICI6:ICI14 IME6:IME14 IWA6:IWA14 JFW6:JFW14 JPS6:JPS14 JZO6:JZO14 KJK6:KJK14 KTG6:KTG14 LDC6:LDC14 LMY6:LMY14 LWU6:LWU14 MGQ6:MGQ14 MQM6:MQM14 NAI6:NAI14 NKE6:NKE14 NUA6:NUA14 ODW6:ODW14 ONS6:ONS14 OXO6:OXO14 PHK6:PHK14 PRG6:PRG14 QBC6:QBC14 QKY6:QKY14 QUU6:QUU14 REQ6:REQ14 ROM6:ROM14 RYI6:RYI14 SIE6:SIE14 SSA6:SSA14 TBW6:TBW14 TLS6:TLS14 TVO6:TVO14 UFK6:UFK14 UPG6:UPG14 UZC6:UZC14 VIY6:VIY14 VSU6:VSU14 WCQ6:WCQ14 D6:D26" xr:uid="{B53F16CF-6FB6-429E-9111-45BF8D28297B}">
      <formula1>"新規,再,前年度継続"</formula1>
    </dataValidation>
    <dataValidation type="list" allowBlank="1" showInputMessage="1" showErrorMessage="1" sqref="WDC6:WDC14 WWU6:WWU14 WMY6:WMY14 KI6:KI14 UE6:UE14 AEA6:AEA14 ANW6:ANW14 AXS6:AXS14 BHO6:BHO14 BRK6:BRK14 CBG6:CBG14 CLC6:CLC14 CUY6:CUY14 DEU6:DEU14 DOQ6:DOQ14 DYM6:DYM14 EII6:EII14 ESE6:ESE14 FCA6:FCA14 FLW6:FLW14 FVS6:FVS14 GFO6:GFO14 GPK6:GPK14 GZG6:GZG14 HJC6:HJC14 HSY6:HSY14 ICU6:ICU14 IMQ6:IMQ14 IWM6:IWM14 JGI6:JGI14 JQE6:JQE14 KAA6:KAA14 KJW6:KJW14 KTS6:KTS14 LDO6:LDO14 LNK6:LNK14 LXG6:LXG14 MHC6:MHC14 MQY6:MQY14 NAU6:NAU14 NKQ6:NKQ14 NUM6:NUM14 OEI6:OEI14 OOE6:OOE14 OYA6:OYA14 PHW6:PHW14 PRS6:PRS14 QBO6:QBO14 QLK6:QLK14 QVG6:QVG14 RFC6:RFC14 ROY6:ROY14 RYU6:RYU14 SIQ6:SIQ14 SSM6:SSM14 TCI6:TCI14 TME6:TME14 TWA6:TWA14 UFW6:UFW14 UPS6:UPS14 UZO6:UZO14 VJK6:VJK14 VTG6:VTG14" xr:uid="{A771CEEF-9643-4B1E-BF31-6D206D5ED6BA}">
      <formula1>"該当,該当しない"</formula1>
    </dataValidation>
    <dataValidation type="list" allowBlank="1" showInputMessage="1" showErrorMessage="1" sqref="WNF6:WNF14 WXB6:WXB14 KP6:KP14 UL6:UL14 AEH6:AEH14 AOD6:AOD14 AXZ6:AXZ14 BHV6:BHV14 BRR6:BRR14 CBN6:CBN14 CLJ6:CLJ14 CVF6:CVF14 DFB6:DFB14 DOX6:DOX14 DYT6:DYT14 EIP6:EIP14 ESL6:ESL14 FCH6:FCH14 FMD6:FMD14 FVZ6:FVZ14 GFV6:GFV14 GPR6:GPR14 GZN6:GZN14 HJJ6:HJJ14 HTF6:HTF14 IDB6:IDB14 IMX6:IMX14 IWT6:IWT14 JGP6:JGP14 JQL6:JQL14 KAH6:KAH14 KKD6:KKD14 KTZ6:KTZ14 LDV6:LDV14 LNR6:LNR14 LXN6:LXN14 MHJ6:MHJ14 MRF6:MRF14 NBB6:NBB14 NKX6:NKX14 NUT6:NUT14 OEP6:OEP14 OOL6:OOL14 OYH6:OYH14 PID6:PID14 PRZ6:PRZ14 QBV6:QBV14 QLR6:QLR14 QVN6:QVN14 RFJ6:RFJ14 RPF6:RPF14 RZB6:RZB14 SIX6:SIX14 SST6:SST14 TCP6:TCP14 TML6:TML14 TWH6:TWH14 UGD6:UGD14 UPZ6:UPZ14 UZV6:UZV14 VJR6:VJR14 VTN6:VTN14 WDJ6:WDJ14" xr:uid="{F92526C1-F591-492F-B361-E60E643BDFF0}">
      <formula1>"1強い(区分３、行動関連項目８点以上）,2認定調査ないが1と同程度,3あるが１、２以下,4ない,5不明"</formula1>
    </dataValidation>
    <dataValidation type="list" allowBlank="1" showInputMessage="1" showErrorMessage="1" sqref="WEI6:WEI14 WYA6:WYA14 WOE6:WOE14 LO6:LO14 VK6:VK14 AFG6:AFG14 APC6:APC14 AYY6:AYY14 BIU6:BIU14 BSQ6:BSQ14 CCM6:CCM14 CMI6:CMI14 CWE6:CWE14 DGA6:DGA14 DPW6:DPW14 DZS6:DZS14 EJO6:EJO14 ETK6:ETK14 FDG6:FDG14 FNC6:FNC14 FWY6:FWY14 GGU6:GGU14 GQQ6:GQQ14 HAM6:HAM14 HKI6:HKI14 HUE6:HUE14 IEA6:IEA14 INW6:INW14 IXS6:IXS14 JHO6:JHO14 JRK6:JRK14 KBG6:KBG14 KLC6:KLC14 KUY6:KUY14 LEU6:LEU14 LOQ6:LOQ14 LYM6:LYM14 MII6:MII14 MSE6:MSE14 NCA6:NCA14 NLW6:NLW14 NVS6:NVS14 OFO6:OFO14 OPK6:OPK14 OZG6:OZG14 PJC6:PJC14 PSY6:PSY14 QCU6:QCU14 QMQ6:QMQ14 QWM6:QWM14 RGI6:RGI14 RQE6:RQE14 SAA6:SAA14 SJW6:SJW14 STS6:STS14 TDO6:TDO14 TNK6:TNK14 TXG6:TXG14 UHC6:UHC14 UQY6:UQY14 VAU6:VAU14 VKQ6:VKQ14 VUM6:VUM14 CA6:CA26" xr:uid="{018E1769-F1D6-4485-887B-326103F87BC4}">
      <formula1>"後見開始済（市区町村長申立）,後見手続中（市区町村長申立）,後見開始済（市区町村長以外）,後見手続中（市区町村長以外）,日常生活自立支援事業"</formula1>
    </dataValidation>
    <dataValidation type="list" allowBlank="1" showInputMessage="1" showErrorMessage="1" sqref="WEG6:WEH14 WXY6:WXZ14 WOC6:WOD14 LM6:LN14 VI6:VJ14 AFE6:AFF14 APA6:APB14 AYW6:AYX14 BIS6:BIT14 BSO6:BSP14 CCK6:CCL14 CMG6:CMH14 CWC6:CWD14 DFY6:DFZ14 DPU6:DPV14 DZQ6:DZR14 EJM6:EJN14 ETI6:ETJ14 FDE6:FDF14 FNA6:FNB14 FWW6:FWX14 GGS6:GGT14 GQO6:GQP14 HAK6:HAL14 HKG6:HKH14 HUC6:HUD14 IDY6:IDZ14 INU6:INV14 IXQ6:IXR14 JHM6:JHN14 JRI6:JRJ14 KBE6:KBF14 KLA6:KLB14 KUW6:KUX14 LES6:LET14 LOO6:LOP14 LYK6:LYL14 MIG6:MIH14 MSC6:MSD14 NBY6:NBZ14 NLU6:NLV14 NVQ6:NVR14 OFM6:OFN14 OPI6:OPJ14 OZE6:OZF14 PJA6:PJB14 PSW6:PSX14 QCS6:QCT14 QMO6:QMP14 QWK6:QWL14 RGG6:RGH14 RQC6:RQD14 RZY6:RZZ14 SJU6:SJV14 STQ6:STR14 TDM6:TDN14 TNI6:TNJ14 TXE6:TXF14 UHA6:UHB14 UQW6:UQX14 VAS6:VAT14 VKO6:VKP14 VUK6:VUL14" xr:uid="{754826C5-7C6E-4517-82FB-A6DDE9785488}">
      <formula1>"助言・指導,養護者の事業参加,新たにサービス利用,利用計画の見直し,法個別給付以外のサービス,その他,見守りのみ"</formula1>
    </dataValidation>
    <dataValidation type="list" allowBlank="1" showInputMessage="1" showErrorMessage="1" sqref="WEF6:WEF14 WXX6:WXX14 WOB6:WOB14 LL6:LL14 VH6:VH14 AFD6:AFD14 AOZ6:AOZ14 AYV6:AYV14 BIR6:BIR14 BSN6:BSN14 CCJ6:CCJ14 CMF6:CMF14 CWB6:CWB14 DFX6:DFX14 DPT6:DPT14 DZP6:DZP14 EJL6:EJL14 ETH6:ETH14 FDD6:FDD14 FMZ6:FMZ14 FWV6:FWV14 GGR6:GGR14 GQN6:GQN14 HAJ6:HAJ14 HKF6:HKF14 HUB6:HUB14 IDX6:IDX14 INT6:INT14 IXP6:IXP14 JHL6:JHL14 JRH6:JRH14 KBD6:KBD14 KKZ6:KKZ14 KUV6:KUV14 LER6:LER14 LON6:LON14 LYJ6:LYJ14 MIF6:MIF14 MSB6:MSB14 NBX6:NBX14 NLT6:NLT14 NVP6:NVP14 OFL6:OFL14 OPH6:OPH14 OZD6:OZD14 PIZ6:PIZ14 PSV6:PSV14 QCR6:QCR14 QMN6:QMN14 QWJ6:QWJ14 RGF6:RGF14 RQB6:RQB14 RZX6:RZX14 SJT6:SJT14 STP6:STP14 TDL6:TDL14 TNH6:TNH14 TXD6:TXD14 UGZ6:UGZ14 UQV6:UQV14 VAR6:VAR14 VKN6:VKN14 VUJ6:VUJ14 BV7:BV26" xr:uid="{E5BEA387-FB78-46FD-A738-6B0ED2E26F36}">
      <formula1>"サービス契約（面会制限なし）,サービス契約（面会制限あり）措置（面会制限なし）,措置（面会制限あり）,一時保護（面会制限なし）,一時保護（面会制限あり）,一時入院（面会制限なし）,一時入院（面会制限あり）,その他(面会制限なし）,その他（面会制限あり）"</formula1>
    </dataValidation>
    <dataValidation type="list" allowBlank="1" showInputMessage="1" showErrorMessage="1" sqref="AW6:AW26 WXG6:WXG14 WNK6:WNK14 KX6:KX14 UT6:UT14 AEP6:AEP14 AOL6:AOL14 AYH6:AYH14 BID6:BID14 BRZ6:BRZ14 CBV6:CBV14 CLR6:CLR14 CVN6:CVN14 DFJ6:DFJ14 DPF6:DPF14 DZB6:DZB14 EIX6:EIX14 EST6:EST14 FCP6:FCP14 FML6:FML14 FWH6:FWH14 GGD6:GGD14 GPZ6:GPZ14 GZV6:GZV14 HJR6:HJR14 HTN6:HTN14 IDJ6:IDJ14 INF6:INF14 IXB6:IXB14 JGX6:JGX14 JQT6:JQT14 KAP6:KAP14 KKL6:KKL14 KUH6:KUH14 LED6:LED14 LNZ6:LNZ14 LXV6:LXV14 MHR6:MHR14 MRN6:MRN14 NBJ6:NBJ14 NLF6:NLF14 NVB6:NVB14 OEX6:OEX14 OOT6:OOT14 OYP6:OYP14 PIL6:PIL14 PSH6:PSH14 QCD6:QCD14 QLZ6:QLZ14 QVV6:QVV14 RFR6:RFR14 RPN6:RPN14 RZJ6:RZJ14 SJF6:SJF14 STB6:STB14 TCX6:TCX14 TMT6:TMT14 TWP6:TWP14 UGL6:UGL14 UQH6:UQH14 VAD6:VAD14 VJZ6:VJZ14 VTV6:VTV14 WDR6:WDR14 WNN6:WNN14 WXJ6:WXJ14 KU6:KU14 UQ6:UQ14 AEM6:AEM14 AOI6:AOI14 AYE6:AYE14 BIA6:BIA14 BRW6:BRW14 CBS6:CBS14 CLO6:CLO14 CVK6:CVK14 DFG6:DFG14 DPC6:DPC14 DYY6:DYY14 EIU6:EIU14 ESQ6:ESQ14 FCM6:FCM14 FMI6:FMI14 FWE6:FWE14 GGA6:GGA14 GPW6:GPW14 GZS6:GZS14 HJO6:HJO14 HTK6:HTK14 IDG6:IDG14 INC6:INC14 IWY6:IWY14 JGU6:JGU14 JQQ6:JQQ14 KAM6:KAM14 KKI6:KKI14 KUE6:KUE14 LEA6:LEA14 LNW6:LNW14 LXS6:LXS14 MHO6:MHO14 MRK6:MRK14 NBG6:NBG14 NLC6:NLC14 NUY6:NUY14 OEU6:OEU14 OOQ6:OOQ14 OYM6:OYM14 PII6:PII14 PSE6:PSE14 QCA6:QCA14 QLW6:QLW14 QVS6:QVS14 RFO6:RFO14 RPK6:RPK14 RZG6:RZG14 SJC6:SJC14 SSY6:SSY14 TCU6:TCU14 TMQ6:TMQ14 TWM6:TWM14 UGI6:UGI14 UQE6:UQE14 VAA6:VAA14 VJW6:VJW14 VTS6:VTS14 WDO6:WDO14 AZ6:AZ26" xr:uid="{4C05B7A5-38B6-4AFB-A150-8868E159F90B}">
      <formula1>"男性,女性,不明"</formula1>
    </dataValidation>
    <dataValidation type="list" allowBlank="1" showInputMessage="1" showErrorMessage="1" sqref="WDL6:WDL14 WXD6:WXD14 WNH6:WNH14 KR6:KR14 UN6:UN14 AEJ6:AEJ14 AOF6:AOF14 AYB6:AYB14 BHX6:BHX14 BRT6:BRT14 CBP6:CBP14 CLL6:CLL14 CVH6:CVH14 DFD6:DFD14 DOZ6:DOZ14 DYV6:DYV14 EIR6:EIR14 ESN6:ESN14 FCJ6:FCJ14 FMF6:FMF14 FWB6:FWB14 GFX6:GFX14 GPT6:GPT14 GZP6:GZP14 HJL6:HJL14 HTH6:HTH14 IDD6:IDD14 IMZ6:IMZ14 IWV6:IWV14 JGR6:JGR14 JQN6:JQN14 KAJ6:KAJ14 KKF6:KKF14 KUB6:KUB14 LDX6:LDX14 LNT6:LNT14 LXP6:LXP14 MHL6:MHL14 MRH6:MRH14 NBD6:NBD14 NKZ6:NKZ14 NUV6:NUV14 OER6:OER14 OON6:OON14 OYJ6:OYJ14 PIF6:PIF14 PSB6:PSB14 QBX6:QBX14 QLT6:QLT14 QVP6:QVP14 RFL6:RFL14 RPH6:RPH14 RZD6:RZD14 SIZ6:SIZ14 SSV6:SSV14 TCR6:TCR14 TMN6:TMN14 TWJ6:TWJ14 UGF6:UGF14 UQB6:UQB14 UZX6:UZX14 VJT6:VJT14 VTP6:VTP14" xr:uid="{8E821BDD-98A7-4A70-9097-8DFFA943BDE8}">
      <formula1>"単身,配偶者と同居,配偶者と子と同居,両親と同居,両親ときょうだいと同居,父と同居,父ときょうだいと同居,母と同居,母ときょうだいと同居,きょうだいと同居,その他,不明"</formula1>
    </dataValidation>
    <dataValidation type="list" allowBlank="1" showInputMessage="1" showErrorMessage="1" sqref="WDB6:WDB14 WWT6:WWT14 WMX6:WMX14 KH6:KH14 UD6:UD14 ADZ6:ADZ14 ANV6:ANV14 AXR6:AXR14 BHN6:BHN14 BRJ6:BRJ14 CBF6:CBF14 CLB6:CLB14 CUX6:CUX14 DET6:DET14 DOP6:DOP14 DYL6:DYL14 EIH6:EIH14 ESD6:ESD14 FBZ6:FBZ14 FLV6:FLV14 FVR6:FVR14 GFN6:GFN14 GPJ6:GPJ14 GZF6:GZF14 HJB6:HJB14 HSX6:HSX14 ICT6:ICT14 IMP6:IMP14 IWL6:IWL14 JGH6:JGH14 JQD6:JQD14 JZZ6:JZZ14 KJV6:KJV14 KTR6:KTR14 LDN6:LDN14 LNJ6:LNJ14 LXF6:LXF14 MHB6:MHB14 MQX6:MQX14 NAT6:NAT14 NKP6:NKP14 NUL6:NUL14 OEH6:OEH14 OOD6:OOD14 OXZ6:OXZ14 PHV6:PHV14 PRR6:PRR14 QBN6:QBN14 QLJ6:QLJ14 QVF6:QVF14 RFB6:RFB14 ROX6:ROX14 RYT6:RYT14 SIP6:SIP14 SSL6:SSL14 TCH6:TCH14 TMD6:TMD14 TVZ6:TVZ14 UFV6:UFV14 UPR6:UPR14 UZN6:UZN14 VJJ6:VJJ14 VTF6:VTF14 AJ6:AJ26" xr:uid="{6ED7F19B-9AB0-4EB2-80C6-311C429BC0E0}">
      <formula1>"手帳なし,１,２,３,不明"</formula1>
    </dataValidation>
    <dataValidation type="list" allowBlank="1" showInputMessage="1" showErrorMessage="1" sqref="WDA6:WDA14 WWS6:WWS14 WMW6:WMW14 KG6:KG14 UC6:UC14 ADY6:ADY14 ANU6:ANU14 AXQ6:AXQ14 BHM6:BHM14 BRI6:BRI14 CBE6:CBE14 CLA6:CLA14 CUW6:CUW14 DES6:DES14 DOO6:DOO14 DYK6:DYK14 EIG6:EIG14 ESC6:ESC14 FBY6:FBY14 FLU6:FLU14 FVQ6:FVQ14 GFM6:GFM14 GPI6:GPI14 GZE6:GZE14 HJA6:HJA14 HSW6:HSW14 ICS6:ICS14 IMO6:IMO14 IWK6:IWK14 JGG6:JGG14 JQC6:JQC14 JZY6:JZY14 KJU6:KJU14 KTQ6:KTQ14 LDM6:LDM14 LNI6:LNI14 LXE6:LXE14 MHA6:MHA14 MQW6:MQW14 NAS6:NAS14 NKO6:NKO14 NUK6:NUK14 OEG6:OEG14 OOC6:OOC14 OXY6:OXY14 PHU6:PHU14 PRQ6:PRQ14 QBM6:QBM14 QLI6:QLI14 QVE6:QVE14 RFA6:RFA14 ROW6:ROW14 RYS6:RYS14 SIO6:SIO14 SSK6:SSK14 TCG6:TCG14 TMC6:TMC14 TVY6:TVY14 UFU6:UFU14 UPQ6:UPQ14 UZM6:UZM14 VJI6:VJI14 VTE6:VTE14 AI6:AI26" xr:uid="{DAB7EF95-D5D4-4270-82BE-92D2514E709C}">
      <formula1>"手帳なし,A,B1,B２,不明"</formula1>
    </dataValidation>
    <dataValidation type="list" allowBlank="1" showInputMessage="1" showErrorMessage="1" sqref="WCZ6:WCZ14 WWR6:WWR14 WMV6:WMV14 KF6:KF14 UB6:UB14 ADX6:ADX14 ANT6:ANT14 AXP6:AXP14 BHL6:BHL14 BRH6:BRH14 CBD6:CBD14 CKZ6:CKZ14 CUV6:CUV14 DER6:DER14 DON6:DON14 DYJ6:DYJ14 EIF6:EIF14 ESB6:ESB14 FBX6:FBX14 FLT6:FLT14 FVP6:FVP14 GFL6:GFL14 GPH6:GPH14 GZD6:GZD14 HIZ6:HIZ14 HSV6:HSV14 ICR6:ICR14 IMN6:IMN14 IWJ6:IWJ14 JGF6:JGF14 JQB6:JQB14 JZX6:JZX14 KJT6:KJT14 KTP6:KTP14 LDL6:LDL14 LNH6:LNH14 LXD6:LXD14 MGZ6:MGZ14 MQV6:MQV14 NAR6:NAR14 NKN6:NKN14 NUJ6:NUJ14 OEF6:OEF14 OOB6:OOB14 OXX6:OXX14 PHT6:PHT14 PRP6:PRP14 QBL6:QBL14 QLH6:QLH14 QVD6:QVD14 REZ6:REZ14 ROV6:ROV14 RYR6:RYR14 SIN6:SIN14 SSJ6:SSJ14 TCF6:TCF14 TMB6:TMB14 TVX6:TVX14 UFT6:UFT14 UPP6:UPP14 UZL6:UZL14 VJH6:VJH14 VTD6:VTD14 AH6:AH26" xr:uid="{A8996F47-0C6C-4799-9DF9-7D1C5BBD1E0C}">
      <formula1>"手帳なし,１,２,３,４,５,６,不明"</formula1>
    </dataValidation>
    <dataValidation type="list" allowBlank="1" showInputMessage="1" showErrorMessage="1" sqref="WWX6:WWX14 WNB6:WNB14 KL6:KL14 UH6:UH14 AED6:AED14 ANZ6:ANZ14 AXV6:AXV14 BHR6:BHR14 BRN6:BRN14 CBJ6:CBJ14 CLF6:CLF14 CVB6:CVB14 DEX6:DEX14 DOT6:DOT14 DYP6:DYP14 EIL6:EIL14 ESH6:ESH14 FCD6:FCD14 FLZ6:FLZ14 FVV6:FVV14 GFR6:GFR14 GPN6:GPN14 GZJ6:GZJ14 HJF6:HJF14 HTB6:HTB14 ICX6:ICX14 IMT6:IMT14 IWP6:IWP14 JGL6:JGL14 JQH6:JQH14 KAD6:KAD14 KJZ6:KJZ14 KTV6:KTV14 LDR6:LDR14 LNN6:LNN14 LXJ6:LXJ14 MHF6:MHF14 MRB6:MRB14 NAX6:NAX14 NKT6:NKT14 NUP6:NUP14 OEL6:OEL14 OOH6:OOH14 OYD6:OYD14 PHZ6:PHZ14 PRV6:PRV14 QBR6:QBR14 QLN6:QLN14 QVJ6:QVJ14 RFF6:RFF14 RPB6:RPB14 RYX6:RYX14 SIT6:SIT14 SSP6:SSP14 TCL6:TCL14 TMH6:TMH14 TWD6:TWD14 UFZ6:UFZ14 UPV6:UPV14 UZR6:UZR14 VJN6:VJN14 VTJ6:VTJ14 WDF6:WDF14" xr:uid="{655B3AC4-0EB8-450F-ABF3-91661B6270A0}">
      <formula1>"自宅,CH・GH,施設,その他"</formula1>
    </dataValidation>
    <dataValidation type="list" allowBlank="1" showInputMessage="1" showErrorMessage="1" sqref="WDY6:WDY14 WXQ6:WXQ14 WNU6:WNU14 LE6:LE14 VA6:VA14 AEW6:AEW14 AOS6:AOS14 AYO6:AYO14 BIK6:BIK14 BSG6:BSG14 CCC6:CCC14 CLY6:CLY14 CVU6:CVU14 DFQ6:DFQ14 DPM6:DPM14 DZI6:DZI14 EJE6:EJE14 ETA6:ETA14 FCW6:FCW14 FMS6:FMS14 FWO6:FWO14 GGK6:GGK14 GQG6:GQG14 HAC6:HAC14 HJY6:HJY14 HTU6:HTU14 IDQ6:IDQ14 INM6:INM14 IXI6:IXI14 JHE6:JHE14 JRA6:JRA14 KAW6:KAW14 KKS6:KKS14 KUO6:KUO14 LEK6:LEK14 LOG6:LOG14 LYC6:LYC14 MHY6:MHY14 MRU6:MRU14 NBQ6:NBQ14 NLM6:NLM14 NVI6:NVI14 OFE6:OFE14 OPA6:OPA14 OYW6:OYW14 PIS6:PIS14 PSO6:PSO14 QCK6:QCK14 QMG6:QMG14 QWC6:QWC14 RFY6:RFY14 RPU6:RPU14 RZQ6:RZQ14 SJM6:SJM14 STI6:STI14 TDE6:TDE14 TNA6:TNA14 TWW6:TWW14 UGS6:UGS14 UQO6:UQO14 VAK6:VAK14 VKG6:VKG14 VUC6:VUC14 O6:O26" xr:uid="{0C47C82D-A583-478B-A3E5-0AC9F609C11C}">
      <formula1>"有,無,判断に至らず"</formula1>
    </dataValidation>
    <dataValidation type="list" allowBlank="1" showInputMessage="1" showErrorMessage="1" sqref="WCS6:WCS14 WWK6:WWK14 WMO6:WMO14 JY6:JY14 TU6:TU14 ADQ6:ADQ14 ANM6:ANM14 AXI6:AXI14 BHE6:BHE14 BRA6:BRA14 CAW6:CAW14 CKS6:CKS14 CUO6:CUO14 DEK6:DEK14 DOG6:DOG14 DYC6:DYC14 EHY6:EHY14 ERU6:ERU14 FBQ6:FBQ14 FLM6:FLM14 FVI6:FVI14 GFE6:GFE14 GPA6:GPA14 GYW6:GYW14 HIS6:HIS14 HSO6:HSO14 ICK6:ICK14 IMG6:IMG14 IWC6:IWC14 JFY6:JFY14 JPU6:JPU14 JZQ6:JZQ14 KJM6:KJM14 KTI6:KTI14 LDE6:LDE14 LNA6:LNA14 LWW6:LWW14 MGS6:MGS14 MQO6:MQO14 NAK6:NAK14 NKG6:NKG14 NUC6:NUC14 ODY6:ODY14 ONU6:ONU14 OXQ6:OXQ14 PHM6:PHM14 PRI6:PRI14 QBE6:QBE14 QLA6:QLA14 QUW6:QUW14 RES6:RES14 ROO6:ROO14 RYK6:RYK14 SIG6:SIG14 SSC6:SSC14 TBY6:TBY14 TLU6:TLU14 TVQ6:TVQ14 UFM6:UFM14 UPI6:UPI14 UZE6:UZE14 VJA6:VJA14 VSW6:VSW14 AK6:AK26" xr:uid="{E27A1FA5-3358-41CF-94F7-A9BC25C6645B}">
      <formula1>"男,女,不明"</formula1>
    </dataValidation>
    <dataValidation type="list" allowBlank="1" showInputMessage="1" showErrorMessage="1" sqref="WDK6:WDK14 WXC6:WXC14 WNG6:WNG14 KQ6:KQ14 UM6:UM14 AEI6:AEI14 AOE6:AOE14 AYA6:AYA14 BHW6:BHW14 BRS6:BRS14 CBO6:CBO14 CLK6:CLK14 CVG6:CVG14 DFC6:DFC14 DOY6:DOY14 DYU6:DYU14 EIQ6:EIQ14 ESM6:ESM14 FCI6:FCI14 FME6:FME14 FWA6:FWA14 GFW6:GFW14 GPS6:GPS14 GZO6:GZO14 HJK6:HJK14 HTG6:HTG14 IDC6:IDC14 IMY6:IMY14 IWU6:IWU14 JGQ6:JGQ14 JQM6:JQM14 KAI6:KAI14 KKE6:KKE14 KUA6:KUA14 LDW6:LDW14 LNS6:LNS14 LXO6:LXO14 MHK6:MHK14 MRG6:MRG14 NBC6:NBC14 NKY6:NKY14 NUU6:NUU14 OEQ6:OEQ14 OOM6:OOM14 OYI6:OYI14 PIE6:PIE14 PSA6:PSA14 QBW6:QBW14 QLS6:QLS14 QVO6:QVO14 RFK6:RFK14 RPG6:RPG14 RZC6:RZC14 SIY6:SIY14 SSU6:SSU14 TCQ6:TCQ14 TMM6:TMM14 TWI6:TWI14 UGE6:UGE14 UQA6:UQA14 UZW6:UZW14 VJS6:VJS14 VTO6:VTO14 AS6:AS26" xr:uid="{874C04B5-79CB-47B5-BE05-5CC88AFC5A94}">
      <formula1>"同居,別居,その他,不明"</formula1>
    </dataValidation>
  </dataValidations>
  <printOptions headings="1"/>
  <pageMargins left="0.25" right="0.25" top="0.75" bottom="0.75" header="0.3" footer="0.3"/>
  <pageSetup paperSize="8" scale="47" fitToHeight="0" orientation="landscape" cellComments="asDisplayed" r:id="rId1"/>
  <headerFooter scaleWithDoc="0" alignWithMargins="0">
    <oddHeader>&amp;R&amp;"ＭＳ Ｐゴシック,太字"&amp;22Aシート・Bシート</oddHeader>
    <evenHeader>&amp;C&amp;"ＭＳ Ｐゴシック,太字"&amp;16Bシート
要因分析・初期対応の検証</evenHeader>
  </headerFooter>
  <colBreaks count="2" manualBreakCount="2">
    <brk id="40" max="25" man="1"/>
    <brk id="80" max="25" man="1"/>
  </colBreaks>
  <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DEBFE4CE-1F8F-4298-9E0D-8172FB2E36B3}">
          <x14:formula1>
            <xm:f>'（７）養護者・Aシート集計表'!$Y$36:$Y$42</xm:f>
          </x14:formula1>
          <xm:sqref>BW6:BY26</xm:sqref>
        </x14:dataValidation>
        <x14:dataValidation type="list" allowBlank="1" showInputMessage="1" showErrorMessage="1" xr:uid="{B6D533ED-4F83-4A6A-8398-DD29D1B25BF8}">
          <x14:formula1>
            <xm:f>'（７）養護者・Aシート集計表'!$E$45:$E$46</xm:f>
          </x14:formula1>
          <xm:sqref>R6:R26</xm:sqref>
        </x14:dataValidation>
        <x14:dataValidation type="list" allowBlank="1" showInputMessage="1" showErrorMessage="1" xr:uid="{32C2F8F4-A425-4B39-A8DD-5BDAE5FAA6E3}">
          <x14:formula1>
            <xm:f>'（７）養護者・Aシート集計表'!$V$33:$V$36</xm:f>
          </x14:formula1>
          <xm:sqref>WEE6:WEE14 BT6:BT26</xm:sqref>
        </x14:dataValidation>
        <x14:dataValidation type="list" allowBlank="1" showInputMessage="1" showErrorMessage="1" xr:uid="{557A8277-8AE5-4701-B306-A65A5A99F3A0}">
          <x14:formula1>
            <xm:f>'（７）養護者・Aシート集計表'!$V$25:$V$28</xm:f>
          </x14:formula1>
          <xm:sqref>BS6:BS26</xm:sqref>
        </x14:dataValidation>
        <x14:dataValidation type="list" allowBlank="1" showInputMessage="1" showErrorMessage="1" xr:uid="{9D5B37A3-382D-4B4F-BB3B-A944D173DD92}">
          <x14:formula1>
            <xm:f>'（７）養護者・Aシート集計表'!$I$8</xm:f>
          </x14:formula1>
          <xm:sqref>Z6:Z26</xm:sqref>
        </x14:dataValidation>
        <x14:dataValidation type="list" allowBlank="1" showInputMessage="1" showErrorMessage="1" xr:uid="{B07CA038-1DBF-4A2B-A9E7-5B95F1849730}">
          <x14:formula1>
            <xm:f>'（７）養護者・Aシート集計表'!$I$7</xm:f>
          </x14:formula1>
          <xm:sqref>Y6:Y26</xm:sqref>
        </x14:dataValidation>
        <x14:dataValidation type="list" allowBlank="1" showInputMessage="1" showErrorMessage="1" xr:uid="{715A1188-6C90-4AC1-B55D-A09DEB4E976C}">
          <x14:formula1>
            <xm:f>'（７）養護者・Aシート集計表'!$I$6</xm:f>
          </x14:formula1>
          <xm:sqref>X6:X26</xm:sqref>
        </x14:dataValidation>
        <x14:dataValidation type="list" allowBlank="1" showInputMessage="1" showErrorMessage="1" xr:uid="{1E2F4AB4-A958-4F47-AC9F-15F10B17601F}">
          <x14:formula1>
            <xm:f>'（７）養護者・Aシート集計表'!$I$5</xm:f>
          </x14:formula1>
          <xm:sqref>W6:W26</xm:sqref>
        </x14:dataValidation>
        <x14:dataValidation type="list" allowBlank="1" showInputMessage="1" showErrorMessage="1" xr:uid="{C59EE5FA-CE6F-419C-B957-FDA0DE49005A}">
          <x14:formula1>
            <xm:f>'（７）養護者・Aシート集計表'!$B$36:$B$43</xm:f>
          </x14:formula1>
          <xm:sqref>K6:K26</xm:sqref>
        </x14:dataValidation>
        <x14:dataValidation type="list" allowBlank="1" showInputMessage="1" showErrorMessage="1" xr:uid="{5EF02992-0C8B-4951-9062-7AD4782A1591}">
          <x14:formula1>
            <xm:f>'（７）養護者・Aシート集計表'!$E$25:$E$27</xm:f>
          </x14:formula1>
          <xm:sqref>Q6:Q26</xm:sqref>
        </x14:dataValidation>
        <x14:dataValidation type="list" allowBlank="1" showInputMessage="1" showErrorMessage="1" xr:uid="{837AA59B-6457-40EE-A104-A3D3E421FEC7}">
          <x14:formula1>
            <xm:f>'（７）養護者・Aシート集計表'!$E$5:$E$12</xm:f>
          </x14:formula1>
          <xm:sqref>M6:M26</xm:sqref>
        </x14:dataValidation>
        <x14:dataValidation type="list" allowBlank="1" showInputMessage="1" showErrorMessage="1" xr:uid="{1809C42C-2A14-4836-BFD1-759A979F41CB}">
          <x14:formula1>
            <xm:f>'（７）養護者・Aシート集計表'!$B$5:$B$25</xm:f>
          </x14:formula1>
          <xm:sqref>F6:G26</xm:sqref>
        </x14:dataValidation>
        <x14:dataValidation type="list" allowBlank="1" showInputMessage="1" showErrorMessage="1" xr:uid="{5E52B517-9ED7-4D4B-BDE9-EB006118AF58}">
          <x14:formula1>
            <xm:f>'（７）養護者・Aシート集計表'!$E$37:$E$39</xm:f>
          </x14:formula1>
          <xm:sqref>WNZ6:WNZ14 V6:V26</xm:sqref>
        </x14:dataValidation>
        <x14:dataValidation type="list" allowBlank="1" showInputMessage="1" showErrorMessage="1" xr:uid="{8909206E-79D4-41A2-9E4A-E691BC276EB6}">
          <x14:formula1>
            <xm:f>'（７）養護者・Aシート集計表'!$E$34:$E$36</xm:f>
          </x14:formula1>
          <xm:sqref>WNY6:WNY14 U6:U26</xm:sqref>
        </x14:dataValidation>
        <x14:dataValidation type="list" allowBlank="1" showInputMessage="1" showErrorMessage="1" xr:uid="{6CD47B89-2127-4B56-8AE8-7C20C52EA31F}">
          <x14:formula1>
            <xm:f>'（７）養護者・Aシート集計表'!$E$31:$E$33</xm:f>
          </x14:formula1>
          <xm:sqref>WNX6:WNX14 T6:T26</xm:sqref>
        </x14:dataValidation>
        <x14:dataValidation type="list" allowBlank="1" showInputMessage="1" showErrorMessage="1" xr:uid="{1D3C9D28-35B7-4118-AC00-39532CB55CD6}">
          <x14:formula1>
            <xm:f>'（７）養護者・Aシート集計表'!$E$28:$E$30</xm:f>
          </x14:formula1>
          <xm:sqref>WNW6:WNW14 S6:S26</xm:sqref>
        </x14:dataValidation>
        <x14:dataValidation type="list" allowBlank="1" showInputMessage="1" showErrorMessage="1" xr:uid="{8DFA6658-4236-4748-A675-057674B14A54}">
          <x14:formula1>
            <xm:f>'（７）養護者・Aシート集計表'!$B$30:$B$31</xm:f>
          </x14:formula1>
          <xm:sqref>WDU6:WDU14 WXM6:WXM14 WNQ6:WNQ14 LA6:LA14 UW6:UW14 AES6:AES14 AOO6:AOO14 AYK6:AYK14 BIG6:BIG14 BSC6:BSC14 CBY6:CBY14 CLU6:CLU14 CVQ6:CVQ14 DFM6:DFM14 DPI6:DPI14 DZE6:DZE14 EJA6:EJA14 ESW6:ESW14 FCS6:FCS14 FMO6:FMO14 FWK6:FWK14 GGG6:GGG14 GQC6:GQC14 GZY6:GZY14 HJU6:HJU14 HTQ6:HTQ14 IDM6:IDM14 INI6:INI14 IXE6:IXE14 JHA6:JHA14 JQW6:JQW14 KAS6:KAS14 KKO6:KKO14 KUK6:KUK14 LEG6:LEG14 LOC6:LOC14 LXY6:LXY14 MHU6:MHU14 MRQ6:MRQ14 NBM6:NBM14 NLI6:NLI14 NVE6:NVE14 OFA6:OFA14 OOW6:OOW14 OYS6:OYS14 PIO6:PIO14 PSK6:PSK14 QCG6:QCG14 QMC6:QMC14 QVY6:QVY14 RFU6:RFU14 RPQ6:RPQ14 RZM6:RZM14 SJI6:SJI14 STE6:STE14 TDA6:TDA14 TMW6:TMW14 TWS6:TWS14 UGO6:UGO14 UQK6:UQK14 VAG6:VAG14 VKC6:VKC14 VTY6:VTY14 I6:I26</xm:sqref>
        </x14:dataValidation>
        <x14:dataValidation type="list" allowBlank="1" showInputMessage="1" showErrorMessage="1" xr:uid="{C9408CD6-B624-4CE1-B8C8-62DDC3640856}">
          <x14:formula1>
            <xm:f>'（７）養護者・Aシート集計表'!$AF$5:$AF$7</xm:f>
          </x14:formula1>
          <xm:sqref>WWJ6:WWJ14 WMN6:WMN14 JX6:JX14 TT6:TT14 ADP6:ADP14 ANL6:ANL14 AXH6:AXH14 BHD6:BHD14 BQZ6:BQZ14 CAV6:CAV14 CKR6:CKR14 CUN6:CUN14 DEJ6:DEJ14 DOF6:DOF14 DYB6:DYB14 EHX6:EHX14 ERT6:ERT14 FBP6:FBP14 FLL6:FLL14 FVH6:FVH14 GFD6:GFD14 GOZ6:GOZ14 GYV6:GYV14 HIR6:HIR14 HSN6:HSN14 ICJ6:ICJ14 IMF6:IMF14 IWB6:IWB14 JFX6:JFX14 JPT6:JPT14 JZP6:JZP14 KJL6:KJL14 KTH6:KTH14 LDD6:LDD14 LMZ6:LMZ14 LWV6:LWV14 MGR6:MGR14 MQN6:MQN14 NAJ6:NAJ14 NKF6:NKF14 NUB6:NUB14 ODX6:ODX14 ONT6:ONT14 OXP6:OXP14 PHL6:PHL14 PRH6:PRH14 QBD6:QBD14 QKZ6:QKZ14 QUV6:QUV14 RER6:RER14 RON6:RON14 RYJ6:RYJ14 SIF6:SIF14 SSB6:SSB14 TBX6:TBX14 TLT6:TLT14 TVP6:TVP14 UFL6:UFL14 UPH6:UPH14 UZD6:UZD14 VIZ6:VIZ14 VSV6:VSV14 E6:E26 WCR6:WCR14</xm:sqref>
        </x14:dataValidation>
        <x14:dataValidation type="list" allowBlank="1" showInputMessage="1" showErrorMessage="1" xr:uid="{A513E497-6E9A-490F-AE1F-7B48407A96D0}">
          <x14:formula1>
            <xm:f>'（７）養護者・Aシート集計表'!$O$22:$O$35</xm:f>
          </x14:formula1>
          <xm:sqref>WNL6:WNL14 WXH6:WXH14 WDP6:WDP14 VTT6:VTT14 VJX6:VJX14 VAB6:VAB14 UQF6:UQF14 UGJ6:UGJ14 TWN6:TWN14 TMR6:TMR14 TCV6:TCV14 SSZ6:SSZ14 SJD6:SJD14 RZH6:RZH14 RPL6:RPL14 RFP6:RFP14 QVT6:QVT14 QLX6:QLX14 QCB6:QCB14 PSF6:PSF14 PIJ6:PIJ14 OYN6:OYN14 OOR6:OOR14 OEV6:OEV14 NUZ6:NUZ14 NLD6:NLD14 NBH6:NBH14 MRL6:MRL14 MHP6:MHP14 LXT6:LXT14 LNX6:LNX14 LEB6:LEB14 KUF6:KUF14 KKJ6:KKJ14 KAN6:KAN14 JQR6:JQR14 JGV6:JGV14 IWZ6:IWZ14 IND6:IND14 IDH6:IDH14 HTL6:HTL14 HJP6:HJP14 GZT6:GZT14 GPX6:GPX14 GGB6:GGB14 FWF6:FWF14 FMJ6:FMJ14 FCN6:FCN14 ESR6:ESR14 EIV6:EIV14 DYZ6:DYZ14 DPD6:DPD14 DFH6:DFH14 CVL6:CVL14 CLP6:CLP14 CBT6:CBT14 BRX6:BRX14 BIB6:BIB14 AYF6:AYF14 AOJ6:AOJ14 AEN6:AEN14 UR6:UR14 KV6:KV14 WXE6:WXE14 WNI6:WNI14 WDM6:WDM14 VTQ6:VTQ14 VJU6:VJU14 UZY6:UZY14 UQC6:UQC14 UGG6:UGG14 TWK6:TWK14 TMO6:TMO14 TCS6:TCS14 SSW6:SSW14 SJA6:SJA14 RZE6:RZE14 RPI6:RPI14 RFM6:RFM14 QVQ6:QVQ14 QLU6:QLU14 QBY6:QBY14 PSC6:PSC14 PIG6:PIG14 OYK6:OYK14 OOO6:OOO14 OES6:OES14 NUW6:NUW14 NLA6:NLA14 NBE6:NBE14 MRI6:MRI14 MHM6:MHM14 LXQ6:LXQ14 LNU6:LNU14 LDY6:LDY14 KUC6:KUC14 KKG6:KKG14 KAK6:KAK14 JQO6:JQO14 JGS6:JGS14 IWW6:IWW14 INA6:INA14 IDE6:IDE14 HTI6:HTI14 HJM6:HJM14 GZQ6:GZQ14 GPU6:GPU14 GFY6:GFY14 FWC6:FWC14 FMG6:FMG14 FCK6:FCK14 ESO6:ESO14 EIS6:EIS14 DYW6:DYW14 DPA6:DPA14 DFE6:DFE14 CVI6:CVI14 CLM6:CLM14 CBQ6:CBQ14 BRU6:BRU14 BHY6:BHY14 AYC6:AYC14 AOG6:AOG14 AEK6:AEK14 UO6:UO14 KS6:KS14 AU6:AU26 AX6:AX26</xm:sqref>
        </x14:dataValidation>
        <x14:dataValidation type="list" allowBlank="1" showInputMessage="1" showErrorMessage="1" xr:uid="{77C25AE8-98C4-4AB5-B7F0-2740C898E398}">
          <x14:formula1>
            <xm:f>'（７）養護者・Aシート集計表'!$L$5:$L$12</xm:f>
          </x14:formula1>
          <xm:sqref>WMZ6:WMZ14 WWV6:WWV14 KJ6:KJ14 UF6:UF14 AEB6:AEB14 ANX6:ANX14 AXT6:AXT14 BHP6:BHP14 BRL6:BRL14 CBH6:CBH14 CLD6:CLD14 CUZ6:CUZ14 DEV6:DEV14 DOR6:DOR14 DYN6:DYN14 EIJ6:EIJ14 ESF6:ESF14 FCB6:FCB14 FLX6:FLX14 FVT6:FVT14 GFP6:GFP14 GPL6:GPL14 GZH6:GZH14 HJD6:HJD14 HSZ6:HSZ14 ICV6:ICV14 IMR6:IMR14 IWN6:IWN14 JGJ6:JGJ14 JQF6:JQF14 KAB6:KAB14 KJX6:KJX14 KTT6:KTT14 LDP6:LDP14 LNL6:LNL14 LXH6:LXH14 MHD6:MHD14 MQZ6:MQZ14 NAV6:NAV14 NKR6:NKR14 NUN6:NUN14 OEJ6:OEJ14 OOF6:OOF14 OYB6:OYB14 PHX6:PHX14 PRT6:PRT14 QBP6:QBP14 QLL6:QLL14 QVH6:QVH14 RFD6:RFD14 ROZ6:ROZ14 RYV6:RYV14 SIR6:SIR14 SSN6:SSN14 TCJ6:TCJ14 TMF6:TMF14 TWB6:TWB14 UFX6:UFX14 UPT6:UPT14 UZP6:UZP14 VJL6:VJL14 VTH6:VTH14 WDD6:WDD14 AM6:AM26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R27"/>
  <sheetViews>
    <sheetView view="pageBreakPreview" zoomScale="70" zoomScaleNormal="80" zoomScaleSheetLayoutView="70" workbookViewId="0">
      <pane xSplit="1" ySplit="3" topLeftCell="B4" activePane="bottomRight" state="frozen"/>
      <selection pane="topRight" activeCell="B1" sqref="B1"/>
      <selection pane="bottomLeft" activeCell="A4" sqref="A4"/>
      <selection pane="bottomRight"/>
    </sheetView>
  </sheetViews>
  <sheetFormatPr defaultColWidth="9" defaultRowHeight="41.25" customHeight="1" x14ac:dyDescent="0.2"/>
  <cols>
    <col min="1" max="1" width="5" style="355" customWidth="1"/>
    <col min="2" max="2" width="12.88671875" style="355" customWidth="1"/>
    <col min="3" max="3" width="14.88671875" style="355" customWidth="1"/>
    <col min="4" max="4" width="30.44140625" style="356" customWidth="1"/>
    <col min="5" max="5" width="17.77734375" style="355" customWidth="1"/>
    <col min="6" max="6" width="15.6640625" style="198" customWidth="1"/>
    <col min="7" max="7" width="16.44140625" style="198" customWidth="1"/>
    <col min="8" max="8" width="17.44140625" style="198" customWidth="1"/>
    <col min="9" max="9" width="24" style="198" customWidth="1"/>
    <col min="10" max="10" width="14.88671875" style="355" customWidth="1"/>
    <col min="11" max="11" width="30.44140625" style="198" customWidth="1"/>
    <col min="12" max="12" width="17.77734375" style="198" customWidth="1"/>
    <col min="13" max="13" width="15.6640625" style="198" customWidth="1"/>
    <col min="14" max="15" width="16.44140625" style="198" customWidth="1"/>
    <col min="16" max="16" width="24" style="198" customWidth="1"/>
    <col min="17" max="17" width="12.77734375" style="198" customWidth="1"/>
    <col min="18" max="18" width="13.21875" style="198" customWidth="1"/>
    <col min="19" max="16384" width="9" style="198"/>
  </cols>
  <sheetData>
    <row r="1" spans="1:18" s="96" customFormat="1" ht="15" customHeight="1" x14ac:dyDescent="0.2">
      <c r="A1" s="218">
        <v>1</v>
      </c>
      <c r="B1" s="217">
        <v>2</v>
      </c>
      <c r="C1" s="217">
        <v>3</v>
      </c>
      <c r="D1" s="183">
        <v>4</v>
      </c>
      <c r="E1" s="428">
        <v>5</v>
      </c>
      <c r="F1" s="183">
        <v>6</v>
      </c>
      <c r="G1" s="183">
        <v>7</v>
      </c>
      <c r="H1" s="183">
        <v>8</v>
      </c>
      <c r="I1" s="184">
        <v>9</v>
      </c>
      <c r="J1" s="177">
        <v>3</v>
      </c>
      <c r="K1" s="178">
        <v>4</v>
      </c>
      <c r="L1" s="178">
        <v>5</v>
      </c>
      <c r="M1" s="178">
        <v>6</v>
      </c>
      <c r="N1" s="178">
        <v>7</v>
      </c>
      <c r="O1" s="178">
        <v>8</v>
      </c>
      <c r="P1" s="179">
        <v>9</v>
      </c>
      <c r="Q1" s="196">
        <v>10</v>
      </c>
      <c r="R1" s="188">
        <v>11</v>
      </c>
    </row>
    <row r="2" spans="1:18" s="96" customFormat="1" ht="59.25" customHeight="1" x14ac:dyDescent="0.2">
      <c r="A2" s="582"/>
      <c r="B2" s="582"/>
      <c r="C2" s="588" t="s">
        <v>556</v>
      </c>
      <c r="D2" s="588"/>
      <c r="E2" s="588"/>
      <c r="F2" s="588"/>
      <c r="G2" s="588"/>
      <c r="H2" s="588"/>
      <c r="I2" s="589"/>
      <c r="J2" s="585" t="s">
        <v>557</v>
      </c>
      <c r="K2" s="586"/>
      <c r="L2" s="586"/>
      <c r="M2" s="586"/>
      <c r="N2" s="586"/>
      <c r="O2" s="586"/>
      <c r="P2" s="587"/>
      <c r="Q2" s="583" t="s">
        <v>133</v>
      </c>
      <c r="R2" s="584"/>
    </row>
    <row r="3" spans="1:18" ht="92.25" customHeight="1" thickBot="1" x14ac:dyDescent="0.25">
      <c r="A3" s="219" t="s">
        <v>292</v>
      </c>
      <c r="B3" s="212" t="s">
        <v>293</v>
      </c>
      <c r="C3" s="216" t="s">
        <v>296</v>
      </c>
      <c r="D3" s="185" t="s">
        <v>131</v>
      </c>
      <c r="E3" s="185" t="s">
        <v>297</v>
      </c>
      <c r="F3" s="186" t="s">
        <v>40</v>
      </c>
      <c r="G3" s="186" t="s">
        <v>38</v>
      </c>
      <c r="H3" s="186" t="s">
        <v>210</v>
      </c>
      <c r="I3" s="187" t="s">
        <v>211</v>
      </c>
      <c r="J3" s="215" t="s">
        <v>296</v>
      </c>
      <c r="K3" s="180" t="s">
        <v>131</v>
      </c>
      <c r="L3" s="180" t="s">
        <v>297</v>
      </c>
      <c r="M3" s="181" t="s">
        <v>40</v>
      </c>
      <c r="N3" s="181" t="s">
        <v>38</v>
      </c>
      <c r="O3" s="181" t="s">
        <v>210</v>
      </c>
      <c r="P3" s="182" t="s">
        <v>211</v>
      </c>
      <c r="Q3" s="189" t="s">
        <v>212</v>
      </c>
      <c r="R3" s="190" t="s">
        <v>39</v>
      </c>
    </row>
    <row r="4" spans="1:18" s="96" customFormat="1" ht="41.25" customHeight="1" x14ac:dyDescent="0.2">
      <c r="A4" s="220"/>
      <c r="B4" s="91"/>
      <c r="C4" s="191"/>
      <c r="D4" s="92"/>
      <c r="E4" s="350"/>
      <c r="F4" s="94"/>
      <c r="G4" s="94"/>
      <c r="H4" s="94"/>
      <c r="I4" s="93"/>
      <c r="J4" s="106"/>
      <c r="K4" s="92"/>
      <c r="L4" s="94"/>
      <c r="M4" s="94"/>
      <c r="N4" s="94"/>
      <c r="O4" s="94"/>
      <c r="P4" s="93"/>
      <c r="Q4" s="95"/>
      <c r="R4" s="93"/>
    </row>
    <row r="5" spans="1:18" s="96" customFormat="1" ht="41.25" customHeight="1" x14ac:dyDescent="0.2">
      <c r="A5" s="221"/>
      <c r="B5" s="16"/>
      <c r="C5" s="192"/>
      <c r="D5" s="17"/>
      <c r="E5" s="350"/>
      <c r="F5" s="21"/>
      <c r="G5" s="21"/>
      <c r="H5" s="21"/>
      <c r="I5" s="19"/>
      <c r="J5" s="107"/>
      <c r="K5" s="17"/>
      <c r="L5" s="21"/>
      <c r="M5" s="21"/>
      <c r="N5" s="21"/>
      <c r="O5" s="21"/>
      <c r="P5" s="19"/>
      <c r="Q5" s="97"/>
      <c r="R5" s="19"/>
    </row>
    <row r="6" spans="1:18" s="96" customFormat="1" ht="41.25" customHeight="1" x14ac:dyDescent="0.2">
      <c r="A6" s="221"/>
      <c r="B6" s="16"/>
      <c r="C6" s="192"/>
      <c r="D6" s="17"/>
      <c r="E6" s="350"/>
      <c r="F6" s="21"/>
      <c r="G6" s="21"/>
      <c r="H6" s="21"/>
      <c r="I6" s="19"/>
      <c r="J6" s="107"/>
      <c r="K6" s="17"/>
      <c r="L6" s="21"/>
      <c r="M6" s="21"/>
      <c r="N6" s="21"/>
      <c r="O6" s="21"/>
      <c r="P6" s="19"/>
      <c r="Q6" s="97"/>
      <c r="R6" s="19"/>
    </row>
    <row r="7" spans="1:18" s="96" customFormat="1" ht="41.25" customHeight="1" x14ac:dyDescent="0.2">
      <c r="A7" s="221"/>
      <c r="B7" s="16"/>
      <c r="C7" s="192"/>
      <c r="D7" s="17"/>
      <c r="E7" s="350"/>
      <c r="F7" s="21"/>
      <c r="G7" s="21"/>
      <c r="H7" s="18"/>
      <c r="I7" s="20"/>
      <c r="J7" s="107"/>
      <c r="K7" s="17"/>
      <c r="L7" s="21"/>
      <c r="M7" s="21"/>
      <c r="N7" s="21"/>
      <c r="O7" s="18"/>
      <c r="P7" s="20"/>
      <c r="Q7" s="97"/>
      <c r="R7" s="19"/>
    </row>
    <row r="8" spans="1:18" s="96" customFormat="1" ht="41.25" customHeight="1" x14ac:dyDescent="0.2">
      <c r="A8" s="221"/>
      <c r="B8" s="16"/>
      <c r="C8" s="193"/>
      <c r="D8" s="17"/>
      <c r="E8" s="350"/>
      <c r="F8" s="21"/>
      <c r="G8" s="21"/>
      <c r="H8" s="18"/>
      <c r="I8" s="20"/>
      <c r="J8" s="97"/>
      <c r="K8" s="17"/>
      <c r="L8" s="21"/>
      <c r="M8" s="21"/>
      <c r="N8" s="21"/>
      <c r="O8" s="18"/>
      <c r="P8" s="20"/>
      <c r="Q8" s="97"/>
      <c r="R8" s="19"/>
    </row>
    <row r="9" spans="1:18" s="96" customFormat="1" ht="41.25" customHeight="1" x14ac:dyDescent="0.2">
      <c r="A9" s="221"/>
      <c r="B9" s="16"/>
      <c r="C9" s="193"/>
      <c r="D9" s="17"/>
      <c r="E9" s="101"/>
      <c r="F9" s="23"/>
      <c r="G9" s="21"/>
      <c r="H9" s="18"/>
      <c r="I9" s="20"/>
      <c r="J9" s="97"/>
      <c r="K9" s="17"/>
      <c r="L9" s="18"/>
      <c r="M9" s="23"/>
      <c r="N9" s="21"/>
      <c r="O9" s="18"/>
      <c r="P9" s="20"/>
      <c r="Q9" s="97"/>
      <c r="R9" s="149"/>
    </row>
    <row r="10" spans="1:18" s="96" customFormat="1" ht="41.25" customHeight="1" x14ac:dyDescent="0.2">
      <c r="A10" s="221"/>
      <c r="B10" s="16"/>
      <c r="C10" s="193"/>
      <c r="D10" s="17"/>
      <c r="E10" s="350"/>
      <c r="F10" s="21"/>
      <c r="G10" s="21"/>
      <c r="H10" s="18"/>
      <c r="I10" s="20"/>
      <c r="J10" s="97"/>
      <c r="K10" s="17"/>
      <c r="L10" s="21"/>
      <c r="M10" s="21"/>
      <c r="N10" s="21"/>
      <c r="O10" s="18"/>
      <c r="P10" s="20"/>
      <c r="Q10" s="97"/>
      <c r="R10" s="19"/>
    </row>
    <row r="11" spans="1:18" s="96" customFormat="1" ht="41.25" customHeight="1" x14ac:dyDescent="0.2">
      <c r="A11" s="221"/>
      <c r="B11" s="16"/>
      <c r="C11" s="193"/>
      <c r="D11" s="17"/>
      <c r="E11" s="350"/>
      <c r="F11" s="21"/>
      <c r="G11" s="21"/>
      <c r="H11" s="18"/>
      <c r="I11" s="20"/>
      <c r="J11" s="97"/>
      <c r="K11" s="17"/>
      <c r="L11" s="21"/>
      <c r="M11" s="21"/>
      <c r="N11" s="21"/>
      <c r="O11" s="18"/>
      <c r="P11" s="20"/>
      <c r="Q11" s="97"/>
      <c r="R11" s="19"/>
    </row>
    <row r="12" spans="1:18" s="96" customFormat="1" ht="41.25" customHeight="1" x14ac:dyDescent="0.2">
      <c r="A12" s="221"/>
      <c r="B12" s="16"/>
      <c r="C12" s="193"/>
      <c r="D12" s="17"/>
      <c r="E12" s="350"/>
      <c r="F12" s="21"/>
      <c r="G12" s="21"/>
      <c r="H12" s="18"/>
      <c r="I12" s="20"/>
      <c r="J12" s="97"/>
      <c r="K12" s="17"/>
      <c r="L12" s="21"/>
      <c r="M12" s="21"/>
      <c r="N12" s="21"/>
      <c r="O12" s="18"/>
      <c r="P12" s="20"/>
      <c r="Q12" s="97"/>
      <c r="R12" s="19"/>
    </row>
    <row r="13" spans="1:18" s="96" customFormat="1" ht="41.25" customHeight="1" x14ac:dyDescent="0.2">
      <c r="A13" s="221"/>
      <c r="B13" s="16"/>
      <c r="C13" s="193"/>
      <c r="D13" s="17"/>
      <c r="E13" s="350"/>
      <c r="F13" s="21"/>
      <c r="G13" s="21"/>
      <c r="H13" s="18"/>
      <c r="I13" s="20"/>
      <c r="J13" s="97"/>
      <c r="K13" s="17"/>
      <c r="L13" s="21"/>
      <c r="M13" s="21"/>
      <c r="N13" s="21"/>
      <c r="O13" s="18"/>
      <c r="P13" s="20"/>
      <c r="Q13" s="97"/>
      <c r="R13" s="19"/>
    </row>
    <row r="14" spans="1:18" s="96" customFormat="1" ht="41.25" customHeight="1" x14ac:dyDescent="0.2">
      <c r="A14" s="221"/>
      <c r="B14" s="16"/>
      <c r="C14" s="193"/>
      <c r="D14" s="17"/>
      <c r="E14" s="350"/>
      <c r="F14" s="46"/>
      <c r="G14" s="46"/>
      <c r="H14" s="103"/>
      <c r="I14" s="104"/>
      <c r="J14" s="97"/>
      <c r="K14" s="17"/>
      <c r="L14" s="18"/>
      <c r="M14" s="46"/>
      <c r="N14" s="46"/>
      <c r="O14" s="103"/>
      <c r="P14" s="104"/>
      <c r="Q14" s="48"/>
      <c r="R14" s="150"/>
    </row>
    <row r="15" spans="1:18" s="96" customFormat="1" ht="41.25" customHeight="1" x14ac:dyDescent="0.2">
      <c r="A15" s="221"/>
      <c r="B15" s="16"/>
      <c r="C15" s="193"/>
      <c r="D15" s="17"/>
      <c r="E15" s="350"/>
      <c r="F15" s="46"/>
      <c r="G15" s="46"/>
      <c r="H15" s="103"/>
      <c r="I15" s="104"/>
      <c r="J15" s="97"/>
      <c r="K15" s="17"/>
      <c r="L15" s="18"/>
      <c r="M15" s="46"/>
      <c r="N15" s="46"/>
      <c r="O15" s="103"/>
      <c r="P15" s="104"/>
      <c r="Q15" s="97"/>
      <c r="R15" s="150"/>
    </row>
    <row r="16" spans="1:18" s="96" customFormat="1" ht="41.25" customHeight="1" x14ac:dyDescent="0.2">
      <c r="A16" s="221"/>
      <c r="B16" s="16"/>
      <c r="C16" s="17"/>
      <c r="D16" s="17"/>
      <c r="E16" s="350"/>
      <c r="F16" s="21"/>
      <c r="G16" s="21"/>
      <c r="H16" s="18"/>
      <c r="I16" s="20"/>
      <c r="J16" s="146"/>
      <c r="K16" s="17"/>
      <c r="L16" s="23"/>
      <c r="M16" s="21"/>
      <c r="N16" s="21"/>
      <c r="O16" s="18"/>
      <c r="P16" s="20"/>
      <c r="Q16" s="12"/>
      <c r="R16" s="19"/>
    </row>
    <row r="17" spans="1:18" s="96" customFormat="1" ht="41.25" customHeight="1" x14ac:dyDescent="0.2">
      <c r="A17" s="221"/>
      <c r="B17" s="16"/>
      <c r="C17" s="17"/>
      <c r="D17" s="17"/>
      <c r="E17" s="350"/>
      <c r="F17" s="21"/>
      <c r="G17" s="21"/>
      <c r="H17" s="18"/>
      <c r="I17" s="20"/>
      <c r="J17" s="146"/>
      <c r="K17" s="17"/>
      <c r="L17" s="23"/>
      <c r="M17" s="21"/>
      <c r="N17" s="21"/>
      <c r="O17" s="18"/>
      <c r="P17" s="20"/>
      <c r="Q17" s="12"/>
      <c r="R17" s="19"/>
    </row>
    <row r="18" spans="1:18" s="96" customFormat="1" ht="41.25" customHeight="1" x14ac:dyDescent="0.2">
      <c r="A18" s="221"/>
      <c r="B18" s="16"/>
      <c r="C18" s="17"/>
      <c r="D18" s="17"/>
      <c r="E18" s="350"/>
      <c r="F18" s="21"/>
      <c r="G18" s="21"/>
      <c r="H18" s="18"/>
      <c r="I18" s="20"/>
      <c r="J18" s="146"/>
      <c r="K18" s="17"/>
      <c r="L18" s="23"/>
      <c r="M18" s="21"/>
      <c r="N18" s="21"/>
      <c r="O18" s="18"/>
      <c r="P18" s="20"/>
      <c r="Q18" s="12"/>
      <c r="R18" s="19"/>
    </row>
    <row r="19" spans="1:18" s="96" customFormat="1" ht="41.25" customHeight="1" x14ac:dyDescent="0.2">
      <c r="A19" s="221"/>
      <c r="B19" s="16"/>
      <c r="C19" s="17"/>
      <c r="D19" s="17"/>
      <c r="E19" s="350"/>
      <c r="F19" s="18"/>
      <c r="G19" s="46"/>
      <c r="H19" s="103"/>
      <c r="I19" s="104"/>
      <c r="J19" s="146"/>
      <c r="K19" s="17"/>
      <c r="L19" s="21"/>
      <c r="M19" s="18"/>
      <c r="N19" s="46"/>
      <c r="O19" s="103"/>
      <c r="P19" s="104"/>
      <c r="Q19" s="48"/>
      <c r="R19" s="19"/>
    </row>
    <row r="20" spans="1:18" s="96" customFormat="1" ht="41.25" customHeight="1" x14ac:dyDescent="0.2">
      <c r="A20" s="221"/>
      <c r="B20" s="16"/>
      <c r="C20" s="17"/>
      <c r="D20" s="17"/>
      <c r="E20" s="350"/>
      <c r="F20" s="18"/>
      <c r="G20" s="46"/>
      <c r="H20" s="103"/>
      <c r="I20" s="104"/>
      <c r="J20" s="146"/>
      <c r="K20" s="17"/>
      <c r="L20" s="21"/>
      <c r="M20" s="18"/>
      <c r="N20" s="46"/>
      <c r="O20" s="103"/>
      <c r="P20" s="104"/>
      <c r="Q20" s="351"/>
      <c r="R20" s="19"/>
    </row>
    <row r="21" spans="1:18" s="96" customFormat="1" ht="41.25" customHeight="1" x14ac:dyDescent="0.2">
      <c r="A21" s="222"/>
      <c r="B21" s="16"/>
      <c r="C21" s="195"/>
      <c r="D21" s="352"/>
      <c r="E21" s="350"/>
      <c r="F21" s="18"/>
      <c r="G21" s="44"/>
      <c r="H21" s="101"/>
      <c r="I21" s="148"/>
      <c r="J21" s="12"/>
      <c r="K21" s="352"/>
      <c r="L21" s="18"/>
      <c r="M21" s="18"/>
      <c r="N21" s="44"/>
      <c r="O21" s="101"/>
      <c r="P21" s="148"/>
      <c r="Q21" s="47"/>
      <c r="R21" s="353"/>
    </row>
    <row r="22" spans="1:18" s="96" customFormat="1" ht="41.25" customHeight="1" x14ac:dyDescent="0.2">
      <c r="A22" s="222"/>
      <c r="B22" s="16"/>
      <c r="C22" s="17"/>
      <c r="D22" s="17"/>
      <c r="E22" s="350"/>
      <c r="F22" s="21"/>
      <c r="G22" s="21"/>
      <c r="H22" s="18"/>
      <c r="I22" s="20"/>
      <c r="J22" s="146"/>
      <c r="K22" s="17"/>
      <c r="L22" s="23"/>
      <c r="M22" s="21"/>
      <c r="N22" s="21"/>
      <c r="O22" s="18"/>
      <c r="P22" s="20"/>
      <c r="Q22" s="12"/>
      <c r="R22" s="19"/>
    </row>
    <row r="23" spans="1:18" s="96" customFormat="1" ht="41.25" customHeight="1" x14ac:dyDescent="0.2">
      <c r="A23" s="222"/>
      <c r="B23" s="16"/>
      <c r="C23" s="195"/>
      <c r="D23" s="17"/>
      <c r="E23" s="350"/>
      <c r="F23" s="21"/>
      <c r="G23" s="44"/>
      <c r="H23" s="101"/>
      <c r="I23" s="148"/>
      <c r="J23" s="12"/>
      <c r="K23" s="17"/>
      <c r="L23" s="354"/>
      <c r="M23" s="21"/>
      <c r="N23" s="44"/>
      <c r="O23" s="101"/>
      <c r="P23" s="148"/>
      <c r="Q23" s="47"/>
      <c r="R23" s="353"/>
    </row>
    <row r="24" spans="1:18" s="96" customFormat="1" ht="41.25" customHeight="1" x14ac:dyDescent="0.2">
      <c r="A24" s="222"/>
      <c r="B24" s="16"/>
      <c r="C24" s="17"/>
      <c r="D24" s="17"/>
      <c r="E24" s="350"/>
      <c r="F24" s="21"/>
      <c r="G24" s="21"/>
      <c r="H24" s="18"/>
      <c r="I24" s="20"/>
      <c r="J24" s="146"/>
      <c r="K24" s="17"/>
      <c r="L24" s="23"/>
      <c r="M24" s="21"/>
      <c r="N24" s="21"/>
      <c r="O24" s="18"/>
      <c r="P24" s="20"/>
      <c r="Q24" s="12"/>
      <c r="R24" s="19"/>
    </row>
    <row r="25" spans="1:18" s="96" customFormat="1" ht="41.25" customHeight="1" x14ac:dyDescent="0.2">
      <c r="A25" s="222"/>
      <c r="B25" s="16"/>
      <c r="C25" s="17"/>
      <c r="D25" s="17"/>
      <c r="E25" s="350"/>
      <c r="F25" s="21"/>
      <c r="G25" s="21"/>
      <c r="H25" s="18"/>
      <c r="I25" s="20"/>
      <c r="J25" s="146"/>
      <c r="K25" s="17"/>
      <c r="L25" s="23"/>
      <c r="M25" s="21"/>
      <c r="N25" s="21"/>
      <c r="O25" s="18"/>
      <c r="P25" s="20"/>
      <c r="Q25" s="12"/>
      <c r="R25" s="19"/>
    </row>
    <row r="26" spans="1:18" s="96" customFormat="1" ht="41.25" customHeight="1" x14ac:dyDescent="0.2">
      <c r="A26" s="222"/>
      <c r="B26" s="16"/>
      <c r="C26" s="17"/>
      <c r="D26" s="17"/>
      <c r="E26" s="350"/>
      <c r="F26" s="18"/>
      <c r="G26" s="46"/>
      <c r="H26" s="103"/>
      <c r="I26" s="104"/>
      <c r="J26" s="146"/>
      <c r="K26" s="17"/>
      <c r="L26" s="21"/>
      <c r="M26" s="18"/>
      <c r="N26" s="46"/>
      <c r="O26" s="103"/>
      <c r="P26" s="104"/>
      <c r="Q26" s="48"/>
      <c r="R26" s="19"/>
    </row>
    <row r="27" spans="1:18" s="96" customFormat="1" ht="41.25" customHeight="1" x14ac:dyDescent="0.2">
      <c r="A27" s="222"/>
      <c r="B27" s="16"/>
      <c r="C27" s="17"/>
      <c r="D27" s="17"/>
      <c r="E27" s="350"/>
      <c r="F27" s="18"/>
      <c r="G27" s="46"/>
      <c r="H27" s="103"/>
      <c r="I27" s="104"/>
      <c r="J27" s="146"/>
      <c r="K27" s="17"/>
      <c r="L27" s="21"/>
      <c r="M27" s="18"/>
      <c r="N27" s="46"/>
      <c r="O27" s="103"/>
      <c r="P27" s="104"/>
      <c r="Q27" s="48"/>
      <c r="R27" s="19"/>
    </row>
  </sheetData>
  <sheetProtection formatCells="0" formatColumns="0" formatRows="0" insertColumns="0" insertRows="0" sort="0" autoFilter="0" pivotTables="0"/>
  <mergeCells count="4">
    <mergeCell ref="A2:B2"/>
    <mergeCell ref="Q2:R2"/>
    <mergeCell ref="J2:P2"/>
    <mergeCell ref="C2:I2"/>
  </mergeCells>
  <phoneticPr fontId="3"/>
  <conditionalFormatting sqref="Q4:Q15 F10:F15 G16:G18 G22 G24:G25 R21 F26:G27 R23 B21 S16:GM25 Q24:R27 Q22:R22 Q16:R18 S4:GI15 A4:B5 A16:B20 A6:A15">
    <cfRule type="expression" dxfId="57" priority="56" stopIfTrue="1">
      <formula>EXACT(#REF!, "終結")</formula>
    </cfRule>
  </conditionalFormatting>
  <conditionalFormatting sqref="G4:G15">
    <cfRule type="expression" dxfId="56" priority="55" stopIfTrue="1">
      <formula>EXACT(#REF!, "終結")</formula>
    </cfRule>
  </conditionalFormatting>
  <conditionalFormatting sqref="F4:F8">
    <cfRule type="expression" dxfId="55" priority="54" stopIfTrue="1">
      <formula>EXACT(#REF!, "終結")</formula>
    </cfRule>
  </conditionalFormatting>
  <conditionalFormatting sqref="F9">
    <cfRule type="expression" dxfId="54" priority="52" stopIfTrue="1">
      <formula>EXACT(#REF!, "終結")</formula>
    </cfRule>
  </conditionalFormatting>
  <conditionalFormatting sqref="R10:R15">
    <cfRule type="expression" dxfId="53" priority="51" stopIfTrue="1">
      <formula>EXACT(#REF!, "終結")</formula>
    </cfRule>
  </conditionalFormatting>
  <conditionalFormatting sqref="R4:R8">
    <cfRule type="expression" dxfId="52" priority="50" stopIfTrue="1">
      <formula>EXACT(#REF!, "終結")</formula>
    </cfRule>
  </conditionalFormatting>
  <conditionalFormatting sqref="R9">
    <cfRule type="expression" dxfId="51" priority="49" stopIfTrue="1">
      <formula>EXACT(#REF!, "終結")</formula>
    </cfRule>
  </conditionalFormatting>
  <conditionalFormatting sqref="F19:G20 Q19:R20">
    <cfRule type="expression" dxfId="50" priority="48" stopIfTrue="1">
      <formula>EXACT(#REF!, "終結")</formula>
    </cfRule>
  </conditionalFormatting>
  <conditionalFormatting sqref="S26:GM26">
    <cfRule type="expression" dxfId="49" priority="46" stopIfTrue="1">
      <formula>EXACT(#REF!, "終結")</formula>
    </cfRule>
  </conditionalFormatting>
  <conditionalFormatting sqref="S27:GM27">
    <cfRule type="expression" dxfId="48" priority="47" stopIfTrue="1">
      <formula>EXACT(#REF!, "終結")</formula>
    </cfRule>
  </conditionalFormatting>
  <conditionalFormatting sqref="B22:B27">
    <cfRule type="expression" dxfId="47" priority="26" stopIfTrue="1">
      <formula>EXACT(#REF!, "終結")</formula>
    </cfRule>
  </conditionalFormatting>
  <conditionalFormatting sqref="B6:B15">
    <cfRule type="expression" dxfId="46" priority="23" stopIfTrue="1">
      <formula>EXACT(#REF!, "終結")</formula>
    </cfRule>
  </conditionalFormatting>
  <conditionalFormatting sqref="I16:I18 I22 I24:I27">
    <cfRule type="expression" dxfId="45" priority="22" stopIfTrue="1">
      <formula>EXACT(#REF!, "終結")</formula>
    </cfRule>
  </conditionalFormatting>
  <conditionalFormatting sqref="I4:I15">
    <cfRule type="expression" dxfId="44" priority="21" stopIfTrue="1">
      <formula>EXACT(#REF!, "終結")</formula>
    </cfRule>
  </conditionalFormatting>
  <conditionalFormatting sqref="I19:I20">
    <cfRule type="expression" dxfId="43" priority="20" stopIfTrue="1">
      <formula>EXACT(#REF!, "終結")</formula>
    </cfRule>
  </conditionalFormatting>
  <conditionalFormatting sqref="H16:H18 H22 H24:H27">
    <cfRule type="expression" dxfId="42" priority="18" stopIfTrue="1">
      <formula>EXACT(#REF!, "終結")</formula>
    </cfRule>
  </conditionalFormatting>
  <conditionalFormatting sqref="H4:H15">
    <cfRule type="expression" dxfId="41" priority="17" stopIfTrue="1">
      <formula>EXACT(#REF!, "終結")</formula>
    </cfRule>
  </conditionalFormatting>
  <conditionalFormatting sqref="H19:H20">
    <cfRule type="expression" dxfId="40" priority="16" stopIfTrue="1">
      <formula>EXACT(#REF!, "終結")</formula>
    </cfRule>
  </conditionalFormatting>
  <conditionalFormatting sqref="M10:M15 L14:L15 N16:N18 N22 N24:N25 M26:N27">
    <cfRule type="expression" dxfId="39" priority="14" stopIfTrue="1">
      <formula>EXACT(#REF!, "終結")</formula>
    </cfRule>
  </conditionalFormatting>
  <conditionalFormatting sqref="N4:N15">
    <cfRule type="expression" dxfId="38" priority="13" stopIfTrue="1">
      <formula>EXACT(#REF!, "終結")</formula>
    </cfRule>
  </conditionalFormatting>
  <conditionalFormatting sqref="M4:M8">
    <cfRule type="expression" dxfId="37" priority="12" stopIfTrue="1">
      <formula>EXACT(#REF!, "終結")</formula>
    </cfRule>
  </conditionalFormatting>
  <conditionalFormatting sqref="M9">
    <cfRule type="expression" dxfId="36" priority="11" stopIfTrue="1">
      <formula>EXACT(#REF!, "終結")</formula>
    </cfRule>
  </conditionalFormatting>
  <conditionalFormatting sqref="M19:N20">
    <cfRule type="expression" dxfId="35" priority="10" stopIfTrue="1">
      <formula>EXACT(#REF!, "終結")</formula>
    </cfRule>
  </conditionalFormatting>
  <conditionalFormatting sqref="P16:P18 P22 P24:P27">
    <cfRule type="expression" dxfId="34" priority="8" stopIfTrue="1">
      <formula>EXACT(#REF!, "終結")</formula>
    </cfRule>
  </conditionalFormatting>
  <conditionalFormatting sqref="P4:P15">
    <cfRule type="expression" dxfId="33" priority="7" stopIfTrue="1">
      <formula>EXACT(#REF!, "終結")</formula>
    </cfRule>
  </conditionalFormatting>
  <conditionalFormatting sqref="P19:P20">
    <cfRule type="expression" dxfId="32" priority="6" stopIfTrue="1">
      <formula>EXACT(#REF!, "終結")</formula>
    </cfRule>
  </conditionalFormatting>
  <conditionalFormatting sqref="O16:O18 O22 O24:O27">
    <cfRule type="expression" dxfId="31" priority="4" stopIfTrue="1">
      <formula>EXACT(#REF!, "終結")</formula>
    </cfRule>
  </conditionalFormatting>
  <conditionalFormatting sqref="O4:O15">
    <cfRule type="expression" dxfId="30" priority="3" stopIfTrue="1">
      <formula>EXACT(#REF!, "終結")</formula>
    </cfRule>
  </conditionalFormatting>
  <conditionalFormatting sqref="O19:O20">
    <cfRule type="expression" dxfId="29" priority="2" stopIfTrue="1">
      <formula>EXACT(#REF!, "終結")</formula>
    </cfRule>
  </conditionalFormatting>
  <dataValidations count="6">
    <dataValidation type="list" imeMode="hiragana" allowBlank="1" showInputMessage="1" showErrorMessage="1" sqref="G4:G27 N4:N27" xr:uid="{00000000-0002-0000-0200-000000000000}">
      <formula1>"継続,終結のためのモニタリング期間中,終結"</formula1>
    </dataValidation>
    <dataValidation type="list" imeMode="hiragana" allowBlank="1" showInputMessage="1" showErrorMessage="1" sqref="R26:R27" xr:uid="{00000000-0002-0000-0200-000001000000}">
      <formula1>"高い,中程度,低い,きわめて低い"</formula1>
    </dataValidation>
    <dataValidation type="list" imeMode="hiragana" allowBlank="1" showInputMessage="1" showErrorMessage="1" sqref="Q14 R22 R24:R25 Q26:Q27" xr:uid="{00000000-0002-0000-0200-000002000000}">
      <formula1>"終結,継続,保留"</formula1>
    </dataValidation>
    <dataValidation type="list" allowBlank="1" showInputMessage="1" showErrorMessage="1" sqref="L26:L27 F16:F18 F22 M24:M25 F24:F25 L4:L13 L19:L20 M16:M18 M22" xr:uid="{00000000-0002-0000-0200-000003000000}">
      <formula1>"虐待なし,軽度,中度,重度"</formula1>
    </dataValidation>
    <dataValidation imeMode="hiragana" allowBlank="1" showInputMessage="1" showErrorMessage="1" sqref="Q4:Q13 Q15:Q20 R14:R20 Q22 Q24:Q25 H26:I27 H19:I20 H14:I15 F14:F15 O26:P27 O19:P20 O14:P15 M14:M15 C3:Q3 N28:P65548 G28:I65548" xr:uid="{00000000-0002-0000-0200-000004000000}"/>
    <dataValidation type="list" errorStyle="warning" allowBlank="1" showInputMessage="1" showErrorMessage="1" sqref="E4:E27" xr:uid="{00000000-0002-0000-0200-000005000000}">
      <formula1>"虐待なし,軽度,中度,重度"</formula1>
    </dataValidation>
  </dataValidations>
  <pageMargins left="0.39370078740157483" right="0.19685039370078741" top="1.2598425196850394" bottom="0.59055118110236227" header="0.6692913385826772" footer="0.35433070866141736"/>
  <pageSetup paperSize="8" scale="65" fitToHeight="0" orientation="landscape" cellComments="asDisplayed" r:id="rId1"/>
  <headerFooter alignWithMargins="0">
    <oddHeader>&amp;R&amp;28Cシート</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R27"/>
  <sheetViews>
    <sheetView view="pageBreakPreview" zoomScale="60" zoomScaleNormal="70" workbookViewId="0">
      <pane xSplit="1" ySplit="3" topLeftCell="B4" activePane="bottomRight" state="frozen"/>
      <selection pane="topRight" activeCell="B1" sqref="B1"/>
      <selection pane="bottomLeft" activeCell="A4" sqref="A4"/>
      <selection pane="bottomRight"/>
    </sheetView>
  </sheetViews>
  <sheetFormatPr defaultColWidth="9" defaultRowHeight="41.25" customHeight="1" x14ac:dyDescent="0.2"/>
  <cols>
    <col min="1" max="1" width="5" style="102" customWidth="1"/>
    <col min="2" max="2" width="12.88671875" style="102" customWidth="1"/>
    <col min="3" max="3" width="14.88671875" style="102" customWidth="1"/>
    <col min="4" max="4" width="30.44140625" style="176" customWidth="1"/>
    <col min="5" max="5" width="17.77734375" style="355" customWidth="1"/>
    <col min="6" max="6" width="15.6640625" style="90" customWidth="1"/>
    <col min="7" max="7" width="16.44140625" style="90" customWidth="1"/>
    <col min="8" max="8" width="17.44140625" style="90" customWidth="1"/>
    <col min="9" max="9" width="24" style="90" customWidth="1"/>
    <col min="10" max="10" width="14.88671875" style="102" customWidth="1"/>
    <col min="11" max="11" width="30.44140625" style="90" customWidth="1"/>
    <col min="12" max="12" width="17.77734375" style="198" customWidth="1"/>
    <col min="13" max="13" width="15.6640625" style="90" customWidth="1"/>
    <col min="14" max="15" width="16.44140625" style="90" customWidth="1"/>
    <col min="16" max="16" width="24" style="90" customWidth="1"/>
    <col min="17" max="17" width="12.77734375" style="90" customWidth="1"/>
    <col min="18" max="18" width="13.21875" style="90" customWidth="1"/>
    <col min="19" max="16384" width="9" style="198"/>
  </cols>
  <sheetData>
    <row r="1" spans="1:18" s="96" customFormat="1" ht="17.25" customHeight="1" x14ac:dyDescent="0.2">
      <c r="A1" s="409">
        <v>1</v>
      </c>
      <c r="B1" s="410">
        <v>2</v>
      </c>
      <c r="C1" s="217">
        <v>3</v>
      </c>
      <c r="D1" s="183">
        <v>4</v>
      </c>
      <c r="E1" s="428">
        <v>5</v>
      </c>
      <c r="F1" s="183">
        <v>6</v>
      </c>
      <c r="G1" s="183">
        <v>7</v>
      </c>
      <c r="H1" s="183">
        <v>8</v>
      </c>
      <c r="I1" s="184">
        <v>9</v>
      </c>
      <c r="J1" s="177">
        <v>3</v>
      </c>
      <c r="K1" s="178">
        <v>4</v>
      </c>
      <c r="L1" s="178">
        <v>5</v>
      </c>
      <c r="M1" s="178">
        <v>6</v>
      </c>
      <c r="N1" s="178">
        <v>7</v>
      </c>
      <c r="O1" s="178">
        <v>8</v>
      </c>
      <c r="P1" s="179">
        <v>9</v>
      </c>
      <c r="Q1" s="196">
        <v>10</v>
      </c>
      <c r="R1" s="188">
        <v>11</v>
      </c>
    </row>
    <row r="2" spans="1:18" s="96" customFormat="1" ht="59.25" customHeight="1" x14ac:dyDescent="0.2">
      <c r="A2" s="590"/>
      <c r="B2" s="591"/>
      <c r="C2" s="588" t="s">
        <v>556</v>
      </c>
      <c r="D2" s="588"/>
      <c r="E2" s="588"/>
      <c r="F2" s="588"/>
      <c r="G2" s="588"/>
      <c r="H2" s="588"/>
      <c r="I2" s="589"/>
      <c r="J2" s="585" t="s">
        <v>558</v>
      </c>
      <c r="K2" s="586"/>
      <c r="L2" s="586"/>
      <c r="M2" s="586"/>
      <c r="N2" s="586"/>
      <c r="O2" s="586"/>
      <c r="P2" s="587"/>
      <c r="Q2" s="583" t="s">
        <v>133</v>
      </c>
      <c r="R2" s="584"/>
    </row>
    <row r="3" spans="1:18" ht="92.25" customHeight="1" thickBot="1" x14ac:dyDescent="0.25">
      <c r="A3" s="411" t="s">
        <v>292</v>
      </c>
      <c r="B3" s="212" t="s">
        <v>293</v>
      </c>
      <c r="C3" s="216" t="s">
        <v>296</v>
      </c>
      <c r="D3" s="185" t="s">
        <v>131</v>
      </c>
      <c r="E3" s="185" t="s">
        <v>297</v>
      </c>
      <c r="F3" s="186" t="s">
        <v>40</v>
      </c>
      <c r="G3" s="186" t="s">
        <v>38</v>
      </c>
      <c r="H3" s="186" t="s">
        <v>314</v>
      </c>
      <c r="I3" s="187" t="s">
        <v>211</v>
      </c>
      <c r="J3" s="215" t="s">
        <v>296</v>
      </c>
      <c r="K3" s="180" t="s">
        <v>131</v>
      </c>
      <c r="L3" s="345" t="s">
        <v>297</v>
      </c>
      <c r="M3" s="181" t="s">
        <v>40</v>
      </c>
      <c r="N3" s="181" t="s">
        <v>38</v>
      </c>
      <c r="O3" s="181" t="s">
        <v>314</v>
      </c>
      <c r="P3" s="182" t="s">
        <v>211</v>
      </c>
      <c r="Q3" s="189" t="s">
        <v>212</v>
      </c>
      <c r="R3" s="190" t="s">
        <v>39</v>
      </c>
    </row>
    <row r="4" spans="1:18" s="96" customFormat="1" ht="135" customHeight="1" x14ac:dyDescent="0.2">
      <c r="A4" s="412">
        <v>2</v>
      </c>
      <c r="B4" s="413" t="s">
        <v>305</v>
      </c>
      <c r="C4" s="191" t="s">
        <v>559</v>
      </c>
      <c r="D4" s="92" t="s">
        <v>316</v>
      </c>
      <c r="E4" s="350" t="s">
        <v>311</v>
      </c>
      <c r="F4" s="94" t="s">
        <v>317</v>
      </c>
      <c r="G4" s="94" t="s">
        <v>315</v>
      </c>
      <c r="H4" s="94" t="s">
        <v>560</v>
      </c>
      <c r="I4" s="93" t="s">
        <v>319</v>
      </c>
      <c r="J4" s="106" t="s">
        <v>561</v>
      </c>
      <c r="K4" s="92" t="s">
        <v>318</v>
      </c>
      <c r="L4" s="94" t="s">
        <v>311</v>
      </c>
      <c r="M4" s="94" t="s">
        <v>317</v>
      </c>
      <c r="N4" s="94" t="s">
        <v>312</v>
      </c>
      <c r="O4" s="94"/>
      <c r="P4" s="93"/>
      <c r="Q4" s="231" t="s">
        <v>320</v>
      </c>
      <c r="R4" s="230" t="s">
        <v>321</v>
      </c>
    </row>
    <row r="5" spans="1:18" s="96" customFormat="1" ht="41.25" customHeight="1" x14ac:dyDescent="0.2">
      <c r="A5" s="414"/>
      <c r="B5" s="16"/>
      <c r="C5" s="192"/>
      <c r="D5" s="17"/>
      <c r="E5" s="350"/>
      <c r="F5" s="21"/>
      <c r="G5" s="21"/>
      <c r="H5" s="21"/>
      <c r="I5" s="19"/>
      <c r="J5" s="107"/>
      <c r="K5" s="17"/>
      <c r="L5" s="21"/>
      <c r="M5" s="21"/>
      <c r="N5" s="21"/>
      <c r="O5" s="21"/>
      <c r="P5" s="19"/>
      <c r="Q5" s="97"/>
      <c r="R5" s="19"/>
    </row>
    <row r="6" spans="1:18" s="96" customFormat="1" ht="41.25" customHeight="1" x14ac:dyDescent="0.2">
      <c r="A6" s="414"/>
      <c r="B6" s="16"/>
      <c r="C6" s="192"/>
      <c r="D6" s="17"/>
      <c r="E6" s="350"/>
      <c r="F6" s="21"/>
      <c r="G6" s="21"/>
      <c r="H6" s="21"/>
      <c r="I6" s="19"/>
      <c r="J6" s="107"/>
      <c r="K6" s="17"/>
      <c r="L6" s="21"/>
      <c r="M6" s="21"/>
      <c r="N6" s="21"/>
      <c r="O6" s="21"/>
      <c r="P6" s="19"/>
      <c r="Q6" s="97"/>
      <c r="R6" s="19"/>
    </row>
    <row r="7" spans="1:18" s="96" customFormat="1" ht="41.25" customHeight="1" x14ac:dyDescent="0.2">
      <c r="A7" s="414"/>
      <c r="B7" s="16"/>
      <c r="C7" s="192"/>
      <c r="D7" s="17"/>
      <c r="E7" s="350"/>
      <c r="F7" s="21"/>
      <c r="G7" s="21"/>
      <c r="H7" s="18"/>
      <c r="I7" s="20"/>
      <c r="J7" s="107"/>
      <c r="K7" s="17"/>
      <c r="L7" s="21"/>
      <c r="M7" s="21"/>
      <c r="N7" s="21"/>
      <c r="O7" s="18"/>
      <c r="P7" s="20"/>
      <c r="Q7" s="97"/>
      <c r="R7" s="19"/>
    </row>
    <row r="8" spans="1:18" s="96" customFormat="1" ht="41.25" customHeight="1" x14ac:dyDescent="0.2">
      <c r="A8" s="414"/>
      <c r="B8" s="16"/>
      <c r="C8" s="193"/>
      <c r="D8" s="17"/>
      <c r="E8" s="350"/>
      <c r="F8" s="21"/>
      <c r="G8" s="21"/>
      <c r="H8" s="18"/>
      <c r="I8" s="20"/>
      <c r="J8" s="97"/>
      <c r="K8" s="17"/>
      <c r="L8" s="21"/>
      <c r="M8" s="21"/>
      <c r="N8" s="21"/>
      <c r="O8" s="18"/>
      <c r="P8" s="20"/>
      <c r="Q8" s="97"/>
      <c r="R8" s="19"/>
    </row>
    <row r="9" spans="1:18" s="96" customFormat="1" ht="41.25" customHeight="1" x14ac:dyDescent="0.2">
      <c r="A9" s="414"/>
      <c r="B9" s="16"/>
      <c r="C9" s="193"/>
      <c r="D9" s="17"/>
      <c r="E9" s="101"/>
      <c r="F9" s="23"/>
      <c r="G9" s="21"/>
      <c r="H9" s="18"/>
      <c r="I9" s="20"/>
      <c r="J9" s="97"/>
      <c r="K9" s="17"/>
      <c r="L9" s="18"/>
      <c r="M9" s="23"/>
      <c r="N9" s="21"/>
      <c r="O9" s="18"/>
      <c r="P9" s="20"/>
      <c r="Q9" s="97"/>
      <c r="R9" s="149"/>
    </row>
    <row r="10" spans="1:18" s="96" customFormat="1" ht="41.25" customHeight="1" x14ac:dyDescent="0.2">
      <c r="A10" s="414"/>
      <c r="B10" s="16"/>
      <c r="C10" s="193"/>
      <c r="D10" s="17"/>
      <c r="E10" s="350"/>
      <c r="F10" s="21"/>
      <c r="G10" s="21"/>
      <c r="H10" s="18"/>
      <c r="I10" s="20"/>
      <c r="J10" s="97"/>
      <c r="K10" s="17"/>
      <c r="L10" s="21"/>
      <c r="M10" s="21"/>
      <c r="N10" s="21"/>
      <c r="O10" s="18"/>
      <c r="P10" s="20"/>
      <c r="Q10" s="97"/>
      <c r="R10" s="19"/>
    </row>
    <row r="11" spans="1:18" s="96" customFormat="1" ht="41.25" customHeight="1" x14ac:dyDescent="0.2">
      <c r="A11" s="414"/>
      <c r="B11" s="16"/>
      <c r="C11" s="193"/>
      <c r="D11" s="17"/>
      <c r="E11" s="350"/>
      <c r="F11" s="21"/>
      <c r="G11" s="21"/>
      <c r="H11" s="18"/>
      <c r="I11" s="20"/>
      <c r="J11" s="97"/>
      <c r="K11" s="17"/>
      <c r="L11" s="21"/>
      <c r="M11" s="21"/>
      <c r="N11" s="21"/>
      <c r="O11" s="18"/>
      <c r="P11" s="20"/>
      <c r="Q11" s="97"/>
      <c r="R11" s="19"/>
    </row>
    <row r="12" spans="1:18" s="96" customFormat="1" ht="41.25" customHeight="1" x14ac:dyDescent="0.2">
      <c r="A12" s="414"/>
      <c r="B12" s="16"/>
      <c r="C12" s="193"/>
      <c r="D12" s="17"/>
      <c r="E12" s="350"/>
      <c r="F12" s="21"/>
      <c r="G12" s="21"/>
      <c r="H12" s="18"/>
      <c r="I12" s="20"/>
      <c r="J12" s="97"/>
      <c r="K12" s="17"/>
      <c r="L12" s="21"/>
      <c r="M12" s="21"/>
      <c r="N12" s="21"/>
      <c r="O12" s="18"/>
      <c r="P12" s="20"/>
      <c r="Q12" s="97"/>
      <c r="R12" s="19"/>
    </row>
    <row r="13" spans="1:18" s="96" customFormat="1" ht="41.25" customHeight="1" x14ac:dyDescent="0.2">
      <c r="A13" s="414"/>
      <c r="B13" s="16"/>
      <c r="C13" s="193"/>
      <c r="D13" s="17"/>
      <c r="E13" s="350"/>
      <c r="F13" s="21"/>
      <c r="G13" s="21"/>
      <c r="H13" s="18"/>
      <c r="I13" s="20"/>
      <c r="J13" s="97"/>
      <c r="K13" s="17"/>
      <c r="L13" s="21"/>
      <c r="M13" s="21"/>
      <c r="N13" s="21"/>
      <c r="O13" s="18"/>
      <c r="P13" s="20"/>
      <c r="Q13" s="97"/>
      <c r="R13" s="19"/>
    </row>
    <row r="14" spans="1:18" s="96" customFormat="1" ht="41.25" customHeight="1" x14ac:dyDescent="0.2">
      <c r="A14" s="414"/>
      <c r="B14" s="16"/>
      <c r="C14" s="193"/>
      <c r="D14" s="17"/>
      <c r="E14" s="350"/>
      <c r="F14" s="46"/>
      <c r="G14" s="46"/>
      <c r="H14" s="103"/>
      <c r="I14" s="104"/>
      <c r="J14" s="97"/>
      <c r="K14" s="17"/>
      <c r="L14" s="18"/>
      <c r="M14" s="46"/>
      <c r="N14" s="46"/>
      <c r="O14" s="103"/>
      <c r="P14" s="104"/>
      <c r="Q14" s="48"/>
      <c r="R14" s="150"/>
    </row>
    <row r="15" spans="1:18" s="96" customFormat="1" ht="41.25" customHeight="1" x14ac:dyDescent="0.2">
      <c r="A15" s="414"/>
      <c r="B15" s="16"/>
      <c r="C15" s="194"/>
      <c r="D15" s="13"/>
      <c r="E15" s="350"/>
      <c r="F15" s="45"/>
      <c r="G15" s="45"/>
      <c r="H15" s="100"/>
      <c r="I15" s="105"/>
      <c r="J15" s="145"/>
      <c r="K15" s="13"/>
      <c r="L15" s="18"/>
      <c r="M15" s="45"/>
      <c r="N15" s="45"/>
      <c r="O15" s="100"/>
      <c r="P15" s="105"/>
      <c r="Q15" s="97"/>
      <c r="R15" s="151"/>
    </row>
    <row r="16" spans="1:18" s="96" customFormat="1" ht="41.25" customHeight="1" x14ac:dyDescent="0.2">
      <c r="A16" s="414"/>
      <c r="B16" s="16"/>
      <c r="C16" s="17"/>
      <c r="D16" s="17"/>
      <c r="E16" s="350"/>
      <c r="F16" s="21"/>
      <c r="G16" s="21"/>
      <c r="H16" s="18"/>
      <c r="I16" s="20"/>
      <c r="J16" s="146"/>
      <c r="K16" s="17"/>
      <c r="L16" s="23"/>
      <c r="M16" s="21"/>
      <c r="N16" s="21"/>
      <c r="O16" s="18"/>
      <c r="P16" s="20"/>
      <c r="Q16" s="12"/>
      <c r="R16" s="19"/>
    </row>
    <row r="17" spans="1:18" s="96" customFormat="1" ht="41.25" customHeight="1" x14ac:dyDescent="0.2">
      <c r="A17" s="414"/>
      <c r="B17" s="16"/>
      <c r="C17" s="17"/>
      <c r="D17" s="17"/>
      <c r="E17" s="350"/>
      <c r="F17" s="21"/>
      <c r="G17" s="21"/>
      <c r="H17" s="18"/>
      <c r="I17" s="20"/>
      <c r="J17" s="146"/>
      <c r="K17" s="17"/>
      <c r="L17" s="23"/>
      <c r="M17" s="21"/>
      <c r="N17" s="21"/>
      <c r="O17" s="18"/>
      <c r="P17" s="20"/>
      <c r="Q17" s="12"/>
      <c r="R17" s="19"/>
    </row>
    <row r="18" spans="1:18" s="96" customFormat="1" ht="41.25" customHeight="1" x14ac:dyDescent="0.2">
      <c r="A18" s="414"/>
      <c r="B18" s="16"/>
      <c r="C18" s="17"/>
      <c r="D18" s="17"/>
      <c r="E18" s="350"/>
      <c r="F18" s="21"/>
      <c r="G18" s="21"/>
      <c r="H18" s="18"/>
      <c r="I18" s="20"/>
      <c r="J18" s="146"/>
      <c r="K18" s="17"/>
      <c r="L18" s="23"/>
      <c r="M18" s="21"/>
      <c r="N18" s="21"/>
      <c r="O18" s="18"/>
      <c r="P18" s="20"/>
      <c r="Q18" s="12"/>
      <c r="R18" s="19"/>
    </row>
    <row r="19" spans="1:18" s="96" customFormat="1" ht="41.25" customHeight="1" x14ac:dyDescent="0.2">
      <c r="A19" s="414"/>
      <c r="B19" s="16"/>
      <c r="C19" s="17"/>
      <c r="D19" s="17"/>
      <c r="E19" s="350"/>
      <c r="F19" s="18"/>
      <c r="G19" s="46"/>
      <c r="H19" s="103"/>
      <c r="I19" s="104"/>
      <c r="J19" s="146"/>
      <c r="K19" s="17"/>
      <c r="L19" s="21"/>
      <c r="M19" s="18"/>
      <c r="N19" s="46"/>
      <c r="O19" s="103"/>
      <c r="P19" s="104"/>
      <c r="Q19" s="48"/>
      <c r="R19" s="19"/>
    </row>
    <row r="20" spans="1:18" s="96" customFormat="1" ht="41.25" customHeight="1" x14ac:dyDescent="0.2">
      <c r="A20" s="414"/>
      <c r="B20" s="16"/>
      <c r="C20" s="13"/>
      <c r="D20" s="13"/>
      <c r="E20" s="350"/>
      <c r="F20" s="14"/>
      <c r="G20" s="45"/>
      <c r="H20" s="100"/>
      <c r="I20" s="105"/>
      <c r="J20" s="147"/>
      <c r="K20" s="13"/>
      <c r="L20" s="21"/>
      <c r="M20" s="14"/>
      <c r="N20" s="45"/>
      <c r="O20" s="100"/>
      <c r="P20" s="105"/>
      <c r="Q20" s="98"/>
      <c r="R20" s="152"/>
    </row>
    <row r="21" spans="1:18" s="96" customFormat="1" ht="41.25" customHeight="1" x14ac:dyDescent="0.2">
      <c r="A21" s="415"/>
      <c r="B21" s="16"/>
      <c r="C21" s="195"/>
      <c r="D21" s="99"/>
      <c r="E21" s="350"/>
      <c r="F21" s="14"/>
      <c r="G21" s="44"/>
      <c r="H21" s="101"/>
      <c r="I21" s="148"/>
      <c r="J21" s="12"/>
      <c r="K21" s="99"/>
      <c r="L21" s="18"/>
      <c r="M21" s="14"/>
      <c r="N21" s="44"/>
      <c r="O21" s="101"/>
      <c r="P21" s="148"/>
      <c r="Q21" s="47"/>
      <c r="R21" s="153"/>
    </row>
    <row r="22" spans="1:18" s="96" customFormat="1" ht="41.25" customHeight="1" x14ac:dyDescent="0.2">
      <c r="A22" s="415"/>
      <c r="B22" s="16"/>
      <c r="C22" s="17"/>
      <c r="D22" s="17"/>
      <c r="E22" s="350"/>
      <c r="F22" s="21"/>
      <c r="G22" s="21"/>
      <c r="H22" s="18"/>
      <c r="I22" s="20"/>
      <c r="J22" s="146"/>
      <c r="K22" s="17"/>
      <c r="L22" s="23"/>
      <c r="M22" s="21"/>
      <c r="N22" s="21"/>
      <c r="O22" s="18"/>
      <c r="P22" s="20"/>
      <c r="Q22" s="12"/>
      <c r="R22" s="19"/>
    </row>
    <row r="23" spans="1:18" s="96" customFormat="1" ht="41.25" customHeight="1" x14ac:dyDescent="0.2">
      <c r="A23" s="415"/>
      <c r="B23" s="16"/>
      <c r="C23" s="195"/>
      <c r="D23" s="13"/>
      <c r="E23" s="350"/>
      <c r="F23" s="22"/>
      <c r="G23" s="44"/>
      <c r="H23" s="101"/>
      <c r="I23" s="148"/>
      <c r="J23" s="12"/>
      <c r="K23" s="13"/>
      <c r="L23" s="354"/>
      <c r="M23" s="22"/>
      <c r="N23" s="44"/>
      <c r="O23" s="101"/>
      <c r="P23" s="148"/>
      <c r="Q23" s="47"/>
      <c r="R23" s="153"/>
    </row>
    <row r="24" spans="1:18" s="96" customFormat="1" ht="41.25" customHeight="1" x14ac:dyDescent="0.2">
      <c r="A24" s="415"/>
      <c r="B24" s="16"/>
      <c r="C24" s="17"/>
      <c r="D24" s="17"/>
      <c r="E24" s="350"/>
      <c r="F24" s="21"/>
      <c r="G24" s="21"/>
      <c r="H24" s="18"/>
      <c r="I24" s="20"/>
      <c r="J24" s="146"/>
      <c r="K24" s="17"/>
      <c r="L24" s="23"/>
      <c r="M24" s="21"/>
      <c r="N24" s="21"/>
      <c r="O24" s="18"/>
      <c r="P24" s="20"/>
      <c r="Q24" s="12"/>
      <c r="R24" s="19"/>
    </row>
    <row r="25" spans="1:18" s="96" customFormat="1" ht="41.25" customHeight="1" thickBot="1" x14ac:dyDescent="0.25">
      <c r="A25" s="416"/>
      <c r="B25" s="417"/>
      <c r="C25" s="17"/>
      <c r="D25" s="17"/>
      <c r="E25" s="350"/>
      <c r="F25" s="21"/>
      <c r="G25" s="21"/>
      <c r="H25" s="18"/>
      <c r="I25" s="20"/>
      <c r="J25" s="146"/>
      <c r="K25" s="17"/>
      <c r="L25" s="23"/>
      <c r="M25" s="21"/>
      <c r="N25" s="21"/>
      <c r="O25" s="18"/>
      <c r="P25" s="20"/>
      <c r="Q25" s="12"/>
      <c r="R25" s="19"/>
    </row>
    <row r="26" spans="1:18" ht="41.25" customHeight="1" x14ac:dyDescent="0.2">
      <c r="E26" s="350"/>
      <c r="L26" s="21"/>
    </row>
    <row r="27" spans="1:18" ht="41.25" customHeight="1" x14ac:dyDescent="0.2">
      <c r="E27" s="350"/>
      <c r="L27" s="21"/>
    </row>
  </sheetData>
  <sheetProtection formatCells="0" formatColumns="0" formatRows="0" insertColumns="0" insertRows="0" sort="0" autoFilter="0" pivotTables="0"/>
  <mergeCells count="4">
    <mergeCell ref="A2:B2"/>
    <mergeCell ref="C2:I2"/>
    <mergeCell ref="J2:P2"/>
    <mergeCell ref="Q2:R2"/>
  </mergeCells>
  <phoneticPr fontId="3"/>
  <conditionalFormatting sqref="Q5:Q15 F10:F15 G16:G18 G22 G24:G25 R21 R23 B21 S16:GM25 Q24:R25 Q22:R22 Q16:R18 S4:GI15 A5:B5 A16:B20 A6:A15 A4">
    <cfRule type="expression" dxfId="28" priority="38" stopIfTrue="1">
      <formula>EXACT(#REF!, "終結")</formula>
    </cfRule>
  </conditionalFormatting>
  <conditionalFormatting sqref="G4:G15">
    <cfRule type="expression" dxfId="27" priority="37" stopIfTrue="1">
      <formula>EXACT(#REF!, "終結")</formula>
    </cfRule>
  </conditionalFormatting>
  <conditionalFormatting sqref="F4:F8">
    <cfRule type="expression" dxfId="26" priority="36" stopIfTrue="1">
      <formula>EXACT(#REF!, "終結")</formula>
    </cfRule>
  </conditionalFormatting>
  <conditionalFormatting sqref="F9">
    <cfRule type="expression" dxfId="25" priority="35" stopIfTrue="1">
      <formula>EXACT(#REF!, "終結")</formula>
    </cfRule>
  </conditionalFormatting>
  <conditionalFormatting sqref="R10:R15">
    <cfRule type="expression" dxfId="24" priority="34" stopIfTrue="1">
      <formula>EXACT(#REF!, "終結")</formula>
    </cfRule>
  </conditionalFormatting>
  <conditionalFormatting sqref="R4:R8">
    <cfRule type="expression" dxfId="23" priority="33" stopIfTrue="1">
      <formula>EXACT(#REF!, "終結")</formula>
    </cfRule>
  </conditionalFormatting>
  <conditionalFormatting sqref="R9">
    <cfRule type="expression" dxfId="22" priority="32" stopIfTrue="1">
      <formula>EXACT(#REF!, "終結")</formula>
    </cfRule>
  </conditionalFormatting>
  <conditionalFormatting sqref="F19:G20 Q19:R20">
    <cfRule type="expression" dxfId="21" priority="31" stopIfTrue="1">
      <formula>EXACT(#REF!, "終結")</formula>
    </cfRule>
  </conditionalFormatting>
  <conditionalFormatting sqref="B22:B25">
    <cfRule type="expression" dxfId="20" priority="26" stopIfTrue="1">
      <formula>EXACT(#REF!, "終結")</formula>
    </cfRule>
  </conditionalFormatting>
  <conditionalFormatting sqref="B6:B15">
    <cfRule type="expression" dxfId="19" priority="25" stopIfTrue="1">
      <formula>EXACT(#REF!, "終結")</formula>
    </cfRule>
  </conditionalFormatting>
  <conditionalFormatting sqref="I16:I18 I22 I24:I25">
    <cfRule type="expression" dxfId="18" priority="24" stopIfTrue="1">
      <formula>EXACT(#REF!, "終結")</formula>
    </cfRule>
  </conditionalFormatting>
  <conditionalFormatting sqref="I4:I15">
    <cfRule type="expression" dxfId="17" priority="23" stopIfTrue="1">
      <formula>EXACT(#REF!, "終結")</formula>
    </cfRule>
  </conditionalFormatting>
  <conditionalFormatting sqref="I19:I20">
    <cfRule type="expression" dxfId="16" priority="22" stopIfTrue="1">
      <formula>EXACT(#REF!, "終結")</formula>
    </cfRule>
  </conditionalFormatting>
  <conditionalFormatting sqref="H16:H18 H22 H24:H25">
    <cfRule type="expression" dxfId="15" priority="20" stopIfTrue="1">
      <formula>EXACT(#REF!, "終結")</formula>
    </cfRule>
  </conditionalFormatting>
  <conditionalFormatting sqref="H4:H15">
    <cfRule type="expression" dxfId="14" priority="19" stopIfTrue="1">
      <formula>EXACT(#REF!, "終結")</formula>
    </cfRule>
  </conditionalFormatting>
  <conditionalFormatting sqref="H19:H20">
    <cfRule type="expression" dxfId="13" priority="18" stopIfTrue="1">
      <formula>EXACT(#REF!, "終結")</formula>
    </cfRule>
  </conditionalFormatting>
  <conditionalFormatting sqref="M10:M15 N16:N18 N22 N24:N25">
    <cfRule type="expression" dxfId="12" priority="16" stopIfTrue="1">
      <formula>EXACT(#REF!, "終結")</formula>
    </cfRule>
  </conditionalFormatting>
  <conditionalFormatting sqref="N4:N15">
    <cfRule type="expression" dxfId="11" priority="15" stopIfTrue="1">
      <formula>EXACT(#REF!, "終結")</formula>
    </cfRule>
  </conditionalFormatting>
  <conditionalFormatting sqref="M4:M8">
    <cfRule type="expression" dxfId="10" priority="14" stopIfTrue="1">
      <formula>EXACT(#REF!, "終結")</formula>
    </cfRule>
  </conditionalFormatting>
  <conditionalFormatting sqref="M9">
    <cfRule type="expression" dxfId="9" priority="13" stopIfTrue="1">
      <formula>EXACT(#REF!, "終結")</formula>
    </cfRule>
  </conditionalFormatting>
  <conditionalFormatting sqref="M19:N20">
    <cfRule type="expression" dxfId="8" priority="12" stopIfTrue="1">
      <formula>EXACT(#REF!, "終結")</formula>
    </cfRule>
  </conditionalFormatting>
  <conditionalFormatting sqref="P16:P18 P22 P24:P25">
    <cfRule type="expression" dxfId="7" priority="10" stopIfTrue="1">
      <formula>EXACT(#REF!, "終結")</formula>
    </cfRule>
  </conditionalFormatting>
  <conditionalFormatting sqref="P4:P15">
    <cfRule type="expression" dxfId="6" priority="9" stopIfTrue="1">
      <formula>EXACT(#REF!, "終結")</formula>
    </cfRule>
  </conditionalFormatting>
  <conditionalFormatting sqref="P19:P20">
    <cfRule type="expression" dxfId="5" priority="8" stopIfTrue="1">
      <formula>EXACT(#REF!, "終結")</formula>
    </cfRule>
  </conditionalFormatting>
  <conditionalFormatting sqref="O16:O18 O22 O24:O25">
    <cfRule type="expression" dxfId="4" priority="6" stopIfTrue="1">
      <formula>EXACT(#REF!, "終結")</formula>
    </cfRule>
  </conditionalFormatting>
  <conditionalFormatting sqref="O4:O15">
    <cfRule type="expression" dxfId="3" priority="5" stopIfTrue="1">
      <formula>EXACT(#REF!, "終結")</formula>
    </cfRule>
  </conditionalFormatting>
  <conditionalFormatting sqref="O19:O20">
    <cfRule type="expression" dxfId="2" priority="4" stopIfTrue="1">
      <formula>EXACT(#REF!, "終結")</formula>
    </cfRule>
  </conditionalFormatting>
  <conditionalFormatting sqref="Q4">
    <cfRule type="expression" dxfId="1" priority="2" stopIfTrue="1">
      <formula>EXACT(#REF!, "終結")</formula>
    </cfRule>
  </conditionalFormatting>
  <conditionalFormatting sqref="L14:L15">
    <cfRule type="expression" dxfId="0" priority="1" stopIfTrue="1">
      <formula>EXACT(#REF!, "終結")</formula>
    </cfRule>
  </conditionalFormatting>
  <dataValidations count="6">
    <dataValidation imeMode="hiragana" allowBlank="1" showInputMessage="1" showErrorMessage="1" sqref="G26:I65546 Q15:Q20 R14:R20 Q22 Q24:Q25 H19:I20 H14:I15 F14:F15 O19:P20 O14:P15 M14:M15 Q5:Q13 N26:P65546 C3:Q3" xr:uid="{00000000-0002-0000-0300-000000000000}"/>
    <dataValidation type="list" allowBlank="1" showInputMessage="1" showErrorMessage="1" sqref="F16:F18 F22 M24:M25 F24:F25 M16:M18 M22" xr:uid="{00000000-0002-0000-0300-000001000000}">
      <formula1>"虐待なし,レベル１,レベル２,レベル３"</formula1>
    </dataValidation>
    <dataValidation type="list" imeMode="hiragana" allowBlank="1" showInputMessage="1" showErrorMessage="1" sqref="Q14 R22 R24:R25" xr:uid="{00000000-0002-0000-0300-000002000000}">
      <formula1>"終結,継続,保留"</formula1>
    </dataValidation>
    <dataValidation type="list" imeMode="hiragana" allowBlank="1" showInputMessage="1" showErrorMessage="1" sqref="G4:G25 N4:N25" xr:uid="{00000000-0002-0000-0300-000003000000}">
      <formula1>"継続,終結のためのモニタリング期間中,終結"</formula1>
    </dataValidation>
    <dataValidation type="list" errorStyle="warning" allowBlank="1" showInputMessage="1" showErrorMessage="1" sqref="E4:E27" xr:uid="{00000000-0002-0000-0300-000004000000}">
      <formula1>"虐待なし,軽度,中度,重度"</formula1>
    </dataValidation>
    <dataValidation type="list" allowBlank="1" showInputMessage="1" showErrorMessage="1" sqref="L26:L27 L4:L13 L19:L20" xr:uid="{00000000-0002-0000-0300-000005000000}">
      <formula1>"虐待なし,軽度,中度,重度"</formula1>
    </dataValidation>
  </dataValidations>
  <pageMargins left="0.39370078740157483" right="0.19685039370078741" top="1.2598425196850394" bottom="0.59055118110236227" header="0.6692913385826772" footer="0.35433070866141736"/>
  <pageSetup paperSize="8" scale="65" fitToHeight="0" orientation="landscape" cellComments="asDisplayed" r:id="rId1"/>
  <headerFooter alignWithMargins="0">
    <oddHeader>&amp;R&amp;"ＭＳ Ｐゴシック,太字"&amp;28【記入例】Cシート</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U14"/>
  <sheetViews>
    <sheetView view="pageBreakPreview" zoomScale="70" zoomScaleNormal="80" zoomScaleSheetLayoutView="70" workbookViewId="0">
      <pane xSplit="1" ySplit="4" topLeftCell="B5" activePane="bottomRight" state="frozen"/>
      <selection pane="topRight" activeCell="B1" sqref="B1"/>
      <selection pane="bottomLeft" activeCell="A5" sqref="A5"/>
      <selection pane="bottomRight"/>
    </sheetView>
  </sheetViews>
  <sheetFormatPr defaultColWidth="9" defaultRowHeight="39.9" customHeight="1" x14ac:dyDescent="0.2"/>
  <cols>
    <col min="1" max="1" width="14.21875" style="81" bestFit="1" customWidth="1"/>
    <col min="2" max="2" width="17.109375" style="82" customWidth="1"/>
    <col min="3" max="3" width="21.44140625" style="82" customWidth="1"/>
    <col min="4" max="4" width="19.88671875" style="82" customWidth="1"/>
    <col min="5" max="5" width="11.6640625" style="83" customWidth="1"/>
    <col min="6" max="6" width="9.44140625" style="83" customWidth="1"/>
    <col min="7" max="7" width="9.109375" style="83" customWidth="1"/>
    <col min="8" max="9" width="12.6640625" style="289" customWidth="1"/>
    <col min="10" max="10" width="30.6640625" style="84" customWidth="1"/>
    <col min="11" max="11" width="15.21875" style="4" customWidth="1"/>
    <col min="12" max="12" width="14.6640625" style="4" bestFit="1" customWidth="1"/>
    <col min="13" max="13" width="9.77734375" style="84" customWidth="1"/>
    <col min="14" max="14" width="9.77734375" style="4" customWidth="1"/>
    <col min="15" max="15" width="11.77734375" style="405" customWidth="1"/>
    <col min="16" max="17" width="11.77734375" style="82" customWidth="1"/>
    <col min="18" max="18" width="22.88671875" style="84" customWidth="1"/>
    <col min="19" max="19" width="13.6640625" style="4" customWidth="1"/>
    <col min="20" max="20" width="20.109375" style="453" customWidth="1"/>
    <col min="21" max="21" width="20.109375" style="276" customWidth="1"/>
    <col min="22" max="16384" width="9" style="199"/>
  </cols>
  <sheetData>
    <row r="1" spans="1:21" s="24" customFormat="1" ht="26.4" thickBot="1" x14ac:dyDescent="0.25">
      <c r="A1" s="200" t="s">
        <v>279</v>
      </c>
      <c r="B1" s="245">
        <v>1</v>
      </c>
      <c r="C1" s="245">
        <v>2</v>
      </c>
      <c r="D1" s="245">
        <v>3</v>
      </c>
      <c r="E1" s="245">
        <v>4</v>
      </c>
      <c r="F1" s="245">
        <v>5</v>
      </c>
      <c r="G1" s="245">
        <v>6</v>
      </c>
      <c r="H1" s="465">
        <v>7</v>
      </c>
      <c r="I1" s="465">
        <v>8</v>
      </c>
      <c r="J1" s="245">
        <v>9</v>
      </c>
      <c r="K1" s="245">
        <v>10</v>
      </c>
      <c r="L1" s="245">
        <v>11</v>
      </c>
      <c r="M1" s="245">
        <v>12</v>
      </c>
      <c r="N1" s="425">
        <v>13</v>
      </c>
      <c r="O1" s="330">
        <v>14</v>
      </c>
      <c r="P1" s="329">
        <v>15</v>
      </c>
      <c r="Q1" s="245">
        <v>16</v>
      </c>
      <c r="R1" s="245">
        <v>17</v>
      </c>
      <c r="S1" s="426">
        <v>18</v>
      </c>
      <c r="T1" s="460">
        <v>19</v>
      </c>
      <c r="U1" s="333">
        <v>20</v>
      </c>
    </row>
    <row r="2" spans="1:21" ht="40.5" customHeight="1" x14ac:dyDescent="0.2">
      <c r="A2" s="271" t="s">
        <v>146</v>
      </c>
      <c r="B2" s="265"/>
      <c r="C2" s="265"/>
      <c r="D2" s="265"/>
      <c r="E2" s="266"/>
      <c r="F2" s="267"/>
      <c r="G2" s="268"/>
      <c r="H2" s="466" t="s">
        <v>203</v>
      </c>
      <c r="I2" s="466" t="s">
        <v>203</v>
      </c>
      <c r="J2" s="267" t="s">
        <v>203</v>
      </c>
      <c r="K2" s="269"/>
      <c r="L2" s="269"/>
      <c r="M2" s="269" t="s">
        <v>205</v>
      </c>
      <c r="N2" s="269"/>
      <c r="O2" s="331" t="s">
        <v>205</v>
      </c>
      <c r="P2" s="270" t="s">
        <v>471</v>
      </c>
      <c r="Q2" s="267" t="s">
        <v>471</v>
      </c>
      <c r="R2" s="267" t="s">
        <v>472</v>
      </c>
      <c r="S2" s="360"/>
      <c r="T2" s="461"/>
      <c r="U2" s="597" t="s">
        <v>496</v>
      </c>
    </row>
    <row r="3" spans="1:21" ht="46.5" customHeight="1" x14ac:dyDescent="0.2">
      <c r="A3" s="592" t="s">
        <v>128</v>
      </c>
      <c r="B3" s="594" t="s">
        <v>145</v>
      </c>
      <c r="C3" s="595"/>
      <c r="D3" s="595"/>
      <c r="E3" s="595"/>
      <c r="F3" s="595"/>
      <c r="G3" s="595"/>
      <c r="H3" s="595"/>
      <c r="I3" s="595"/>
      <c r="J3" s="596"/>
      <c r="K3" s="346"/>
      <c r="L3" s="346"/>
      <c r="M3" s="594" t="s">
        <v>147</v>
      </c>
      <c r="N3" s="595"/>
      <c r="O3" s="595"/>
      <c r="P3" s="595"/>
      <c r="Q3" s="595"/>
      <c r="R3" s="234" t="s">
        <v>343</v>
      </c>
      <c r="S3" s="361"/>
      <c r="T3" s="462" t="s">
        <v>339</v>
      </c>
      <c r="U3" s="598"/>
    </row>
    <row r="4" spans="1:21" s="339" customFormat="1" ht="137.25" customHeight="1" thickBot="1" x14ac:dyDescent="0.25">
      <c r="A4" s="593"/>
      <c r="B4" s="86" t="s">
        <v>41</v>
      </c>
      <c r="C4" s="86" t="s">
        <v>345</v>
      </c>
      <c r="D4" s="86" t="s">
        <v>348</v>
      </c>
      <c r="E4" s="87" t="s">
        <v>27</v>
      </c>
      <c r="F4" s="88" t="s">
        <v>338</v>
      </c>
      <c r="G4" s="88" t="s">
        <v>1</v>
      </c>
      <c r="H4" s="473" t="s">
        <v>341</v>
      </c>
      <c r="I4" s="473" t="s">
        <v>342</v>
      </c>
      <c r="J4" s="72" t="s">
        <v>154</v>
      </c>
      <c r="K4" s="363" t="s">
        <v>349</v>
      </c>
      <c r="L4" s="363" t="s">
        <v>350</v>
      </c>
      <c r="M4" s="109" t="s">
        <v>2</v>
      </c>
      <c r="N4" s="109" t="s">
        <v>464</v>
      </c>
      <c r="O4" s="208" t="s">
        <v>337</v>
      </c>
      <c r="P4" s="154" t="s">
        <v>336</v>
      </c>
      <c r="Q4" s="86" t="s">
        <v>495</v>
      </c>
      <c r="R4" s="86" t="s">
        <v>225</v>
      </c>
      <c r="S4" s="362" t="s">
        <v>411</v>
      </c>
      <c r="T4" s="463" t="s">
        <v>281</v>
      </c>
      <c r="U4" s="599"/>
    </row>
    <row r="5" spans="1:21" ht="39.9" customHeight="1" x14ac:dyDescent="0.2">
      <c r="A5" s="235">
        <v>1</v>
      </c>
      <c r="B5" s="236"/>
      <c r="C5" s="236"/>
      <c r="D5" s="236"/>
      <c r="E5" s="237"/>
      <c r="F5" s="170"/>
      <c r="G5" s="238"/>
      <c r="H5" s="474"/>
      <c r="I5" s="474"/>
      <c r="J5" s="170"/>
      <c r="K5" s="133"/>
      <c r="L5" s="133"/>
      <c r="M5" s="168"/>
      <c r="N5" s="133"/>
      <c r="O5" s="403"/>
      <c r="P5" s="169"/>
      <c r="Q5" s="170"/>
      <c r="R5" s="170"/>
      <c r="S5" s="357"/>
      <c r="T5" s="450"/>
      <c r="U5" s="273"/>
    </row>
    <row r="6" spans="1:21" ht="39.9" customHeight="1" x14ac:dyDescent="0.2">
      <c r="A6" s="85">
        <v>2</v>
      </c>
      <c r="B6" s="75"/>
      <c r="C6" s="75"/>
      <c r="D6" s="75"/>
      <c r="E6" s="76"/>
      <c r="F6" s="77"/>
      <c r="G6" s="78"/>
      <c r="H6" s="439"/>
      <c r="I6" s="439"/>
      <c r="J6" s="77"/>
      <c r="K6" s="56"/>
      <c r="L6" s="56"/>
      <c r="M6" s="108"/>
      <c r="N6" s="138"/>
      <c r="O6" s="404"/>
      <c r="P6" s="111"/>
      <c r="Q6" s="77"/>
      <c r="R6" s="80"/>
      <c r="S6" s="358"/>
      <c r="T6" s="451"/>
      <c r="U6" s="274"/>
    </row>
    <row r="7" spans="1:21" ht="39.9" customHeight="1" x14ac:dyDescent="0.2">
      <c r="A7" s="85">
        <v>3</v>
      </c>
      <c r="B7" s="75"/>
      <c r="C7" s="75"/>
      <c r="D7" s="75"/>
      <c r="E7" s="76"/>
      <c r="F7" s="77"/>
      <c r="G7" s="78"/>
      <c r="H7" s="439"/>
      <c r="I7" s="439"/>
      <c r="J7" s="77"/>
      <c r="K7" s="56"/>
      <c r="L7" s="56"/>
      <c r="M7" s="108"/>
      <c r="N7" s="138"/>
      <c r="O7" s="404"/>
      <c r="P7" s="111"/>
      <c r="Q7" s="77"/>
      <c r="R7" s="80"/>
      <c r="S7" s="358"/>
      <c r="T7" s="451"/>
      <c r="U7" s="274"/>
    </row>
    <row r="8" spans="1:21" ht="39.9" customHeight="1" x14ac:dyDescent="0.2">
      <c r="A8" s="85">
        <v>4</v>
      </c>
      <c r="B8" s="75"/>
      <c r="C8" s="75"/>
      <c r="D8" s="75"/>
      <c r="E8" s="76"/>
      <c r="F8" s="77"/>
      <c r="G8" s="78"/>
      <c r="H8" s="439"/>
      <c r="I8" s="439"/>
      <c r="J8" s="77"/>
      <c r="K8" s="56"/>
      <c r="L8" s="56"/>
      <c r="M8" s="108"/>
      <c r="N8" s="138"/>
      <c r="O8" s="404"/>
      <c r="P8" s="111"/>
      <c r="Q8" s="77"/>
      <c r="R8" s="80"/>
      <c r="S8" s="358"/>
      <c r="T8" s="451"/>
      <c r="U8" s="274"/>
    </row>
    <row r="9" spans="1:21" ht="39.9" customHeight="1" x14ac:dyDescent="0.2">
      <c r="A9" s="85">
        <v>5</v>
      </c>
      <c r="B9" s="75"/>
      <c r="C9" s="75"/>
      <c r="D9" s="75"/>
      <c r="E9" s="76"/>
      <c r="F9" s="77"/>
      <c r="G9" s="78"/>
      <c r="H9" s="439"/>
      <c r="I9" s="439"/>
      <c r="J9" s="77"/>
      <c r="K9" s="56"/>
      <c r="L9" s="56"/>
      <c r="M9" s="108"/>
      <c r="N9" s="138"/>
      <c r="O9" s="404"/>
      <c r="P9" s="111"/>
      <c r="Q9" s="77"/>
      <c r="R9" s="80"/>
      <c r="S9" s="358"/>
      <c r="T9" s="451"/>
      <c r="U9" s="274"/>
    </row>
    <row r="10" spans="1:21" ht="39.9" customHeight="1" x14ac:dyDescent="0.2">
      <c r="A10" s="85">
        <v>6</v>
      </c>
      <c r="B10" s="75"/>
      <c r="C10" s="75"/>
      <c r="D10" s="75"/>
      <c r="E10" s="76"/>
      <c r="F10" s="77"/>
      <c r="G10" s="78"/>
      <c r="H10" s="439"/>
      <c r="I10" s="439"/>
      <c r="J10" s="77"/>
      <c r="K10" s="56"/>
      <c r="L10" s="56"/>
      <c r="M10" s="108"/>
      <c r="N10" s="138"/>
      <c r="O10" s="404"/>
      <c r="P10" s="111"/>
      <c r="Q10" s="77"/>
      <c r="R10" s="80"/>
      <c r="S10" s="358"/>
      <c r="T10" s="451"/>
      <c r="U10" s="274"/>
    </row>
    <row r="11" spans="1:21" ht="39.9" customHeight="1" x14ac:dyDescent="0.2">
      <c r="A11" s="85">
        <v>7</v>
      </c>
      <c r="B11" s="75"/>
      <c r="C11" s="75"/>
      <c r="D11" s="75"/>
      <c r="E11" s="76"/>
      <c r="F11" s="77"/>
      <c r="G11" s="78"/>
      <c r="H11" s="439"/>
      <c r="I11" s="439"/>
      <c r="J11" s="77"/>
      <c r="K11" s="56"/>
      <c r="L11" s="56"/>
      <c r="M11" s="108"/>
      <c r="N11" s="138"/>
      <c r="O11" s="404"/>
      <c r="P11" s="111"/>
      <c r="Q11" s="77"/>
      <c r="R11" s="80"/>
      <c r="S11" s="358"/>
      <c r="T11" s="451"/>
      <c r="U11" s="274"/>
    </row>
    <row r="12" spans="1:21" ht="39.9" customHeight="1" x14ac:dyDescent="0.2">
      <c r="A12" s="85">
        <v>8</v>
      </c>
      <c r="B12" s="173"/>
      <c r="C12" s="173"/>
      <c r="D12" s="173"/>
      <c r="E12" s="174"/>
      <c r="F12" s="80"/>
      <c r="G12" s="175"/>
      <c r="H12" s="439"/>
      <c r="I12" s="439"/>
      <c r="J12" s="80"/>
      <c r="K12" s="138"/>
      <c r="L12" s="138"/>
      <c r="M12" s="171"/>
      <c r="N12" s="138"/>
      <c r="O12" s="404"/>
      <c r="P12" s="172"/>
      <c r="Q12" s="80"/>
      <c r="R12" s="80"/>
      <c r="S12" s="358"/>
      <c r="T12" s="451"/>
      <c r="U12" s="274"/>
    </row>
    <row r="13" spans="1:21" ht="39.9" customHeight="1" x14ac:dyDescent="0.2">
      <c r="A13" s="85">
        <v>9</v>
      </c>
      <c r="B13" s="75"/>
      <c r="C13" s="75"/>
      <c r="D13" s="75"/>
      <c r="E13" s="76"/>
      <c r="F13" s="77"/>
      <c r="G13" s="78"/>
      <c r="H13" s="439"/>
      <c r="I13" s="439"/>
      <c r="J13" s="77"/>
      <c r="K13" s="56"/>
      <c r="L13" s="56"/>
      <c r="M13" s="108"/>
      <c r="N13" s="138"/>
      <c r="O13" s="404"/>
      <c r="P13" s="111"/>
      <c r="Q13" s="77"/>
      <c r="R13" s="80"/>
      <c r="S13" s="358"/>
      <c r="T13" s="451"/>
      <c r="U13" s="274"/>
    </row>
    <row r="14" spans="1:21" ht="39.9" customHeight="1" thickBot="1" x14ac:dyDescent="0.25">
      <c r="A14" s="85">
        <v>10</v>
      </c>
      <c r="B14" s="239"/>
      <c r="C14" s="239"/>
      <c r="D14" s="239"/>
      <c r="E14" s="240"/>
      <c r="F14" s="241"/>
      <c r="G14" s="242"/>
      <c r="H14" s="475"/>
      <c r="I14" s="475"/>
      <c r="J14" s="241"/>
      <c r="K14" s="310"/>
      <c r="L14" s="310"/>
      <c r="M14" s="243"/>
      <c r="N14" s="310"/>
      <c r="O14" s="309"/>
      <c r="P14" s="244"/>
      <c r="Q14" s="241"/>
      <c r="R14" s="241"/>
      <c r="S14" s="359"/>
      <c r="T14" s="452"/>
      <c r="U14" s="275"/>
    </row>
  </sheetData>
  <mergeCells count="4">
    <mergeCell ref="A3:A4"/>
    <mergeCell ref="B3:J3"/>
    <mergeCell ref="M3:Q3"/>
    <mergeCell ref="U2:U4"/>
  </mergeCells>
  <phoneticPr fontId="3"/>
  <dataValidations count="6">
    <dataValidation type="list" allowBlank="1" showInputMessage="1" showErrorMessage="1" sqref="F5:F14" xr:uid="{00000000-0002-0000-0400-000000000000}">
      <formula1>"新規,再"</formula1>
    </dataValidation>
    <dataValidation type="list" allowBlank="1" showInputMessage="1" showErrorMessage="1" sqref="G5:G14" xr:uid="{00000000-0002-0000-0400-000001000000}">
      <formula1>"市町村,虐防C(委託),その他"</formula1>
    </dataValidation>
    <dataValidation type="list" allowBlank="1" showInputMessage="1" showErrorMessage="1" sqref="M5:M14" xr:uid="{00000000-0002-0000-0400-000002000000}">
      <formula1>"実施,未実施"</formula1>
    </dataValidation>
    <dataValidation type="list" allowBlank="1" showInputMessage="1" showErrorMessage="1" sqref="P5:P14" xr:uid="{00000000-0002-0000-0400-000003000000}">
      <formula1>"調査不要,調査検討中,府へ調査依頼,その他"</formula1>
    </dataValidation>
    <dataValidation type="list" allowBlank="1" showInputMessage="1" showErrorMessage="1" sqref="O5:O14" xr:uid="{00000000-0002-0000-0400-000004000000}">
      <formula1>"虐待有,虐待無,判断に至らず"</formula1>
    </dataValidation>
    <dataValidation type="list" allowBlank="1" showInputMessage="1" showErrorMessage="1" sqref="T5:T14" xr:uid="{00000000-0002-0000-0400-000005000000}">
      <formula1>"済,未,不要（虐待認定無しの場合のみ）"</formula1>
    </dataValidation>
  </dataValidations>
  <pageMargins left="0.70866141732283472" right="0.70866141732283472" top="0.74803149606299213" bottom="0.74803149606299213" header="0.31496062992125984" footer="0.31496062992125984"/>
  <pageSetup paperSize="8" scale="61" orientation="landscape" r:id="rId1"/>
  <headerFooter>
    <oddHeader>&amp;R&amp;"ＭＳ Ｐゴシック,太字"&amp;28【施設表】</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6000000}">
          <x14:formula1>
            <xm:f>'（８）施設・集計表'!$E$5:$E$28</xm:f>
          </x14:formula1>
          <xm:sqref>R5:R14</xm:sqref>
        </x14:dataValidation>
        <x14:dataValidation type="list" allowBlank="1" showInputMessage="1" showErrorMessage="1" xr:uid="{00000000-0002-0000-0400-000007000000}">
          <x14:formula1>
            <xm:f>'（８）施設・集計表'!$B$5:$B$26</xm:f>
          </x14:formula1>
          <xm:sqref>H5:I14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A1:T14"/>
  <sheetViews>
    <sheetView view="pageBreakPreview" zoomScale="70" zoomScaleNormal="80" zoomScaleSheetLayoutView="70" workbookViewId="0">
      <pane xSplit="1" ySplit="4" topLeftCell="B5" activePane="bottomRight" state="frozen"/>
      <selection pane="topRight" activeCell="B1" sqref="B1"/>
      <selection pane="bottomLeft" activeCell="A5" sqref="A5"/>
      <selection pane="bottomRight"/>
    </sheetView>
  </sheetViews>
  <sheetFormatPr defaultRowHeight="39.9" customHeight="1" x14ac:dyDescent="0.2"/>
  <cols>
    <col min="1" max="1" width="17.77734375" style="62" customWidth="1"/>
    <col min="2" max="2" width="18.6640625" style="42" customWidth="1"/>
    <col min="3" max="3" width="24.21875" style="42" customWidth="1"/>
    <col min="4" max="4" width="26.6640625" style="42" customWidth="1"/>
    <col min="5" max="5" width="11.6640625" style="27" customWidth="1"/>
    <col min="6" max="6" width="9.6640625" style="27" customWidth="1"/>
    <col min="7" max="7" width="9.109375" style="27" customWidth="1"/>
    <col min="8" max="9" width="12.6640625" style="4" customWidth="1"/>
    <col min="10" max="10" width="30.6640625" style="4" customWidth="1"/>
    <col min="11" max="11" width="14.44140625" style="4" customWidth="1"/>
    <col min="12" max="12" width="11.21875" style="4" customWidth="1"/>
    <col min="13" max="13" width="8.109375" style="84" customWidth="1"/>
    <col min="14" max="14" width="13.6640625" style="4" customWidth="1"/>
    <col min="15" max="15" width="11.77734375" style="405" customWidth="1"/>
    <col min="16" max="17" width="11.77734375" style="82" customWidth="1"/>
    <col min="18" max="18" width="25" style="42" bestFit="1" customWidth="1"/>
    <col min="19" max="19" width="20.21875" style="42" customWidth="1"/>
    <col min="20" max="20" width="21.44140625" style="42" customWidth="1"/>
    <col min="21" max="34" width="14.77734375" customWidth="1"/>
  </cols>
  <sheetData>
    <row r="1" spans="1:20" s="132" customFormat="1" ht="29.25" customHeight="1" thickBot="1" x14ac:dyDescent="0.25">
      <c r="A1" s="263" t="s">
        <v>280</v>
      </c>
      <c r="B1" s="264">
        <v>1</v>
      </c>
      <c r="C1" s="264">
        <v>2</v>
      </c>
      <c r="D1" s="264">
        <v>3</v>
      </c>
      <c r="E1" s="264">
        <v>4</v>
      </c>
      <c r="F1" s="264">
        <v>5</v>
      </c>
      <c r="G1" s="264">
        <v>6</v>
      </c>
      <c r="H1" s="264">
        <v>7</v>
      </c>
      <c r="I1" s="264">
        <v>8</v>
      </c>
      <c r="J1" s="264">
        <v>9</v>
      </c>
      <c r="K1" s="264">
        <v>10</v>
      </c>
      <c r="L1" s="264">
        <v>11</v>
      </c>
      <c r="M1" s="264">
        <v>12</v>
      </c>
      <c r="N1" s="427">
        <v>13</v>
      </c>
      <c r="O1" s="332">
        <v>14</v>
      </c>
      <c r="P1" s="264">
        <v>15</v>
      </c>
      <c r="Q1" s="264">
        <v>16</v>
      </c>
      <c r="R1" s="264">
        <v>17</v>
      </c>
      <c r="S1" s="341">
        <v>18</v>
      </c>
      <c r="T1" s="341">
        <v>19</v>
      </c>
    </row>
    <row r="2" spans="1:20" s="132" customFormat="1" ht="42.75" customHeight="1" x14ac:dyDescent="0.2">
      <c r="A2" s="272" t="s">
        <v>146</v>
      </c>
      <c r="B2" s="254"/>
      <c r="C2" s="254"/>
      <c r="D2" s="254"/>
      <c r="E2" s="255"/>
      <c r="F2" s="256"/>
      <c r="G2" s="257"/>
      <c r="H2" s="256" t="s">
        <v>207</v>
      </c>
      <c r="I2" s="256" t="s">
        <v>207</v>
      </c>
      <c r="J2" s="256" t="s">
        <v>207</v>
      </c>
      <c r="K2" s="258"/>
      <c r="L2" s="258"/>
      <c r="M2" s="258" t="s">
        <v>203</v>
      </c>
      <c r="N2" s="258"/>
      <c r="O2" s="331" t="s">
        <v>203</v>
      </c>
      <c r="P2" s="259" t="s">
        <v>213</v>
      </c>
      <c r="Q2" s="256" t="s">
        <v>214</v>
      </c>
      <c r="R2" s="257"/>
      <c r="S2" s="260"/>
      <c r="T2" s="605" t="s">
        <v>497</v>
      </c>
    </row>
    <row r="3" spans="1:20" s="132" customFormat="1" ht="47.25" customHeight="1" x14ac:dyDescent="0.2">
      <c r="A3" s="600" t="s">
        <v>128</v>
      </c>
      <c r="B3" s="602" t="s">
        <v>145</v>
      </c>
      <c r="C3" s="603"/>
      <c r="D3" s="603"/>
      <c r="E3" s="603"/>
      <c r="F3" s="603"/>
      <c r="G3" s="603"/>
      <c r="H3" s="603"/>
      <c r="I3" s="603"/>
      <c r="J3" s="604"/>
      <c r="K3" s="347"/>
      <c r="L3" s="347"/>
      <c r="M3" s="602" t="s">
        <v>147</v>
      </c>
      <c r="N3" s="603"/>
      <c r="O3" s="603"/>
      <c r="P3" s="603"/>
      <c r="Q3" s="603"/>
      <c r="R3" s="246" t="s">
        <v>344</v>
      </c>
      <c r="S3" s="261" t="s">
        <v>339</v>
      </c>
      <c r="T3" s="606"/>
    </row>
    <row r="4" spans="1:20" s="340" customFormat="1" ht="57" customHeight="1" thickBot="1" x14ac:dyDescent="0.25">
      <c r="A4" s="601"/>
      <c r="B4" s="71" t="s">
        <v>41</v>
      </c>
      <c r="C4" s="71" t="s">
        <v>346</v>
      </c>
      <c r="D4" s="71" t="s">
        <v>347</v>
      </c>
      <c r="E4" s="73" t="s">
        <v>27</v>
      </c>
      <c r="F4" s="74" t="s">
        <v>338</v>
      </c>
      <c r="G4" s="74" t="s">
        <v>1</v>
      </c>
      <c r="H4" s="70" t="s">
        <v>341</v>
      </c>
      <c r="I4" s="70" t="s">
        <v>342</v>
      </c>
      <c r="J4" s="70" t="s">
        <v>154</v>
      </c>
      <c r="K4" s="70" t="s">
        <v>462</v>
      </c>
      <c r="L4" s="365" t="s">
        <v>412</v>
      </c>
      <c r="M4" s="113" t="s">
        <v>2</v>
      </c>
      <c r="N4" s="113" t="s">
        <v>463</v>
      </c>
      <c r="O4" s="208" t="s">
        <v>337</v>
      </c>
      <c r="P4" s="155" t="s">
        <v>336</v>
      </c>
      <c r="Q4" s="71" t="s">
        <v>204</v>
      </c>
      <c r="R4" s="71" t="s">
        <v>209</v>
      </c>
      <c r="S4" s="262" t="s">
        <v>282</v>
      </c>
      <c r="T4" s="607"/>
    </row>
    <row r="5" spans="1:20" s="132" customFormat="1" ht="39.9" customHeight="1" x14ac:dyDescent="0.2">
      <c r="A5" s="247">
        <v>1</v>
      </c>
      <c r="B5" s="248"/>
      <c r="C5" s="248"/>
      <c r="D5" s="248"/>
      <c r="E5" s="249"/>
      <c r="F5" s="250"/>
      <c r="G5" s="251"/>
      <c r="H5" s="422"/>
      <c r="I5" s="422"/>
      <c r="J5" s="250"/>
      <c r="K5" s="312"/>
      <c r="L5" s="312"/>
      <c r="M5" s="110"/>
      <c r="N5" s="312"/>
      <c r="O5" s="406"/>
      <c r="P5" s="112"/>
      <c r="Q5" s="79"/>
      <c r="R5" s="252"/>
      <c r="S5" s="253"/>
      <c r="T5" s="253"/>
    </row>
    <row r="6" spans="1:20" ht="39.9" customHeight="1" x14ac:dyDescent="0.2">
      <c r="A6" s="57">
        <v>2</v>
      </c>
      <c r="B6" s="52"/>
      <c r="C6" s="52"/>
      <c r="D6" s="52"/>
      <c r="E6" s="53"/>
      <c r="F6" s="54"/>
      <c r="G6" s="55"/>
      <c r="H6" s="67"/>
      <c r="I6" s="67"/>
      <c r="J6" s="54"/>
      <c r="K6" s="56"/>
      <c r="L6" s="364"/>
      <c r="M6" s="108"/>
      <c r="N6" s="56"/>
      <c r="O6" s="404"/>
      <c r="P6" s="111"/>
      <c r="Q6" s="77"/>
      <c r="R6" s="89"/>
      <c r="S6" s="69"/>
      <c r="T6" s="69"/>
    </row>
    <row r="7" spans="1:20" ht="39.9" customHeight="1" x14ac:dyDescent="0.2">
      <c r="A7" s="57">
        <v>3</v>
      </c>
      <c r="B7" s="52"/>
      <c r="C7" s="52"/>
      <c r="D7" s="52"/>
      <c r="E7" s="53"/>
      <c r="F7" s="54"/>
      <c r="G7" s="55"/>
      <c r="H7" s="67"/>
      <c r="I7" s="67"/>
      <c r="J7" s="54"/>
      <c r="K7" s="56"/>
      <c r="L7" s="312"/>
      <c r="M7" s="108"/>
      <c r="N7" s="56"/>
      <c r="O7" s="404"/>
      <c r="P7" s="111"/>
      <c r="Q7" s="77"/>
      <c r="R7" s="89"/>
      <c r="S7" s="69"/>
      <c r="T7" s="69"/>
    </row>
    <row r="8" spans="1:20" ht="39.9" customHeight="1" x14ac:dyDescent="0.2">
      <c r="A8" s="57"/>
      <c r="B8" s="52"/>
      <c r="C8" s="52"/>
      <c r="D8" s="52"/>
      <c r="E8" s="53"/>
      <c r="F8" s="54"/>
      <c r="G8" s="55"/>
      <c r="H8" s="67"/>
      <c r="I8" s="67"/>
      <c r="J8" s="54"/>
      <c r="K8" s="56"/>
      <c r="L8" s="56"/>
      <c r="M8" s="108"/>
      <c r="N8" s="56"/>
      <c r="O8" s="404"/>
      <c r="P8" s="111"/>
      <c r="Q8" s="77"/>
      <c r="R8" s="89"/>
      <c r="S8" s="69"/>
      <c r="T8" s="69"/>
    </row>
    <row r="9" spans="1:20" ht="39.9" customHeight="1" x14ac:dyDescent="0.2">
      <c r="A9" s="57"/>
      <c r="B9" s="52"/>
      <c r="C9" s="52"/>
      <c r="D9" s="52"/>
      <c r="E9" s="53"/>
      <c r="F9" s="54"/>
      <c r="G9" s="55"/>
      <c r="H9" s="67"/>
      <c r="I9" s="67"/>
      <c r="J9" s="54"/>
      <c r="K9" s="56"/>
      <c r="L9" s="56"/>
      <c r="M9" s="108"/>
      <c r="N9" s="56"/>
      <c r="O9" s="404"/>
      <c r="P9" s="111"/>
      <c r="Q9" s="77"/>
      <c r="R9" s="89"/>
      <c r="S9" s="69"/>
      <c r="T9" s="69"/>
    </row>
    <row r="10" spans="1:20" ht="39.9" customHeight="1" x14ac:dyDescent="0.2">
      <c r="A10" s="57"/>
      <c r="B10" s="52"/>
      <c r="C10" s="52"/>
      <c r="D10" s="52"/>
      <c r="E10" s="53"/>
      <c r="F10" s="54"/>
      <c r="G10" s="55"/>
      <c r="H10" s="67"/>
      <c r="I10" s="67"/>
      <c r="J10" s="54"/>
      <c r="K10" s="56"/>
      <c r="L10" s="56"/>
      <c r="M10" s="108"/>
      <c r="N10" s="56"/>
      <c r="O10" s="404"/>
      <c r="P10" s="111"/>
      <c r="Q10" s="77"/>
      <c r="R10" s="89"/>
      <c r="S10" s="69"/>
      <c r="T10" s="69"/>
    </row>
    <row r="11" spans="1:20" ht="39.9" customHeight="1" x14ac:dyDescent="0.2">
      <c r="A11" s="57"/>
      <c r="B11" s="52"/>
      <c r="C11" s="52"/>
      <c r="D11" s="52"/>
      <c r="E11" s="53"/>
      <c r="F11" s="54"/>
      <c r="G11" s="55"/>
      <c r="H11" s="67"/>
      <c r="I11" s="67"/>
      <c r="J11" s="54"/>
      <c r="K11" s="56"/>
      <c r="L11" s="56"/>
      <c r="M11" s="108"/>
      <c r="N11" s="56"/>
      <c r="O11" s="404"/>
      <c r="P11" s="111"/>
      <c r="Q11" s="77"/>
      <c r="R11" s="89"/>
      <c r="S11" s="69"/>
      <c r="T11" s="69"/>
    </row>
    <row r="12" spans="1:20" ht="39.9" customHeight="1" x14ac:dyDescent="0.2">
      <c r="A12" s="57"/>
      <c r="B12" s="52"/>
      <c r="C12" s="52"/>
      <c r="D12" s="52"/>
      <c r="E12" s="53"/>
      <c r="F12" s="54"/>
      <c r="G12" s="55"/>
      <c r="H12" s="67"/>
      <c r="I12" s="67"/>
      <c r="J12" s="54"/>
      <c r="K12" s="56"/>
      <c r="L12" s="56"/>
      <c r="M12" s="108"/>
      <c r="N12" s="56"/>
      <c r="O12" s="404"/>
      <c r="P12" s="111"/>
      <c r="Q12" s="77"/>
      <c r="R12" s="89"/>
      <c r="S12" s="69"/>
      <c r="T12" s="69"/>
    </row>
    <row r="13" spans="1:20" ht="39.9" customHeight="1" x14ac:dyDescent="0.2">
      <c r="A13" s="57"/>
      <c r="B13" s="52"/>
      <c r="C13" s="52"/>
      <c r="D13" s="52"/>
      <c r="E13" s="53"/>
      <c r="F13" s="54"/>
      <c r="G13" s="55"/>
      <c r="H13" s="67"/>
      <c r="I13" s="67"/>
      <c r="J13" s="54"/>
      <c r="K13" s="56"/>
      <c r="L13" s="56"/>
      <c r="M13" s="108"/>
      <c r="N13" s="56"/>
      <c r="O13" s="404"/>
      <c r="P13" s="111"/>
      <c r="Q13" s="77"/>
      <c r="R13" s="89"/>
      <c r="S13" s="69"/>
      <c r="T13" s="69"/>
    </row>
    <row r="14" spans="1:20" ht="39.9" customHeight="1" x14ac:dyDescent="0.2">
      <c r="A14" s="134"/>
      <c r="B14" s="135"/>
      <c r="C14" s="135"/>
      <c r="D14" s="135"/>
      <c r="E14" s="49"/>
      <c r="F14" s="67"/>
      <c r="G14" s="69"/>
      <c r="H14" s="67"/>
      <c r="I14" s="67"/>
      <c r="J14" s="67"/>
      <c r="K14" s="138"/>
      <c r="L14" s="138"/>
      <c r="M14" s="171"/>
      <c r="N14" s="138"/>
      <c r="O14" s="404"/>
      <c r="P14" s="172"/>
      <c r="Q14" s="80"/>
      <c r="R14" s="89"/>
      <c r="S14" s="69"/>
      <c r="T14" s="69"/>
    </row>
  </sheetData>
  <mergeCells count="4">
    <mergeCell ref="A3:A4"/>
    <mergeCell ref="B3:J3"/>
    <mergeCell ref="M3:Q3"/>
    <mergeCell ref="T2:T4"/>
  </mergeCells>
  <phoneticPr fontId="3"/>
  <dataValidations count="7">
    <dataValidation type="list" allowBlank="1" showInputMessage="1" showErrorMessage="1" sqref="F5:F14" xr:uid="{00000000-0002-0000-0500-000000000000}">
      <formula1>"新規,再"</formula1>
    </dataValidation>
    <dataValidation type="list" allowBlank="1" showInputMessage="1" showErrorMessage="1" sqref="G5:G14" xr:uid="{00000000-0002-0000-0500-000001000000}">
      <formula1>"市町村,虐防C(委託),その他"</formula1>
    </dataValidation>
    <dataValidation type="list" allowBlank="1" showInputMessage="1" showErrorMessage="1" sqref="M5:M14" xr:uid="{00000000-0002-0000-0500-000002000000}">
      <formula1>"実施,未実施"</formula1>
    </dataValidation>
    <dataValidation type="list" allowBlank="1" showInputMessage="1" showErrorMessage="1" sqref="S5:T14" xr:uid="{00000000-0002-0000-0500-000003000000}">
      <formula1>"済,未,不要"</formula1>
    </dataValidation>
    <dataValidation type="list" allowBlank="1" showInputMessage="1" showErrorMessage="1" sqref="R5:R14" xr:uid="{00000000-0002-0000-0500-000004000000}">
      <formula1>"農業、林業,漁業,鉱業、採石業、砂利採取業,建設業,製造業,電気・ガス・熱供給・水道業,情報通信業,運輸業、郵便業,卸売業、小売業,金融業、保険業, 不動産業、物品賃貸業,学術研究、専門・技術サービス業,宿泊業、飲食サービス業,生活関連サービス業、娯楽業,教育、学習支援業,医療、福祉,複合サービス事業,サービス業（他に分類されないもの）, 公務,分類不能の産業,不明"</formula1>
    </dataValidation>
    <dataValidation type="list" allowBlank="1" showInputMessage="1" showErrorMessage="1" sqref="P5:Q14" xr:uid="{00000000-0002-0000-0500-000005000000}">
      <formula1>"調査不要,調査検討中,府へ調査依頼,その他"</formula1>
    </dataValidation>
    <dataValidation type="list" allowBlank="1" showInputMessage="1" showErrorMessage="1" sqref="O5:O14" xr:uid="{00000000-0002-0000-0500-000006000000}">
      <formula1>"虐待有,虐待無,判断に至らず"</formula1>
    </dataValidation>
  </dataValidations>
  <pageMargins left="0.7" right="0.7" top="0.75" bottom="0.75" header="0.3" footer="0.3"/>
  <pageSetup paperSize="8" scale="61" orientation="landscape" r:id="rId1"/>
  <headerFooter>
    <oddHeader>&amp;R&amp;"ＭＳ Ｐゴシック,太字"&amp;28【使用者表】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7000000}">
          <x14:formula1>
            <xm:f>'（９）使用者・集計表'!$B$5:$B$21</xm:f>
          </x14:formula1>
          <xm:sqref>H5:I14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pageSetUpPr fitToPage="1"/>
  </sheetPr>
  <dimension ref="A1:AG62"/>
  <sheetViews>
    <sheetView view="pageBreakPreview" topLeftCell="A13" zoomScale="60" zoomScaleNormal="90" workbookViewId="0">
      <selection activeCell="C36" sqref="C36"/>
    </sheetView>
  </sheetViews>
  <sheetFormatPr defaultColWidth="9" defaultRowHeight="18" customHeight="1" x14ac:dyDescent="0.2"/>
  <cols>
    <col min="1" max="1" width="4.44140625" style="1" customWidth="1"/>
    <col min="2" max="2" width="18.44140625" style="1" customWidth="1"/>
    <col min="3" max="3" width="5.6640625" style="1" customWidth="1"/>
    <col min="4" max="4" width="4.88671875" style="1" customWidth="1"/>
    <col min="5" max="5" width="16.109375" style="2" customWidth="1"/>
    <col min="6" max="6" width="5.6640625" style="2" customWidth="1"/>
    <col min="7" max="8" width="5.109375" style="2" customWidth="1"/>
    <col min="9" max="9" width="17.33203125" style="2" customWidth="1"/>
    <col min="10" max="10" width="5.6640625" style="2" customWidth="1"/>
    <col min="11" max="11" width="4.77734375" style="1" customWidth="1"/>
    <col min="12" max="12" width="17.33203125" style="1" customWidth="1"/>
    <col min="13" max="13" width="5.6640625" style="1" customWidth="1"/>
    <col min="14" max="14" width="5.77734375" style="1" customWidth="1"/>
    <col min="15" max="15" width="19.44140625" style="1" bestFit="1" customWidth="1"/>
    <col min="16" max="16" width="5.6640625" style="1" customWidth="1"/>
    <col min="17" max="17" width="4.77734375" style="1" customWidth="1"/>
    <col min="18" max="18" width="18.33203125" style="1" customWidth="1"/>
    <col min="19" max="19" width="5.6640625" style="1" customWidth="1"/>
    <col min="20" max="20" width="4.77734375" style="1" customWidth="1"/>
    <col min="21" max="21" width="3.6640625" style="1" customWidth="1"/>
    <col min="22" max="22" width="22.44140625" style="326" customWidth="1"/>
    <col min="23" max="23" width="5.44140625" style="328" customWidth="1"/>
    <col min="24" max="24" width="4.77734375" style="1" customWidth="1"/>
    <col min="25" max="25" width="21.6640625" style="1" customWidth="1"/>
    <col min="26" max="26" width="5.88671875" style="1" customWidth="1"/>
    <col min="27" max="27" width="4.77734375" style="1" customWidth="1"/>
    <col min="28" max="28" width="23.6640625" style="1" customWidth="1"/>
    <col min="29" max="29" width="6" style="1" customWidth="1"/>
    <col min="30" max="30" width="2.21875" style="1" customWidth="1"/>
    <col min="31" max="31" width="3.33203125" style="1" customWidth="1"/>
    <col min="32" max="32" width="18" style="1" customWidth="1"/>
    <col min="33" max="33" width="5.6640625" style="1" customWidth="1"/>
    <col min="34" max="16384" width="9" style="1"/>
  </cols>
  <sheetData>
    <row r="1" spans="1:33" ht="23.4" x14ac:dyDescent="0.2">
      <c r="A1" s="156" t="s">
        <v>276</v>
      </c>
      <c r="B1" s="157"/>
      <c r="E1" s="65" t="s">
        <v>563</v>
      </c>
      <c r="AB1" s="167"/>
      <c r="AE1" s="34"/>
      <c r="AF1" s="2"/>
      <c r="AG1" s="2"/>
    </row>
    <row r="2" spans="1:33" ht="33.75" customHeight="1" x14ac:dyDescent="0.2">
      <c r="B2" s="38" t="s">
        <v>134</v>
      </c>
      <c r="J2" s="197" t="s">
        <v>124</v>
      </c>
      <c r="L2" s="38"/>
      <c r="AA2" s="24"/>
      <c r="AB2" s="24"/>
      <c r="AC2" s="24"/>
      <c r="AE2" s="34"/>
      <c r="AF2" s="2" t="s">
        <v>107</v>
      </c>
      <c r="AG2" s="2"/>
    </row>
    <row r="3" spans="1:33" ht="20.25" customHeight="1" x14ac:dyDescent="0.2">
      <c r="B3" s="26" t="s">
        <v>490</v>
      </c>
      <c r="C3" s="26"/>
      <c r="E3" s="1" t="s">
        <v>468</v>
      </c>
      <c r="G3" s="286"/>
      <c r="H3" s="286"/>
      <c r="I3" s="286" t="s">
        <v>546</v>
      </c>
      <c r="J3" s="286"/>
      <c r="L3" s="1" t="s">
        <v>507</v>
      </c>
      <c r="O3" s="1" t="s">
        <v>511</v>
      </c>
      <c r="R3" s="25" t="s">
        <v>513</v>
      </c>
      <c r="S3" s="26"/>
      <c r="U3" s="434" t="s">
        <v>515</v>
      </c>
      <c r="Y3" s="66" t="s">
        <v>518</v>
      </c>
      <c r="Z3" s="30"/>
      <c r="AA3" s="30"/>
      <c r="AB3" s="2" t="s">
        <v>520</v>
      </c>
      <c r="AC3" s="2"/>
      <c r="AE3" s="34"/>
      <c r="AF3" s="35">
        <v>4</v>
      </c>
      <c r="AG3" s="2"/>
    </row>
    <row r="4" spans="1:33" ht="21" customHeight="1" x14ac:dyDescent="0.2">
      <c r="B4" s="280" t="s">
        <v>65</v>
      </c>
      <c r="C4" s="281"/>
      <c r="E4" s="280" t="s">
        <v>370</v>
      </c>
      <c r="F4" s="281"/>
      <c r="H4" s="287"/>
      <c r="I4" s="280" t="s">
        <v>396</v>
      </c>
      <c r="J4" s="281"/>
      <c r="L4" s="335" t="s">
        <v>391</v>
      </c>
      <c r="M4" s="336"/>
      <c r="O4" s="280" t="s">
        <v>4</v>
      </c>
      <c r="P4" s="281"/>
      <c r="R4" s="280" t="s">
        <v>64</v>
      </c>
      <c r="S4" s="281"/>
      <c r="U4" s="335" t="s">
        <v>421</v>
      </c>
      <c r="V4" s="376"/>
      <c r="W4" s="377"/>
      <c r="Y4" s="476" t="s">
        <v>568</v>
      </c>
      <c r="Z4" s="278"/>
      <c r="AA4" s="31"/>
      <c r="AB4" s="335" t="s">
        <v>7</v>
      </c>
      <c r="AC4" s="336"/>
      <c r="AE4" s="34"/>
      <c r="AF4" s="280" t="s">
        <v>58</v>
      </c>
      <c r="AG4" s="281"/>
    </row>
    <row r="5" spans="1:33" ht="23.25" customHeight="1" x14ac:dyDescent="0.2">
      <c r="A5" s="286"/>
      <c r="B5" s="395" t="s">
        <v>352</v>
      </c>
      <c r="C5" s="284">
        <f>COUNTIF('（１）A・B　基本情報'!$F:$F,B5)+COUNTIF('（１）A・B　基本情報'!$G:$G,B5)</f>
        <v>0</v>
      </c>
      <c r="E5" s="116" t="s">
        <v>362</v>
      </c>
      <c r="F5" s="284">
        <f>COUNTIFS('（１）A・B　基本情報'!I:I,$B$30,'（１）A・B　基本情報'!M:M,E5)</f>
        <v>0</v>
      </c>
      <c r="G5" s="29"/>
      <c r="H5" s="29"/>
      <c r="I5" s="116" t="s">
        <v>392</v>
      </c>
      <c r="J5" s="284">
        <f>COUNTIFS('（１）A・B　基本情報'!O:O,$E$17,'（１）A・B　基本情報'!W:W,I5)</f>
        <v>0</v>
      </c>
      <c r="L5" s="5">
        <v>1</v>
      </c>
      <c r="M5" s="6">
        <f>COUNTIFS('（１）A・B　基本情報'!O:O,$E$17,'（１）A・B　基本情報'!AM:AM,L5)</f>
        <v>0</v>
      </c>
      <c r="N5" s="334"/>
      <c r="O5" s="7" t="s">
        <v>49</v>
      </c>
      <c r="P5" s="6">
        <f>COUNTIFS('（１）A・B　基本情報'!O:O,$E$17,'（１）A・B　基本情報'!$AT:$AT,O5)</f>
        <v>0</v>
      </c>
      <c r="R5" s="7" t="s">
        <v>67</v>
      </c>
      <c r="S5" s="6">
        <f>COUNTIFS('（１）A・B　基本情報'!O:O,$E$17,'（１）A・B　基本情報'!AV:AV,"18&gt;")+COUNTIFS('（１）A・B　基本情報'!O:O,$E$17,'（１）A・B　基本情報'!AY:AY,"18&gt;")</f>
        <v>0</v>
      </c>
      <c r="U5" s="616" t="s">
        <v>417</v>
      </c>
      <c r="V5" s="448" t="s">
        <v>434</v>
      </c>
      <c r="W5" s="284">
        <f>COUNTIFS('（１）A・B　基本情報'!O:O,$E$17,'（１）A・B　基本情報'!BA:BA,"○")</f>
        <v>0</v>
      </c>
      <c r="Y5" s="7" t="s">
        <v>86</v>
      </c>
      <c r="Z5" s="6">
        <f>COUNTIFS('（１）A・B　基本情報'!O:O,$E$17,'（１）A・B　基本情報'!$BV:$BV,Y5)</f>
        <v>0</v>
      </c>
      <c r="AA5" s="2"/>
      <c r="AB5" s="5" t="s">
        <v>101</v>
      </c>
      <c r="AC5" s="6">
        <f>COUNTIFS('（１）A・B　基本情報'!O:O,$E$17,'（１）A・B　基本情報'!CA:CA,AB5)</f>
        <v>0</v>
      </c>
      <c r="AE5" s="34"/>
      <c r="AF5" s="5" t="s">
        <v>59</v>
      </c>
      <c r="AG5" s="6">
        <f>COUNTIF('（１）A・B　基本情報'!E:E,AF5 )</f>
        <v>0</v>
      </c>
    </row>
    <row r="6" spans="1:33" ht="23.25" customHeight="1" x14ac:dyDescent="0.2">
      <c r="A6" s="286"/>
      <c r="B6" s="395" t="s">
        <v>353</v>
      </c>
      <c r="C6" s="284">
        <f>COUNTIF('（１）A・B　基本情報'!$F:$F,B6)+COUNTIF('（１）A・B　基本情報'!$G:$G,B6)</f>
        <v>0</v>
      </c>
      <c r="E6" s="116" t="s">
        <v>363</v>
      </c>
      <c r="F6" s="284">
        <f>COUNTIFS('（１）A・B　基本情報'!I:I,$B$30,'（１）A・B　基本情報'!M:M,E6)</f>
        <v>0</v>
      </c>
      <c r="G6" s="29"/>
      <c r="H6" s="29"/>
      <c r="I6" s="116" t="s">
        <v>393</v>
      </c>
      <c r="J6" s="284">
        <f>COUNTIFS('（１）A・B　基本情報'!O:O,$E$17,'（１）A・B　基本情報'!X:X,I6)</f>
        <v>0</v>
      </c>
      <c r="L6" s="5">
        <v>2</v>
      </c>
      <c r="M6" s="6">
        <f>COUNTIFS('（１）A・B　基本情報'!O:O,$E$17,'（１）A・B　基本情報'!AM:AM,L6)</f>
        <v>0</v>
      </c>
      <c r="N6" s="334"/>
      <c r="O6" s="7" t="s">
        <v>162</v>
      </c>
      <c r="P6" s="6">
        <f>COUNTIFS('（１）A・B　基本情報'!O:O,$E$17,'（１）A・B　基本情報'!$AT:$AT,O6)</f>
        <v>0</v>
      </c>
      <c r="R6" s="7" t="s">
        <v>69</v>
      </c>
      <c r="S6" s="6">
        <f>COUNTIFS('（１）A・B　基本情報'!O:O,$E$17,'（１）A・B　基本情報'!AV:AV,"&gt;=18",'（１）A・B　基本情報'!AV:AV,"&lt;30")+COUNTIFS('（１）A・B　基本情報'!O:O,$E$17,'（１）A・B　基本情報'!AY:AY,"&gt;=18",'（１）A・B　基本情報'!AY:AY,"&lt;30")</f>
        <v>0</v>
      </c>
      <c r="U6" s="616"/>
      <c r="V6" s="448" t="s">
        <v>537</v>
      </c>
      <c r="W6" s="284">
        <f>COUNTIFS('（１）A・B　基本情報'!O:O,$E$17,'（１）A・B　基本情報'!BB:BB,"○")</f>
        <v>0</v>
      </c>
      <c r="Y6" s="7" t="s">
        <v>87</v>
      </c>
      <c r="Z6" s="6">
        <f>COUNTIFS('（１）A・B　基本情報'!O:O,$E$17,'（１）A・B　基本情報'!$BV:$BV,Y6)</f>
        <v>0</v>
      </c>
      <c r="AA6" s="2"/>
      <c r="AB6" s="5" t="s">
        <v>102</v>
      </c>
      <c r="AC6" s="6">
        <f>COUNTIFS('（１）A・B　基本情報'!O:O,$E$17,'（１）A・B　基本情報'!CA:CA,AB6)</f>
        <v>0</v>
      </c>
      <c r="AE6" s="34"/>
      <c r="AF6" s="5" t="s">
        <v>163</v>
      </c>
      <c r="AG6" s="6">
        <f>COUNTIF('（１）A・B　基本情報'!E:E,AF6 )</f>
        <v>0</v>
      </c>
    </row>
    <row r="7" spans="1:33" ht="23.25" customHeight="1" thickBot="1" x14ac:dyDescent="0.25">
      <c r="A7" s="286"/>
      <c r="B7" s="395" t="s">
        <v>466</v>
      </c>
      <c r="C7" s="284">
        <f>COUNTIF('（１）A・B　基本情報'!$F:$F,B7)+COUNTIF('（１）A・B　基本情報'!$G:$G,B7)</f>
        <v>0</v>
      </c>
      <c r="E7" s="116" t="s">
        <v>364</v>
      </c>
      <c r="F7" s="284">
        <f>COUNTIFS('（１）A・B　基本情報'!I:I,$B$30,'（１）A・B　基本情報'!M:M,E7)</f>
        <v>0</v>
      </c>
      <c r="G7" s="29"/>
      <c r="H7" s="29"/>
      <c r="I7" s="116" t="s">
        <v>394</v>
      </c>
      <c r="J7" s="284">
        <f>COUNTIFS('（１）A・B　基本情報'!O:O,$E$17,'（１）A・B　基本情報'!Y:Y,I7)</f>
        <v>0</v>
      </c>
      <c r="L7" s="5">
        <v>3</v>
      </c>
      <c r="M7" s="6">
        <f>COUNTIFS('（１）A・B　基本情報'!O:O,$E$17,'（１）A・B　基本情報'!AM:AM,L7)</f>
        <v>0</v>
      </c>
      <c r="N7" s="334"/>
      <c r="O7" s="7" t="s">
        <v>164</v>
      </c>
      <c r="P7" s="284">
        <f>COUNTIFS('（１）A・B　基本情報'!O:O,$E$17,'（１）A・B　基本情報'!$AT:$AT,O7)</f>
        <v>0</v>
      </c>
      <c r="Q7" s="286"/>
      <c r="R7" s="39" t="s">
        <v>72</v>
      </c>
      <c r="S7" s="6">
        <f>COUNTIFS('（１）A・B　基本情報'!O:O,$E$17,'（１）A・B　基本情報'!AV:AV,"&gt;=30",'（１）A・B　基本情報'!AV:AV,"&lt;40")+COUNTIFS('（１）A・B　基本情報'!O:O,$E$17,'（１）A・B　基本情報'!AY:AY,"&gt;=30",'（１）A・B　基本情報'!AY:AY,"&lt;40")</f>
        <v>0</v>
      </c>
      <c r="U7" s="616"/>
      <c r="V7" s="448" t="s">
        <v>538</v>
      </c>
      <c r="W7" s="284">
        <f>COUNTIFS('（１）A・B　基本情報'!O:O,$E$17,'（１）A・B　基本情報'!BC:BC,"○")</f>
        <v>0</v>
      </c>
      <c r="Y7" s="7" t="s">
        <v>89</v>
      </c>
      <c r="Z7" s="6">
        <f>COUNTIFS('（１）A・B　基本情報'!O:O,$E$17,'（１）A・B　基本情報'!$BV:$BV,Y7)</f>
        <v>0</v>
      </c>
      <c r="AA7" s="2"/>
      <c r="AB7" s="5" t="s">
        <v>103</v>
      </c>
      <c r="AC7" s="6">
        <f>COUNTIFS('（１）A・B　基本情報'!O:O,$E$17,'（１）A・B　基本情報'!CA:CA,AB7)</f>
        <v>0</v>
      </c>
      <c r="AE7" s="34"/>
      <c r="AF7" s="163" t="s">
        <v>11</v>
      </c>
      <c r="AG7" s="161">
        <f>COUNTIF('（１）A・B　基本情報'!E:E,AF7 )</f>
        <v>0</v>
      </c>
    </row>
    <row r="8" spans="1:33" ht="22.8" thickTop="1" thickBot="1" x14ac:dyDescent="0.25">
      <c r="A8" s="286"/>
      <c r="B8" s="395" t="s">
        <v>354</v>
      </c>
      <c r="C8" s="284">
        <f>COUNTIF('（１）A・B　基本情報'!$F:$F,B8)+COUNTIF('（１）A・B　基本情報'!$G:$G,B8)</f>
        <v>0</v>
      </c>
      <c r="E8" s="116" t="s">
        <v>365</v>
      </c>
      <c r="F8" s="284">
        <f>COUNTIFS('（１）A・B　基本情報'!I:I,$B$30,'（１）A・B　基本情報'!M:M,E8)</f>
        <v>0</v>
      </c>
      <c r="G8" s="29"/>
      <c r="H8" s="29"/>
      <c r="I8" s="384" t="s">
        <v>11</v>
      </c>
      <c r="J8" s="369">
        <f>COUNTIFS('（１）A・B　基本情報'!O:O,$E$17,'（１）A・B　基本情報'!Z:Z,I8)</f>
        <v>0</v>
      </c>
      <c r="L8" s="5">
        <v>4</v>
      </c>
      <c r="M8" s="6">
        <f>COUNTIFS('（１）A・B　基本情報'!O:O,$E$17,'（１）A・B　基本情報'!AM:AM,L8)</f>
        <v>0</v>
      </c>
      <c r="N8" s="334"/>
      <c r="O8" s="7" t="s">
        <v>50</v>
      </c>
      <c r="P8" s="284">
        <f>COUNTIFS('（１）A・B　基本情報'!O:O,$E$17,'（１）A・B　基本情報'!$AT:$AT,O8)</f>
        <v>0</v>
      </c>
      <c r="Q8" s="286"/>
      <c r="R8" s="39" t="s">
        <v>74</v>
      </c>
      <c r="S8" s="6">
        <f>COUNTIFS('（１）A・B　基本情報'!O:O,$E$17,'（１）A・B　基本情報'!AV:AV,"&gt;=40",'（１）A・B　基本情報'!AV:AV,"&lt;50")+COUNTIFS('（１）A・B　基本情報'!O:O,$E$17,'（１）A・B　基本情報'!AY:AY,"&gt;=40",'（１）A・B　基本情報'!AY:AY,"&lt;50")</f>
        <v>0</v>
      </c>
      <c r="U8" s="616"/>
      <c r="V8" s="448" t="s">
        <v>539</v>
      </c>
      <c r="W8" s="284">
        <f>COUNTIFS('（１）A・B　基本情報'!O:O,$E$17,'（１）A・B　基本情報'!BD:BD,"○")</f>
        <v>0</v>
      </c>
      <c r="Y8" s="7" t="s">
        <v>91</v>
      </c>
      <c r="Z8" s="6">
        <f>COUNTIFS('（１）A・B　基本情報'!O:O,$E$17,'（１）A・B　基本情報'!$BV:$BV,Y8)</f>
        <v>0</v>
      </c>
      <c r="AA8" s="2"/>
      <c r="AB8" s="5" t="s">
        <v>104</v>
      </c>
      <c r="AC8" s="6">
        <f>COUNTIFS('（１）A・B　基本情報'!O:O,$E$17,'（１）A・B　基本情報'!CA:CA,AB8)</f>
        <v>0</v>
      </c>
      <c r="AE8" s="34"/>
      <c r="AF8" s="162" t="s">
        <v>10</v>
      </c>
      <c r="AG8" s="159">
        <f>SUM(AG5:AG7)</f>
        <v>0</v>
      </c>
    </row>
    <row r="9" spans="1:33" ht="22.8" thickTop="1" thickBot="1" x14ac:dyDescent="0.25">
      <c r="A9" s="286"/>
      <c r="B9" s="395" t="s">
        <v>355</v>
      </c>
      <c r="C9" s="284">
        <f>COUNTIF('（１）A・B　基本情報'!$F:$F,B9)+COUNTIF('（１）A・B　基本情報'!$G:$G,B9)</f>
        <v>0</v>
      </c>
      <c r="E9" s="116" t="s">
        <v>366</v>
      </c>
      <c r="F9" s="284">
        <f>COUNTIFS('（１）A・B　基本情報'!I:I,$B$30,'（１）A・B　基本情報'!M:M,E9)</f>
        <v>0</v>
      </c>
      <c r="G9" s="29"/>
      <c r="H9" s="29"/>
      <c r="I9" s="292" t="s">
        <v>10</v>
      </c>
      <c r="J9" s="293">
        <f>SUM(J4:J8)</f>
        <v>0</v>
      </c>
      <c r="L9" s="5">
        <v>5</v>
      </c>
      <c r="M9" s="6">
        <f>COUNTIFS('（１）A・B　基本情報'!O:O,$E$17,'（１）A・B　基本情報'!AM:AM,L9)</f>
        <v>0</v>
      </c>
      <c r="O9" s="7" t="s">
        <v>167</v>
      </c>
      <c r="P9" s="284">
        <f>COUNTIFS('（１）A・B　基本情報'!O:O,$E$17,'（１）A・B　基本情報'!$AT:$AT,O9)</f>
        <v>0</v>
      </c>
      <c r="Q9" s="286"/>
      <c r="R9" s="39" t="s">
        <v>76</v>
      </c>
      <c r="S9" s="284">
        <f>COUNTIFS('（１）A・B　基本情報'!O:O,$E$17,'（１）A・B　基本情報'!AV:AV,"&gt;=50",'（１）A・B　基本情報'!AV:AV,"&lt;60")+COUNTIFS('（１）A・B　基本情報'!O:O,$E$17,'（１）A・B　基本情報'!AY:AY,"&gt;=50",'（１）A・B　基本情報'!AY:AY,"&lt;60")</f>
        <v>0</v>
      </c>
      <c r="U9" s="616"/>
      <c r="V9" s="448" t="s">
        <v>540</v>
      </c>
      <c r="W9" s="284">
        <f>COUNTIFS('（１）A・B　基本情報'!O:O,$E$17,'（１）A・B　基本情報'!BE:BE,"○")</f>
        <v>0</v>
      </c>
      <c r="Y9" s="7" t="s">
        <v>93</v>
      </c>
      <c r="Z9" s="6">
        <f>COUNTIFS('（１）A・B　基本情報'!O:O,$E$17,'（１）A・B　基本情報'!$BV:$BV,Y9)</f>
        <v>0</v>
      </c>
      <c r="AA9" s="2"/>
      <c r="AB9" s="165" t="s">
        <v>105</v>
      </c>
      <c r="AC9" s="161">
        <f>COUNTIFS('（１）A・B　基本情報'!O:O,$E$17,'（１）A・B　基本情報'!CA:CA,AB9)</f>
        <v>0</v>
      </c>
      <c r="AE9" s="34"/>
      <c r="AF9" s="2"/>
      <c r="AG9" s="2"/>
    </row>
    <row r="10" spans="1:33" ht="23.25" customHeight="1" thickTop="1" x14ac:dyDescent="0.2">
      <c r="A10" s="286"/>
      <c r="B10" s="395" t="s">
        <v>356</v>
      </c>
      <c r="C10" s="284">
        <f>COUNTIF('（１）A・B　基本情報'!$F:$F,B10)+COUNTIF('（１）A・B　基本情報'!$G:$G,B10)</f>
        <v>0</v>
      </c>
      <c r="E10" s="116" t="s">
        <v>367</v>
      </c>
      <c r="F10" s="284">
        <f>COUNTIFS('（１）A・B　基本情報'!I:I,$B$30,'（１）A・B　基本情報'!M:M,E10)</f>
        <v>0</v>
      </c>
      <c r="G10" s="29"/>
      <c r="H10" s="29"/>
      <c r="I10" s="29"/>
      <c r="J10" s="29"/>
      <c r="L10" s="5">
        <v>6</v>
      </c>
      <c r="M10" s="6">
        <f>COUNTIFS('（１）A・B　基本情報'!O:O,$E$17,'（１）A・B　基本情報'!AM:AM,L10)</f>
        <v>0</v>
      </c>
      <c r="O10" s="7" t="s">
        <v>51</v>
      </c>
      <c r="P10" s="284">
        <f>COUNTIFS('（１）A・B　基本情報'!O:O,$E$17,'（１）A・B　基本情報'!$AT:$AT,O10)</f>
        <v>0</v>
      </c>
      <c r="Q10" s="286"/>
      <c r="R10" s="39" t="s">
        <v>399</v>
      </c>
      <c r="S10" s="284">
        <f>COUNTIFS('（１）A・B　基本情報'!O:O,$E$17,'（１）A・B　基本情報'!AV:AV,"&gt;=60",'（１）A・B　基本情報'!AV:AV,"&lt;65")+COUNTIFS('（１）A・B　基本情報'!O:O,$E$17,'（１）A・B　基本情報'!AY:AY,"&gt;=60",'（１）A・B　基本情報'!AY:AY,"&lt;65")</f>
        <v>0</v>
      </c>
      <c r="U10" s="616"/>
      <c r="V10" s="448" t="s">
        <v>541</v>
      </c>
      <c r="W10" s="284">
        <f>COUNTIFS('（１）A・B　基本情報'!O:O,$E$17,'（１）A・B　基本情報'!BF:BF,"○")</f>
        <v>0</v>
      </c>
      <c r="Y10" s="7" t="s">
        <v>95</v>
      </c>
      <c r="Z10" s="6">
        <f>COUNTIFS('（１）A・B　基本情報'!O:O,$E$17,'（１）A・B　基本情報'!$BV:$BV,Y10)</f>
        <v>0</v>
      </c>
      <c r="AA10" s="2"/>
      <c r="AB10" s="164" t="s">
        <v>10</v>
      </c>
      <c r="AC10" s="159">
        <f>SUM(AC5:AC9)</f>
        <v>0</v>
      </c>
      <c r="AE10" s="34"/>
      <c r="AF10" s="435">
        <v>31</v>
      </c>
      <c r="AG10" s="2"/>
    </row>
    <row r="11" spans="1:33" ht="23.25" customHeight="1" x14ac:dyDescent="0.2">
      <c r="A11" s="286"/>
      <c r="B11" s="395" t="s">
        <v>357</v>
      </c>
      <c r="C11" s="284">
        <f>COUNTIF('（１）A・B　基本情報'!$F:$F,B11)+COUNTIF('（１）A・B　基本情報'!$G:$G,B11)</f>
        <v>0</v>
      </c>
      <c r="E11" s="116" t="s">
        <v>368</v>
      </c>
      <c r="F11" s="284">
        <f>COUNTIFS('（１）A・B　基本情報'!I:I,$B$30,'（１）A・B　基本情報'!M:M,E11)</f>
        <v>0</v>
      </c>
      <c r="G11" s="29"/>
      <c r="H11" s="29"/>
      <c r="I11" s="1" t="s">
        <v>504</v>
      </c>
      <c r="J11" s="1"/>
      <c r="L11" s="5" t="s">
        <v>202</v>
      </c>
      <c r="M11" s="6">
        <f>COUNTIFS('（１）A・B　基本情報'!O:O,$E$17,'（１）A・B　基本情報'!AM:AM,L11)</f>
        <v>0</v>
      </c>
      <c r="O11" s="7" t="s">
        <v>170</v>
      </c>
      <c r="P11" s="284">
        <f>COUNTIFS('（１）A・B　基本情報'!O:O,$E$17,'（１）A・B　基本情報'!$AT:$AT,O11)</f>
        <v>0</v>
      </c>
      <c r="Q11" s="286"/>
      <c r="R11" s="116" t="s">
        <v>400</v>
      </c>
      <c r="S11" s="284">
        <f>COUNTIFS('（１）A・B　基本情報'!O:O,$E$17,'（１）A・B　基本情報'!AV:AV,"&gt;=65",'（１）A・B　基本情報'!AV:AV,"&lt;75")+COUNTIFS('（１）A・B　基本情報'!O:O,$E$17,'（１）A・B　基本情報'!AY:AY,"&gt;=65",'（１）A・B　基本情報'!AY:AY,"&lt;75")</f>
        <v>0</v>
      </c>
      <c r="U11" s="616"/>
      <c r="V11" s="448" t="s">
        <v>542</v>
      </c>
      <c r="W11" s="284">
        <f>COUNTIFS('（１）A・B　基本情報'!O:O,$E$17,'（１）A・B　基本情報'!BG:BG,"○")</f>
        <v>0</v>
      </c>
      <c r="Y11" s="7" t="s">
        <v>97</v>
      </c>
      <c r="Z11" s="6">
        <f>COUNTIFS('（１）A・B　基本情報'!O:O,$E$17,'（１）A・B　基本情報'!$BV:$BV,Y11)</f>
        <v>0</v>
      </c>
      <c r="AA11" s="2"/>
      <c r="AE11" s="34"/>
      <c r="AF11" s="280" t="s">
        <v>119</v>
      </c>
      <c r="AG11" s="281"/>
    </row>
    <row r="12" spans="1:33" ht="23.25" customHeight="1" thickBot="1" x14ac:dyDescent="0.25">
      <c r="A12" s="286"/>
      <c r="B12" s="39" t="s">
        <v>70</v>
      </c>
      <c r="C12" s="284">
        <f>COUNTIF('（１）A・B　基本情報'!$F:$F,B12)+COUNTIF('（１）A・B　基本情報'!$G:$G,B12)</f>
        <v>0</v>
      </c>
      <c r="E12" s="366" t="s">
        <v>369</v>
      </c>
      <c r="F12" s="291">
        <f>COUNTIFS('（１）A・B　基本情報'!I:I,$B$30,'（１）A・B　基本情報'!M:M,E12)</f>
        <v>0</v>
      </c>
      <c r="G12" s="29"/>
      <c r="H12" s="29"/>
      <c r="I12" s="280" t="s">
        <v>31</v>
      </c>
      <c r="J12" s="281"/>
      <c r="L12" s="165" t="s">
        <v>13</v>
      </c>
      <c r="M12" s="161">
        <f>COUNTIFS('（１）A・B　基本情報'!O:O,$E$17,'（１）A・B　基本情報'!AM:AM,L12)</f>
        <v>0</v>
      </c>
      <c r="O12" s="7" t="s">
        <v>172</v>
      </c>
      <c r="P12" s="284">
        <f>COUNTIFS('（１）A・B　基本情報'!O:O,$E$17,'（１）A・B　基本情報'!$AT:$AT,O12)</f>
        <v>0</v>
      </c>
      <c r="Q12" s="286"/>
      <c r="R12" s="116" t="s">
        <v>401</v>
      </c>
      <c r="S12" s="379">
        <f>COUNTIFS('（１）A・B　基本情報'!O:O,$E$17,'（１）A・B　基本情報'!AV:AV,"&gt;=75")+COUNTIFS('（１）A・B　基本情報'!O:O,$E$17,'（１）A・B　基本情報'!AY:AY,"&gt;=75")</f>
        <v>0</v>
      </c>
      <c r="U12" s="616"/>
      <c r="V12" s="448" t="s">
        <v>543</v>
      </c>
      <c r="W12" s="284">
        <f>COUNTIFS('（１）A・B　基本情報'!O:O,$E$17,'（１）A・B　基本情報'!BH:BH,"○")</f>
        <v>0</v>
      </c>
      <c r="Y12" s="7" t="s">
        <v>98</v>
      </c>
      <c r="Z12" s="6">
        <f>COUNTIFS('（１）A・B　基本情報'!O:O,$E$17,'（１）A・B　基本情報'!$BV:$BV,Y12)</f>
        <v>0</v>
      </c>
      <c r="AA12" s="2"/>
      <c r="AE12" s="34"/>
      <c r="AF12" s="5" t="s">
        <v>118</v>
      </c>
      <c r="AG12" s="6">
        <f>COUNTIF('（１）A・B　基本情報'!AH:AH,AF12 )</f>
        <v>0</v>
      </c>
    </row>
    <row r="13" spans="1:33" ht="23.25" customHeight="1" thickTop="1" thickBot="1" x14ac:dyDescent="0.25">
      <c r="A13" s="286"/>
      <c r="B13" s="39" t="s">
        <v>73</v>
      </c>
      <c r="C13" s="284">
        <f>COUNTIF('（１）A・B　基本情報'!$F:$F,B13)+COUNTIF('（１）A・B　基本情報'!$G:$G,B13)</f>
        <v>0</v>
      </c>
      <c r="E13" s="367"/>
      <c r="F13" s="368">
        <f>SUM(F5:F12)</f>
        <v>0</v>
      </c>
      <c r="G13" s="29"/>
      <c r="H13" s="29"/>
      <c r="I13" s="5" t="s">
        <v>116</v>
      </c>
      <c r="J13" s="6">
        <f>COUNTIFS('（１）A・B　基本情報'!O:O,$E$17,'（１）A・B　基本情報'!AB:AB,I13)</f>
        <v>0</v>
      </c>
      <c r="L13" s="164" t="s">
        <v>10</v>
      </c>
      <c r="M13" s="159">
        <f>SUM(M5:M12)</f>
        <v>0</v>
      </c>
      <c r="O13" s="7" t="s">
        <v>52</v>
      </c>
      <c r="P13" s="6">
        <f>COUNTIFS('（１）A・B　基本情報'!O:O,$E$17,'（１）A・B　基本情報'!$AT:$AT,O13)</f>
        <v>0</v>
      </c>
      <c r="R13" s="160" t="s">
        <v>13</v>
      </c>
      <c r="S13" s="291">
        <f>COUNTIFS('（１）A・B　基本情報'!O:O,$E$17,'（１）A・B　基本情報'!AV:AV,R13)+COUNTIFS('（１）A・B　基本情報'!O:O,$E$17,'（１）A・B　基本情報'!AY:AY,R13)</f>
        <v>0</v>
      </c>
      <c r="U13" s="616" t="s">
        <v>418</v>
      </c>
      <c r="V13" s="448" t="s">
        <v>435</v>
      </c>
      <c r="W13" s="284">
        <f>COUNTIFS('（１）A・B　基本情報'!O:O,$E$17,'（１）A・B　基本情報'!BJ:BJ,"○")</f>
        <v>0</v>
      </c>
      <c r="Y13" s="7" t="s">
        <v>99</v>
      </c>
      <c r="Z13" s="6">
        <f>COUNTIFS('（１）A・B　基本情報'!O:O,$E$17,'（１）A・B　基本情報'!$BV:$BV,Y13)</f>
        <v>0</v>
      </c>
      <c r="AA13" s="2"/>
      <c r="AB13" s="2"/>
      <c r="AC13" s="2"/>
      <c r="AE13" s="34"/>
      <c r="AF13" s="37">
        <v>1</v>
      </c>
      <c r="AG13" s="6">
        <f>COUNTIF('（１）A・B　基本情報'!AH:AH,AF13 )</f>
        <v>0</v>
      </c>
    </row>
    <row r="14" spans="1:33" ht="23.25" customHeight="1" thickTop="1" thickBot="1" x14ac:dyDescent="0.25">
      <c r="A14" s="286"/>
      <c r="B14" s="39" t="s">
        <v>75</v>
      </c>
      <c r="C14" s="284">
        <f>COUNTIF('（１）A・B　基本情報'!$F:$F,B14)+COUNTIF('（１）A・B　基本情報'!$G:$G,B14)</f>
        <v>0</v>
      </c>
      <c r="E14" s="29"/>
      <c r="F14" s="337" t="s">
        <v>408</v>
      </c>
      <c r="G14" s="286"/>
      <c r="H14" s="286"/>
      <c r="I14" s="5" t="s">
        <v>113</v>
      </c>
      <c r="J14" s="6">
        <f>COUNTIFS('（１）A・B　基本情報'!O:O,$E$17,'（１）A・B　基本情報'!AC:AC,I14)</f>
        <v>0</v>
      </c>
      <c r="O14" s="7" t="s">
        <v>53</v>
      </c>
      <c r="P14" s="6">
        <f>COUNTIFS('（１）A・B　基本情報'!O:O,$E$17,'（１）A・B　基本情報'!$AT:$AT,O14)</f>
        <v>0</v>
      </c>
      <c r="R14" s="158" t="s">
        <v>79</v>
      </c>
      <c r="S14" s="166">
        <f>SUM(S5:S13)</f>
        <v>0</v>
      </c>
      <c r="U14" s="616"/>
      <c r="V14" s="448" t="s">
        <v>428</v>
      </c>
      <c r="W14" s="284">
        <f>COUNTIFS('（１）A・B　基本情報'!O:O,$E$17,'（１）A・B　基本情報'!BK:BK,"○")</f>
        <v>0</v>
      </c>
      <c r="Y14" s="160" t="s">
        <v>100</v>
      </c>
      <c r="Z14" s="161">
        <f>COUNTIFS('（１）A・B　基本情報'!O:O,$E$17,'（１）A・B　基本情報'!$BV:$BV,Y14)</f>
        <v>0</v>
      </c>
      <c r="AA14" s="2"/>
      <c r="AB14" s="32"/>
      <c r="AC14" s="2"/>
      <c r="AE14" s="34"/>
      <c r="AF14" s="37">
        <v>2</v>
      </c>
      <c r="AG14" s="6">
        <f>COUNTIF('（１）A・B　基本情報'!AH:AH,AF14 )</f>
        <v>0</v>
      </c>
    </row>
    <row r="15" spans="1:33" ht="23.25" customHeight="1" thickTop="1" x14ac:dyDescent="0.2">
      <c r="A15" s="286"/>
      <c r="B15" s="39" t="s">
        <v>77</v>
      </c>
      <c r="C15" s="284">
        <f>COUNTIF('（１）A・B　基本情報'!$F:$F,B15)+COUNTIF('（１）A・B　基本情報'!$G:$G,B15)</f>
        <v>0</v>
      </c>
      <c r="E15" s="60" t="s">
        <v>469</v>
      </c>
      <c r="F15" s="40"/>
      <c r="G15" s="40"/>
      <c r="H15" s="40"/>
      <c r="I15" s="5" t="s">
        <v>186</v>
      </c>
      <c r="J15" s="6">
        <f>COUNTIFS('（１）A・B　基本情報'!O:O,$E$17,'（１）A・B　基本情報'!AD:AD,I15)</f>
        <v>0</v>
      </c>
      <c r="L15" s="434" t="s">
        <v>508</v>
      </c>
      <c r="O15" s="8" t="s">
        <v>322</v>
      </c>
      <c r="P15" s="6">
        <f>COUNTIFS('（１）A・B　基本情報'!O:O,$E$17,'（１）A・B　基本情報'!$AT:$AT,O15)</f>
        <v>0</v>
      </c>
      <c r="R15" s="1" t="s">
        <v>491</v>
      </c>
      <c r="U15" s="616"/>
      <c r="V15" s="448" t="s">
        <v>544</v>
      </c>
      <c r="W15" s="284">
        <f>COUNTIFS('（１）A・B　基本情報'!O:O,$E$17,'（１）A・B　基本情報'!BL:BL,"○")</f>
        <v>0</v>
      </c>
      <c r="Y15" s="158" t="s">
        <v>10</v>
      </c>
      <c r="Z15" s="159">
        <f>SUM(Z5:Z14)</f>
        <v>0</v>
      </c>
      <c r="AA15" s="2"/>
      <c r="AB15" s="464" t="s">
        <v>7</v>
      </c>
      <c r="AC15" s="33"/>
      <c r="AE15" s="34"/>
      <c r="AF15" s="37">
        <v>3</v>
      </c>
      <c r="AG15" s="6">
        <f>COUNTIF('（１）A・B　基本情報'!AH:AH,AF15 )</f>
        <v>0</v>
      </c>
    </row>
    <row r="16" spans="1:33" ht="23.25" customHeight="1" x14ac:dyDescent="0.2">
      <c r="A16" s="286"/>
      <c r="B16" s="39" t="s">
        <v>78</v>
      </c>
      <c r="C16" s="284">
        <f>COUNTIF('（１）A・B　基本情報'!$F:$F,B16)+COUNTIF('（１）A・B　基本情報'!$G:$G,B16)</f>
        <v>0</v>
      </c>
      <c r="E16" s="375" t="s">
        <v>66</v>
      </c>
      <c r="F16" s="375"/>
      <c r="G16" s="287"/>
      <c r="H16" s="287"/>
      <c r="I16" s="36" t="s">
        <v>188</v>
      </c>
      <c r="J16" s="284">
        <f>COUNTIFS('（１）A・B　基本情報'!O:O,$E$17,'（１）A・B　基本情報'!AE:AE,I16)</f>
        <v>0</v>
      </c>
      <c r="L16" s="335" t="s">
        <v>410</v>
      </c>
      <c r="M16" s="336"/>
      <c r="O16" s="7" t="s">
        <v>11</v>
      </c>
      <c r="P16" s="6">
        <f>COUNTIFS('（１）A・B　基本情報'!O:O,$E$17,'（１）A・B　基本情報'!$AT:$AT,O16)</f>
        <v>0</v>
      </c>
      <c r="U16" s="616" t="s">
        <v>420</v>
      </c>
      <c r="V16" s="448" t="s">
        <v>436</v>
      </c>
      <c r="W16" s="284">
        <f>COUNTIFS('（１）A・B　基本情報'!O:O,$E$17,'（１）A・B　基本情報'!BN:BN,"○")</f>
        <v>0</v>
      </c>
      <c r="Y16" s="2"/>
      <c r="Z16" s="2"/>
      <c r="AA16" s="2"/>
      <c r="AB16" s="5" t="s">
        <v>194</v>
      </c>
      <c r="AC16" s="6">
        <f>SUM(AC5,AC7)</f>
        <v>0</v>
      </c>
      <c r="AE16" s="34"/>
      <c r="AF16" s="37">
        <v>4</v>
      </c>
      <c r="AG16" s="6">
        <f>COUNTIF('（１）A・B　基本情報'!AH:AH,AF16 )</f>
        <v>0</v>
      </c>
    </row>
    <row r="17" spans="1:33" ht="23.25" customHeight="1" thickBot="1" x14ac:dyDescent="0.25">
      <c r="A17" s="286"/>
      <c r="B17" s="39" t="s">
        <v>358</v>
      </c>
      <c r="C17" s="284">
        <f>COUNTIF('（１）A・B　基本情報'!$F:$F,B17)+COUNTIF('（１）A・B　基本情報'!$G:$G,B17)</f>
        <v>0</v>
      </c>
      <c r="E17" s="5" t="s">
        <v>68</v>
      </c>
      <c r="F17" s="6">
        <f>COUNTIF('（１）A・B　基本情報'!O:O,E17 )</f>
        <v>0</v>
      </c>
      <c r="G17" s="28"/>
      <c r="H17" s="28"/>
      <c r="I17" s="36" t="s">
        <v>409</v>
      </c>
      <c r="J17" s="284">
        <f>COUNTIFS('（１）A・B　基本情報'!O:O,$E$17,'（１）A・B　基本情報'!AF:AF,I17)</f>
        <v>0</v>
      </c>
      <c r="L17" s="5" t="s">
        <v>43</v>
      </c>
      <c r="M17" s="6">
        <f>COUNTIFS('（１）A・B　基本情報'!O:O,$E$17,'（１）A・B　基本情報'!AO:AO,L17)+COUNTIFS('（１）A・B　基本情報'!O:O,$E$17,'（１）A・B　基本情報'!AP:AP,L17)</f>
        <v>0</v>
      </c>
      <c r="O17" s="160" t="s">
        <v>13</v>
      </c>
      <c r="P17" s="161">
        <f>COUNTIFS('（１）A・B　基本情報'!O:O,$E$17,'（１）A・B　基本情報'!$AT:$AT,O17)</f>
        <v>0</v>
      </c>
      <c r="R17" s="1" t="s">
        <v>514</v>
      </c>
      <c r="U17" s="616"/>
      <c r="V17" s="381" t="s">
        <v>437</v>
      </c>
      <c r="W17" s="284">
        <f>COUNTIFS('（１）A・B　基本情報'!O:O,$E$17,'（１）A・B　基本情報'!BO:BO,"○")</f>
        <v>0</v>
      </c>
      <c r="AA17" s="2"/>
      <c r="AB17" s="5" t="s">
        <v>197</v>
      </c>
      <c r="AC17" s="6">
        <f>SUM(AC6,AC8)</f>
        <v>0</v>
      </c>
      <c r="AE17" s="34"/>
      <c r="AF17" s="37">
        <v>5</v>
      </c>
      <c r="AG17" s="6">
        <f>COUNTIF('（１）A・B　基本情報'!AH:AH,AF17 )</f>
        <v>0</v>
      </c>
    </row>
    <row r="18" spans="1:33" ht="23.25" customHeight="1" thickTop="1" thickBot="1" x14ac:dyDescent="0.25">
      <c r="A18" s="286"/>
      <c r="B18" s="39" t="s">
        <v>359</v>
      </c>
      <c r="C18" s="284">
        <f>COUNTIF('（１）A・B　基本情報'!$F:$F,B18)+COUNTIF('（１）A・B　基本情報'!$G:$G,B18)</f>
        <v>0</v>
      </c>
      <c r="E18" s="5" t="s">
        <v>71</v>
      </c>
      <c r="F18" s="6">
        <f>COUNTIF('（１）A・B　基本情報'!O:O,E18 )</f>
        <v>0</v>
      </c>
      <c r="G18" s="285"/>
      <c r="H18" s="28"/>
      <c r="I18" s="290" t="s">
        <v>11</v>
      </c>
      <c r="J18" s="291">
        <f>COUNTIFS('（１）A・B　基本情報'!O:O,$E$17,'（１）A・B　基本情報'!AG:AG,I18)</f>
        <v>0</v>
      </c>
      <c r="L18" s="5" t="s">
        <v>44</v>
      </c>
      <c r="M18" s="6">
        <f>COUNTIFS('（１）A・B　基本情報'!O:O,$E$17,'（１）A・B　基本情報'!AO:AO,L18)+COUNTIFS('（１）A・B　基本情報'!O:O,$E$17,'（１）A・B　基本情報'!AP:AP,L18)</f>
        <v>0</v>
      </c>
      <c r="O18" s="158" t="s">
        <v>10</v>
      </c>
      <c r="P18" s="159">
        <f>SUM(P5:P17)</f>
        <v>0</v>
      </c>
      <c r="R18" s="280" t="s">
        <v>283</v>
      </c>
      <c r="S18" s="281"/>
      <c r="U18" s="616"/>
      <c r="V18" s="381" t="s">
        <v>438</v>
      </c>
      <c r="W18" s="284">
        <f>COUNTIFS('（１）A・B　基本情報'!O:O,$E$17,'（１）A・B　基本情報'!BP:BP,"○")</f>
        <v>0</v>
      </c>
      <c r="AA18" s="2"/>
      <c r="AB18" s="5" t="s">
        <v>106</v>
      </c>
      <c r="AC18" s="6">
        <f>SUM(AC5,AC6)</f>
        <v>0</v>
      </c>
      <c r="AE18" s="34"/>
      <c r="AF18" s="37">
        <v>6</v>
      </c>
      <c r="AG18" s="6">
        <f>COUNTIF('（１）A・B　基本情報'!AH:AH,AF18 )</f>
        <v>0</v>
      </c>
    </row>
    <row r="19" spans="1:33" ht="23.25" customHeight="1" thickTop="1" thickBot="1" x14ac:dyDescent="0.25">
      <c r="A19" s="286"/>
      <c r="B19" s="39" t="s">
        <v>80</v>
      </c>
      <c r="C19" s="284">
        <f>COUNTIF('（１）A・B　基本情報'!$F:$F,B19)+COUNTIF('（１）A・B　基本情報'!$G:$G,B19)</f>
        <v>0</v>
      </c>
      <c r="E19" s="163" t="s">
        <v>30</v>
      </c>
      <c r="F19" s="161">
        <f>COUNTIF('（１）A・B　基本情報'!O:O,E19 )</f>
        <v>0</v>
      </c>
      <c r="G19" s="285"/>
      <c r="H19" s="285"/>
      <c r="I19" s="162" t="s">
        <v>10</v>
      </c>
      <c r="J19" s="159">
        <f>SUM(J13:J18)</f>
        <v>0</v>
      </c>
      <c r="L19" s="5" t="s">
        <v>45</v>
      </c>
      <c r="M19" s="6">
        <f>COUNTIFS('（１）A・B　基本情報'!O:O,$E$17,'（１）A・B　基本情報'!AQ:AQ,L19)</f>
        <v>0</v>
      </c>
      <c r="R19" s="5" t="s">
        <v>108</v>
      </c>
      <c r="S19" s="6">
        <f>COUNTIFS('（１）A・B　基本情報'!O:O,$E$17,'（１）A・B　基本情報'!AW:AW,R19)+COUNTIFS('（１）A・B　基本情報'!O:O,$E$17,'（１）A・B　基本情報'!AZ:AZ,R19)</f>
        <v>0</v>
      </c>
      <c r="U19" s="617"/>
      <c r="V19" s="382" t="s">
        <v>439</v>
      </c>
      <c r="W19" s="291">
        <f>COUNTIFS('（１）A・B　基本情報'!O:O,$E$17,'（１）A・B　基本情報'!BQ:BQ,"○")</f>
        <v>0</v>
      </c>
      <c r="Y19" s="279"/>
      <c r="Z19" s="279"/>
      <c r="AA19" s="2"/>
      <c r="AB19" s="165" t="s">
        <v>200</v>
      </c>
      <c r="AC19" s="161">
        <f>AC9</f>
        <v>0</v>
      </c>
      <c r="AE19" s="34"/>
      <c r="AF19" s="163" t="s">
        <v>13</v>
      </c>
      <c r="AG19" s="161">
        <f>COUNTIF('（１）A・B　基本情報'!AH:AH,AF19 )</f>
        <v>0</v>
      </c>
    </row>
    <row r="20" spans="1:33" ht="23.25" customHeight="1" thickTop="1" x14ac:dyDescent="0.2">
      <c r="A20" s="286"/>
      <c r="B20" s="39" t="s">
        <v>82</v>
      </c>
      <c r="C20" s="284">
        <f>COUNTIF('（１）A・B　基本情報'!$F:$F,B20)+COUNTIF('（１）A・B　基本情報'!$G:$G,B20)</f>
        <v>0</v>
      </c>
      <c r="E20" s="162" t="s">
        <v>10</v>
      </c>
      <c r="F20" s="159">
        <f>SUM(F17:F19)</f>
        <v>0</v>
      </c>
      <c r="G20" s="3"/>
      <c r="H20" s="3"/>
      <c r="J20" s="338" t="s">
        <v>126</v>
      </c>
      <c r="L20" s="36" t="s">
        <v>117</v>
      </c>
      <c r="M20" s="6">
        <f>COUNTIFS('（１）A・B　基本情報'!O:O,$E$17,'（１）A・B　基本情報'!AO:AO,L20)+COUNTIFS('（１）A・B　基本情報'!O:O,$E$17,'（１）A・B　基本情報'!AP:AP,L20)</f>
        <v>0</v>
      </c>
      <c r="O20" s="1" t="s">
        <v>512</v>
      </c>
      <c r="R20" s="5" t="s">
        <v>109</v>
      </c>
      <c r="S20" s="6">
        <f>COUNTIFS('（１）A・B　基本情報'!O:O,$E$17,'（１）A・B　基本情報'!AW:AW,R20)+COUNTIFS('（１）A・B　基本情報'!O:O,$E$17,'（１）A・B　基本情報'!AZ:AZ,R20)</f>
        <v>0</v>
      </c>
      <c r="U20" s="430"/>
      <c r="V20" s="378" t="s">
        <v>465</v>
      </c>
      <c r="W20" s="368">
        <f>SUM(W5:W18)</f>
        <v>0</v>
      </c>
      <c r="Y20" s="476" t="s">
        <v>567</v>
      </c>
      <c r="Z20" s="278"/>
      <c r="AA20" s="2"/>
      <c r="AB20" s="164" t="s">
        <v>10</v>
      </c>
      <c r="AC20" s="159">
        <f>SUM(AC16,AC17,AC19)</f>
        <v>0</v>
      </c>
      <c r="AE20" s="34"/>
      <c r="AF20" s="162" t="s">
        <v>10</v>
      </c>
      <c r="AG20" s="159">
        <f>SUM(AG17:AG19)</f>
        <v>0</v>
      </c>
    </row>
    <row r="21" spans="1:33" ht="23.25" customHeight="1" thickBot="1" x14ac:dyDescent="0.25">
      <c r="A21" s="286"/>
      <c r="B21" s="39" t="s">
        <v>83</v>
      </c>
      <c r="C21" s="284">
        <f>COUNTIF('（１）A・B　基本情報'!$F:$F,B21)+COUNTIF('（１）A・B　基本情報'!$G:$G,B21)</f>
        <v>0</v>
      </c>
      <c r="E21" s="431"/>
      <c r="F21" s="3"/>
      <c r="G21" s="3"/>
      <c r="I21" s="1" t="s">
        <v>505</v>
      </c>
      <c r="J21" s="1"/>
      <c r="L21" s="5" t="s">
        <v>46</v>
      </c>
      <c r="M21" s="6">
        <f>COUNTIFS('（１）A・B　基本情報'!O:O,$E$17,'（１）A・B　基本情報'!AO:AO,L21)+COUNTIFS('（１）A・B　基本情報'!O:O,$E$17,'（１）A・B　基本情報'!AP:AP,L21)</f>
        <v>0</v>
      </c>
      <c r="O21" s="280" t="s">
        <v>14</v>
      </c>
      <c r="P21" s="281"/>
      <c r="R21" s="163" t="s">
        <v>13</v>
      </c>
      <c r="S21" s="161">
        <f>COUNTIFS('（１）A・B　基本情報'!O:O,$E$17,'（１）A・B　基本情報'!AW:AW,R21)+COUNTIFS('（１）A・B　基本情報'!O:O,$E$17,'（１）A・B　基本情報'!AZ:AZ,R21)</f>
        <v>0</v>
      </c>
      <c r="U21" s="429"/>
      <c r="Y21" s="282" t="s">
        <v>182</v>
      </c>
      <c r="Z21" s="6">
        <f>SUM(Z5:Z6)</f>
        <v>0</v>
      </c>
      <c r="AA21" s="2"/>
      <c r="AE21" s="34"/>
      <c r="AF21" s="2"/>
      <c r="AG21" s="2"/>
    </row>
    <row r="22" spans="1:33" ht="21" customHeight="1" thickTop="1" x14ac:dyDescent="0.2">
      <c r="A22" s="286"/>
      <c r="B22" s="396" t="s">
        <v>331</v>
      </c>
      <c r="C22" s="284">
        <f>COUNTIF('（１）A・B　基本情報'!$F:$F,B22)+COUNTIF('（１）A・B　基本情報'!$G:$G,B22)</f>
        <v>0</v>
      </c>
      <c r="H22" s="3"/>
      <c r="I22" s="280" t="s">
        <v>127</v>
      </c>
      <c r="J22" s="281"/>
      <c r="L22" s="5" t="s">
        <v>11</v>
      </c>
      <c r="M22" s="6">
        <f>COUNTIFS('（１）A・B　基本情報'!O:O,$E$17,'（１）A・B　基本情報'!AO:AO,L22)+COUNTIFS('（１）A・B　基本情報'!O:O,$E$17,'（１）A・B　基本情報'!AP:AP,L22)</f>
        <v>0</v>
      </c>
      <c r="O22" s="39" t="s">
        <v>181</v>
      </c>
      <c r="P22" s="6">
        <f>COUNTIFS('（１）A・B　基本情報'!O:O,$E$17,'（１）A・B　基本情報'!AU:AU,O22)+COUNTIFS('（１）A・B　基本情報'!O:O,$E$17,'（１）A・B　基本情報'!AX:AX,O22)</f>
        <v>0</v>
      </c>
      <c r="R22" s="162" t="s">
        <v>10</v>
      </c>
      <c r="S22" s="159">
        <f>SUM(S19:S21)</f>
        <v>0</v>
      </c>
      <c r="U22" s="29"/>
      <c r="Y22" s="282" t="s">
        <v>185</v>
      </c>
      <c r="Z22" s="6">
        <f>Z6</f>
        <v>0</v>
      </c>
      <c r="AA22" s="2"/>
      <c r="AE22" s="34"/>
      <c r="AF22" s="435">
        <v>32</v>
      </c>
      <c r="AG22" s="2"/>
    </row>
    <row r="23" spans="1:33" ht="21" customHeight="1" x14ac:dyDescent="0.2">
      <c r="A23" s="286"/>
      <c r="B23" s="396" t="s">
        <v>360</v>
      </c>
      <c r="C23" s="284">
        <f>COUNTIF('（１）A・B　基本情報'!$F:$F,B23)+COUNTIF('（１）A・B　基本情報'!$G:$G,B23)</f>
        <v>0</v>
      </c>
      <c r="E23" s="61" t="s">
        <v>502</v>
      </c>
      <c r="F23" s="3"/>
      <c r="G23" s="3"/>
      <c r="H23" s="288"/>
      <c r="I23" s="5" t="s">
        <v>19</v>
      </c>
      <c r="J23" s="6">
        <f>COUNTIFS('（１）A・B　基本情報'!O:O,$E$17,'（１）A・B　基本情報'!AK:AK,I23)</f>
        <v>0</v>
      </c>
      <c r="L23" s="5" t="s">
        <v>47</v>
      </c>
      <c r="M23" s="6">
        <f>COUNTIFS('（１）A・B　基本情報'!O:O,$E$17,'（１）A・B　基本情報'!AO:AO,L23)+COUNTIFS('（１）A・B　基本情報'!O:O,$E$17,'（１）A・B　基本情報'!AP:AP,L23)</f>
        <v>0</v>
      </c>
      <c r="O23" s="39" t="s">
        <v>184</v>
      </c>
      <c r="P23" s="6">
        <f>COUNTIFS('（１）A・B　基本情報'!O:O,$E$17,'（１）A・B　基本情報'!AU:AU,O23)+COUNTIFS('（１）A・B　基本情報'!O:O,$E$17,'（１）A・B　基本情報'!AX:AX,O23)</f>
        <v>0</v>
      </c>
      <c r="R23" s="1" t="s">
        <v>491</v>
      </c>
      <c r="U23" s="1" t="s">
        <v>492</v>
      </c>
      <c r="V23" s="1" t="s">
        <v>516</v>
      </c>
      <c r="Y23" s="282" t="s">
        <v>187</v>
      </c>
      <c r="Z23" s="6">
        <f>SUM(Z7:Z8)</f>
        <v>0</v>
      </c>
      <c r="AA23" s="2"/>
      <c r="AE23" s="34"/>
      <c r="AF23" s="280" t="s">
        <v>120</v>
      </c>
      <c r="AG23" s="281"/>
    </row>
    <row r="24" spans="1:33" ht="21" customHeight="1" thickBot="1" x14ac:dyDescent="0.25">
      <c r="A24" s="286"/>
      <c r="B24" s="39" t="s">
        <v>11</v>
      </c>
      <c r="C24" s="284">
        <f>COUNTIF('（１）A・B　基本情報'!$F:$F,B24)+COUNTIF('（１）A・B　基本情報'!$G:$G,B24)</f>
        <v>0</v>
      </c>
      <c r="D24" s="286"/>
      <c r="E24" s="335" t="s">
        <v>402</v>
      </c>
      <c r="F24" s="336"/>
      <c r="G24" s="370" t="s">
        <v>375</v>
      </c>
      <c r="H24" s="289"/>
      <c r="I24" s="36" t="s">
        <v>20</v>
      </c>
      <c r="J24" s="284">
        <f>COUNTIFS('（１）A・B　基本情報'!O:O,$E$17,'（１）A・B　基本情報'!AK:AK,I24)</f>
        <v>0</v>
      </c>
      <c r="L24" s="165" t="s">
        <v>13</v>
      </c>
      <c r="M24" s="161">
        <f>COUNTIFS('（１）A・B　基本情報'!O:O,$E$17,'（１）A・B　基本情報'!AO:AO,L24)+COUNTIFS('（１）A・B　基本情報'!O:O,$E$17,'（１）A・B　基本情報'!AP:AP,L24)</f>
        <v>0</v>
      </c>
      <c r="O24" s="7" t="s">
        <v>15</v>
      </c>
      <c r="P24" s="6">
        <f>COUNTIFS('（１）A・B　基本情報'!O:O,$E$17,'（１）A・B　基本情報'!AU:AU,O24)+COUNTIFS('（１）A・B　基本情報'!O:O,$E$17,'（１）A・B　基本情報'!AX:AX,O24)</f>
        <v>0</v>
      </c>
      <c r="V24" s="335" t="s">
        <v>403</v>
      </c>
      <c r="W24" s="336"/>
      <c r="Y24" s="282" t="s">
        <v>91</v>
      </c>
      <c r="Z24" s="6">
        <f>Z8</f>
        <v>0</v>
      </c>
      <c r="AA24" s="2"/>
      <c r="AE24" s="34"/>
      <c r="AF24" s="5" t="s">
        <v>118</v>
      </c>
      <c r="AG24" s="6">
        <f>COUNTIF('（１）A・B　基本情報'!AI:AI,AF24)</f>
        <v>0</v>
      </c>
    </row>
    <row r="25" spans="1:33" ht="21" customHeight="1" thickTop="1" thickBot="1" x14ac:dyDescent="0.25">
      <c r="B25" s="160" t="s">
        <v>13</v>
      </c>
      <c r="C25" s="6">
        <f>COUNTIF('（１）A・B　基本情報'!$F:$F,B25)+COUNTIF('（１）A・B　基本情報'!$G:$G,B25)</f>
        <v>0</v>
      </c>
      <c r="D25" s="286"/>
      <c r="E25" s="385" t="s">
        <v>376</v>
      </c>
      <c r="F25" s="386">
        <f>COUNTIFS('（１）A・B　基本情報'!O:O,$E$17,'（１）A・B　基本情報'!Q:Q,E25)</f>
        <v>0</v>
      </c>
      <c r="G25" s="611">
        <f>SUM(F25:F27)</f>
        <v>0</v>
      </c>
      <c r="H25" s="289"/>
      <c r="I25" s="290" t="s">
        <v>13</v>
      </c>
      <c r="J25" s="291">
        <f>COUNTIFS('（１）A・B　基本情報'!O:O,$E$17,'（１）A・B　基本情報'!AK:AK,I25)</f>
        <v>0</v>
      </c>
      <c r="L25" s="164" t="s">
        <v>10</v>
      </c>
      <c r="M25" s="159">
        <f>SUM(M18:M24)</f>
        <v>0</v>
      </c>
      <c r="O25" s="7" t="s">
        <v>16</v>
      </c>
      <c r="P25" s="6">
        <f>COUNTIFS('（１）A・B　基本情報'!O:O,$E$17,'（１）A・B　基本情報'!AU:AU,O25)+COUNTIFS('（１）A・B　基本情報'!O:O,$E$17,'（１）A・B　基本情報'!AX:AX,O25)</f>
        <v>0</v>
      </c>
      <c r="V25" s="36" t="s">
        <v>404</v>
      </c>
      <c r="W25" s="284">
        <f>COUNTIFS('（１）A・B　基本情報'!O:O,$E$17,'（１）A・B　基本情報'!$BS:$BS,V25)</f>
        <v>0</v>
      </c>
      <c r="Y25" s="282" t="s">
        <v>189</v>
      </c>
      <c r="Z25" s="6">
        <f>SUM(Z9:Z10)</f>
        <v>0</v>
      </c>
      <c r="AA25" s="2"/>
      <c r="AE25" s="34"/>
      <c r="AF25" s="5" t="s">
        <v>190</v>
      </c>
      <c r="AG25" s="6">
        <f>COUNTIF('（１）A・B　基本情報'!AI:AI,AF25)</f>
        <v>0</v>
      </c>
    </row>
    <row r="26" spans="1:33" ht="21" customHeight="1" thickTop="1" x14ac:dyDescent="0.2">
      <c r="B26" s="158" t="s">
        <v>10</v>
      </c>
      <c r="C26" s="159">
        <f>SUM(C5:C25)</f>
        <v>0</v>
      </c>
      <c r="D26" s="286"/>
      <c r="E26" s="387" t="s">
        <v>377</v>
      </c>
      <c r="F26" s="388">
        <f>COUNTIFS('（１）A・B　基本情報'!O:O,$E$17,'（１）A・B　基本情報'!Q:Q,E26)</f>
        <v>0</v>
      </c>
      <c r="G26" s="611"/>
      <c r="H26" s="289"/>
      <c r="I26" s="292" t="s">
        <v>10</v>
      </c>
      <c r="J26" s="293">
        <f>SUM(J23:J25)</f>
        <v>0</v>
      </c>
      <c r="L26" s="1" t="s">
        <v>125</v>
      </c>
      <c r="O26" s="7" t="s">
        <v>17</v>
      </c>
      <c r="P26" s="6">
        <f>COUNTIFS('（１）A・B　基本情報'!O:O,$E$17,'（１）A・B　基本情報'!AU:AU,O26)+COUNTIFS('（１）A・B　基本情報'!O:O,$E$17,'（１）A・B　基本情報'!AX:AX,O26)</f>
        <v>0</v>
      </c>
      <c r="V26" s="36" t="s">
        <v>406</v>
      </c>
      <c r="W26" s="284">
        <f>COUNTIFS('（１）A・B　基本情報'!O:O,$E$17,'（１）A・B　基本情報'!$BS:$BS,V26)</f>
        <v>0</v>
      </c>
      <c r="Y26" s="282" t="s">
        <v>95</v>
      </c>
      <c r="Z26" s="6">
        <f>Z10</f>
        <v>0</v>
      </c>
      <c r="AA26" s="2"/>
      <c r="AE26" s="34"/>
      <c r="AF26" s="9" t="s">
        <v>191</v>
      </c>
      <c r="AG26" s="6">
        <f>COUNTIF('（１）A・B　基本情報'!AI:AI,AF26)</f>
        <v>0</v>
      </c>
    </row>
    <row r="27" spans="1:33" ht="21" customHeight="1" x14ac:dyDescent="0.2">
      <c r="B27" s="59"/>
      <c r="C27" s="28"/>
      <c r="D27" s="286"/>
      <c r="E27" s="380" t="s">
        <v>378</v>
      </c>
      <c r="F27" s="389">
        <f>COUNTIFS('（１）A・B　基本情報'!O:O,$E$17,'（１）A・B　基本情報'!Q:Q,E27)</f>
        <v>0</v>
      </c>
      <c r="G27" s="611"/>
      <c r="H27" s="289"/>
      <c r="I27" s="27"/>
      <c r="J27" s="27"/>
      <c r="O27" s="7" t="s">
        <v>54</v>
      </c>
      <c r="P27" s="6">
        <f>COUNTIFS('（１）A・B　基本情報'!O:O,$E$17,'（１）A・B　基本情報'!AU:AU,O27)+COUNTIFS('（１）A・B　基本情報'!O:O,$E$17,'（１）A・B　基本情報'!AX:AX,O27)</f>
        <v>0</v>
      </c>
      <c r="U27" s="286"/>
      <c r="V27" s="36" t="s">
        <v>405</v>
      </c>
      <c r="W27" s="284">
        <f>COUNTIFS('（１）A・B　基本情報'!O:O,$E$17,'（１）A・B　基本情報'!$BS:$BS,V27)</f>
        <v>0</v>
      </c>
      <c r="Y27" s="282" t="s">
        <v>193</v>
      </c>
      <c r="Z27" s="6">
        <f>SUM(Z11:Z12)</f>
        <v>0</v>
      </c>
      <c r="AA27" s="2"/>
      <c r="AE27" s="34"/>
      <c r="AF27" s="5" t="s">
        <v>195</v>
      </c>
      <c r="AG27" s="6">
        <f>COUNTIF('（１）A・B　基本情報'!AI:AI,AF27)</f>
        <v>0</v>
      </c>
    </row>
    <row r="28" spans="1:33" ht="21" customHeight="1" thickBot="1" x14ac:dyDescent="0.25">
      <c r="B28" s="41" t="s">
        <v>467</v>
      </c>
      <c r="C28" s="4"/>
      <c r="D28" s="286"/>
      <c r="E28" s="385" t="s">
        <v>379</v>
      </c>
      <c r="F28" s="390">
        <f>COUNTIFS('（１）A・B　基本情報'!O:O,$E$17,'（１）A・B　基本情報'!S:S,E28)</f>
        <v>0</v>
      </c>
      <c r="G28" s="611">
        <f t="shared" ref="G28" si="0">SUM(F28:F30)</f>
        <v>0</v>
      </c>
      <c r="H28" s="289"/>
      <c r="I28" s="1" t="s">
        <v>506</v>
      </c>
      <c r="J28" s="1"/>
      <c r="K28" s="10"/>
      <c r="L28" s="1" t="s">
        <v>509</v>
      </c>
      <c r="O28" s="39" t="s">
        <v>18</v>
      </c>
      <c r="P28" s="6">
        <f>COUNTIFS('（１）A・B　基本情報'!O:O,$E$17,'（１）A・B　基本情報'!AU:AU,O28)+COUNTIFS('（１）A・B　基本情報'!O:O,$E$17,'（１）A・B　基本情報'!AX:AX,O28)</f>
        <v>0</v>
      </c>
      <c r="U28" s="286"/>
      <c r="V28" s="383" t="s">
        <v>13</v>
      </c>
      <c r="W28" s="291">
        <f>COUNTIFS('（１）A・B　基本情報'!O:O,$E$17,'（１）A・B　基本情報'!$BS:$BS,V28)</f>
        <v>0</v>
      </c>
      <c r="Y28" s="282" t="s">
        <v>98</v>
      </c>
      <c r="Z28" s="6">
        <f>Z12</f>
        <v>0</v>
      </c>
      <c r="AA28" s="2"/>
      <c r="AE28" s="34"/>
      <c r="AF28" s="163" t="s">
        <v>13</v>
      </c>
      <c r="AG28" s="161">
        <f>COUNTIF('（１）A・B　基本情報'!AI:AI,AF28)</f>
        <v>0</v>
      </c>
    </row>
    <row r="29" spans="1:33" ht="21" customHeight="1" thickTop="1" x14ac:dyDescent="0.2">
      <c r="B29" s="280" t="s">
        <v>179</v>
      </c>
      <c r="C29" s="281"/>
      <c r="D29" s="286"/>
      <c r="E29" s="387" t="s">
        <v>380</v>
      </c>
      <c r="F29" s="388">
        <f>COUNTIFS('（１）A・B　基本情報'!O:O,$E$17,'（１）A・B　基本情報'!S:S,E29)</f>
        <v>0</v>
      </c>
      <c r="G29" s="611"/>
      <c r="H29" s="289"/>
      <c r="I29" s="335" t="s">
        <v>21</v>
      </c>
      <c r="J29" s="336"/>
      <c r="L29" s="335" t="s">
        <v>32</v>
      </c>
      <c r="M29" s="336"/>
      <c r="O29" s="39" t="s">
        <v>55</v>
      </c>
      <c r="P29" s="6">
        <f>COUNTIFS('（１）A・B　基本情報'!O:O,$E$17,'（１）A・B　基本情報'!AU:AU,O29)+COUNTIFS('（１）A・B　基本情報'!O:O,$E$17,'（１）A・B　基本情報'!AX:AX,O29)</f>
        <v>0</v>
      </c>
      <c r="U29" s="286"/>
      <c r="V29" s="380" t="s">
        <v>10</v>
      </c>
      <c r="W29" s="293">
        <f>SUM(W25:W28)</f>
        <v>0</v>
      </c>
      <c r="Y29" s="282" t="s">
        <v>198</v>
      </c>
      <c r="Z29" s="6">
        <f>SUM(Z13:Z14)</f>
        <v>0</v>
      </c>
      <c r="AA29" s="2"/>
      <c r="AC29" s="2"/>
      <c r="AE29" s="34"/>
      <c r="AF29" s="162" t="s">
        <v>10</v>
      </c>
      <c r="AG29" s="159">
        <f>SUM(AG26:AG28)</f>
        <v>0</v>
      </c>
    </row>
    <row r="30" spans="1:33" ht="43.8" thickBot="1" x14ac:dyDescent="0.25">
      <c r="B30" s="5" t="s">
        <v>84</v>
      </c>
      <c r="C30" s="6">
        <f>COUNTIF('（１）A・B　基本情報'!$I:$I,B30)</f>
        <v>0</v>
      </c>
      <c r="D30" s="286"/>
      <c r="E30" s="380" t="s">
        <v>381</v>
      </c>
      <c r="F30" s="391">
        <f>COUNTIFS('（１）A・B　基本情報'!O:O,$E$17,'（１）A・B　基本情報'!S:S,E30)</f>
        <v>0</v>
      </c>
      <c r="G30" s="611"/>
      <c r="H30" s="289"/>
      <c r="I30" s="373" t="s">
        <v>60</v>
      </c>
      <c r="J30" s="374">
        <f>COUNTIFS('（１）A・B　基本情報'!O:O,$E$17,'（１）A・B　基本情報'!$AL:$AL,"6&gt;")</f>
        <v>0</v>
      </c>
      <c r="L30" s="447" t="s">
        <v>536</v>
      </c>
      <c r="M30" s="6">
        <f>COUNTIFS('（１）A・B　基本情報'!O:O,$E$17,'（１）A・B　基本情報'!$AR:$AR,L30)</f>
        <v>0</v>
      </c>
      <c r="O30" s="39" t="s">
        <v>397</v>
      </c>
      <c r="P30" s="6">
        <f>COUNTIFS('（１）A・B　基本情報'!O:O,$E$17,'（１）A・B　基本情報'!AU:AU,O30)+COUNTIFS('（１）A・B　基本情報'!O:O,$E$17,'（１）A・B　基本情報'!AX:AX,O30)</f>
        <v>0</v>
      </c>
      <c r="U30" s="286"/>
      <c r="V30" s="1"/>
      <c r="W30" s="1"/>
      <c r="Y30" s="283" t="s">
        <v>100</v>
      </c>
      <c r="Z30" s="161">
        <f>Z14</f>
        <v>0</v>
      </c>
      <c r="AA30" s="2"/>
      <c r="AC30" s="2"/>
      <c r="AE30" s="34"/>
      <c r="AF30" s="2"/>
      <c r="AG30" s="2"/>
    </row>
    <row r="31" spans="1:33" ht="22.8" thickTop="1" thickBot="1" x14ac:dyDescent="0.25">
      <c r="B31" s="165" t="s">
        <v>71</v>
      </c>
      <c r="C31" s="161">
        <f>COUNTIF('（１）A・B　基本情報'!$I:$I,B31)</f>
        <v>0</v>
      </c>
      <c r="D31" s="286"/>
      <c r="E31" s="385" t="s">
        <v>382</v>
      </c>
      <c r="F31" s="390">
        <f>COUNTIFS('（１）A・B　基本情報'!O:O,$E$17,'（１）A・B　基本情報'!T:T,E31)</f>
        <v>0</v>
      </c>
      <c r="G31" s="611">
        <f t="shared" ref="G31" si="1">SUM(F31:F33)</f>
        <v>0</v>
      </c>
      <c r="H31" s="289"/>
      <c r="I31" s="373" t="s">
        <v>61</v>
      </c>
      <c r="J31" s="374">
        <f>COUNTIFS('（１）A・B　基本情報'!O:O,$E$17,'（１）A・B　基本情報'!AL:AL,"&gt;=6",'（１）A・B　基本情報'!AL:AL,"&lt;12")</f>
        <v>0</v>
      </c>
      <c r="L31" s="327" t="s">
        <v>333</v>
      </c>
      <c r="M31" s="6">
        <f>COUNTIFS('（１）A・B　基本情報'!O:O,$E$17,'（１）A・B　基本情報'!$AR:$AR,L31)</f>
        <v>0</v>
      </c>
      <c r="O31" s="39" t="s">
        <v>398</v>
      </c>
      <c r="P31" s="6">
        <f>COUNTIFS('（１）A・B　基本情報'!O:O,$E$17,'（１）A・B　基本情報'!AU:AU,O31)+COUNTIFS('（１）A・B　基本情報'!O:O,$E$17,'（１）A・B　基本情報'!AX:AX,O31)</f>
        <v>0</v>
      </c>
      <c r="U31" s="286"/>
      <c r="V31" s="211" t="s">
        <v>517</v>
      </c>
      <c r="W31" s="4"/>
      <c r="Y31" s="158" t="s">
        <v>10</v>
      </c>
      <c r="Z31" s="159">
        <f>SUM(Z21,Z23,Z25,Z27,Z29)</f>
        <v>0</v>
      </c>
      <c r="AA31" s="2"/>
      <c r="AE31" s="34"/>
      <c r="AF31" s="435">
        <v>33</v>
      </c>
      <c r="AG31" s="2"/>
    </row>
    <row r="32" spans="1:33" ht="21" customHeight="1" thickTop="1" x14ac:dyDescent="0.2">
      <c r="B32" s="162" t="s">
        <v>10</v>
      </c>
      <c r="C32" s="159">
        <f>SUM(C30:C31)</f>
        <v>0</v>
      </c>
      <c r="D32" s="286"/>
      <c r="E32" s="387" t="s">
        <v>383</v>
      </c>
      <c r="F32" s="388">
        <f>COUNTIFS('（１）A・B　基本情報'!O:O,$E$17,'（１）A・B　基本情報'!T:T,E32)</f>
        <v>0</v>
      </c>
      <c r="G32" s="611"/>
      <c r="H32" s="289"/>
      <c r="I32" s="373" t="s">
        <v>62</v>
      </c>
      <c r="J32" s="374">
        <f>COUNTIFS('（１）A・B　基本情報'!O:O,$E$17,'（１）A・B　基本情報'!AL:AL,"&gt;=12",'（１）A・B　基本情報'!AL:AL,"&lt;15")</f>
        <v>0</v>
      </c>
      <c r="K32" s="10"/>
      <c r="L32" s="5" t="s">
        <v>334</v>
      </c>
      <c r="M32" s="6">
        <f>COUNTIFS('（１）A・B　基本情報'!O:O,$E$17,'（１）A・B　基本情報'!$AR:$AR,L32)</f>
        <v>0</v>
      </c>
      <c r="O32" s="39" t="s">
        <v>56</v>
      </c>
      <c r="P32" s="6">
        <f>COUNTIFS('（１）A・B　基本情報'!O:O,$E$17,'（１）A・B　基本情報'!AU:AU,O32)+COUNTIFS('（１）A・B　基本情報'!O:O,$E$17,'（１）A・B　基本情報'!AX:AX,O32)</f>
        <v>0</v>
      </c>
      <c r="V32" s="335" t="s">
        <v>6</v>
      </c>
      <c r="W32" s="336"/>
      <c r="Y32" s="2" t="s">
        <v>470</v>
      </c>
      <c r="Z32" s="2"/>
      <c r="AA32" s="3"/>
      <c r="AE32" s="34"/>
      <c r="AF32" s="280" t="s">
        <v>121</v>
      </c>
      <c r="AG32" s="281"/>
    </row>
    <row r="33" spans="2:33" ht="21" customHeight="1" x14ac:dyDescent="0.2">
      <c r="B33" s="2"/>
      <c r="C33" s="2"/>
      <c r="D33" s="286"/>
      <c r="E33" s="380" t="s">
        <v>384</v>
      </c>
      <c r="F33" s="391">
        <f>COUNTIFS('（１）A・B　基本情報'!O:O,$E$17,'（１）A・B　基本情報'!T:T,E33)</f>
        <v>0</v>
      </c>
      <c r="G33" s="611"/>
      <c r="H33" s="289"/>
      <c r="I33" s="373" t="s">
        <v>165</v>
      </c>
      <c r="J33" s="374">
        <f>COUNTIFS('（１）A・B　基本情報'!O:O,$E$17,'（１）A・B　基本情報'!AL:AL,"&gt;=15",'（１）A・B　基本情報'!AL:AL,"&lt;=17")</f>
        <v>0</v>
      </c>
      <c r="K33" s="10"/>
      <c r="L33" s="5" t="s">
        <v>180</v>
      </c>
      <c r="M33" s="6">
        <f>COUNTIFS('（１）A・B　基本情報'!O:O,$E$17,'（１）A・B　基本情報'!$AR:$AR,L33)</f>
        <v>0</v>
      </c>
      <c r="O33" s="39" t="s">
        <v>57</v>
      </c>
      <c r="P33" s="6">
        <f>COUNTIFS('（１）A・B　基本情報'!O:O,$E$17,'（１）A・B　基本情報'!AU:AU,O33)+COUNTIFS('（１）A・B　基本情報'!O:O,$E$17,'（１）A・B　基本情報'!AX:AX,O33)</f>
        <v>0</v>
      </c>
      <c r="V33" s="5" t="s">
        <v>8</v>
      </c>
      <c r="W33" s="6">
        <f>COUNTIFS('（１）A・B　基本情報'!O:O,$E$17,'（１）A・B　基本情報'!$BT:$BT,V33)</f>
        <v>0</v>
      </c>
      <c r="Y33" s="2"/>
      <c r="Z33" s="2"/>
      <c r="AA33" s="2"/>
      <c r="AE33" s="34"/>
      <c r="AF33" s="5" t="s">
        <v>118</v>
      </c>
      <c r="AG33" s="6">
        <f>COUNTIF('（１）A・B　基本情報'!AJ:AJ,AF33)</f>
        <v>0</v>
      </c>
    </row>
    <row r="34" spans="2:33" ht="21" customHeight="1" thickBot="1" x14ac:dyDescent="0.25">
      <c r="B34" s="2" t="s">
        <v>501</v>
      </c>
      <c r="C34" s="2"/>
      <c r="D34" s="286"/>
      <c r="E34" s="385" t="s">
        <v>372</v>
      </c>
      <c r="F34" s="390">
        <f>COUNTIFS('（１）A・B　基本情報'!O:O,$E$17,'（１）A・B　基本情報'!U:U,E34)</f>
        <v>0</v>
      </c>
      <c r="G34" s="611">
        <f t="shared" ref="G34" si="2">SUM(F34:F36)</f>
        <v>0</v>
      </c>
      <c r="H34" s="289"/>
      <c r="I34" s="9" t="s">
        <v>166</v>
      </c>
      <c r="J34" s="6">
        <f>COUNTIFS('（１）A・B　基本情報'!O:O,$E$17,'（１）A・B　基本情報'!AL:AL,"&gt;=18",'（１）A・B　基本情報'!AL:AL,"&lt;=19")</f>
        <v>0</v>
      </c>
      <c r="L34" s="165" t="s">
        <v>183</v>
      </c>
      <c r="M34" s="161">
        <f>COUNTIFS('（１）A・B　基本情報'!O:O,$E$17,'（１）A・B　基本情報'!$AR:$AR,L34)</f>
        <v>0</v>
      </c>
      <c r="O34" s="7" t="s">
        <v>11</v>
      </c>
      <c r="P34" s="6">
        <f>COUNTIFS('（１）A・B　基本情報'!O:O,$E$17,'（１）A・B　基本情報'!AU:AU,O34)+COUNTIFS('（１）A・B　基本情報'!O:O,$E$17,'（１）A・B　基本情報'!AX:AX,O34)</f>
        <v>0</v>
      </c>
      <c r="V34" s="5" t="s">
        <v>9</v>
      </c>
      <c r="W34" s="6">
        <f>COUNTIFS('（１）A・B　基本情報'!O:O,$E$17,'（１）A・B　基本情報'!$BT:$BT,V34)</f>
        <v>0</v>
      </c>
      <c r="Y34" s="2" t="s">
        <v>519</v>
      </c>
      <c r="Z34" s="2"/>
      <c r="AA34" s="2"/>
      <c r="AE34" s="34"/>
      <c r="AF34" s="37">
        <v>1</v>
      </c>
      <c r="AG34" s="6">
        <f>COUNTIF('（１）A・B　基本情報'!AJ:AJ,AF34)</f>
        <v>0</v>
      </c>
    </row>
    <row r="35" spans="2:33" ht="21" customHeight="1" thickTop="1" thickBot="1" x14ac:dyDescent="0.25">
      <c r="B35" s="335" t="s">
        <v>85</v>
      </c>
      <c r="C35" s="336"/>
      <c r="D35" s="286"/>
      <c r="E35" s="387" t="s">
        <v>373</v>
      </c>
      <c r="F35" s="392">
        <f>COUNTIFS('（１）A・B　基本情報'!O:O,$E$17,'（１）A・B　基本情報'!U:U,E35)</f>
        <v>0</v>
      </c>
      <c r="G35" s="611"/>
      <c r="H35" s="289"/>
      <c r="I35" s="9" t="s">
        <v>168</v>
      </c>
      <c r="J35" s="6">
        <f>COUNTIFS('（１）A・B　基本情報'!O:O,$E$17,'（１）A・B　基本情報'!AL:AL,"&gt;=20",'（１）A・B　基本情報'!AL:AL,"&lt;=24")</f>
        <v>0</v>
      </c>
      <c r="L35" s="164" t="s">
        <v>10</v>
      </c>
      <c r="M35" s="159">
        <f>SUM(M30:M34)</f>
        <v>0</v>
      </c>
      <c r="O35" s="160" t="s">
        <v>13</v>
      </c>
      <c r="P35" s="161">
        <f>COUNTIFS('（１）A・B　基本情報'!O:O,$E$17,'（１）A・B　基本情報'!AU:AU,O35)+COUNTIFS('（１）A・B　基本情報'!O:O,$E$17,'（１）A・B　基本情報'!AX:AX,O35)</f>
        <v>0</v>
      </c>
      <c r="V35" s="5" t="s">
        <v>12</v>
      </c>
      <c r="W35" s="6">
        <f>COUNTIFS('（１）A・B　基本情報'!O:O,$E$17,'（１）A・B　基本情報'!$BT:$BT,V35)</f>
        <v>0</v>
      </c>
      <c r="Y35" s="476" t="s">
        <v>572</v>
      </c>
      <c r="Z35" s="477" t="s">
        <v>569</v>
      </c>
      <c r="AA35" s="477" t="s">
        <v>570</v>
      </c>
      <c r="AB35" s="477" t="s">
        <v>571</v>
      </c>
      <c r="AE35" s="34"/>
      <c r="AF35" s="37">
        <v>2</v>
      </c>
      <c r="AG35" s="6">
        <f>COUNTIF('（１）A・B　基本情報'!AJ:AJ,AF35)</f>
        <v>0</v>
      </c>
    </row>
    <row r="36" spans="2:33" ht="21" customHeight="1" thickTop="1" thickBot="1" x14ac:dyDescent="0.25">
      <c r="B36" s="5" t="s">
        <v>192</v>
      </c>
      <c r="C36" s="6">
        <f>COUNTIF('（１）A・B　基本情報'!K:K,B36 )</f>
        <v>0</v>
      </c>
      <c r="D36" s="286"/>
      <c r="E36" s="380" t="s">
        <v>374</v>
      </c>
      <c r="F36" s="393">
        <f>COUNTIFS('（１）A・B　基本情報'!O:O,$E$17,'（１）A・B　基本情報'!U:U,E36)</f>
        <v>0</v>
      </c>
      <c r="G36" s="611"/>
      <c r="H36" s="289"/>
      <c r="I36" s="9" t="s">
        <v>169</v>
      </c>
      <c r="J36" s="6">
        <f>COUNTIFS('（１）A・B　基本情報'!O:O,$E$17,'（１）A・B　基本情報'!AL:AL,"&gt;=25",'（１）A・B　基本情報'!AL:AL,"&lt;=29")</f>
        <v>0</v>
      </c>
      <c r="O36" s="158" t="s">
        <v>10</v>
      </c>
      <c r="P36" s="159">
        <f>SUM(P22:P35)</f>
        <v>0</v>
      </c>
      <c r="V36" s="165" t="s">
        <v>11</v>
      </c>
      <c r="W36" s="161">
        <f>COUNTIFS('（１）A・B　基本情報'!O:O,$E$17,'（１）A・B　基本情報'!$BT:$BT,V36)</f>
        <v>0</v>
      </c>
      <c r="Y36" s="7" t="s">
        <v>88</v>
      </c>
      <c r="Z36" s="6">
        <f>COUNTIFS('（１）A・B　基本情報'!O:O,$E$17,'（１）A・B　基本情報'!BW:BW,Y36)</f>
        <v>0</v>
      </c>
      <c r="AA36" s="6">
        <f>COUNTIFS('（１）A・B　基本情報'!O:O,$E$17,'（１）A・B　基本情報'!BX:BX,Y36)</f>
        <v>0</v>
      </c>
      <c r="AB36" s="6">
        <f>COUNTIFS('（１）A・B　基本情報'!O:O,$E$17,'（１）A・B　基本情報'!BY:BY,Y36)</f>
        <v>0</v>
      </c>
      <c r="AE36" s="34"/>
      <c r="AF36" s="37">
        <v>3</v>
      </c>
      <c r="AG36" s="6">
        <f>COUNTIF('（１）A・B　基本情報'!AJ:AJ,AF36)</f>
        <v>0</v>
      </c>
    </row>
    <row r="37" spans="2:33" ht="21" customHeight="1" thickTop="1" thickBot="1" x14ac:dyDescent="0.25">
      <c r="B37" s="5" t="s">
        <v>196</v>
      </c>
      <c r="C37" s="6">
        <f>COUNTIF('（１）A・B　基本情報'!K:K,B37 )</f>
        <v>0</v>
      </c>
      <c r="D37" s="286"/>
      <c r="E37" s="385" t="s">
        <v>385</v>
      </c>
      <c r="F37" s="386">
        <f>COUNTIFS('（１）A・B　基本情報'!O:O,$E$17,'（１）A・B　基本情報'!V:V,E37)</f>
        <v>0</v>
      </c>
      <c r="G37" s="611">
        <f t="shared" ref="G37" si="3">SUM(F37:F39)</f>
        <v>0</v>
      </c>
      <c r="H37" s="289"/>
      <c r="I37" s="9" t="s">
        <v>171</v>
      </c>
      <c r="J37" s="6">
        <f>COUNTIFS('（１）A・B　基本情報'!O:O,$E$17,'（１）A・B　基本情報'!AL:AL,"&gt;=30",'（１）A・B　基本情報'!AL:AL,"&lt;=34")</f>
        <v>0</v>
      </c>
      <c r="L37" s="1" t="s">
        <v>510</v>
      </c>
      <c r="O37" s="1" t="s">
        <v>491</v>
      </c>
      <c r="V37" s="164" t="s">
        <v>10</v>
      </c>
      <c r="W37" s="159">
        <f>SUM(W33:W36)</f>
        <v>0</v>
      </c>
      <c r="Y37" s="7" t="s">
        <v>90</v>
      </c>
      <c r="Z37" s="6">
        <f>COUNTIFS('（１）A・B　基本情報'!O:O,$E$17,'（１）A・B　基本情報'!BW:BW,Y37)</f>
        <v>0</v>
      </c>
      <c r="AA37" s="6">
        <f>COUNTIFS('（１）A・B　基本情報'!O:O,$E$17,'（１）A・B　基本情報'!BX:BX,Y37)</f>
        <v>0</v>
      </c>
      <c r="AB37" s="6">
        <f>COUNTIFS('（１）A・B　基本情報'!O:O,$E$17,'（１）A・B　基本情報'!BY:BY,Y37)</f>
        <v>0</v>
      </c>
      <c r="AE37" s="34"/>
      <c r="AF37" s="163" t="s">
        <v>13</v>
      </c>
      <c r="AG37" s="161">
        <f>COUNTIF('（１）A・B　基本情報'!AJ:AJ,AF37)</f>
        <v>0</v>
      </c>
    </row>
    <row r="38" spans="2:33" ht="21" customHeight="1" thickTop="1" x14ac:dyDescent="0.2">
      <c r="B38" s="5" t="s">
        <v>482</v>
      </c>
      <c r="C38" s="6">
        <f>COUNTIF('（１）A・B　基本情報'!K:K,B38 )</f>
        <v>0</v>
      </c>
      <c r="D38" s="286"/>
      <c r="E38" s="387" t="s">
        <v>386</v>
      </c>
      <c r="F38" s="388">
        <f>COUNTIFS('（１）A・B　基本情報'!O:O,$E$17,'（１）A・B　基本情報'!V:V,E38)</f>
        <v>0</v>
      </c>
      <c r="G38" s="611"/>
      <c r="H38" s="289"/>
      <c r="I38" s="9" t="s">
        <v>173</v>
      </c>
      <c r="J38" s="6">
        <f>COUNTIFS('（１）A・B　基本情報'!O:O,$E$17,'（１）A・B　基本情報'!AL:AL,"&gt;=35",'（１）A・B　基本情報'!AL:AL,"&lt;=39")</f>
        <v>0</v>
      </c>
      <c r="L38" s="335" t="s">
        <v>48</v>
      </c>
      <c r="M38" s="336"/>
      <c r="Y38" s="7" t="s">
        <v>92</v>
      </c>
      <c r="Z38" s="6">
        <f>COUNTIFS('（１）A・B　基本情報'!O:O,$E$17,'（１）A・B　基本情報'!BW:BW,Y38)</f>
        <v>0</v>
      </c>
      <c r="AA38" s="6">
        <f>COUNTIFS('（１）A・B　基本情報'!O:O,$E$17,'（１）A・B　基本情報'!BX:BX,Y38)</f>
        <v>0</v>
      </c>
      <c r="AB38" s="6">
        <f>COUNTIFS('（１）A・B　基本情報'!O:O,$E$17,'（１）A・B　基本情報'!BY:BY,Y38)</f>
        <v>0</v>
      </c>
      <c r="AE38" s="34"/>
      <c r="AF38" s="162" t="s">
        <v>10</v>
      </c>
      <c r="AG38" s="159">
        <f>SUM(AG35:AG37)</f>
        <v>0</v>
      </c>
    </row>
    <row r="39" spans="2:33" ht="21" customHeight="1" thickBot="1" x14ac:dyDescent="0.25">
      <c r="B39" s="5" t="s">
        <v>199</v>
      </c>
      <c r="C39" s="6">
        <f>COUNTIF('（１）A・B　基本情報'!K:K,B39 )</f>
        <v>0</v>
      </c>
      <c r="E39" s="394" t="s">
        <v>387</v>
      </c>
      <c r="F39" s="369">
        <f>COUNTIFS('（１）A・B　基本情報'!O:O,$E$17,'（１）A・B　基本情報'!V:V,E39)</f>
        <v>0</v>
      </c>
      <c r="G39" s="612"/>
      <c r="H39" s="4"/>
      <c r="I39" s="9" t="s">
        <v>174</v>
      </c>
      <c r="J39" s="6">
        <f>COUNTIFS('（１）A・B　基本情報'!O:O,$E$17,'（１）A・B　基本情報'!AL:AL,"&gt;=40",'（１）A・B　基本情報'!AL:AL,"&lt;=44")</f>
        <v>0</v>
      </c>
      <c r="L39" s="5" t="s">
        <v>22</v>
      </c>
      <c r="M39" s="6">
        <f>COUNTIFS('（１）A・B　基本情報'!O:O,$E$17,'（１）A・B　基本情報'!$AS:$AS,L39)</f>
        <v>0</v>
      </c>
      <c r="Y39" s="7" t="s">
        <v>94</v>
      </c>
      <c r="Z39" s="6">
        <f>COUNTIFS('（１）A・B　基本情報'!O:O,$E$17,'（１）A・B　基本情報'!BW:BW,Y39)</f>
        <v>0</v>
      </c>
      <c r="AA39" s="6">
        <f>COUNTIFS('（１）A・B　基本情報'!O:O,$E$17,'（１）A・B　基本情報'!BX:BX,Y39)</f>
        <v>0</v>
      </c>
      <c r="AB39" s="6">
        <f>COUNTIFS('（１）A・B　基本情報'!O:O,$E$17,'（１）A・B　基本情報'!BY:BY,Y39)</f>
        <v>0</v>
      </c>
      <c r="AE39" s="34"/>
      <c r="AF39" s="2"/>
      <c r="AG39" s="2"/>
    </row>
    <row r="40" spans="2:33" ht="21" customHeight="1" thickTop="1" x14ac:dyDescent="0.2">
      <c r="B40" s="5" t="s">
        <v>201</v>
      </c>
      <c r="C40" s="6">
        <f>COUNTIF('（１）A・B　基本情報'!K:K,B40 )</f>
        <v>0</v>
      </c>
      <c r="E40" s="164" t="s">
        <v>10</v>
      </c>
      <c r="F40" s="159">
        <f>SUM(F25:F39)</f>
        <v>0</v>
      </c>
      <c r="G40" s="159">
        <f>SUM(G25:G39)</f>
        <v>0</v>
      </c>
      <c r="H40" s="27"/>
      <c r="I40" s="9" t="s">
        <v>175</v>
      </c>
      <c r="J40" s="6">
        <f>COUNTIFS('（１）A・B　基本情報'!O:O,$E$17,'（１）A・B　基本情報'!AL:AL,"&gt;=45",'（１）A・B　基本情報'!AL:AL,"&lt;=49")</f>
        <v>0</v>
      </c>
      <c r="L40" s="5" t="s">
        <v>23</v>
      </c>
      <c r="M40" s="6">
        <f>COUNTIFS('（１）A・B　基本情報'!O:O,$E$17,'（１）A・B　基本情報'!$AS:$AS,L40)</f>
        <v>0</v>
      </c>
      <c r="Y40" s="7" t="s">
        <v>96</v>
      </c>
      <c r="Z40" s="6">
        <f>COUNTIFS('（１）A・B　基本情報'!O:O,$E$17,'（１）A・B　基本情報'!BW:BW,Y40)</f>
        <v>0</v>
      </c>
      <c r="AA40" s="6">
        <f>COUNTIFS('（１）A・B　基本情報'!O:O,$E$17,'（１）A・B　基本情報'!BX:BX,Y40)</f>
        <v>0</v>
      </c>
      <c r="AB40" s="6">
        <f>COUNTIFS('（１）A・B　基本情報'!O:O,$E$17,'（１）A・B　基本情報'!BY:BY,Y40)</f>
        <v>0</v>
      </c>
      <c r="AD40" s="2"/>
      <c r="AE40" s="2"/>
      <c r="AF40" s="2"/>
      <c r="AG40" s="2"/>
    </row>
    <row r="41" spans="2:33" ht="21" customHeight="1" x14ac:dyDescent="0.2">
      <c r="B41" s="5" t="s">
        <v>24</v>
      </c>
      <c r="C41" s="6">
        <f>COUNTIF('（１）A・B　基本情報'!K:K,B41 )</f>
        <v>0</v>
      </c>
      <c r="E41" s="407" t="s">
        <v>492</v>
      </c>
      <c r="F41" s="27"/>
      <c r="G41" s="27"/>
      <c r="H41" s="286"/>
      <c r="I41" s="9" t="s">
        <v>176</v>
      </c>
      <c r="J41" s="6">
        <f>COUNTIFS('（１）A・B　基本情報'!O:O,$E$17,'（１）A・B　基本情報'!AL:AL,"&gt;=50",'（１）A・B　基本情報'!AL:AL,"&lt;=54")</f>
        <v>0</v>
      </c>
      <c r="L41" s="5" t="s">
        <v>11</v>
      </c>
      <c r="M41" s="6">
        <f>COUNTIFS('（１）A・B　基本情報'!O:O,$E$17,'（１）A・B　基本情報'!$AS:$AS,L41)</f>
        <v>0</v>
      </c>
      <c r="Y41" s="449" t="s">
        <v>499</v>
      </c>
      <c r="Z41" s="6">
        <f>COUNTIFS('（１）A・B　基本情報'!O:O,$E$17,'（１）A・B　基本情報'!BW:BW,Y41)</f>
        <v>0</v>
      </c>
      <c r="AA41" s="6">
        <f>COUNTIFS('（１）A・B　基本情報'!O:O,$E$17,'（１）A・B　基本情報'!BX:BX,Y41)</f>
        <v>0</v>
      </c>
      <c r="AB41" s="6">
        <f>COUNTIFS('（１）A・B　基本情報'!O:O,$E$17,'（１）A・B　基本情報'!BY:BY,Y41)</f>
        <v>0</v>
      </c>
      <c r="AD41" s="2"/>
      <c r="AE41" s="2"/>
      <c r="AF41" s="2"/>
      <c r="AG41" s="2"/>
    </row>
    <row r="42" spans="2:33" ht="21" customHeight="1" thickBot="1" x14ac:dyDescent="0.25">
      <c r="B42" s="446" t="s">
        <v>25</v>
      </c>
      <c r="C42" s="6">
        <f>COUNTIF('（１）A・B　基本情報'!K:K,B42 )</f>
        <v>0</v>
      </c>
      <c r="D42" s="232" t="s">
        <v>332</v>
      </c>
      <c r="G42" s="1"/>
      <c r="H42" s="1"/>
      <c r="I42" s="9" t="s">
        <v>177</v>
      </c>
      <c r="J42" s="6">
        <f>COUNTIFS('（１）A・B　基本情報'!O:O,$E$17,'（１）A・B　基本情報'!AL:AL,"&gt;=55",'（１）A・B　基本情報'!AL:AL,"&lt;=59")</f>
        <v>0</v>
      </c>
      <c r="L42" s="165" t="s">
        <v>13</v>
      </c>
      <c r="M42" s="161">
        <f>COUNTIFS('（１）A・B　基本情報'!O:O,$E$17,'（１）A・B　基本情報'!$AS:$AS,L42)</f>
        <v>0</v>
      </c>
      <c r="Y42" s="7" t="s">
        <v>0</v>
      </c>
      <c r="Z42" s="6">
        <f>COUNTIFS('（１）A・B　基本情報'!O:O,$E$17,'（１）A・B　基本情報'!BW:BW,Y42)</f>
        <v>0</v>
      </c>
      <c r="AA42" s="6">
        <f>COUNTIFS('（１）A・B　基本情報'!O:O,$E$17,'（１）A・B　基本情報'!BX:BX,Y42)</f>
        <v>0</v>
      </c>
      <c r="AB42" s="6">
        <f>COUNTIFS('（１）A・B　基本情報'!O:O,$E$17,'（１）A・B　基本情報'!BY:BY,Y42)</f>
        <v>0</v>
      </c>
    </row>
    <row r="43" spans="2:33" ht="21" customHeight="1" thickTop="1" thickBot="1" x14ac:dyDescent="0.25">
      <c r="B43" s="394" t="s">
        <v>361</v>
      </c>
      <c r="C43" s="369">
        <f>COUNTIF('（１）A・B　基本情報'!K:K,B43 )</f>
        <v>0</v>
      </c>
      <c r="D43" s="277"/>
      <c r="E43" s="2" t="s">
        <v>503</v>
      </c>
      <c r="G43" s="1"/>
      <c r="H43" s="1"/>
      <c r="I43" s="9" t="s">
        <v>178</v>
      </c>
      <c r="J43" s="6">
        <f>COUNTIFS('（１）A・B　基本情報'!O:O,$E$17,'（１）A・B　基本情報'!AL:AL,"&gt;=60",'（１）A・B　基本情報'!AL:AL,"&lt;=64")</f>
        <v>0</v>
      </c>
      <c r="L43" s="164" t="s">
        <v>10</v>
      </c>
      <c r="M43" s="159">
        <f>SUM(M39:M42)</f>
        <v>0</v>
      </c>
      <c r="Y43" s="478" t="s">
        <v>573</v>
      </c>
      <c r="Z43" s="480">
        <f>SUM(Z36:Z42)</f>
        <v>0</v>
      </c>
      <c r="AA43" s="480">
        <f>SUM(AA36:AA42)</f>
        <v>0</v>
      </c>
      <c r="AB43" s="480">
        <f t="shared" ref="AB43" si="4">SUM(AB36:AB42)</f>
        <v>0</v>
      </c>
    </row>
    <row r="44" spans="2:33" ht="21" customHeight="1" thickTop="1" x14ac:dyDescent="0.2">
      <c r="B44" s="380" t="s">
        <v>10</v>
      </c>
      <c r="C44" s="293">
        <f>SUM(C36:C42)</f>
        <v>0</v>
      </c>
      <c r="D44" s="286"/>
      <c r="E44" s="371" t="s">
        <v>388</v>
      </c>
      <c r="F44" s="372"/>
      <c r="G44" s="1"/>
      <c r="H44" s="1"/>
      <c r="I44" s="9" t="s">
        <v>63</v>
      </c>
      <c r="J44" s="6">
        <f>COUNTIFS('（１）A・B　基本情報'!O:O,$E$17,'（１）A・B　基本情報'!AL:AL,"&gt;=65")</f>
        <v>0</v>
      </c>
      <c r="Y44" s="479" t="s">
        <v>574</v>
      </c>
      <c r="Z44" s="613">
        <f>SUM(Z43:AB43)</f>
        <v>0</v>
      </c>
      <c r="AA44" s="613"/>
      <c r="AB44" s="613"/>
    </row>
    <row r="45" spans="2:33" ht="21" customHeight="1" thickBot="1" x14ac:dyDescent="0.25">
      <c r="B45" s="609" t="s">
        <v>535</v>
      </c>
      <c r="C45" s="609"/>
      <c r="E45" s="397" t="s">
        <v>389</v>
      </c>
      <c r="F45" s="284">
        <f>COUNTIF('（１）A・B　基本情報'!R:R,E45 )</f>
        <v>0</v>
      </c>
      <c r="G45" s="1"/>
      <c r="H45" s="1"/>
      <c r="I45" s="163" t="s">
        <v>13</v>
      </c>
      <c r="J45" s="161">
        <f>COUNTIFS('（１）A・B　基本情報'!O:O,$E$17,'（１）A・B　基本情報'!AL:AL,I45)</f>
        <v>0</v>
      </c>
      <c r="Y45" s="614" t="s">
        <v>575</v>
      </c>
      <c r="Z45" s="614"/>
      <c r="AA45" s="614"/>
      <c r="AB45" s="614"/>
    </row>
    <row r="46" spans="2:33" ht="21" customHeight="1" thickTop="1" thickBot="1" x14ac:dyDescent="0.25">
      <c r="B46" s="610"/>
      <c r="C46" s="610"/>
      <c r="E46" s="398" t="s">
        <v>390</v>
      </c>
      <c r="F46" s="291">
        <f>COUNTIF('（１）A・B　基本情報'!R:R,E46 )</f>
        <v>0</v>
      </c>
      <c r="G46" s="1"/>
      <c r="I46" s="164" t="s">
        <v>10</v>
      </c>
      <c r="J46" s="159">
        <f>SUM(J30:J45)</f>
        <v>0</v>
      </c>
      <c r="Y46" s="615"/>
      <c r="Z46" s="615"/>
      <c r="AA46" s="615"/>
      <c r="AB46" s="615"/>
    </row>
    <row r="47" spans="2:33" ht="33" customHeight="1" thickTop="1" x14ac:dyDescent="0.2">
      <c r="B47" s="610"/>
      <c r="C47" s="610"/>
      <c r="E47" s="293" t="s">
        <v>10</v>
      </c>
      <c r="F47" s="368">
        <f>SUM(F45:F46)</f>
        <v>0</v>
      </c>
      <c r="H47" s="286"/>
      <c r="I47" s="608" t="s">
        <v>565</v>
      </c>
      <c r="J47" s="608"/>
      <c r="K47" s="286"/>
      <c r="Y47" s="467" t="s">
        <v>576</v>
      </c>
    </row>
    <row r="48" spans="2:33" ht="18" customHeight="1" x14ac:dyDescent="0.2">
      <c r="E48" s="408" t="s">
        <v>493</v>
      </c>
      <c r="G48" s="286"/>
      <c r="H48" s="287"/>
      <c r="K48" s="286"/>
    </row>
    <row r="49" spans="7:11" ht="18" customHeight="1" x14ac:dyDescent="0.2">
      <c r="G49" s="287"/>
      <c r="H49" s="28"/>
      <c r="K49" s="286"/>
    </row>
    <row r="50" spans="7:11" ht="18" customHeight="1" x14ac:dyDescent="0.2">
      <c r="G50" s="28"/>
      <c r="H50" s="28"/>
      <c r="K50" s="286"/>
    </row>
    <row r="51" spans="7:11" ht="18" customHeight="1" x14ac:dyDescent="0.2">
      <c r="G51" s="28"/>
      <c r="H51" s="28"/>
      <c r="K51" s="286"/>
    </row>
    <row r="52" spans="7:11" ht="18" customHeight="1" x14ac:dyDescent="0.2">
      <c r="G52" s="28"/>
      <c r="H52" s="28"/>
      <c r="K52" s="286"/>
    </row>
    <row r="53" spans="7:11" ht="18" customHeight="1" x14ac:dyDescent="0.2">
      <c r="G53" s="28"/>
      <c r="H53" s="28"/>
      <c r="K53" s="286"/>
    </row>
    <row r="54" spans="7:11" ht="18" customHeight="1" x14ac:dyDescent="0.2">
      <c r="G54" s="28"/>
      <c r="H54" s="4"/>
      <c r="K54" s="286"/>
    </row>
    <row r="55" spans="7:11" ht="18" customHeight="1" x14ac:dyDescent="0.2">
      <c r="G55" s="4"/>
      <c r="H55" s="29"/>
      <c r="I55" s="28"/>
      <c r="J55" s="28"/>
      <c r="K55" s="286"/>
    </row>
    <row r="56" spans="7:11" ht="18" customHeight="1" x14ac:dyDescent="0.2">
      <c r="G56" s="29"/>
      <c r="H56" s="286"/>
      <c r="I56" s="4"/>
      <c r="J56" s="4"/>
      <c r="K56" s="286"/>
    </row>
    <row r="57" spans="7:11" ht="18" customHeight="1" x14ac:dyDescent="0.2">
      <c r="G57" s="286"/>
      <c r="H57" s="287"/>
      <c r="K57" s="286"/>
    </row>
    <row r="58" spans="7:11" ht="18" customHeight="1" x14ac:dyDescent="0.2">
      <c r="G58" s="287"/>
      <c r="H58" s="28"/>
      <c r="K58" s="286"/>
    </row>
    <row r="59" spans="7:11" ht="18" customHeight="1" x14ac:dyDescent="0.2">
      <c r="G59" s="28"/>
      <c r="H59" s="28"/>
      <c r="K59" s="286"/>
    </row>
    <row r="60" spans="7:11" ht="18" customHeight="1" x14ac:dyDescent="0.2">
      <c r="G60" s="28"/>
      <c r="H60" s="28"/>
      <c r="K60" s="286"/>
    </row>
    <row r="61" spans="7:11" ht="18" customHeight="1" x14ac:dyDescent="0.2">
      <c r="G61" s="28"/>
      <c r="H61" s="4"/>
      <c r="K61" s="286"/>
    </row>
    <row r="62" spans="7:11" ht="18" customHeight="1" x14ac:dyDescent="0.2">
      <c r="G62" s="4"/>
    </row>
  </sheetData>
  <mergeCells count="12">
    <mergeCell ref="Z44:AB44"/>
    <mergeCell ref="Y45:AB46"/>
    <mergeCell ref="U5:U12"/>
    <mergeCell ref="U13:U15"/>
    <mergeCell ref="U16:U19"/>
    <mergeCell ref="I47:J47"/>
    <mergeCell ref="B45:C47"/>
    <mergeCell ref="G37:G39"/>
    <mergeCell ref="G25:G27"/>
    <mergeCell ref="G28:G30"/>
    <mergeCell ref="G31:G33"/>
    <mergeCell ref="G34:G36"/>
  </mergeCells>
  <phoneticPr fontId="3"/>
  <dataValidations disablePrompts="1" count="1">
    <dataValidation type="list" allowBlank="1" showInputMessage="1" showErrorMessage="1" sqref="AA4" xr:uid="{00000000-0002-0000-0600-000000000000}">
      <formula1>"本人,家族・親族,近隣・知人,民生委,医療関係,教職員,相談支援専門員・施設従事者,虐待者,警察,当該市区町村行政職員,その他,不明"</formula1>
    </dataValidation>
  </dataValidations>
  <pageMargins left="0.59055118110236227" right="0.55118110236220474" top="0.6692913385826772" bottom="0.35433070866141736" header="0.31496062992125984" footer="0.27559055118110237"/>
  <pageSetup paperSize="8" scale="63" fitToHeight="0" orientation="landscape" r:id="rId1"/>
  <headerFooter alignWithMargins="0">
    <oddHeader>&amp;C&amp;"ＭＳ Ｐゴシック,太字"&amp;20Ａシート：集計票</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pageSetUpPr fitToPage="1"/>
  </sheetPr>
  <dimension ref="A1:J44"/>
  <sheetViews>
    <sheetView view="pageBreakPreview" zoomScale="60" zoomScaleNormal="90" workbookViewId="0"/>
  </sheetViews>
  <sheetFormatPr defaultColWidth="9" defaultRowHeight="18" customHeight="1" x14ac:dyDescent="0.2"/>
  <cols>
    <col min="1" max="1" width="3.44140625" style="1" customWidth="1"/>
    <col min="2" max="2" width="19.6640625" style="117" customWidth="1"/>
    <col min="3" max="3" width="7.77734375" style="1" customWidth="1"/>
    <col min="4" max="4" width="4.21875" style="1" customWidth="1"/>
    <col min="5" max="5" width="19.33203125" style="26" customWidth="1"/>
    <col min="6" max="6" width="7.6640625" style="2" customWidth="1"/>
    <col min="7" max="7" width="2.6640625" style="1" customWidth="1"/>
    <col min="8" max="8" width="2.88671875" style="1" customWidth="1"/>
    <col min="9" max="9" width="13.6640625" style="1" customWidth="1"/>
    <col min="10" max="10" width="7.44140625" style="1" customWidth="1"/>
    <col min="11" max="11" width="3.6640625" style="1" customWidth="1"/>
    <col min="12" max="12" width="2.33203125" style="1" customWidth="1"/>
    <col min="13" max="16384" width="9" style="1"/>
  </cols>
  <sheetData>
    <row r="1" spans="1:10" ht="24" customHeight="1" x14ac:dyDescent="0.2">
      <c r="A1" s="156" t="s">
        <v>277</v>
      </c>
      <c r="E1" s="618" t="s">
        <v>563</v>
      </c>
      <c r="F1" s="618"/>
      <c r="G1" s="618"/>
      <c r="H1" s="618"/>
      <c r="I1" s="618"/>
      <c r="J1" s="2"/>
    </row>
    <row r="2" spans="1:10" ht="30" customHeight="1" x14ac:dyDescent="0.2">
      <c r="B2" s="124" t="s">
        <v>215</v>
      </c>
      <c r="H2" s="34"/>
      <c r="I2" s="2" t="s">
        <v>107</v>
      </c>
      <c r="J2" s="2"/>
    </row>
    <row r="3" spans="1:10" ht="20.25" customHeight="1" x14ac:dyDescent="0.2">
      <c r="B3" s="118" t="s">
        <v>473</v>
      </c>
      <c r="C3" s="26" t="s">
        <v>122</v>
      </c>
      <c r="E3" s="130" t="s">
        <v>476</v>
      </c>
      <c r="F3" s="40" t="s">
        <v>123</v>
      </c>
      <c r="H3" s="34"/>
      <c r="I3" s="35">
        <v>4</v>
      </c>
      <c r="J3" s="2"/>
    </row>
    <row r="4" spans="1:10" ht="23.25" customHeight="1" x14ac:dyDescent="0.2">
      <c r="B4" s="280" t="s">
        <v>65</v>
      </c>
      <c r="C4" s="281"/>
      <c r="E4" s="280" t="s">
        <v>225</v>
      </c>
      <c r="F4" s="281"/>
      <c r="H4" s="34"/>
      <c r="I4" s="280" t="s">
        <v>58</v>
      </c>
      <c r="J4" s="281"/>
    </row>
    <row r="5" spans="1:10" ht="23.25" customHeight="1" x14ac:dyDescent="0.2">
      <c r="B5" s="119" t="s">
        <v>220</v>
      </c>
      <c r="C5" s="6">
        <f>COUNTIF('（５）施設従事者'!$H:$H,B5)+COUNTIF('（５）施設従事者'!$I:$I,B5)</f>
        <v>0</v>
      </c>
      <c r="E5" s="122" t="s">
        <v>254</v>
      </c>
      <c r="F5" s="6">
        <f>COUNTIF('（５）施設従事者'!R:R,E5 )</f>
        <v>0</v>
      </c>
      <c r="H5" s="34"/>
      <c r="I5" s="5" t="s">
        <v>59</v>
      </c>
      <c r="J5" s="6">
        <f>COUNTIF('（５）施設従事者'!G:G,I5 )</f>
        <v>0</v>
      </c>
    </row>
    <row r="6" spans="1:10" ht="23.25" customHeight="1" x14ac:dyDescent="0.2">
      <c r="B6" s="119" t="s">
        <v>216</v>
      </c>
      <c r="C6" s="6">
        <f>COUNTIF('（５）施設従事者'!$H:$H,B6)+COUNTIF('（５）施設従事者'!$I:$I,B6)</f>
        <v>0</v>
      </c>
      <c r="E6" s="122" t="s">
        <v>230</v>
      </c>
      <c r="F6" s="6">
        <f>COUNTIF('（５）施設従事者'!R:R,E6 )</f>
        <v>0</v>
      </c>
      <c r="H6" s="34"/>
      <c r="I6" s="5" t="s">
        <v>163</v>
      </c>
      <c r="J6" s="6">
        <f>COUNTIF('（５）施設従事者'!G:G,I6 )</f>
        <v>0</v>
      </c>
    </row>
    <row r="7" spans="1:10" ht="23.25" customHeight="1" thickBot="1" x14ac:dyDescent="0.25">
      <c r="B7" s="119" t="s">
        <v>329</v>
      </c>
      <c r="C7" s="6">
        <f>COUNTIF('（５）施設従事者'!$H:$H,B7)+COUNTIF('（５）施設従事者'!$I:$I,B7)</f>
        <v>0</v>
      </c>
      <c r="E7" s="123" t="s">
        <v>231</v>
      </c>
      <c r="F7" s="6">
        <f>COUNTIF('（５）施設従事者'!R:R,E7 )</f>
        <v>0</v>
      </c>
      <c r="H7" s="34"/>
      <c r="I7" s="163" t="s">
        <v>11</v>
      </c>
      <c r="J7" s="161">
        <f>COUNTIF('（５）施設従事者'!G:G,I7 )</f>
        <v>0</v>
      </c>
    </row>
    <row r="8" spans="1:10" ht="23.25" customHeight="1" thickTop="1" x14ac:dyDescent="0.2">
      <c r="B8" s="119" t="s">
        <v>217</v>
      </c>
      <c r="C8" s="6">
        <f>COUNTIF('（５）施設従事者'!$H:$H,B8)+COUNTIF('（５）施設従事者'!$I:$I,B8)</f>
        <v>0</v>
      </c>
      <c r="E8" s="125" t="s">
        <v>232</v>
      </c>
      <c r="F8" s="6">
        <f>COUNTIF('（５）施設従事者'!R:R,E8 )</f>
        <v>0</v>
      </c>
      <c r="H8" s="34"/>
      <c r="I8" s="162" t="s">
        <v>10</v>
      </c>
      <c r="J8" s="159">
        <f>SUM(J5:J7)</f>
        <v>0</v>
      </c>
    </row>
    <row r="9" spans="1:10" ht="23.25" customHeight="1" x14ac:dyDescent="0.2">
      <c r="A9" s="286"/>
      <c r="B9" s="400" t="s">
        <v>330</v>
      </c>
      <c r="C9" s="284">
        <f>COUNTIF('（５）施設従事者'!$H:$H,B9)+COUNTIF('（５）施設従事者'!$I:$I,B9)</f>
        <v>0</v>
      </c>
      <c r="D9" s="286"/>
      <c r="E9" s="58" t="s">
        <v>233</v>
      </c>
      <c r="F9" s="6">
        <f>COUNTIF('（５）施設従事者'!R:R,E9 )</f>
        <v>0</v>
      </c>
      <c r="H9" s="34"/>
      <c r="I9" s="2"/>
      <c r="J9" s="2"/>
    </row>
    <row r="10" spans="1:10" ht="23.25" customHeight="1" x14ac:dyDescent="0.2">
      <c r="A10" s="286"/>
      <c r="B10" s="400" t="s">
        <v>218</v>
      </c>
      <c r="C10" s="284">
        <f>COUNTIF('（５）施設従事者'!$H:$H,B10)+COUNTIF('（５）施設従事者'!$I:$I,B10)</f>
        <v>0</v>
      </c>
      <c r="D10" s="286"/>
      <c r="E10" s="126" t="s">
        <v>234</v>
      </c>
      <c r="F10" s="6">
        <f>COUNTIF('（５）施設従事者'!R:R,E10 )</f>
        <v>0</v>
      </c>
      <c r="H10" s="34"/>
      <c r="I10" s="131">
        <v>19</v>
      </c>
    </row>
    <row r="11" spans="1:10" ht="23.25" customHeight="1" x14ac:dyDescent="0.2">
      <c r="A11" s="286"/>
      <c r="B11" s="400" t="s">
        <v>440</v>
      </c>
      <c r="C11" s="284">
        <f>COUNTIF('（５）施設従事者'!$H:$H,B11)+COUNTIF('（５）施設従事者'!$I:$I,B11)</f>
        <v>0</v>
      </c>
      <c r="D11" s="286"/>
      <c r="E11" s="58" t="s">
        <v>227</v>
      </c>
      <c r="F11" s="6">
        <f>COUNTIF('（５）施設従事者'!R:R,E11 )</f>
        <v>0</v>
      </c>
      <c r="H11" s="34"/>
      <c r="I11" s="280" t="s">
        <v>208</v>
      </c>
      <c r="J11" s="281"/>
    </row>
    <row r="12" spans="1:10" ht="23.25" customHeight="1" x14ac:dyDescent="0.2">
      <c r="A12" s="286"/>
      <c r="B12" s="457" t="s">
        <v>531</v>
      </c>
      <c r="C12" s="284">
        <f>COUNTIF('（５）施設従事者'!$H:$H,B12)+COUNTIF('（５）施設従事者'!$I:$I,B12)</f>
        <v>0</v>
      </c>
      <c r="D12" s="286"/>
      <c r="E12" s="126" t="s">
        <v>228</v>
      </c>
      <c r="F12" s="6">
        <f>COUNTIF('（５）施設従事者'!R:R,E12 )</f>
        <v>0</v>
      </c>
      <c r="H12" s="34"/>
      <c r="I12" s="5" t="s">
        <v>251</v>
      </c>
      <c r="J12" s="6">
        <f>COUNTIF('（５）施設従事者'!T:T,I12 )</f>
        <v>0</v>
      </c>
    </row>
    <row r="13" spans="1:10" ht="23.25" customHeight="1" x14ac:dyDescent="0.2">
      <c r="A13" s="286"/>
      <c r="B13" s="457" t="s">
        <v>532</v>
      </c>
      <c r="C13" s="284">
        <f>COUNTIF('（５）施設従事者'!$H:$H,B13)+COUNTIF('（５）施設従事者'!$I:$I,B13)</f>
        <v>0</v>
      </c>
      <c r="D13" s="286"/>
      <c r="E13" s="126" t="s">
        <v>229</v>
      </c>
      <c r="F13" s="6">
        <f>COUNTIF('（５）施設従事者'!R:R,E13 )</f>
        <v>0</v>
      </c>
      <c r="H13" s="34"/>
      <c r="I13" s="454" t="s">
        <v>250</v>
      </c>
      <c r="J13" s="455">
        <f>COUNTIF('（５）施設従事者'!T:T,I13 )</f>
        <v>0</v>
      </c>
    </row>
    <row r="14" spans="1:10" ht="23.25" customHeight="1" thickBot="1" x14ac:dyDescent="0.25">
      <c r="A14" s="286"/>
      <c r="B14" s="457" t="s">
        <v>533</v>
      </c>
      <c r="C14" s="284">
        <f>COUNTIF('（５）施設従事者'!$H:$H,B14)+COUNTIF('（５）施設従事者'!$I:$I,B14)</f>
        <v>0</v>
      </c>
      <c r="D14" s="286"/>
      <c r="E14" s="126" t="s">
        <v>249</v>
      </c>
      <c r="F14" s="6">
        <f>COUNTIF('（５）施設従事者'!R:R,E14 )</f>
        <v>0</v>
      </c>
      <c r="H14" s="34"/>
      <c r="I14" s="459" t="s">
        <v>547</v>
      </c>
      <c r="J14" s="458">
        <f>COUNTIF('（５）施設従事者'!T:T,I14 )</f>
        <v>0</v>
      </c>
    </row>
    <row r="15" spans="1:10" ht="23.25" customHeight="1" thickTop="1" x14ac:dyDescent="0.2">
      <c r="A15" s="286"/>
      <c r="B15" s="457" t="s">
        <v>534</v>
      </c>
      <c r="C15" s="284">
        <f>COUNTIF('（５）施設従事者'!$H:$H,B15)+COUNTIF('（５）施設従事者'!$I:$I,B15)</f>
        <v>0</v>
      </c>
      <c r="D15" s="286"/>
      <c r="E15" s="126" t="s">
        <v>235</v>
      </c>
      <c r="F15" s="6">
        <f>COUNTIF('（５）施設従事者'!R:R,E15 )</f>
        <v>0</v>
      </c>
      <c r="H15" s="34"/>
      <c r="I15" s="162" t="s">
        <v>10</v>
      </c>
      <c r="J15" s="456">
        <f>COUNTIF('（１）A・B　基本情報'!E:E,I15 )</f>
        <v>0</v>
      </c>
    </row>
    <row r="16" spans="1:10" ht="23.25" customHeight="1" x14ac:dyDescent="0.2">
      <c r="A16" s="286"/>
      <c r="B16" s="481" t="s">
        <v>562</v>
      </c>
      <c r="C16" s="445">
        <f>COUNTIF('（５）施設従事者'!$H:$H,B16)+COUNTIF('（５）施設従事者'!$I:$I,B16)</f>
        <v>0</v>
      </c>
      <c r="D16" s="286"/>
      <c r="E16" s="126" t="s">
        <v>236</v>
      </c>
      <c r="F16" s="6">
        <f>COUNTIF('（５）施設従事者'!R:R,E16 )</f>
        <v>0</v>
      </c>
      <c r="H16" s="34"/>
    </row>
    <row r="17" spans="1:8" ht="23.25" customHeight="1" x14ac:dyDescent="0.2">
      <c r="A17" s="286"/>
      <c r="B17" s="400" t="s">
        <v>530</v>
      </c>
      <c r="C17" s="284">
        <f>COUNTIF('（５）施設従事者'!$H:$H,B17)+COUNTIF('（５）施設従事者'!$I:$I,B17)</f>
        <v>0</v>
      </c>
      <c r="D17" s="286"/>
      <c r="E17" s="127" t="s">
        <v>237</v>
      </c>
      <c r="F17" s="6">
        <f>COUNTIF('（５）施設従事者'!R:R,E17 )</f>
        <v>0</v>
      </c>
      <c r="H17" s="34"/>
    </row>
    <row r="18" spans="1:8" ht="23.25" customHeight="1" x14ac:dyDescent="0.2">
      <c r="A18" s="286"/>
      <c r="B18" s="400" t="s">
        <v>441</v>
      </c>
      <c r="C18" s="284">
        <f>COUNTIF('（５）施設従事者'!$H:$H,B18)+COUNTIF('（５）施設従事者'!$I:$I,B18)</f>
        <v>0</v>
      </c>
      <c r="D18" s="286"/>
      <c r="E18" s="127" t="s">
        <v>238</v>
      </c>
      <c r="F18" s="6">
        <f>COUNTIF('（５）施設従事者'!R:R,E18 )</f>
        <v>0</v>
      </c>
      <c r="H18" s="34"/>
    </row>
    <row r="19" spans="1:8" ht="23.25" customHeight="1" x14ac:dyDescent="0.2">
      <c r="A19" s="286"/>
      <c r="B19" s="401" t="s">
        <v>442</v>
      </c>
      <c r="C19" s="284">
        <f>COUNTIF('（５）施設従事者'!$H:$H,B19)+COUNTIF('（５）施設従事者'!$I:$I,B19)</f>
        <v>0</v>
      </c>
      <c r="D19" s="286"/>
      <c r="E19" s="127" t="s">
        <v>239</v>
      </c>
      <c r="F19" s="6">
        <f>COUNTIF('（５）施設従事者'!R:R,E19 )</f>
        <v>0</v>
      </c>
      <c r="H19" s="34"/>
    </row>
    <row r="20" spans="1:8" ht="23.25" customHeight="1" x14ac:dyDescent="0.2">
      <c r="A20" s="286"/>
      <c r="B20" s="400" t="s">
        <v>443</v>
      </c>
      <c r="C20" s="284">
        <f>COUNTIF('（５）施設従事者'!$H:$H,B20)+COUNTIF('（５）施設従事者'!$I:$I,B20)</f>
        <v>0</v>
      </c>
      <c r="D20" s="286"/>
      <c r="E20" s="58" t="s">
        <v>240</v>
      </c>
      <c r="F20" s="6">
        <f>COUNTIF('（５）施設従事者'!R:R,E20 )</f>
        <v>0</v>
      </c>
      <c r="H20" s="34"/>
    </row>
    <row r="21" spans="1:8" ht="23.25" customHeight="1" x14ac:dyDescent="0.2">
      <c r="A21" s="286"/>
      <c r="B21" s="400" t="s">
        <v>445</v>
      </c>
      <c r="C21" s="284">
        <f>COUNTIF('（５）施設従事者'!$H:$H,B21)+COUNTIF('（５）施設従事者'!$I:$I,B21)</f>
        <v>0</v>
      </c>
      <c r="D21" s="286"/>
      <c r="E21" s="58" t="s">
        <v>241</v>
      </c>
      <c r="F21" s="6">
        <f>COUNTIF('（５）施設従事者'!R:R,E21 )</f>
        <v>0</v>
      </c>
      <c r="H21" s="34"/>
    </row>
    <row r="22" spans="1:8" ht="23.25" customHeight="1" x14ac:dyDescent="0.2">
      <c r="A22" s="286"/>
      <c r="B22" s="58" t="s">
        <v>449</v>
      </c>
      <c r="C22" s="284">
        <f>COUNTIF('（５）施設従事者'!$H:$H,B22)+COUNTIF('（５）施設従事者'!$I:$I,B22)</f>
        <v>0</v>
      </c>
      <c r="D22" s="286"/>
      <c r="E22" s="58" t="s">
        <v>242</v>
      </c>
      <c r="F22" s="6">
        <f>COUNTIF('（５）施設従事者'!R:R,E22 )</f>
        <v>0</v>
      </c>
      <c r="H22" s="34"/>
    </row>
    <row r="23" spans="1:8" ht="23.25" customHeight="1" x14ac:dyDescent="0.2">
      <c r="A23" s="286"/>
      <c r="B23" s="396" t="s">
        <v>446</v>
      </c>
      <c r="C23" s="284">
        <f>COUNTIF('（５）施設従事者'!$H:$H,B23)+COUNTIF('（５）施設従事者'!$I:$I,B23)</f>
        <v>0</v>
      </c>
      <c r="D23" s="286"/>
      <c r="E23" s="58" t="s">
        <v>243</v>
      </c>
      <c r="F23" s="6">
        <f>COUNTIF('（５）施設従事者'!R:R,E23 )</f>
        <v>0</v>
      </c>
      <c r="H23" s="34"/>
    </row>
    <row r="24" spans="1:8" ht="23.25" customHeight="1" x14ac:dyDescent="0.2">
      <c r="A24" s="286"/>
      <c r="B24" s="58" t="s">
        <v>447</v>
      </c>
      <c r="C24" s="284">
        <f>COUNTIF('（５）施設従事者'!$H:$H,B24)+COUNTIF('（５）施設従事者'!$I:$I,B24)</f>
        <v>0</v>
      </c>
      <c r="D24" s="286"/>
      <c r="E24" s="58" t="s">
        <v>244</v>
      </c>
      <c r="F24" s="6">
        <f>COUNTIF('（５）施設従事者'!R:R,E24 )</f>
        <v>0</v>
      </c>
      <c r="H24" s="34"/>
    </row>
    <row r="25" spans="1:8" ht="23.25" customHeight="1" x14ac:dyDescent="0.2">
      <c r="B25" s="58" t="s">
        <v>448</v>
      </c>
      <c r="C25" s="284">
        <f>COUNTIF('（５）施設従事者'!$H:$H,B25)+COUNTIF('（５）施設従事者'!$I:$I,B25)</f>
        <v>0</v>
      </c>
      <c r="E25" s="128" t="s">
        <v>245</v>
      </c>
      <c r="F25" s="6">
        <f>COUNTIF('（５）施設従事者'!R:R,E25 )</f>
        <v>0</v>
      </c>
      <c r="H25" s="34"/>
    </row>
    <row r="26" spans="1:8" ht="23.25" customHeight="1" thickBot="1" x14ac:dyDescent="0.25">
      <c r="B26" s="402" t="s">
        <v>450</v>
      </c>
      <c r="C26" s="291">
        <f>COUNTIF('（５）施設従事者'!$H:$H,B26)+COUNTIF('（５）施設従事者'!$I:$I,B26)</f>
        <v>0</v>
      </c>
      <c r="E26" s="128" t="s">
        <v>246</v>
      </c>
      <c r="F26" s="6">
        <f>COUNTIF('（５）施設従事者'!R:R,E26 )</f>
        <v>0</v>
      </c>
      <c r="H26" s="34"/>
    </row>
    <row r="27" spans="1:8" ht="23.25" customHeight="1" thickTop="1" x14ac:dyDescent="0.2">
      <c r="B27" s="201" t="s">
        <v>219</v>
      </c>
      <c r="C27" s="159">
        <f>SUM(C5:C26)</f>
        <v>0</v>
      </c>
      <c r="E27" s="128" t="s">
        <v>247</v>
      </c>
      <c r="F27" s="6">
        <f>COUNTIF('（５）施設従事者'!R:R,E27 )</f>
        <v>0</v>
      </c>
      <c r="H27" s="34"/>
    </row>
    <row r="28" spans="1:8" ht="23.25" customHeight="1" thickBot="1" x14ac:dyDescent="0.25">
      <c r="B28" s="120"/>
      <c r="C28" s="28"/>
      <c r="E28" s="207" t="s">
        <v>248</v>
      </c>
      <c r="F28" s="161">
        <f>COUNTIF('（５）施設従事者'!R:R,E28 )</f>
        <v>0</v>
      </c>
      <c r="H28" s="34"/>
    </row>
    <row r="29" spans="1:8" ht="23.25" customHeight="1" thickTop="1" x14ac:dyDescent="0.2">
      <c r="B29" s="121" t="s">
        <v>474</v>
      </c>
      <c r="C29" s="4"/>
      <c r="E29" s="159" t="s">
        <v>226</v>
      </c>
      <c r="F29" s="159">
        <f>SUM(F5:F28)</f>
        <v>0</v>
      </c>
      <c r="H29" s="34"/>
    </row>
    <row r="30" spans="1:8" ht="23.25" customHeight="1" x14ac:dyDescent="0.2">
      <c r="B30" s="280" t="s">
        <v>252</v>
      </c>
      <c r="C30" s="281"/>
      <c r="H30" s="34"/>
    </row>
    <row r="31" spans="1:8" ht="23.25" customHeight="1" x14ac:dyDescent="0.2">
      <c r="B31" s="122" t="s">
        <v>221</v>
      </c>
      <c r="C31" s="6">
        <f>COUNTIF('（５）施設従事者'!$O:$O,B31)</f>
        <v>0</v>
      </c>
      <c r="H31" s="34"/>
    </row>
    <row r="32" spans="1:8" ht="23.25" customHeight="1" x14ac:dyDescent="0.2">
      <c r="B32" s="122" t="s">
        <v>222</v>
      </c>
      <c r="C32" s="6">
        <f>COUNTIF('（５）施設従事者'!$O:$O,B32)</f>
        <v>0</v>
      </c>
      <c r="H32" s="34"/>
    </row>
    <row r="33" spans="2:10" ht="23.25" customHeight="1" thickBot="1" x14ac:dyDescent="0.25">
      <c r="B33" s="204" t="s">
        <v>223</v>
      </c>
      <c r="C33" s="161">
        <f>COUNTIF('（５）施設従事者'!$O:$O,B33)</f>
        <v>0</v>
      </c>
      <c r="H33" s="34"/>
    </row>
    <row r="34" spans="2:10" ht="23.25" customHeight="1" thickTop="1" x14ac:dyDescent="0.2">
      <c r="B34" s="203" t="s">
        <v>10</v>
      </c>
      <c r="C34" s="159">
        <f>SUM(C31:C32)</f>
        <v>0</v>
      </c>
      <c r="H34" s="34"/>
    </row>
    <row r="35" spans="2:10" ht="23.25" customHeight="1" x14ac:dyDescent="0.2">
      <c r="B35" s="118"/>
      <c r="C35" s="2"/>
      <c r="H35" s="34"/>
    </row>
    <row r="36" spans="2:10" ht="20.25" customHeight="1" x14ac:dyDescent="0.2">
      <c r="B36" s="118" t="s">
        <v>475</v>
      </c>
      <c r="C36" s="2"/>
      <c r="E36" s="277"/>
      <c r="F36" s="277"/>
      <c r="H36" s="34"/>
    </row>
    <row r="37" spans="2:10" ht="20.25" customHeight="1" x14ac:dyDescent="0.2">
      <c r="B37" s="335" t="s">
        <v>494</v>
      </c>
      <c r="C37" s="336"/>
      <c r="D37" s="232" t="s">
        <v>332</v>
      </c>
      <c r="H37" s="2"/>
    </row>
    <row r="38" spans="2:10" ht="20.25" customHeight="1" x14ac:dyDescent="0.2">
      <c r="B38" s="122" t="s">
        <v>24</v>
      </c>
      <c r="C38" s="6">
        <f>COUNTIF('（５）施設従事者'!P:P,B38 )</f>
        <v>0</v>
      </c>
      <c r="H38" s="2"/>
    </row>
    <row r="39" spans="2:10" ht="20.25" customHeight="1" x14ac:dyDescent="0.2">
      <c r="B39" s="122" t="s">
        <v>25</v>
      </c>
      <c r="C39" s="6">
        <f>COUNTIF('（５）施設従事者'!P:P,B39 )</f>
        <v>0</v>
      </c>
      <c r="H39" s="2"/>
    </row>
    <row r="40" spans="2:10" ht="20.25" customHeight="1" x14ac:dyDescent="0.2">
      <c r="B40" s="122" t="s">
        <v>224</v>
      </c>
      <c r="C40" s="6">
        <f>COUNTIF('（５）施設従事者'!P:P,B40 )</f>
        <v>0</v>
      </c>
      <c r="H40" s="2"/>
    </row>
    <row r="41" spans="2:10" ht="20.25" customHeight="1" thickBot="1" x14ac:dyDescent="0.25">
      <c r="B41" s="204" t="s">
        <v>11</v>
      </c>
      <c r="C41" s="161">
        <f>COUNTIF('（５）施設従事者'!P:P,B41 )</f>
        <v>0</v>
      </c>
      <c r="D41" s="437"/>
      <c r="H41" s="2"/>
      <c r="I41" s="2"/>
      <c r="J41" s="2"/>
    </row>
    <row r="42" spans="2:10" ht="24.75" customHeight="1" thickTop="1" x14ac:dyDescent="0.2">
      <c r="B42" s="205" t="s">
        <v>10</v>
      </c>
      <c r="C42" s="159">
        <f>SUM(C38:C41)</f>
        <v>0</v>
      </c>
    </row>
    <row r="43" spans="2:10" ht="85.5" customHeight="1" x14ac:dyDescent="0.2">
      <c r="B43" s="609" t="s">
        <v>489</v>
      </c>
      <c r="C43" s="609"/>
    </row>
    <row r="44" spans="2:10" ht="18" customHeight="1" x14ac:dyDescent="0.2">
      <c r="B44" s="63"/>
      <c r="C44" s="29"/>
    </row>
  </sheetData>
  <mergeCells count="2">
    <mergeCell ref="E1:I1"/>
    <mergeCell ref="B43:C43"/>
  </mergeCells>
  <phoneticPr fontId="3"/>
  <pageMargins left="0.70866141732283472" right="0.70866141732283472" top="0.74803149606299213" bottom="0.55118110236220474" header="0.31496062992125984" footer="0.31496062992125984"/>
  <pageSetup paperSize="9" scale="7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8626667073579"/>
    <pageSetUpPr fitToPage="1"/>
  </sheetPr>
  <dimension ref="A1:M41"/>
  <sheetViews>
    <sheetView view="pageBreakPreview" zoomScale="60" zoomScaleNormal="100" workbookViewId="0"/>
  </sheetViews>
  <sheetFormatPr defaultColWidth="9" defaultRowHeight="18" customHeight="1" x14ac:dyDescent="0.2"/>
  <cols>
    <col min="1" max="1" width="4.44140625" style="1" customWidth="1"/>
    <col min="2" max="2" width="18.109375" style="117" customWidth="1"/>
    <col min="3" max="3" width="7.21875" style="1" customWidth="1"/>
    <col min="4" max="4" width="8.21875" style="1" customWidth="1"/>
    <col min="5" max="5" width="3.109375" style="1" customWidth="1"/>
    <col min="6" max="6" width="17.6640625" style="1" customWidth="1"/>
    <col min="7" max="7" width="7.21875" style="1" customWidth="1"/>
    <col min="8" max="8" width="3.109375" style="1" customWidth="1"/>
    <col min="9" max="9" width="16.88671875" style="26" customWidth="1"/>
    <col min="10" max="10" width="7.77734375" style="2" customWidth="1"/>
    <col min="11" max="11" width="3.109375" style="1" customWidth="1"/>
    <col min="12" max="12" width="13.6640625" style="1" customWidth="1"/>
    <col min="13" max="13" width="7.77734375" style="1" customWidth="1"/>
    <col min="14" max="14" width="3.6640625" style="1" customWidth="1"/>
    <col min="15" max="16384" width="9" style="1"/>
  </cols>
  <sheetData>
    <row r="1" spans="1:13" ht="24" customHeight="1" x14ac:dyDescent="0.2">
      <c r="A1" s="156" t="s">
        <v>278</v>
      </c>
      <c r="D1" s="65" t="s">
        <v>563</v>
      </c>
      <c r="E1" s="34"/>
      <c r="I1" s="65"/>
      <c r="L1" s="2"/>
      <c r="M1" s="2"/>
    </row>
    <row r="2" spans="1:13" ht="32.25" customHeight="1" x14ac:dyDescent="0.2">
      <c r="B2" s="124" t="s">
        <v>215</v>
      </c>
      <c r="E2" s="34"/>
    </row>
    <row r="3" spans="1:13" ht="20.25" customHeight="1" x14ac:dyDescent="0.2">
      <c r="B3" s="118" t="s">
        <v>473</v>
      </c>
      <c r="C3" s="26" t="s">
        <v>122</v>
      </c>
      <c r="E3" s="34"/>
      <c r="F3" s="2" t="s">
        <v>107</v>
      </c>
      <c r="M3" s="2"/>
    </row>
    <row r="4" spans="1:13" ht="24" customHeight="1" x14ac:dyDescent="0.2">
      <c r="B4" s="280" t="s">
        <v>65</v>
      </c>
      <c r="C4" s="281"/>
      <c r="E4" s="34"/>
      <c r="F4" s="121" t="s">
        <v>477</v>
      </c>
      <c r="G4" s="4"/>
      <c r="I4" s="130" t="s">
        <v>479</v>
      </c>
      <c r="J4" s="40" t="s">
        <v>123</v>
      </c>
      <c r="L4" s="35">
        <v>4</v>
      </c>
      <c r="M4" s="2"/>
    </row>
    <row r="5" spans="1:13" ht="24" customHeight="1" x14ac:dyDescent="0.2">
      <c r="B5" s="119" t="s">
        <v>451</v>
      </c>
      <c r="C5" s="6">
        <f>COUNTIF('（６）使用者'!$H:$H,B5)+COUNTIF('（６）使用者'!$I:$I,B5)</f>
        <v>0</v>
      </c>
      <c r="E5" s="34"/>
      <c r="F5" s="280" t="s">
        <v>252</v>
      </c>
      <c r="G5" s="281"/>
      <c r="I5" s="280" t="s">
        <v>225</v>
      </c>
      <c r="J5" s="281"/>
      <c r="L5" s="280" t="s">
        <v>58</v>
      </c>
      <c r="M5" s="281"/>
    </row>
    <row r="6" spans="1:13" ht="24" customHeight="1" x14ac:dyDescent="0.2">
      <c r="B6" s="119" t="s">
        <v>452</v>
      </c>
      <c r="C6" s="6">
        <f>COUNTIF('（６）使用者'!$H:$H,B6)+COUNTIF('（６）使用者'!$I:$I,B6)</f>
        <v>0</v>
      </c>
      <c r="E6" s="34"/>
      <c r="F6" s="122" t="s">
        <v>221</v>
      </c>
      <c r="G6" s="6">
        <f>COUNTIF('（６）使用者'!$M:$M,F6)</f>
        <v>0</v>
      </c>
      <c r="I6" s="5" t="s">
        <v>255</v>
      </c>
      <c r="J6" s="6">
        <f>COUNTIF('（６）使用者'!R:R,I6 )</f>
        <v>0</v>
      </c>
      <c r="L6" s="5" t="s">
        <v>59</v>
      </c>
      <c r="M6" s="6">
        <f>COUNTIF('（６）使用者'!G:G,L6 )</f>
        <v>0</v>
      </c>
    </row>
    <row r="7" spans="1:13" ht="24" customHeight="1" x14ac:dyDescent="0.2">
      <c r="A7" s="286"/>
      <c r="B7" s="400" t="s">
        <v>453</v>
      </c>
      <c r="C7" s="284">
        <f>COUNTIF('（６）使用者'!$H:$H,B7)+COUNTIF('（６）使用者'!$I:$I,B7)</f>
        <v>0</v>
      </c>
      <c r="D7" s="286"/>
      <c r="E7" s="34"/>
      <c r="F7" s="122" t="s">
        <v>222</v>
      </c>
      <c r="G7" s="6">
        <f>COUNTIF('（６）使用者'!$M:$M,F7)</f>
        <v>0</v>
      </c>
      <c r="I7" s="5" t="s">
        <v>256</v>
      </c>
      <c r="J7" s="6">
        <f>COUNTIF('（６）使用者'!R:R,I7 )</f>
        <v>0</v>
      </c>
      <c r="L7" s="5" t="s">
        <v>163</v>
      </c>
      <c r="M7" s="6">
        <f>COUNTIF('（６）使用者'!G:G,L7 )</f>
        <v>0</v>
      </c>
    </row>
    <row r="8" spans="1:13" ht="24" customHeight="1" thickBot="1" x14ac:dyDescent="0.25">
      <c r="A8" s="286"/>
      <c r="B8" s="400" t="s">
        <v>454</v>
      </c>
      <c r="C8" s="284">
        <f>COUNTIF('（６）使用者'!$H:$H,B8)+COUNTIF('（６）使用者'!$I:$I,B8)</f>
        <v>0</v>
      </c>
      <c r="D8" s="286"/>
      <c r="E8" s="34"/>
      <c r="F8" s="204" t="s">
        <v>30</v>
      </c>
      <c r="G8" s="161">
        <f>COUNTIF('（６）使用者'!$M:$M,F8)</f>
        <v>0</v>
      </c>
      <c r="I8" s="123" t="s">
        <v>257</v>
      </c>
      <c r="J8" s="6">
        <f>COUNTIF('（６）使用者'!R:R,I8 )</f>
        <v>0</v>
      </c>
      <c r="L8" s="163" t="s">
        <v>11</v>
      </c>
      <c r="M8" s="161">
        <f>COUNTIF('（６）使用者'!G:G,L8 )</f>
        <v>0</v>
      </c>
    </row>
    <row r="9" spans="1:13" ht="24" customHeight="1" thickTop="1" x14ac:dyDescent="0.2">
      <c r="A9" s="286"/>
      <c r="B9" s="400" t="s">
        <v>455</v>
      </c>
      <c r="C9" s="284">
        <f>COUNTIF('（６）使用者'!$H:$H,B9)+COUNTIF('（６）使用者'!$I:$I,B9)</f>
        <v>0</v>
      </c>
      <c r="D9" s="286"/>
      <c r="E9" s="34"/>
      <c r="F9" s="203" t="s">
        <v>10</v>
      </c>
      <c r="G9" s="159">
        <f>SUM(G6:G8)</f>
        <v>0</v>
      </c>
      <c r="I9" s="115" t="s">
        <v>258</v>
      </c>
      <c r="J9" s="6">
        <f>COUNTIF('（６）使用者'!R:R,I9 )</f>
        <v>0</v>
      </c>
      <c r="L9" s="162" t="s">
        <v>10</v>
      </c>
      <c r="M9" s="159">
        <f>SUM(M6:M8)</f>
        <v>0</v>
      </c>
    </row>
    <row r="10" spans="1:13" ht="24" customHeight="1" x14ac:dyDescent="0.2">
      <c r="A10" s="286"/>
      <c r="B10" s="400" t="s">
        <v>456</v>
      </c>
      <c r="C10" s="284">
        <f>COUNTIF('（６）使用者'!$H:$H,B10)+COUNTIF('（６）使用者'!$I:$I,B10)</f>
        <v>0</v>
      </c>
      <c r="D10" s="286"/>
      <c r="E10" s="34"/>
      <c r="F10" s="118"/>
      <c r="G10" s="2"/>
      <c r="I10" s="116" t="s">
        <v>259</v>
      </c>
      <c r="J10" s="6">
        <f>COUNTIF('（６）使用者'!R:R,I10 )</f>
        <v>0</v>
      </c>
      <c r="L10" s="2"/>
      <c r="M10" s="2"/>
    </row>
    <row r="11" spans="1:13" ht="24" customHeight="1" x14ac:dyDescent="0.2">
      <c r="A11" s="286"/>
      <c r="B11" s="400" t="s">
        <v>440</v>
      </c>
      <c r="C11" s="284">
        <f>COUNTIF('（６）使用者'!$H:$H,B11)+COUNTIF('（６）使用者'!$I:$I,B11)</f>
        <v>0</v>
      </c>
      <c r="D11" s="286"/>
      <c r="E11" s="34"/>
      <c r="F11" s="118" t="s">
        <v>478</v>
      </c>
      <c r="G11" s="2"/>
      <c r="I11" s="126" t="s">
        <v>260</v>
      </c>
      <c r="J11" s="6">
        <f>COUNTIF('（６）使用者'!R:R,I11 )</f>
        <v>0</v>
      </c>
      <c r="L11" s="131">
        <v>18</v>
      </c>
    </row>
    <row r="12" spans="1:13" ht="24" customHeight="1" x14ac:dyDescent="0.2">
      <c r="A12" s="286"/>
      <c r="B12" s="400" t="s">
        <v>457</v>
      </c>
      <c r="C12" s="284">
        <f>COUNTIF('（６）使用者'!$H:$H,B12)+COUNTIF('（６）使用者'!$I:$I,B12)</f>
        <v>0</v>
      </c>
      <c r="D12" s="286"/>
      <c r="E12" s="34"/>
      <c r="F12" s="335" t="s">
        <v>253</v>
      </c>
      <c r="G12" s="336"/>
      <c r="I12" s="116" t="s">
        <v>261</v>
      </c>
      <c r="J12" s="6">
        <f>COUNTIF('（６）使用者'!R:R,I12 )</f>
        <v>0</v>
      </c>
      <c r="L12" s="280" t="s">
        <v>480</v>
      </c>
      <c r="M12" s="281"/>
    </row>
    <row r="13" spans="1:13" ht="24" customHeight="1" x14ac:dyDescent="0.2">
      <c r="A13" s="286"/>
      <c r="B13" s="457" t="s">
        <v>500</v>
      </c>
      <c r="C13" s="284">
        <f>COUNTIF('（６）使用者'!$H:$H,B13)+COUNTIF('（６）使用者'!$I:$I,B13)</f>
        <v>0</v>
      </c>
      <c r="D13" s="286"/>
      <c r="E13" s="34"/>
      <c r="F13" s="122" t="s">
        <v>24</v>
      </c>
      <c r="G13" s="6">
        <f>COUNTIF('（６）使用者'!T:T,F13 )</f>
        <v>0</v>
      </c>
      <c r="I13" s="36" t="s">
        <v>262</v>
      </c>
      <c r="J13" s="6">
        <f>COUNTIF('（６）使用者'!R:R,I13 )</f>
        <v>0</v>
      </c>
      <c r="L13" s="5" t="s">
        <v>251</v>
      </c>
      <c r="M13" s="6">
        <f>COUNTIF('（６）使用者'!S:S,L13 )</f>
        <v>0</v>
      </c>
    </row>
    <row r="14" spans="1:13" ht="24" customHeight="1" x14ac:dyDescent="0.2">
      <c r="A14" s="286"/>
      <c r="B14" s="400" t="s">
        <v>458</v>
      </c>
      <c r="C14" s="284">
        <f>COUNTIF('（６）使用者'!$H:$H,B14)+COUNTIF('（６）使用者'!$I:$I,B14)</f>
        <v>0</v>
      </c>
      <c r="D14" s="286"/>
      <c r="E14" s="34"/>
      <c r="F14" s="122" t="s">
        <v>25</v>
      </c>
      <c r="G14" s="6">
        <f>COUNTIF('（６）使用者'!T:T,F14 )</f>
        <v>0</v>
      </c>
      <c r="I14" s="36" t="s">
        <v>263</v>
      </c>
      <c r="J14" s="6">
        <f>COUNTIF('（６）使用者'!R:R,I14 )</f>
        <v>0</v>
      </c>
      <c r="L14" s="5" t="s">
        <v>250</v>
      </c>
      <c r="M14" s="6">
        <f>COUNTIF('（６）使用者'!S:S,L14 )</f>
        <v>0</v>
      </c>
    </row>
    <row r="15" spans="1:13" ht="24" customHeight="1" thickBot="1" x14ac:dyDescent="0.25">
      <c r="A15" s="286"/>
      <c r="B15" s="400" t="s">
        <v>459</v>
      </c>
      <c r="C15" s="284">
        <f>COUNTIF('（６）使用者'!$H:$H,B15)+COUNTIF('（６）使用者'!$I:$I,B15)</f>
        <v>0</v>
      </c>
      <c r="D15" s="286"/>
      <c r="E15" s="34"/>
      <c r="F15" s="122" t="s">
        <v>224</v>
      </c>
      <c r="G15" s="6">
        <f>COUNTIF('（６）使用者'!T:T,F15 )</f>
        <v>0</v>
      </c>
      <c r="I15" s="36" t="s">
        <v>264</v>
      </c>
      <c r="J15" s="6">
        <f>COUNTIF('（６）使用者'!R:R,I15 )</f>
        <v>0</v>
      </c>
      <c r="L15" s="165" t="s">
        <v>340</v>
      </c>
      <c r="M15" s="161">
        <f>COUNTIF('（６）使用者'!S:S,L15 )</f>
        <v>0</v>
      </c>
    </row>
    <row r="16" spans="1:13" ht="24" customHeight="1" thickTop="1" thickBot="1" x14ac:dyDescent="0.25">
      <c r="B16" s="400" t="s">
        <v>444</v>
      </c>
      <c r="C16" s="284">
        <f>COUNTIF('（６）使用者'!$H:$H,B16)+COUNTIF('（６）使用者'!$I:$I,B16)</f>
        <v>0</v>
      </c>
      <c r="E16" s="34"/>
      <c r="F16" s="204" t="s">
        <v>11</v>
      </c>
      <c r="G16" s="161">
        <f>COUNTIF('（６）使用者'!T:T,F16 )</f>
        <v>0</v>
      </c>
      <c r="I16" s="5" t="s">
        <v>265</v>
      </c>
      <c r="J16" s="6">
        <f>COUNTIF('（６）使用者'!R:R,I16 )</f>
        <v>0</v>
      </c>
      <c r="L16" s="162" t="s">
        <v>10</v>
      </c>
      <c r="M16" s="166">
        <f>SUM(M13:M15)</f>
        <v>0</v>
      </c>
    </row>
    <row r="17" spans="2:10" ht="24" customHeight="1" thickTop="1" x14ac:dyDescent="0.2">
      <c r="B17" s="129" t="s">
        <v>460</v>
      </c>
      <c r="C17" s="6">
        <f>COUNTIF('（６）使用者'!$H:$H,B17)+COUNTIF('（６）使用者'!$I:$I,B17)</f>
        <v>0</v>
      </c>
      <c r="E17" s="34"/>
      <c r="F17" s="205" t="s">
        <v>10</v>
      </c>
      <c r="G17" s="159">
        <f>SUM(G13:G16)</f>
        <v>0</v>
      </c>
      <c r="I17" s="122" t="s">
        <v>266</v>
      </c>
      <c r="J17" s="6">
        <f>COUNTIF('（６）使用者'!R:R,I17 )</f>
        <v>0</v>
      </c>
    </row>
    <row r="18" spans="2:10" ht="24" customHeight="1" x14ac:dyDescent="0.2">
      <c r="B18" s="396" t="s">
        <v>446</v>
      </c>
      <c r="C18" s="6">
        <f>COUNTIF('（６）使用者'!$H:$H,B18)+COUNTIF('（６）使用者'!$I:$I,B18)</f>
        <v>0</v>
      </c>
      <c r="E18" s="34"/>
      <c r="I18" s="233" t="s">
        <v>267</v>
      </c>
      <c r="J18" s="6">
        <f>COUNTIF('（６）使用者'!R:R,I18 )</f>
        <v>0</v>
      </c>
    </row>
    <row r="19" spans="2:10" ht="24" customHeight="1" x14ac:dyDescent="0.2">
      <c r="B19" s="58" t="s">
        <v>447</v>
      </c>
      <c r="C19" s="6">
        <f>COUNTIF('（６）使用者'!$H:$H,B19)+COUNTIF('（６）使用者'!$I:$I,B19)</f>
        <v>0</v>
      </c>
      <c r="E19" s="34"/>
      <c r="I19" s="233" t="s">
        <v>268</v>
      </c>
      <c r="J19" s="6">
        <f>COUNTIF('（６）使用者'!R:R,I19 )</f>
        <v>0</v>
      </c>
    </row>
    <row r="20" spans="2:10" ht="24" customHeight="1" x14ac:dyDescent="0.2">
      <c r="B20" s="58" t="s">
        <v>0</v>
      </c>
      <c r="C20" s="6">
        <f>COUNTIF('（６）使用者'!$H:$H,B20)+COUNTIF('（６）使用者'!$I:$I,B20)</f>
        <v>0</v>
      </c>
      <c r="E20" s="34"/>
      <c r="I20" s="114" t="s">
        <v>269</v>
      </c>
      <c r="J20" s="6">
        <f>COUNTIF('（６）使用者'!R:R,I20 )</f>
        <v>0</v>
      </c>
    </row>
    <row r="21" spans="2:10" ht="24" customHeight="1" thickBot="1" x14ac:dyDescent="0.25">
      <c r="B21" s="202" t="s">
        <v>461</v>
      </c>
      <c r="C21" s="161">
        <f>COUNTIF('（６）使用者'!$H:$H,B21)+COUNTIF('（６）使用者'!$I:$I,B21)</f>
        <v>0</v>
      </c>
      <c r="E21" s="34"/>
      <c r="I21" s="8" t="s">
        <v>270</v>
      </c>
      <c r="J21" s="6">
        <f>COUNTIF('（６）使用者'!R:R,I21 )</f>
        <v>0</v>
      </c>
    </row>
    <row r="22" spans="2:10" ht="24" customHeight="1" thickTop="1" x14ac:dyDescent="0.2">
      <c r="B22" s="201" t="s">
        <v>219</v>
      </c>
      <c r="C22" s="159">
        <f>SUM(C5:C21)</f>
        <v>0</v>
      </c>
      <c r="E22" s="34"/>
      <c r="I22" s="8" t="s">
        <v>271</v>
      </c>
      <c r="J22" s="6">
        <f>COUNTIF('（６）使用者'!R:R,I22 )</f>
        <v>0</v>
      </c>
    </row>
    <row r="23" spans="2:10" ht="24" customHeight="1" x14ac:dyDescent="0.2">
      <c r="E23" s="34"/>
      <c r="I23" s="129" t="s">
        <v>272</v>
      </c>
      <c r="J23" s="6">
        <f>COUNTIF('（６）使用者'!R:R,I23 )</f>
        <v>0</v>
      </c>
    </row>
    <row r="24" spans="2:10" ht="24" customHeight="1" x14ac:dyDescent="0.2">
      <c r="B24" s="120"/>
      <c r="C24" s="28"/>
      <c r="E24" s="34"/>
      <c r="I24" s="8" t="s">
        <v>273</v>
      </c>
      <c r="J24" s="6">
        <f>COUNTIF('（６）使用者'!R:R,I24 )</f>
        <v>0</v>
      </c>
    </row>
    <row r="25" spans="2:10" ht="24" customHeight="1" x14ac:dyDescent="0.2">
      <c r="B25" s="120"/>
      <c r="C25" s="28"/>
      <c r="E25" s="34"/>
      <c r="I25" s="8" t="s">
        <v>274</v>
      </c>
      <c r="J25" s="6">
        <f>COUNTIF('（６）使用者'!R:R,I25 )</f>
        <v>0</v>
      </c>
    </row>
    <row r="26" spans="2:10" ht="24" customHeight="1" thickBot="1" x14ac:dyDescent="0.25">
      <c r="B26" s="120"/>
      <c r="C26" s="4"/>
      <c r="E26" s="34"/>
      <c r="I26" s="206" t="s">
        <v>275</v>
      </c>
      <c r="J26" s="161">
        <f>COUNTIF('（６）使用者'!R:R,I26 )</f>
        <v>0</v>
      </c>
    </row>
    <row r="27" spans="2:10" ht="24" customHeight="1" thickTop="1" x14ac:dyDescent="0.2">
      <c r="B27" s="63"/>
      <c r="C27" s="29"/>
      <c r="E27" s="34"/>
      <c r="I27" s="159" t="s">
        <v>226</v>
      </c>
      <c r="J27" s="159">
        <f>SUM(J6:J26)</f>
        <v>0</v>
      </c>
    </row>
    <row r="28" spans="2:10" ht="24" customHeight="1" x14ac:dyDescent="0.2">
      <c r="B28" s="63"/>
      <c r="C28" s="29"/>
      <c r="D28" s="2"/>
      <c r="E28" s="2"/>
      <c r="F28" s="2"/>
    </row>
    <row r="29" spans="2:10" ht="20.25" customHeight="1" x14ac:dyDescent="0.2">
      <c r="B29" s="63"/>
      <c r="C29" s="29"/>
      <c r="D29" s="2"/>
      <c r="E29" s="2"/>
      <c r="F29" s="2"/>
    </row>
    <row r="30" spans="2:10" ht="20.25" customHeight="1" x14ac:dyDescent="0.2">
      <c r="C30" s="2"/>
      <c r="D30" s="2"/>
      <c r="E30" s="2"/>
      <c r="F30" s="2"/>
    </row>
    <row r="31" spans="2:10" ht="20.25" customHeight="1" x14ac:dyDescent="0.2">
      <c r="C31" s="2"/>
      <c r="D31" s="2"/>
      <c r="E31" s="2"/>
      <c r="F31" s="2"/>
    </row>
    <row r="32" spans="2:10" ht="20.25" customHeight="1" x14ac:dyDescent="0.2">
      <c r="C32" s="2"/>
      <c r="D32" s="2"/>
      <c r="E32" s="2"/>
      <c r="F32" s="2"/>
    </row>
    <row r="33" spans="3:13" ht="20.25" customHeight="1" x14ac:dyDescent="0.2">
      <c r="C33" s="2"/>
      <c r="D33" s="2"/>
      <c r="E33" s="2"/>
      <c r="F33" s="2"/>
    </row>
    <row r="34" spans="3:13" ht="20.25" customHeight="1" x14ac:dyDescent="0.2">
      <c r="C34" s="2"/>
      <c r="D34" s="2"/>
      <c r="E34" s="2"/>
      <c r="F34" s="2"/>
    </row>
    <row r="35" spans="3:13" ht="20.25" customHeight="1" x14ac:dyDescent="0.2">
      <c r="C35" s="2"/>
      <c r="D35" s="2"/>
      <c r="E35" s="2"/>
    </row>
    <row r="36" spans="3:13" ht="20.25" customHeight="1" x14ac:dyDescent="0.2">
      <c r="D36" s="2"/>
      <c r="E36" s="2"/>
    </row>
    <row r="37" spans="3:13" ht="20.25" customHeight="1" x14ac:dyDescent="0.2">
      <c r="D37" s="2"/>
      <c r="E37" s="2"/>
    </row>
    <row r="38" spans="3:13" ht="20.25" customHeight="1" x14ac:dyDescent="0.2">
      <c r="D38" s="2"/>
      <c r="E38" s="2"/>
    </row>
    <row r="39" spans="3:13" ht="20.25" customHeight="1" x14ac:dyDescent="0.2">
      <c r="D39" s="2"/>
      <c r="E39" s="2"/>
    </row>
    <row r="40" spans="3:13" ht="20.25" customHeight="1" x14ac:dyDescent="0.2">
      <c r="D40" s="2"/>
      <c r="E40" s="2"/>
    </row>
    <row r="41" spans="3:13" ht="18" customHeight="1" x14ac:dyDescent="0.2">
      <c r="D41" s="2"/>
      <c r="E41" s="2"/>
      <c r="L41" s="2"/>
      <c r="M41" s="2"/>
    </row>
  </sheetData>
  <phoneticPr fontId="3"/>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（１）A・B　基本情報</vt:lpstr>
      <vt:lpstr>（１）A・B　基本情報 【記入例】</vt:lpstr>
      <vt:lpstr>（３）C　レビュー台帳</vt:lpstr>
      <vt:lpstr>（４）C　レビュー台帳【記入例】</vt:lpstr>
      <vt:lpstr>（５）施設従事者</vt:lpstr>
      <vt:lpstr>（６）使用者</vt:lpstr>
      <vt:lpstr>（７）養護者・Aシート集計表</vt:lpstr>
      <vt:lpstr>（８）施設・集計表</vt:lpstr>
      <vt:lpstr>（９）使用者・集計表</vt:lpstr>
      <vt:lpstr>（１０）参考資料</vt:lpstr>
      <vt:lpstr>'（１）A・B　基本情報'!Print_Area</vt:lpstr>
      <vt:lpstr>'（１）A・B　基本情報 【記入例】'!Print_Area</vt:lpstr>
      <vt:lpstr>'（１０）参考資料'!Print_Area</vt:lpstr>
      <vt:lpstr>'（３）C　レビュー台帳'!Print_Area</vt:lpstr>
      <vt:lpstr>'（４）C　レビュー台帳【記入例】'!Print_Area</vt:lpstr>
      <vt:lpstr>'（５）施設従事者'!Print_Area</vt:lpstr>
      <vt:lpstr>'（６）使用者'!Print_Area</vt:lpstr>
      <vt:lpstr>'（７）養護者・Aシート集計表'!Print_Area</vt:lpstr>
      <vt:lpstr>'（８）施設・集計表'!Print_Area</vt:lpstr>
      <vt:lpstr>'（９）使用者・集計表'!Print_Area</vt:lpstr>
      <vt:lpstr>'（１）A・B　基本情報'!Print_Titles</vt:lpstr>
      <vt:lpstr>'（１）A・B　基本情報 【記入例】'!Print_Titles</vt:lpstr>
      <vt:lpstr>'（３）C　レビュー台帳'!Print_Titles</vt:lpstr>
      <vt:lpstr>'（４）C　レビュー台帳【記入例】'!Print_Titles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　摩那</dc:creator>
  <cp:lastModifiedBy>谷　摩那</cp:lastModifiedBy>
  <cp:lastPrinted>2024-02-29T07:10:59Z</cp:lastPrinted>
  <dcterms:created xsi:type="dcterms:W3CDTF">2009-02-19T00:19:18Z</dcterms:created>
  <dcterms:modified xsi:type="dcterms:W3CDTF">2024-03-05T06:14:37Z</dcterms:modified>
</cp:coreProperties>
</file>