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75" yWindow="255" windowWidth="10860" windowHeight="10155" tabRatio="764" activeTab="0"/>
  </bookViews>
  <sheets>
    <sheet name="Ⅰ基本的事項 " sheetId="1" r:id="rId1"/>
    <sheet name="Ⅰ基本的事項（つづき）" sheetId="2" r:id="rId2"/>
    <sheet name="Ⅱ財政状況の分析" sheetId="3" r:id="rId3"/>
    <sheet name="Ⅲ今後の財政状況の見通し" sheetId="4" r:id="rId4"/>
    <sheet name="Ⅳ行政改革に関する施策" sheetId="5" r:id="rId5"/>
    <sheet name="Ⅴ繰上償還に伴う行政改革推進効果（延長団体用）" sheetId="6" r:id="rId6"/>
  </sheets>
  <definedNames>
    <definedName name="_xlnm.Print_Area" localSheetId="0">'Ⅰ基本的事項 '!$B$1:$J$65</definedName>
    <definedName name="_xlnm.Print_Area" localSheetId="1">'Ⅰ基本的事項（つづき）'!$B$1:$Z$72</definedName>
    <definedName name="_xlnm.Print_Area" localSheetId="2">'Ⅱ財政状況の分析'!$B:$D</definedName>
    <definedName name="_xlnm.Print_Area" localSheetId="3">'Ⅲ今後の財政状況の見通し'!$B$3:$R$85</definedName>
    <definedName name="_xlnm.Print_Area" localSheetId="4">'Ⅳ行政改革に関する施策'!$B$2:$F$36</definedName>
    <definedName name="_xlnm.Print_Area" localSheetId="5">'Ⅴ繰上償還に伴う行政改革推進効果（延長団体用）'!$B$2:$P$57</definedName>
  </definedNames>
  <calcPr fullCalcOnLoad="1"/>
</workbook>
</file>

<file path=xl/sharedStrings.xml><?xml version="1.0" encoding="utf-8"?>
<sst xmlns="http://schemas.openxmlformats.org/spreadsheetml/2006/main" count="536" uniqueCount="428">
  <si>
    <t>出資法人等のさらなる改革</t>
  </si>
  <si>
    <t>　出資法人について、財政再建プログラム(案)（平成20年）の進捗の点検はもちろんのこと、その後の社会状況の変化などを踏まえ、さらに事業の必要性・効果を検証し、あり方を見直す。</t>
  </si>
  <si>
    <t>公の施設のさらなる改革</t>
  </si>
  <si>
    <t>　公の施設について、財政再建プログラム(案)の取組みに加え、①プログラム案どおりに見直しが進んでいない、あるいは事情の変化により見直しの方向性に変更があるもの、②プログラム案以降に、さらに点検を行った結果、新たな課題が見つかったものについて、さらなる見直し等を図る。</t>
  </si>
  <si>
    <t>平成17年度</t>
  </si>
  <si>
    <t>平成18年度</t>
  </si>
  <si>
    <t>平成19年度</t>
  </si>
  <si>
    <t>平成20年度</t>
  </si>
  <si>
    <t>平成21年度</t>
  </si>
  <si>
    <t>平成22年度</t>
  </si>
  <si>
    <t>平成23年度</t>
  </si>
  <si>
    <t>平成24年度</t>
  </si>
  <si>
    <t>平成25年度</t>
  </si>
  <si>
    <t>平成26年度</t>
  </si>
  <si>
    <t>ａ＋ｂ＋ｃ＝　　　  ｄ</t>
  </si>
  <si>
    <t>大阪府財政構造改革プラン（案）（「大阪府行財政改革プログラム(案)」（平成18年策定）及び「大阪府財政再建プログラム(案)」（平成20年策定）の後継プラン）の基本的考え方を反映</t>
  </si>
  <si>
    <t>○国と地方の役割分担を明確にし、地方の仕事は地方が責任を持って決めるという「地域主権」の実現を通じて、府財政構造の抜本的改革をめざす。
○守るべきものは守りながら「収入の範囲内で予算を組む」ことを徹底し、財政健全化団体にならないよう、財政規律を堅持する。
（実質公債費比率を25％未満に抑制するため、減債基金の復元を進め、基金残高の不足を圧縮する）</t>
  </si>
  <si>
    <t>単年度過不足額</t>
  </si>
  <si>
    <t>減債基金復元額</t>
  </si>
  <si>
    <t>要対応額</t>
  </si>
  <si>
    <t>－</t>
  </si>
  <si>
    <r>
      <t>　</t>
    </r>
  </si>
  <si>
    <t>―</t>
  </si>
  <si>
    <t>課題③</t>
  </si>
  <si>
    <t>○平成16年度に廃止済み</t>
  </si>
  <si>
    <t>○平成20年度に互助会への公費支出を廃止済み
○職員健康保険組合への負担金は、法定負担のみ</t>
  </si>
  <si>
    <t>課題①</t>
  </si>
  <si>
    <t>課題⑤
課題①</t>
  </si>
  <si>
    <t>―</t>
  </si>
  <si>
    <t>課題②</t>
  </si>
  <si>
    <t>課題③
課題④</t>
  </si>
  <si>
    <t>―</t>
  </si>
  <si>
    <t>○給与及び定員管理の状況については、毎年１回、大阪府公報や府ウェブサイトにより公表</t>
  </si>
  <si>
    <t>大阪府財政構造改革プラン（案）に基づく公的資金補償金免除繰上償還に係る財政健全化計画</t>
  </si>
  <si>
    <t>６８９，８６９（Ｈ21年度）</t>
  </si>
  <si>
    <t>―</t>
  </si>
  <si>
    <t>○平成21年度より、部局長マネジメントを導入。それに基づくPDCAサイクルの構築に取組む。</t>
  </si>
  <si>
    <t>引き続き府債発行を抑制し、計画期間中に府債残高を減少させる。</t>
  </si>
  <si>
    <t>歳入確保、出資法人等の更なる改革、公の施設の更なる改革、主要事業の「将来リスク」の点検</t>
  </si>
  <si>
    <t>課　題</t>
  </si>
  <si>
    <t>項　　目</t>
  </si>
  <si>
    <t>　</t>
  </si>
  <si>
    <t>１</t>
  </si>
  <si>
    <t>人件費（退職手当を除く）</t>
  </si>
  <si>
    <t>改善効果額</t>
  </si>
  <si>
    <t>４</t>
  </si>
  <si>
    <t>行政管理経費</t>
  </si>
  <si>
    <t>改善効果額</t>
  </si>
  <si>
    <t>４</t>
  </si>
  <si>
    <t>出資法人改革</t>
  </si>
  <si>
    <t>改善効果額</t>
  </si>
  <si>
    <t>２</t>
  </si>
  <si>
    <t>建設事業の重点化（公債費効果含む）</t>
  </si>
  <si>
    <t>改善効果額</t>
  </si>
  <si>
    <t>４</t>
  </si>
  <si>
    <t>歳入の確保</t>
  </si>
  <si>
    <t>改善効果額</t>
  </si>
  <si>
    <t>課題①</t>
  </si>
  <si>
    <t>歳出改革</t>
  </si>
  <si>
    <t>改善効果額（※1）</t>
  </si>
  <si>
    <t>課題②</t>
  </si>
  <si>
    <t>歳入確保</t>
  </si>
  <si>
    <t>改善効果額（※1）</t>
  </si>
  <si>
    <t>課題③</t>
  </si>
  <si>
    <t>公務員制度改革等</t>
  </si>
  <si>
    <t>改善効果額（※1・※2）</t>
  </si>
  <si>
    <t>課題④</t>
  </si>
  <si>
    <t>出資法人等のさらなる改革</t>
  </si>
  <si>
    <t>改善効果額（※1）</t>
  </si>
  <si>
    <t>課題⑤</t>
  </si>
  <si>
    <t>公の施設のさらなる改革</t>
  </si>
  <si>
    <t>改善効果額（※1）</t>
  </si>
  <si>
    <t>Ａ＋Ｂ　　Ｃ</t>
  </si>
  <si>
    <t>　　　適用を受け、平成22年度以降に引き続き当該公営企業会計において公的資金補償金免除繰上償還の適用を受ける場合であって、当該公営企業会計における</t>
  </si>
  <si>
    <t>Ｃ－Ｄ</t>
  </si>
  <si>
    <t>（計画前５年度）</t>
  </si>
  <si>
    <t>（計画前４年度）</t>
  </si>
  <si>
    <t>（計画前３年度）</t>
  </si>
  <si>
    <t>（計画前々年度）</t>
  </si>
  <si>
    <t>（計画前年度）</t>
  </si>
  <si>
    <t>（計画初年度）</t>
  </si>
  <si>
    <t>（計画第２年度）</t>
  </si>
  <si>
    <t>（計画第３年度）</t>
  </si>
  <si>
    <t>（計画第４年度）</t>
  </si>
  <si>
    <t>（計画第５年度）</t>
  </si>
  <si>
    <t>（決　算）</t>
  </si>
  <si>
    <t>課　題</t>
  </si>
  <si>
    <t>地方税</t>
  </si>
  <si>
    <t>地方特例交付金</t>
  </si>
  <si>
    <t>国庫支出金</t>
  </si>
  <si>
    <t>都道府県支出金</t>
  </si>
  <si>
    <t>財産収入</t>
  </si>
  <si>
    <t>寄附金</t>
  </si>
  <si>
    <t>繰入金</t>
  </si>
  <si>
    <t>繰越金</t>
  </si>
  <si>
    <t>諸収入</t>
  </si>
  <si>
    <t>地方債</t>
  </si>
  <si>
    <t>特別区財政調整交付金</t>
  </si>
  <si>
    <t>分担金・負担金</t>
  </si>
  <si>
    <t>地方交付税</t>
  </si>
  <si>
    <t>区　　分</t>
  </si>
  <si>
    <t>歳入合計</t>
  </si>
  <si>
    <t>扶助費</t>
  </si>
  <si>
    <t>補助費等</t>
  </si>
  <si>
    <t>普通建設事業費</t>
  </si>
  <si>
    <t>うち補助事業費</t>
  </si>
  <si>
    <t>うち単独事業費</t>
  </si>
  <si>
    <t>災害復旧事業費</t>
  </si>
  <si>
    <t>失業対策事業費</t>
  </si>
  <si>
    <t>公債費</t>
  </si>
  <si>
    <t>積立金</t>
  </si>
  <si>
    <t>貸付金</t>
  </si>
  <si>
    <t>うち特別会計への貸付金</t>
  </si>
  <si>
    <t>うち公社、三ｾｸへの貸付金</t>
  </si>
  <si>
    <t>繰出金</t>
  </si>
  <si>
    <t>その他</t>
  </si>
  <si>
    <t>歳出合計</t>
  </si>
  <si>
    <t>うち特別会計からの貸付金返済額</t>
  </si>
  <si>
    <t>うち公社・三ｾｸからの貸付金返済額</t>
  </si>
  <si>
    <t>形式収支</t>
  </si>
  <si>
    <t>標準財政規模</t>
  </si>
  <si>
    <t>財政力指数</t>
  </si>
  <si>
    <t>財政調整基金</t>
  </si>
  <si>
    <t>減債基金</t>
  </si>
  <si>
    <t>その他特定目的基金</t>
  </si>
  <si>
    <t>実質収支</t>
  </si>
  <si>
    <t>（単位：百万円）</t>
  </si>
  <si>
    <t>経常収支比率　　　(％)</t>
  </si>
  <si>
    <t>実質公債費比率    (％)</t>
  </si>
  <si>
    <t>使用料・手数料</t>
  </si>
  <si>
    <t>小計（一般財源計）</t>
  </si>
  <si>
    <t>うち公営企業(法適)に対するもの</t>
  </si>
  <si>
    <t>うち公営企業(法非適)に対するもの</t>
  </si>
  <si>
    <t>　【財政指標等】</t>
  </si>
  <si>
    <t>４　その他</t>
  </si>
  <si>
    <t>３　公営企業会計に対する基準外繰出しの解消</t>
  </si>
  <si>
    <t>Ⅲ　今後の財政状況の見通し</t>
  </si>
  <si>
    <t>Ⅳ　行政改革に関する施策</t>
  </si>
  <si>
    <t>１　合併予定市町村等にあってはその予定
　とこれに伴う行革内容</t>
  </si>
  <si>
    <t>具　体　的　内　容</t>
  </si>
  <si>
    <t>Ⅰ　基本的事項</t>
  </si>
  <si>
    <t>１　団体の概要</t>
  </si>
  <si>
    <t>団体名</t>
  </si>
  <si>
    <t>２　財政指標等</t>
  </si>
  <si>
    <t>財政力指数</t>
  </si>
  <si>
    <t>区　　分</t>
  </si>
  <si>
    <t>内　　　容</t>
  </si>
  <si>
    <t>計画期間</t>
  </si>
  <si>
    <t>既存計画との関係</t>
  </si>
  <si>
    <t>計画名</t>
  </si>
  <si>
    <t>基本方針</t>
  </si>
  <si>
    <t>実質公債費比率　(％)</t>
  </si>
  <si>
    <t>経常収支比率　　(％)</t>
  </si>
  <si>
    <t>実質収支比率　　(％)</t>
  </si>
  <si>
    <t>うち公営企業債現在高(百万円)</t>
  </si>
  <si>
    <t>Ⅱ　財政状況の分析</t>
  </si>
  <si>
    <t xml:space="preserve">
財務上の特徴</t>
  </si>
  <si>
    <t xml:space="preserve">
留意事項</t>
  </si>
  <si>
    <t>内　　　　容</t>
  </si>
  <si>
    <t>　　　財政指標等について、経年推移や類似団体との水準比較などをし、各自工夫の上説明すること。</t>
  </si>
  <si>
    <t>　注１　「財務上の特徴」欄は、人口や産業構造、財政構造や地域特性等を踏まえて記載すること。また、</t>
  </si>
  <si>
    <t>実質赤字比率　　　(％)</t>
  </si>
  <si>
    <t>４　財政健全化計画の基本方針等</t>
  </si>
  <si>
    <t>事業債名</t>
  </si>
  <si>
    <t>合　　計</t>
  </si>
  <si>
    <t>普通会計債</t>
  </si>
  <si>
    <t>Ⅰ　基本的事項（つづき）</t>
  </si>
  <si>
    <t>うち普通会計債現在高(百万円)</t>
  </si>
  <si>
    <t>うち普通建設事業に係るもの</t>
  </si>
  <si>
    <t>○　行政改革や財政状況に関する情報公開</t>
  </si>
  <si>
    <t>◇　給与及び定員管理の状況の公表</t>
  </si>
  <si>
    <t>○　行政評価の導入</t>
  </si>
  <si>
    <t>◇　財政情報の開示</t>
  </si>
  <si>
    <t>○　給与のあり方</t>
  </si>
  <si>
    <t>◇　技能労務職員の給与のあり方</t>
  </si>
  <si>
    <t>◇　退職時特昇等退職手当のあり方</t>
  </si>
  <si>
    <t>◇　福利厚生事業のあり方</t>
  </si>
  <si>
    <t>○　指定管理者制度の活用等民間委託の
　推進やＰＦＩの活用</t>
  </si>
  <si>
    <t>Ⅳ　行政改革に関する施策（つづき）</t>
  </si>
  <si>
    <t>【旧簡易生命保険資金】</t>
  </si>
  <si>
    <t>旧簡易生命保険資金</t>
  </si>
  <si>
    <t>実質公債費比率</t>
  </si>
  <si>
    <t>３　合併市町村等における合併市町村基本計画等の要旨</t>
  </si>
  <si>
    <t>(単位：千円)</t>
  </si>
  <si>
    <t>項　　　目</t>
  </si>
  <si>
    <t>構成団体名</t>
  </si>
  <si>
    <t>公表の方法等</t>
  </si>
  <si>
    <t>１　主な課題と取組及び目標</t>
  </si>
  <si>
    <t>取 組 及 び 目 標</t>
  </si>
  <si>
    <t>２　公債費負担の健全化（地方債発行の抑制等）</t>
  </si>
  <si>
    <t>地方債現在高</t>
  </si>
  <si>
    <t>積立金現在高</t>
  </si>
  <si>
    <t>課題①</t>
  </si>
  <si>
    <t>課題②</t>
  </si>
  <si>
    <t>課題③</t>
  </si>
  <si>
    <t>課題④</t>
  </si>
  <si>
    <t>課題⑤</t>
  </si>
  <si>
    <t>　　４　必要に応じて行を追加して記入すること。</t>
  </si>
  <si>
    <t xml:space="preserve">
財政運営課題</t>
  </si>
  <si>
    <t>　　２　「財政運営課題」欄は、税収入の確保、給与水準・定員管理の適正合理化、公債負担の健全化、</t>
  </si>
  <si>
    <t>　　　公営企業繰出金の適正運用、地方公社・第三セクターの適正な運営等、団体が認識する財政運営上</t>
  </si>
  <si>
    <t>　　　認識する理由を類似団体等との比較を交えながら具体的に説明すること。</t>
  </si>
  <si>
    <t>　　３　「留意事項」欄は、「財政運営課題」で取り上げた項目の他に、財政運営に当たって補足すべき</t>
  </si>
  <si>
    <t>うち元金償還分</t>
  </si>
  <si>
    <t>区　　　分</t>
  </si>
  <si>
    <t>繰上償還希望額</t>
  </si>
  <si>
    <t>　注１　歳出削減策のみならず、歳入確保策についても幅広く検討の上、記入すること。</t>
  </si>
  <si>
    <t>　　２　「課題」欄については、「１　主な課題と取組及び目標」の「課題」欄の番号を記入すること。</t>
  </si>
  <si>
    <t xml:space="preserve">補償金免除額 </t>
  </si>
  <si>
    <t>一般会計
出資債等</t>
  </si>
  <si>
    <t>　注１　上記区分に応じ、「Ⅱ　財政状況の分析」の「財政運営課題」に揚げた各課題に対応する施策を具体的に記入すること。その際、どの課題に対応する施策か明らかとなるよう、Ⅱ</t>
  </si>
  <si>
    <t>旧資金運用部資金</t>
  </si>
  <si>
    <t>【旧資金運用部資金】</t>
  </si>
  <si>
    <t>　　確認した補償金免除(見込)額を記入すること。</t>
  </si>
  <si>
    <t>　　準日の金利動向に応じて算出された予定額であり、各地方公共団体の所在地を管轄とする財務省財務局・財務事務所に予め相談･調整の上､</t>
  </si>
  <si>
    <t>注１　団体が一部事務組合等（一部事務組合、広域連合及び企業団をいう。以下同じ。）の場合は、「団体名」欄に一部事務組</t>
  </si>
  <si>
    <t>　　　第２項に規定する合併市町村及び同条第１項に規定する市町村の合併をしようとする市町村で地方自治法（昭和22年法律</t>
  </si>
  <si>
    <t>　　　第67号）第７条第７項の規定による告示のあったものをいう。</t>
  </si>
  <si>
    <t>Ⅱの課題番号</t>
  </si>
  <si>
    <t>国調人口(H17.10. 1現在)</t>
  </si>
  <si>
    <t>　　合等の名称を記入し、「構成団体名」欄にその構成団体名を列記すること。</t>
  </si>
  <si>
    <t>小　　　計　　　　 (A)</t>
  </si>
  <si>
    <t>小　　　計　　　　 (B)</t>
  </si>
  <si>
    <t>　　　　　　　　合　　　計　　 (A)+(B)</t>
  </si>
  <si>
    <t>　　　の課題及びその具体的施策について、優先度の高いものから順に記入する。また、財政運営課題と</t>
  </si>
  <si>
    <t>　　　事項を記入すること。</t>
  </si>
  <si>
    <t>公的資金補償金免除繰上償還に係る財政健全化計画</t>
  </si>
  <si>
    <t>注１　「旧資金運用部資金」の「補償金免除額」欄は、各地方公共団体の「繰上償還希望額」欄の額に対応する額として、計画提出前の一定基</t>
  </si>
  <si>
    <t>　２　各欄の数値は小数点第２位を切り上げて、小数点第１位まで記入すること。従って各欄の単純合計と「合計」欄の数値は一致しない場合</t>
  </si>
  <si>
    <t>将来負担比率</t>
  </si>
  <si>
    <t>　　　合併市町村（平成７年４月１日以後に同条第１項に規定する市町村の合併により設置されたものに限る。）をいう。</t>
  </si>
  <si>
    <t>　２　公営企業債のうち、当該地方公共団体の一般会計が負担するもの（一般会計出資債、補助金債のほか、一般行政病院等に係る病院事業債、過疎</t>
  </si>
  <si>
    <t>　注１　上記各項目には、Ⅱで採り上げた経営課題に対応する取組としてⅣに掲げた経営健全化に関する施策のうち、それぞれ各項目に該当するものについて、その対応関係が分かるように記入すること。</t>
  </si>
  <si>
    <t>　　３　必要に応じて行を追加して記入すること。</t>
  </si>
  <si>
    <t>　　　なお、一部事務組合等に係る財政力指数、実質公債費比率、経常収支比率については、当該一部事務組合等の構成団体</t>
  </si>
  <si>
    <t>　２　財政指標については、条件該当年度を（　）内に記入すること。また、財政力指数以外の財政指標については、数値相</t>
  </si>
  <si>
    <t>　　互間で年度（地方財政状況調査における年度）を混在して使用することがないよう留意すること。</t>
  </si>
  <si>
    <t>　３　財政力指数（臨財債振替前）については、財政力指数が１．０以上の団体で、臨時財政対策債振替前の基準財政需要額</t>
  </si>
  <si>
    <t>当初計画合計</t>
  </si>
  <si>
    <t>延長計画合計</t>
  </si>
  <si>
    <t>注１　財政力指数及び実質公債費比率については、平成21年度又は平成22年度の数値を、経常収支比率及び将来負担比率につ</t>
  </si>
  <si>
    <t>　　いては、平成20年度又は平成21年度の数値をそれぞれ記入すること。これら以外の数値については、直近の地方財政状況</t>
  </si>
  <si>
    <r>
      <t>標準財政規模</t>
    </r>
    <r>
      <rPr>
        <sz val="10"/>
        <color indexed="8"/>
        <rFont val="ＭＳ ゴシック"/>
        <family val="3"/>
      </rPr>
      <t>（百万円）</t>
    </r>
  </si>
  <si>
    <r>
      <t>財政力指数</t>
    </r>
    <r>
      <rPr>
        <sz val="10"/>
        <color indexed="8"/>
        <rFont val="ＭＳ ゴシック"/>
        <family val="3"/>
      </rPr>
      <t>（臨財債振替前）</t>
    </r>
  </si>
  <si>
    <r>
      <t>地方債現在高</t>
    </r>
    <r>
      <rPr>
        <sz val="10"/>
        <color indexed="8"/>
        <rFont val="ＭＳ ゴシック"/>
        <family val="3"/>
      </rPr>
      <t>（百万円）</t>
    </r>
  </si>
  <si>
    <r>
      <t>積立金現在高</t>
    </r>
    <r>
      <rPr>
        <sz val="10"/>
        <color indexed="8"/>
        <rFont val="ＭＳ ゴシック"/>
        <family val="3"/>
      </rPr>
      <t>（百万円）</t>
    </r>
  </si>
  <si>
    <t>職員数(H22. 4. 1現在)</t>
  </si>
  <si>
    <t>　注１　「新法による合併市町村、合併予定市町村」とは、市町村の合併の特例に関する法律（平成16年法律第59号）第２条</t>
  </si>
  <si>
    <t>　　２　「旧法による合併市町村」とは、旧市町村の合併の特例に関する法律（昭和40年法律第６号）第２条第２項に規定する</t>
  </si>
  <si>
    <t>　　３　□にレを付けた上で、当該市町村合併に伴い実施（予定）の行革の内容等の要旨を記入すること。また、要旨について</t>
  </si>
  <si>
    <t>　　があること（なお、小数点第２位が０であるが、小数点第３位に数値がある場合は同様に切り上げること。）。</t>
  </si>
  <si>
    <t>注１　地方債計画の区分ごとに記入し、必要に応じて行を追加すること。</t>
  </si>
  <si>
    <t>注　実質公債費比率は、平成21年度（平成18年度から平成20年度までの３か年平均）の数値を基準年度とした場合は平成20年度欄に、平成22年度</t>
  </si>
  <si>
    <t>　（平成19年度から平成21年度までの３か年平均）の数値を基準年度とした場合は平成21年度欄に、それぞれ記入すること。</t>
  </si>
  <si>
    <t>　　　に付した課題番号を「Ⅱの課題番号」欄に記入すること。</t>
  </si>
  <si>
    <t>　　５　必要に応じて行を追加して記入すること。</t>
  </si>
  <si>
    <t>（当初計画初年度）</t>
  </si>
  <si>
    <t>（当初計画第２年度）</t>
  </si>
  <si>
    <t>（当初計画第３年度）</t>
  </si>
  <si>
    <t>（当初計画第４年度）</t>
  </si>
  <si>
    <t>（当初計画第５年度）</t>
  </si>
  <si>
    <t>　　　これらの計画を「公的資金補償金免除繰上償還に係る財政健全化計画」とみなす場合には、各計画における施策のうち、それぞれの各項目に該当するものについて、その対応関係が分かるように記入すること。</t>
  </si>
  <si>
    <t>旧公営企業金融公庫資金</t>
  </si>
  <si>
    <t>【旧公営企業金融公庫資金】</t>
  </si>
  <si>
    <t>　　　出削減策等があれば、当該施策を記入すること。</t>
  </si>
  <si>
    <t>　　４　財政状況が良好な場合又は必ずしも悪いとはいえない状態であっても、財政状況を良好な状態に維持するため又は更なる財政健全化のために講じることとしている歳入確保策・歳</t>
  </si>
  <si>
    <t>年利6.5%以上
(平成22年度末残高）</t>
  </si>
  <si>
    <t>○　その他</t>
  </si>
  <si>
    <t>職員数</t>
  </si>
  <si>
    <t>　　　　なお、地方公共団体の財政の健全化に関する法律（平成19年法律第94号）（以下、「財政健全化法」という。）に規定する「財政健全化計画」又は「財政再生計画」を定めていることから、地方財政法施行令附則第６条第３項の規定により、</t>
  </si>
  <si>
    <t>　　２　各項目への記入に当たっては、Ⅳに掲げた施策又は財政健全化法に掲げた方策をそのまま転記せず、ポイントを簡潔にまとめた形で記入すること。</t>
  </si>
  <si>
    <t>５　繰上償還希望額等</t>
  </si>
  <si>
    <t>６　平成２２年度以降における年利５％以上の地方債現在高の状況</t>
  </si>
  <si>
    <t>年利6.3%以上
(平成22年度末残高）</t>
  </si>
  <si>
    <t>旧運用部：年利6.3%以上
旧簡保　：年利6.5%以上
旧公庫　：年利6%以上</t>
  </si>
  <si>
    <t>旧運用部：年利6%以上
　　　　　6.3%未満
旧簡保　：年利6%以上
          6.5%未満
旧公庫　：年利5.5%以上
　　　　　6%未満</t>
  </si>
  <si>
    <t>年利6%以上6.3%未満
(平成23年度末残高）</t>
  </si>
  <si>
    <t>年利5%以上6%未満
(平成24年度末残高）</t>
  </si>
  <si>
    <t>年利6%以上6.5%未満
(平成23年度末残高）</t>
  </si>
  <si>
    <t>年利6%以上
(平成22年度末残高）</t>
  </si>
  <si>
    <t>年利5.5%以上6%未満
(平成23年度9月期残高）</t>
  </si>
  <si>
    <t>年利5%以上5.5%未満
(平成24年度9月期残高）</t>
  </si>
  <si>
    <t>うち年利7%以上</t>
  </si>
  <si>
    <t>旧運用部：年利5%以上
　　　　　6%未満
旧簡保　：年利5%以上
          6%未満
旧公庫　：年利5%以上
　　　　　5.5%未満</t>
  </si>
  <si>
    <t>（当初計画前年度）</t>
  </si>
  <si>
    <t>（延長計画初年度）</t>
  </si>
  <si>
    <t>（延長計画２年度）</t>
  </si>
  <si>
    <t>（延長計画３年度）</t>
  </si>
  <si>
    <t>（延長計画４年度）</t>
  </si>
  <si>
    <t>（延長計画５年度）</t>
  </si>
  <si>
    <t>（延長計画前年度）</t>
  </si>
  <si>
    <t>（単位：百万円）</t>
  </si>
  <si>
    <t>（単位：百万円、人）</t>
  </si>
  <si>
    <t>区分</t>
  </si>
  <si>
    <t>健全化判断比率の状況</t>
  </si>
  <si>
    <t>計画期間：</t>
  </si>
  <si>
    <t>　３　「健全化判断比率の状況」欄については、繰上償還を実施しようとする年度において当該団体の健全化判断比率が財政再</t>
  </si>
  <si>
    <t>（実績値）</t>
  </si>
  <si>
    <t>当初計画の目標値</t>
  </si>
  <si>
    <t>延長計画の目標値</t>
  </si>
  <si>
    <t>□財政再生基準以上　□早期健全化基準以上</t>
  </si>
  <si>
    <t>　　化計画の計画期間を併せて記入すること。</t>
  </si>
  <si>
    <t>　　生基準又は早期健全化基準以上である場合、該当するものをチェックすること。その場合には、財政再生計画又は財政健全</t>
  </si>
  <si>
    <t>　　調査及び公営企業決算状況調査の報告（又は報告を予定している）数値を記入すること。</t>
  </si>
  <si>
    <t>２　経常経費の見直し</t>
  </si>
  <si>
    <t>○　定員管理</t>
  </si>
  <si>
    <t>○　物件費、維持補修費等の見直し</t>
  </si>
  <si>
    <t>３　地方税の徴収率の向上、売却可能資
　産の処分等による歳入の確保</t>
  </si>
  <si>
    <t>４　地方公社の改革や地方独立行政法人
　への移行の促進</t>
  </si>
  <si>
    <t>５　行政改革や財政状況に関する情報公開
　の推進と行政評価の導入</t>
  </si>
  <si>
    <t>６　その他</t>
  </si>
  <si>
    <t>２　年度別目標</t>
  </si>
  <si>
    <r>
      <t>＜参考＞補償金免除額</t>
    </r>
    <r>
      <rPr>
        <sz val="12"/>
        <rFont val="ＭＳ ゴシック"/>
        <family val="3"/>
      </rPr>
      <t>（旧資金運用部資金）</t>
    </r>
  </si>
  <si>
    <t>Ⅴ　繰上償還に伴う行政改革推進効果【延長計画策定団体】</t>
  </si>
  <si>
    <r>
      <t>１　</t>
    </r>
    <r>
      <rPr>
        <sz val="12"/>
        <rFont val="ＭＳ ゴシック"/>
        <family val="3"/>
      </rPr>
      <t>経常経費の見直し</t>
    </r>
  </si>
  <si>
    <r>
      <t>＜参考＞当初計画補償金免除額</t>
    </r>
    <r>
      <rPr>
        <sz val="12"/>
        <rFont val="ＭＳ ゴシック"/>
        <family val="3"/>
      </rPr>
      <t>（旧資金運用部資金）</t>
    </r>
  </si>
  <si>
    <t>うち職員給</t>
  </si>
  <si>
    <t>　　　　　　　　　○○会計への加算額</t>
  </si>
  <si>
    <t>　　　（Ｄの内訳）○○会計への加算額</t>
  </si>
  <si>
    <r>
      <t>地方譲与税</t>
    </r>
    <r>
      <rPr>
        <sz val="12"/>
        <rFont val="ＭＳ ゴシック"/>
        <family val="3"/>
      </rPr>
      <t>等</t>
    </r>
  </si>
  <si>
    <t>　　の各数値を加重平均したものを記入すること（ただし、一部事務組合等の構成団体に財政力指数１．０以上の団体がある</t>
  </si>
  <si>
    <t>　４　注１に関連して、一部事務組合等については、補足様式２を作成し添付すること。</t>
  </si>
  <si>
    <r>
      <t>　　を用いて算出した場合の財政力指数が１．０を下回る場合についてのみ記入すること。</t>
    </r>
    <r>
      <rPr>
        <sz val="10"/>
        <rFont val="ＭＳ ゴシック"/>
        <family val="3"/>
      </rPr>
      <t>この場合には、補足様式１を作成</t>
    </r>
  </si>
  <si>
    <r>
      <t>人件費　　　　　　　</t>
    </r>
    <r>
      <rPr>
        <sz val="12"/>
        <rFont val="ＭＳ ゴシック"/>
        <family val="3"/>
      </rPr>
      <t>ａ</t>
    </r>
  </si>
  <si>
    <r>
      <t>物件費　　　　　　</t>
    </r>
    <r>
      <rPr>
        <sz val="12"/>
        <rFont val="ＭＳ ゴシック"/>
        <family val="3"/>
      </rPr>
      <t>　ｂ</t>
    </r>
  </si>
  <si>
    <r>
      <t>維持補修費　　　　　</t>
    </r>
    <r>
      <rPr>
        <sz val="12"/>
        <rFont val="ＭＳ ゴシック"/>
        <family val="3"/>
      </rPr>
      <t>ｃ</t>
    </r>
  </si>
  <si>
    <r>
      <rPr>
        <sz val="12"/>
        <rFont val="ＭＳ ゴシック"/>
        <family val="3"/>
      </rPr>
      <t>Ｃのうち公営企業会計加算分　Ｄ</t>
    </r>
  </si>
  <si>
    <t>　　２　今後行う行政改革の取組の内容について記載すること。なお、平成19年度から平成21年度までの間に公的資金補償金免除繰上償還措置の承認を受けている団体については、更なる</t>
  </si>
  <si>
    <t>　　　行政改革の取組の内容が分かるように記載すること。ただし、新規に計画を策定する団体については、計画前５年間に取り組んできた行政改革に関する施策についても記入すること。</t>
  </si>
  <si>
    <t>　　３　本表各項目に記入した各種施策のうち、当該取組の効果として改善効果額の算出が可能な項目については、「Ⅴ　繰上償還に伴う行政改革推進効果」の「年度別目標」にその改善</t>
  </si>
  <si>
    <t>当初計画に計上した施策に係る改善効果額</t>
  </si>
  <si>
    <t>当初計画改善効果額　合計</t>
  </si>
  <si>
    <t>延長計画に計上した施策に係る改善効果額</t>
  </si>
  <si>
    <t>延長計画改善効果額　合計　Ａ</t>
  </si>
  <si>
    <t>延長期間が２年以下の場合に加算する改善効果額　Ｂ</t>
  </si>
  <si>
    <t>　　３　「延長計画に計上した施策に係る改善効果額」欄には、「当初計画に計上した施策に係る改善効果額」を含めないこと。</t>
  </si>
  <si>
    <t xml:space="preserve">    ４　「Ｃのうち公営企業加算分　Ｄ」欄については、平成19年度から平成21年度までの間に当該団体の公営企業会計において公的資金補償金免除繰上償還の</t>
  </si>
  <si>
    <t>　　　経営改革の改善効果額が当該公営企業会計に係る旧資金運用部資金の補償金免除額に達しない場合に記入すること（ただし、公営企業会計に加算できる改</t>
  </si>
  <si>
    <t>　　　善効果額は、普通会計に係る改善効果額が旧資金運用部資金の補償金免除額を上回る部分に限る。）。</t>
  </si>
  <si>
    <r>
      <t>　　　効果額を記入すること。なお、当該改善効果額が</t>
    </r>
    <r>
      <rPr>
        <sz val="12"/>
        <rFont val="ＭＳ ゴシック"/>
        <family val="3"/>
      </rPr>
      <t>計画前年度との比較により算出できない項目については、当該改善効果額の算出方法も併せて各欄に記入すること。</t>
    </r>
  </si>
  <si>
    <t>◇　給与構造の見直し、地域手当等のあ
　り方</t>
  </si>
  <si>
    <t>　２　「職員数」欄は、普通会計において一般職に属する常勤の職員（地方公務員法第３条３項の特別職を除く。）について、</t>
  </si>
  <si>
    <t>別紙第２号書式</t>
  </si>
  <si>
    <t>大阪府</t>
  </si>
  <si>
    <t>8,817,166人</t>
  </si>
  <si>
    <t>―</t>
  </si>
  <si>
    <t>　　平成22年４月１日現在で記入すること。ただし、教育長及び４月１日付け退職者は除くこと。　</t>
  </si>
  <si>
    <t>０．８（Ｈ22年度）</t>
  </si>
  <si>
    <t>１，４６８，０７９（Ｈ21年度）</t>
  </si>
  <si>
    <t>　－　　（　　年度）</t>
  </si>
  <si>
    <t>５，２５０，６３９（Ｈ21年度）</t>
  </si>
  <si>
    <t>１７．２％（Ｈ22年度）</t>
  </si>
  <si>
    <t>４，５６０，７７０（Ｈ21年度）</t>
  </si>
  <si>
    <t>９６．９％（Ｈ21年度）</t>
  </si>
  <si>
    <t>２．２％（Ｈ21年度）</t>
  </si>
  <si>
    <t>４３８，４１９（Ｈ21年度）</t>
  </si>
  <si>
    <t>２８９．２％（Ｈ21年度）</t>
  </si>
  <si>
    <t>　　場合には、構成団体の中で最も低い財政力指数の団体の数値を記入すること。）。</t>
  </si>
  <si>
    <t>　　　また、一部事務組合等に係る将来負担比率については、各構成団体の将来負担比率を各構成団体の団体区分ごとに別表</t>
  </si>
  <si>
    <t>　　１の基準１で除し、それにより得た数値を将来負担比率算出における分母の額に応じて加重平均したものを記入すること。</t>
  </si>
  <si>
    <r>
      <t>　　</t>
    </r>
    <r>
      <rPr>
        <sz val="10"/>
        <rFont val="ＭＳ ゴシック"/>
        <family val="3"/>
      </rPr>
      <t>し添付すること。なお、一部事務組合等については本欄の記入は不要であること。</t>
    </r>
  </si>
  <si>
    <t>　□　新法による合併市町村、合併予定市町村の合併市町村基本計画の要旨
　□　旧法による合併市町村の市町村建設計画の要旨
　■　該当なし</t>
  </si>
  <si>
    <t>〔合併期日：平成○年○月○日〕　　―</t>
  </si>
  <si>
    <r>
      <t>　　　は、</t>
    </r>
    <r>
      <rPr>
        <sz val="10"/>
        <rFont val="ＭＳ ゴシック"/>
        <family val="3"/>
      </rPr>
      <t>別紙</t>
    </r>
    <r>
      <rPr>
        <sz val="10"/>
        <color indexed="8"/>
        <rFont val="ＭＳ ゴシック"/>
        <family val="3"/>
      </rPr>
      <t>としても差し支えないこと。</t>
    </r>
  </si>
  <si>
    <t>首都圏等建設事業</t>
  </si>
  <si>
    <t>上水道事業</t>
  </si>
  <si>
    <t>病院事業</t>
  </si>
  <si>
    <t>一般単独事業</t>
  </si>
  <si>
    <t>公営住宅建設事業</t>
  </si>
  <si>
    <t>　　代行事業による下水道事業債で事業経営の実態がなく一般会計が残債を管理しているもの、起債時には事業が存在していたが、その後の事業廃止</t>
  </si>
  <si>
    <t>　　等により現在は一般会計が残債を管理しているもの等）については、「一般会計出資債等」欄に記入すること。</t>
  </si>
  <si>
    <t>　大阪府では、長年にわたり行財政改革に取り組んできており、とりわけ、平成20年に策定した「財政再建プログラム(案)」においては、次世代に負担を先送りせず、“収入の範囲内で予算を組む”という原則を徹底し、財政規律の堅持に取り組んできた。
　しかし、歳入面では、雇用や経済の状況が依然厳しく、法人二税を中心とする税収が低迷する中、今後とも歳入の大きな伸びは期待できず、国の地方財政対策に大きく依存する形となっている。
　一方、歳出面では、社会保障分野をはじめ、義務的・恒常的な負担が占める割合が大きく、それが高齢化等に伴って、年々拡大を続け、財政を硬直化させている。
　また、これまでの財政運営において、財源不足への対応として基金などのストックに頼る財源対策を続けてきたことから、将来における府債の償還財源である減債基金の残高が大きく不足した状態となっており、府債の償還期の到来にあわせて今後実質公債費比率が急激に悪化することが見込まれている。
　そのため、「自律的な財政構造」の実現に向け、国・地方の権限・財源・責任のあり方検討や必要な制度見直しを求めつつ、府自らも改革を進める必要がある。</t>
  </si>
  <si>
    <t>歳出改革</t>
  </si>
  <si>
    <t>　これまでも数次にわたり行財政改革に取り組んできたが、少子高齢化の一層の進展、金融不安に端を発する世界的な景気後退、政権交代に伴う様々な制度改革など、社会経済情勢の構造的な変化に見舞われている。そうした中、平成22年春に行った他府県との比較調査も踏まえて、新たに類似府県等との比較の視点で事務事業の評価・点検を行うとともに、従来同様の視点からも再点検を行った。今後、点検結果に基づく施策の見直し・再構築に取り組む。</t>
  </si>
  <si>
    <t>歳入確保</t>
  </si>
  <si>
    <t>　これまでも府有財産の処分を進めてきたが、さらに府民共通の財産として、現在の利用形態や貸付方法の見直しも含め、積極的に調整を図り、財源確保に努める。
　また、基金の活用や債権回収の強化、使用料・手数料の見直しなどに取り組む。</t>
  </si>
  <si>
    <t>公務員制度改革</t>
  </si>
  <si>
    <t>　頑張った職員が報われ、やる気を引き出すとともに、府民の理解と支持を得られ、多様な人材登用によって組織のエネルギーを引き出せるよう、人事給与制度及び組織人員体制の改革に取り組む。
【人事給与制度】（主なもの）
◇給与制度…独自給料表の導入、わたり・一律的昇格の廃止、現給保障の解消
【組織人員体制】（主なもの）
◇一般行政部門職員数の削減…21年度当初比900人削減をめざす（平成22～26年度）
◇ポスト管理…管理職ポストのスリム化を図る
◇出先機関の見直し…廃止・統合・あり方検討のほか、独法化、中核市移行に伴う保健所の移管などを図る
◇附属機関の見直し…審議会等の廃止・統合・休止を図る
　なお、構造改革としての取組みのほか、収支不足への対応の一環として、職員給与の時限的な減額により、人件費の抑制に取り組む。</t>
  </si>
  <si>
    <t>平成22年度～26年度</t>
  </si>
  <si>
    <t>・府ホームページへの掲載
・人件費の抑制を含む大阪府財政構造改革プラン（案）については、平成２２年９月議会及び平成２３年２月議会において審議される事項であり、議決に向けて引き続き調整等を行う。</t>
  </si>
  <si>
    <t>フォロー
アップ用</t>
  </si>
  <si>
    <t>（計　画）</t>
  </si>
  <si>
    <r>
      <t xml:space="preserve">5,243,983
</t>
    </r>
    <r>
      <rPr>
        <strike/>
        <sz val="12"/>
        <rFont val="ＭＳ ゴシック"/>
        <family val="3"/>
      </rPr>
      <t>4,819,259</t>
    </r>
  </si>
  <si>
    <r>
      <t xml:space="preserve">17.6
</t>
    </r>
    <r>
      <rPr>
        <strike/>
        <sz val="12"/>
        <rFont val="ＭＳ ゴシック"/>
        <family val="3"/>
      </rPr>
      <t>17.9</t>
    </r>
  </si>
  <si>
    <t>（決算）</t>
  </si>
  <si>
    <r>
      <t xml:space="preserve">18.4
</t>
    </r>
    <r>
      <rPr>
        <strike/>
        <sz val="12"/>
        <rFont val="ＭＳ ゴシック"/>
        <family val="3"/>
      </rPr>
      <t>19.2</t>
    </r>
  </si>
  <si>
    <t>○財産・債権管理等
【府有財産の活用と売却】
・保有する全府有財産のうちから、活用可能財産を掘り起こし、積極的に売却・貸付を実施。貸付料等の減免取扱いを厳格化。
・府有資産を活用したネーミングライツ導入の強化
【基金の活用】
・未利用地の売却益を府営住宅整備基金に積み立て、府営住宅の適正な管理のために活用
【債権管理の強化対策】
・府税等債権の滞納圧縮のさらなる推進を図るとともに、「特別回収・整理チーム」の設置など、的確な債権の回収・整理を図り、債権管理の大幅な強化対策を順次実施
○課税自主権の活用
・不断の行財政改革の継続を前提とした上で、課税自主権活用に向けた課題等について、学識経験者を交えて検討
○使用料・手数料の見直し
・受益と負担の明確化の観点から、受益者の特定されるサービス・事務等について、現行の使用料・手数料の水準や、減免理由等を再点検</t>
  </si>
  <si>
    <t>○ 地方公社改革
【基本的な取組方針】
・大阪府土地開発公社：先行取得した長期保有資産の計画的な解消、用地取得業務の効率的な実施などをすすめ、経営の健全化を図る。
・大阪府住宅供給公社：経営の安定化に向け、家賃収入・建替事業に伴う再生地処分益の確保や経営の合理化・適正化など、自主努力を基本に経営改善を計画的にすすめる。
・大阪府道路公社：維持管理経費の削減、利用促進による増収等に取り組み、一層の経営改善を図る。
○ 地方独立行政法人への移行
【基本的な取組方針】
・質の高いサービスを提供するとともに、効率的で透明性の高い組織運営を確保するため地方独立行政法人制度を活用する。
【取組状況】
・「公立大学法人大阪府立大学」を設立。府立の３大学を再編統合し、新しい大阪府立大学を開学（Ｈ17年度）、府立工業高等専門学校を設置（H23年度）
・府立５病院の運営主体として、「地方独立行政法人大阪府立病院機構」を設立（Ｈ18年度）
・試験研究機関について、「地方独立行政法人大阪府立産業技術総合研究所」、「地方独立行政法人大阪府環境農林水産総合研究所」の設立（H24年度）。</t>
  </si>
  <si>
    <t>決算剰余金の活用</t>
  </si>
  <si>
    <r>
      <rPr>
        <u val="single"/>
        <sz val="12"/>
        <rFont val="ＭＳ ゴシック"/>
        <family val="3"/>
      </rPr>
      <t>5,409,778</t>
    </r>
    <r>
      <rPr>
        <sz val="12"/>
        <rFont val="ＭＳ ゴシック"/>
        <family val="3"/>
      </rPr>
      <t xml:space="preserve">
</t>
    </r>
    <r>
      <rPr>
        <strike/>
        <sz val="12"/>
        <rFont val="ＭＳ ゴシック"/>
        <family val="3"/>
      </rPr>
      <t>4,716,196</t>
    </r>
  </si>
  <si>
    <r>
      <rPr>
        <u val="single"/>
        <sz val="12"/>
        <rFont val="ＭＳ ゴシック"/>
        <family val="3"/>
      </rPr>
      <t>5,583,504</t>
    </r>
    <r>
      <rPr>
        <sz val="12"/>
        <rFont val="ＭＳ ゴシック"/>
        <family val="3"/>
      </rPr>
      <t xml:space="preserve">
</t>
    </r>
    <r>
      <rPr>
        <strike/>
        <sz val="12"/>
        <rFont val="ＭＳ ゴシック"/>
        <family val="3"/>
      </rPr>
      <t>4,592,918</t>
    </r>
  </si>
  <si>
    <r>
      <t>8,700</t>
    </r>
    <r>
      <rPr>
        <strike/>
        <sz val="12"/>
        <rFont val="ＭＳ ゴシック"/>
        <family val="3"/>
      </rPr>
      <t>　7,000</t>
    </r>
  </si>
  <si>
    <r>
      <t>6,600</t>
    </r>
    <r>
      <rPr>
        <strike/>
        <sz val="12"/>
        <rFont val="ＭＳ ゴシック"/>
        <family val="3"/>
      </rPr>
      <t>　5,000</t>
    </r>
  </si>
  <si>
    <r>
      <t>600</t>
    </r>
    <r>
      <rPr>
        <strike/>
        <sz val="12"/>
        <rFont val="ＭＳ ゴシック"/>
        <family val="3"/>
      </rPr>
      <t>　500</t>
    </r>
  </si>
  <si>
    <r>
      <t xml:space="preserve">18.1
</t>
    </r>
    <r>
      <rPr>
        <strike/>
        <sz val="12"/>
        <rFont val="ＭＳ ゴシック"/>
        <family val="3"/>
      </rPr>
      <t>19.2</t>
    </r>
  </si>
  <si>
    <t>平成22年に行った他府県との比較調査も踏まえて、新たに類似府県等との比較の視点で事務事業の評価・点検を行うとともに、従来同様の視点からも再点検を実施。他府県比較調査から抽出した事業を財政構造改革プラン（案）の個別評価・点検の対象事業として、施策の見直し・再構築を実施。また、財政健全化に向けた取組みとして、24年度に全ての事務事業について総点検を実施し、25年度には288事業を対象として点検を行い、施策の見直しを実施。</t>
  </si>
  <si>
    <r>
      <rPr>
        <u val="single"/>
        <sz val="12"/>
        <rFont val="ＭＳ ゴシック"/>
        <family val="3"/>
      </rPr>
      <t>19.0</t>
    </r>
    <r>
      <rPr>
        <sz val="12"/>
        <rFont val="ＭＳ ゴシック"/>
        <family val="3"/>
      </rPr>
      <t xml:space="preserve">
</t>
    </r>
    <r>
      <rPr>
        <strike/>
        <sz val="12"/>
        <rFont val="ＭＳ ゴシック"/>
        <family val="3"/>
      </rPr>
      <t>20.5</t>
    </r>
  </si>
  <si>
    <t>○大阪府財政構造改革プラン（案）において、大阪府版「公務員制度改革」の取組みを策定
○職務給の原則を推進する観点から、給与条例等の改正を行い平成23年度から、１役職段階１職級の適用、独自給料表の導入、わたり・一律昇格の廃止、平成18年度の給与構造改革における差額の廃止等を実施</t>
  </si>
  <si>
    <t>○約400事業を対象に平成22年に行った他府県との比較調査も踏まえて、新たに類似府県等との比較の視点で事務事業の評価・点検を行うとともに、従来同様の視点からも再点検を実施
○他府県比較調査を行った事業のうち約220事業について、財政構造改革プラン（案）の個別評価・点検の対象事業として、施策の見直し・再構築を実施
○財政健全化に向けた取組みとして、24年度に全ての事務事業について総点検を実施
○財政健全化に向け、25年度に288事業を対象として点検を行い、施策の見直しを実施</t>
  </si>
  <si>
    <r>
      <rPr>
        <u val="single"/>
        <sz val="12"/>
        <rFont val="ＭＳ ゴシック"/>
        <family val="3"/>
      </rPr>
      <t>5,596,599</t>
    </r>
    <r>
      <rPr>
        <sz val="12"/>
        <rFont val="ＭＳ ゴシック"/>
        <family val="3"/>
      </rPr>
      <t xml:space="preserve">
</t>
    </r>
    <r>
      <rPr>
        <strike/>
        <sz val="12"/>
        <rFont val="ＭＳ ゴシック"/>
        <family val="3"/>
      </rPr>
      <t>4,261,771</t>
    </r>
  </si>
  <si>
    <r>
      <t>○財政情報については、年２回発行する「財政のあらまし」に予算・決算の概要や、出資法人との連結バランスシートを掲載するほか、ホームページにも類似団体との財政指標の比較等を掲載。
○平成20年より公表している「財政収支見通し（粗い試算）では、平成</t>
    </r>
    <r>
      <rPr>
        <strike/>
        <sz val="12"/>
        <rFont val="ＭＳ ゴシック"/>
        <family val="3"/>
      </rPr>
      <t>４６</t>
    </r>
    <r>
      <rPr>
        <sz val="12"/>
        <color indexed="10"/>
        <rFont val="ＭＳ ゴシック"/>
        <family val="3"/>
      </rPr>
      <t>４７</t>
    </r>
    <r>
      <rPr>
        <sz val="12"/>
        <rFont val="ＭＳ ゴシック"/>
        <family val="3"/>
      </rPr>
      <t>年までの収支見通しを示しているところ。
○平成21年度当初予算より、予算編成過程をホームページで公表。
○投資家向けＩＲ説明会の実施及びＩＲ資料のＨＰへの掲載。
○行政改革の取組状況について、年1回「改革工程表」をホームページで公表。</t>
    </r>
  </si>
  <si>
    <t>83,126人</t>
  </si>
  <si>
    <r>
      <t xml:space="preserve">
○ 指定管理者制度
【取組状況（平成18年度～）】
・従来管理委託を行っていた公の施設については、指定管理者制度を全施設に導入（</t>
    </r>
    <r>
      <rPr>
        <strike/>
        <sz val="12"/>
        <rFont val="ＭＳ ゴシック"/>
        <family val="3"/>
      </rPr>
      <t>H26.4</t>
    </r>
    <r>
      <rPr>
        <sz val="12"/>
        <color indexed="10"/>
        <rFont val="ＭＳ ゴシック"/>
        <family val="3"/>
      </rPr>
      <t>H27.3</t>
    </r>
    <r>
      <rPr>
        <sz val="12"/>
        <rFont val="ＭＳ ゴシック"/>
        <family val="3"/>
      </rPr>
      <t>現在68施設）
・新たな取組みとして府営住宅管理業務の指定管理者制度導入について、平成22年度から一部の府営住宅を対象にモデル実施し、平成24年度から全ての府営住宅を対象に本格実施
・全国初の取組みとして、平成25年10月から高等職業技術専門校のうち１校について指定管理者制度を導入
○ 民間委託の推進
【取組状況（平成14年度～）】
・職員健康診断業務、庁舎管理業務、総務サービスセンターの設置、融資に係る債権回収業務等を民間へ委託
・「民間提案型アウトソーシング」として大阪版市場化テストを実施しており、税務業務、図書館管理運営事務など</t>
    </r>
    <r>
      <rPr>
        <strike/>
        <sz val="12"/>
        <rFont val="ＭＳ ゴシック"/>
        <family val="3"/>
      </rPr>
      <t>10</t>
    </r>
    <r>
      <rPr>
        <sz val="12"/>
        <color indexed="10"/>
        <rFont val="ＭＳ ゴシック"/>
        <family val="3"/>
      </rPr>
      <t>7</t>
    </r>
    <r>
      <rPr>
        <sz val="12"/>
        <rFont val="ＭＳ ゴシック"/>
        <family val="3"/>
      </rPr>
      <t>事業について、民間委託を導入（H22.4～）
○ ＰＦＩの活用
【取組状況（平成14年度～）】
・江坂駅南立体駐車場整備事業、府営住宅民活プロジェクト（</t>
    </r>
    <r>
      <rPr>
        <strike/>
        <sz val="12"/>
        <rFont val="ＭＳ ゴシック"/>
        <family val="3"/>
      </rPr>
      <t>11</t>
    </r>
    <r>
      <rPr>
        <sz val="12"/>
        <color indexed="10"/>
        <rFont val="ＭＳ ゴシック"/>
        <family val="3"/>
      </rPr>
      <t>12</t>
    </r>
    <r>
      <rPr>
        <sz val="12"/>
        <rFont val="ＭＳ ゴシック"/>
        <family val="3"/>
      </rPr>
      <t xml:space="preserve">件）、消防学校建替事業、警察待機宿舎建替事業（2件）など、
</t>
    </r>
    <r>
      <rPr>
        <strike/>
        <sz val="12"/>
        <rFont val="ＭＳ ゴシック"/>
        <family val="3"/>
      </rPr>
      <t>19</t>
    </r>
    <r>
      <rPr>
        <sz val="12"/>
        <color indexed="10"/>
        <rFont val="ＭＳ ゴシック"/>
        <family val="3"/>
      </rPr>
      <t>20</t>
    </r>
    <r>
      <rPr>
        <sz val="12"/>
        <rFont val="ＭＳ ゴシック"/>
        <family val="3"/>
      </rPr>
      <t>件について導入</t>
    </r>
  </si>
  <si>
    <r>
      <rPr>
        <u val="single"/>
        <sz val="12"/>
        <rFont val="ＭＳ ゴシック"/>
        <family val="3"/>
      </rPr>
      <t>19.0</t>
    </r>
    <r>
      <rPr>
        <sz val="12"/>
        <rFont val="ＭＳ ゴシック"/>
        <family val="3"/>
      </rPr>
      <t xml:space="preserve">
</t>
    </r>
    <r>
      <rPr>
        <strike/>
        <sz val="12"/>
        <rFont val="ＭＳ ゴシック"/>
        <family val="3"/>
      </rPr>
      <t>22.4</t>
    </r>
  </si>
  <si>
    <t>（決算見込）</t>
  </si>
  <si>
    <r>
      <rPr>
        <u val="single"/>
        <sz val="12"/>
        <rFont val="ＭＳ ゴシック"/>
        <family val="3"/>
      </rPr>
      <t>5,598,100</t>
    </r>
    <r>
      <rPr>
        <strike/>
        <sz val="12"/>
        <rFont val="ＭＳ ゴシック"/>
        <family val="3"/>
      </rPr>
      <t xml:space="preserve">
4,433,396</t>
    </r>
  </si>
  <si>
    <r>
      <t>〇平成22～26年の５年間で、一般行政部門（警察・教員除く）における職員数900人（H21比）の追加削減を行う「組織戦略　中期計画」を策定</t>
    </r>
    <r>
      <rPr>
        <sz val="12"/>
        <rFont val="ＭＳ ゴシック"/>
        <family val="3"/>
      </rPr>
      <t>し、平成22～24実績は計画を上回る職員数削減（計画比：▲215名）
○平成25年3月に職員数管理目標を策定。本目標に基づき、平成30年度の目標達成（常勤換算した再任用職員を含め、8,245人）に向け、適切に職員数を管理</t>
    </r>
  </si>
  <si>
    <r>
      <t>○平成18年度の給与構造改革は、国と同様に実施済み（▲5.3％）
○地域手当については、人事委員会勧告における公民較差の範囲内で、国基準における全職員平均（11.2％）を下回る範囲</t>
    </r>
    <r>
      <rPr>
        <sz val="12"/>
        <rFont val="ＭＳ ゴシック"/>
        <family val="3"/>
      </rPr>
      <t>（11.0%）で措置
○大阪府財政構造改革プラン（案）においても、財政再建プログラム（案）で実施した、全職員を対象とした給料月額の時限的カットの取組み（H20～H22）を継</t>
    </r>
    <r>
      <rPr>
        <strike/>
        <sz val="12"/>
        <rFont val="ＭＳ ゴシック"/>
        <family val="3"/>
      </rPr>
      <t>続</t>
    </r>
    <r>
      <rPr>
        <sz val="12"/>
        <rFont val="ＭＳ ゴシック"/>
        <family val="3"/>
      </rPr>
      <t>実施（H23～H25）</t>
    </r>
  </si>
  <si>
    <r>
      <t>○「技能労務職員の給与等の見直しに向けた取組方針」は、平成20年に策定・公表済み
○</t>
    </r>
    <r>
      <rPr>
        <strike/>
        <sz val="12"/>
        <rFont val="ＭＳ ゴシック"/>
        <family val="3"/>
      </rPr>
      <t>今後、</t>
    </r>
    <r>
      <rPr>
        <sz val="12"/>
        <rFont val="ＭＳ ゴシック"/>
        <family val="3"/>
      </rPr>
      <t>行政職俸給表(二)をベースとした「技能労務職給料表」</t>
    </r>
    <r>
      <rPr>
        <strike/>
        <sz val="12"/>
        <rFont val="ＭＳ ゴシック"/>
        <family val="3"/>
      </rPr>
      <t>の</t>
    </r>
    <r>
      <rPr>
        <sz val="12"/>
        <rFont val="ＭＳ ゴシック"/>
        <family val="3"/>
      </rPr>
      <t>を導入</t>
    </r>
    <r>
      <rPr>
        <strike/>
        <sz val="12"/>
        <rFont val="ＭＳ ゴシック"/>
        <family val="3"/>
      </rPr>
      <t>を目指す</t>
    </r>
    <r>
      <rPr>
        <sz val="12"/>
        <rFont val="ＭＳ ゴシック"/>
        <family val="3"/>
      </rPr>
      <t>（H23年4月～）
○あわせて、技能労務職員の業務を見直し、計画的なアウトソーシングを</t>
    </r>
    <r>
      <rPr>
        <strike/>
        <sz val="12"/>
        <rFont val="ＭＳ ゴシック"/>
        <family val="3"/>
      </rPr>
      <t>推進</t>
    </r>
    <r>
      <rPr>
        <sz val="12"/>
        <rFont val="ＭＳ ゴシック"/>
        <family val="3"/>
      </rPr>
      <t>実施</t>
    </r>
  </si>
  <si>
    <r>
      <t>11,000</t>
    </r>
    <r>
      <rPr>
        <sz val="12"/>
        <rFont val="ＭＳ ゴシック"/>
        <family val="3"/>
      </rPr>
      <t>　</t>
    </r>
    <r>
      <rPr>
        <strike/>
        <sz val="12"/>
        <rFont val="ＭＳ ゴシック"/>
        <family val="3"/>
      </rPr>
      <t>10,000</t>
    </r>
  </si>
  <si>
    <r>
      <t xml:space="preserve">11,900  </t>
    </r>
    <r>
      <rPr>
        <strike/>
        <sz val="12"/>
        <rFont val="ＭＳ ゴシック"/>
        <family val="3"/>
      </rPr>
      <t>10,000</t>
    </r>
  </si>
  <si>
    <r>
      <t>16,600</t>
    </r>
    <r>
      <rPr>
        <strike/>
        <sz val="12"/>
        <rFont val="ＭＳ ゴシック"/>
        <family val="3"/>
      </rPr>
      <t xml:space="preserve"> 10,000</t>
    </r>
  </si>
  <si>
    <r>
      <rPr>
        <sz val="12"/>
        <rFont val="ＭＳ ゴシック"/>
        <family val="3"/>
      </rPr>
      <t>48,200　</t>
    </r>
    <r>
      <rPr>
        <strike/>
        <sz val="12"/>
        <rFont val="ＭＳ ゴシック"/>
        <family val="3"/>
      </rPr>
      <t>37,000</t>
    </r>
  </si>
  <si>
    <r>
      <t>11,300</t>
    </r>
    <r>
      <rPr>
        <sz val="12"/>
        <rFont val="ＭＳ ゴシック"/>
        <family val="3"/>
      </rPr>
      <t>　</t>
    </r>
    <r>
      <rPr>
        <strike/>
        <sz val="12"/>
        <rFont val="ＭＳ ゴシック"/>
        <family val="3"/>
      </rPr>
      <t>6,500</t>
    </r>
  </si>
  <si>
    <r>
      <t xml:space="preserve">12,500　 </t>
    </r>
    <r>
      <rPr>
        <strike/>
        <sz val="12"/>
        <rFont val="ＭＳ ゴシック"/>
        <family val="3"/>
      </rPr>
      <t>7,500</t>
    </r>
  </si>
  <si>
    <r>
      <t xml:space="preserve">14,500     </t>
    </r>
    <r>
      <rPr>
        <strike/>
        <sz val="12"/>
        <rFont val="ＭＳ ゴシック"/>
        <family val="3"/>
      </rPr>
      <t xml:space="preserve"> 0</t>
    </r>
  </si>
  <si>
    <r>
      <rPr>
        <sz val="12"/>
        <rFont val="ＭＳ ゴシック"/>
        <family val="3"/>
      </rPr>
      <t>44,900　</t>
    </r>
    <r>
      <rPr>
        <strike/>
        <sz val="12"/>
        <rFont val="ＭＳ ゴシック"/>
        <family val="3"/>
      </rPr>
      <t>19,000</t>
    </r>
  </si>
  <si>
    <r>
      <t xml:space="preserve">5,000     </t>
    </r>
    <r>
      <rPr>
        <strike/>
        <sz val="12"/>
        <rFont val="ＭＳ ゴシック"/>
        <family val="3"/>
      </rPr>
      <t xml:space="preserve"> 0</t>
    </r>
  </si>
  <si>
    <r>
      <t xml:space="preserve">85,646 </t>
    </r>
    <r>
      <rPr>
        <strike/>
        <sz val="12"/>
        <rFont val="ＭＳ ゴシック"/>
        <family val="3"/>
      </rPr>
      <t>80,646</t>
    </r>
  </si>
  <si>
    <r>
      <t>300</t>
    </r>
    <r>
      <rPr>
        <sz val="12"/>
        <rFont val="ＭＳ ゴシック"/>
        <family val="3"/>
      </rPr>
      <t>　</t>
    </r>
    <r>
      <rPr>
        <strike/>
        <sz val="12"/>
        <rFont val="ＭＳ ゴシック"/>
        <family val="3"/>
      </rPr>
      <t>400</t>
    </r>
  </si>
  <si>
    <r>
      <t xml:space="preserve">300　 </t>
    </r>
    <r>
      <rPr>
        <sz val="12"/>
        <rFont val="ＭＳ ゴシック"/>
        <family val="3"/>
      </rPr>
      <t>　</t>
    </r>
    <r>
      <rPr>
        <strike/>
        <sz val="12"/>
        <rFont val="ＭＳ ゴシック"/>
        <family val="3"/>
      </rPr>
      <t>400</t>
    </r>
  </si>
  <si>
    <r>
      <t xml:space="preserve">300  </t>
    </r>
    <r>
      <rPr>
        <sz val="12"/>
        <rFont val="ＭＳ ゴシック"/>
        <family val="3"/>
      </rPr>
      <t>　</t>
    </r>
    <r>
      <rPr>
        <strike/>
        <sz val="12"/>
        <rFont val="ＭＳ ゴシック"/>
        <family val="3"/>
      </rPr>
      <t>400</t>
    </r>
  </si>
  <si>
    <r>
      <t>1,000</t>
    </r>
    <r>
      <rPr>
        <sz val="12"/>
        <rFont val="ＭＳ ゴシック"/>
        <family val="3"/>
      </rPr>
      <t>　</t>
    </r>
    <r>
      <rPr>
        <strike/>
        <sz val="12"/>
        <rFont val="ＭＳ ゴシック"/>
        <family val="3"/>
      </rPr>
      <t>1,300</t>
    </r>
  </si>
  <si>
    <r>
      <t xml:space="preserve">800 </t>
    </r>
    <r>
      <rPr>
        <strike/>
        <sz val="12"/>
        <rFont val="ＭＳ ゴシック"/>
        <family val="3"/>
      </rPr>
      <t>700</t>
    </r>
  </si>
  <si>
    <r>
      <t xml:space="preserve">900 　  </t>
    </r>
    <r>
      <rPr>
        <strike/>
        <sz val="12"/>
        <rFont val="ＭＳ ゴシック"/>
        <family val="3"/>
      </rPr>
      <t>700</t>
    </r>
  </si>
  <si>
    <r>
      <rPr>
        <sz val="12"/>
        <rFont val="ＭＳ ゴシック"/>
        <family val="3"/>
      </rPr>
      <t xml:space="preserve">900    </t>
    </r>
    <r>
      <rPr>
        <strike/>
        <sz val="12"/>
        <rFont val="ＭＳ ゴシック"/>
        <family val="3"/>
      </rPr>
      <t>700</t>
    </r>
  </si>
  <si>
    <r>
      <t>3,200</t>
    </r>
    <r>
      <rPr>
        <sz val="12"/>
        <rFont val="ＭＳ ゴシック"/>
        <family val="3"/>
      </rPr>
      <t>　</t>
    </r>
    <r>
      <rPr>
        <strike/>
        <sz val="12"/>
        <rFont val="ＭＳ ゴシック"/>
        <family val="3"/>
      </rPr>
      <t>2,600</t>
    </r>
  </si>
  <si>
    <r>
      <t>182,946</t>
    </r>
    <r>
      <rPr>
        <strike/>
        <sz val="12"/>
        <rFont val="ＭＳ ゴシック"/>
        <family val="3"/>
      </rPr>
      <t>　140,546</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</si>
</sst>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 numFmtId="182" formatCode="#,##0.0;[Red]\-#,##0.0"/>
    <numFmt numFmtId="183" formatCode="#,##0;&quot;△ &quot;#,##0"/>
    <numFmt numFmtId="184" formatCode="#,##0.0;&quot;△ &quot;#,##0.0"/>
    <numFmt numFmtId="185" formatCode="General&quot;種&quot;&quot;類&quot;"/>
    <numFmt numFmtId="186" formatCode="0.0%"/>
    <numFmt numFmtId="187" formatCode="\(0.00\)"/>
    <numFmt numFmtId="188" formatCode="\(0.\)"/>
    <numFmt numFmtId="189" formatCode="\(0\)"/>
    <numFmt numFmtId="190" formatCode="\(0.0\)"/>
    <numFmt numFmtId="191" formatCode="#,##0_ "/>
    <numFmt numFmtId="192" formatCode="#,##0_ ;[Red]\-#,##0\ "/>
    <numFmt numFmtId="193" formatCode="#,##0.00_ "/>
    <numFmt numFmtId="194" formatCode="0.00_ "/>
    <numFmt numFmtId="195" formatCode="#,##0.00_ ;[Red]\-#,##0.00\ "/>
    <numFmt numFmtId="196" formatCode="&quot;(&quot;#,##0&quot;)&quot;_ ;[Red]&quot;(&quot;\-#,##0\ &quot;)&quot;"/>
    <numFmt numFmtId="197" formatCode="&quot;(&quot;#,##0.00&quot;)&quot;_ "/>
    <numFmt numFmtId="198" formatCode="#,##0.0_ "/>
    <numFmt numFmtId="199" formatCode="0.00;&quot;△&quot;0.00;"/>
    <numFmt numFmtId="200" formatCode="0.0"/>
    <numFmt numFmtId="201" formatCode="0.0;&quot;△&quot;0.0;0"/>
    <numFmt numFmtId="202" formatCode="0.00_);[Red]\(0.00\)"/>
    <numFmt numFmtId="203" formatCode="#,##0;&quot;△&quot;#,"/>
    <numFmt numFmtId="204" formatCode="#,##0;&quot;△&quot;#,##0"/>
    <numFmt numFmtId="205" formatCode="#,##0;&quot;△&quot;#,##0;"/>
    <numFmt numFmtId="206" formatCode="0.0;&quot;△&quot;0.0;"/>
    <numFmt numFmtId="207" formatCode="#,##0_ ;&quot;△&quot;#,##0_ ;"/>
    <numFmt numFmtId="208" formatCode="0.00_ ;&quot;△&quot;0.00_ ;"/>
    <numFmt numFmtId="209" formatCode="#,##0_ ;&quot;△&quot;#,##0_ \ ;0"/>
    <numFmt numFmtId="210" formatCode="#,##0_ ;&quot;△&quot;#,##0_ \ ;&quot;0_&quot;"/>
    <numFmt numFmtId="211" formatCode="#,##0_ ;&quot;△&quot;#,##0_ \ ;&quot;0 &quot;"/>
    <numFmt numFmtId="212" formatCode="#,##0_ ;&quot;△&quot;#,##0_ \ ;"/>
    <numFmt numFmtId="213" formatCode="0.0_ ;&quot;△&quot;0.0_ ;"/>
    <numFmt numFmtId="214" formatCode="#,##0;\-#,##0;\ "/>
    <numFmt numFmtId="215" formatCode="0.00;\-0.00;"/>
    <numFmt numFmtId="216" formatCode="&quot;平成&quot;0&quot;年度&quot;"/>
    <numFmt numFmtId="217" formatCode="0&quot;年度&quot;"/>
    <numFmt numFmtId="218" formatCode="\(#,##0\)"/>
    <numFmt numFmtId="219" formatCode="#,##0.0"/>
    <numFmt numFmtId="220" formatCode="#,##0.0_ ;[Red]\-#,##0.0\ "/>
    <numFmt numFmtId="221" formatCode="#,##0.00_);[Red]\(#,##0.00\)"/>
    <numFmt numFmtId="222" formatCode="#,##0.0_);[Red]\(#,##0.0\)"/>
    <numFmt numFmtId="223" formatCode="#,##0_);[Red]\(#,##0\)"/>
    <numFmt numFmtId="224" formatCode="#,##0;&quot;▲ &quot;#,##0"/>
    <numFmt numFmtId="225" formatCode="#,##0.00000;&quot;△ &quot;#,##0.00000"/>
    <numFmt numFmtId="226" formatCode="#,##0.00000"/>
    <numFmt numFmtId="227" formatCode="#,##0.00000;[Red]\-#,##0.00000"/>
  </numFmts>
  <fonts count="66">
    <font>
      <sz val="12"/>
      <name val="ＭＳ ゴシック"/>
      <family val="3"/>
    </font>
    <font>
      <sz val="11"/>
      <name val="ＭＳ Ｐゴシック"/>
      <family val="3"/>
    </font>
    <font>
      <sz val="6"/>
      <name val="ＭＳ ゴシック"/>
      <family val="3"/>
    </font>
    <font>
      <sz val="14"/>
      <name val="ＭＳ ゴシック"/>
      <family val="3"/>
    </font>
    <font>
      <u val="single"/>
      <sz val="12"/>
      <color indexed="12"/>
      <name val="ＭＳ ゴシック"/>
      <family val="3"/>
    </font>
    <font>
      <u val="single"/>
      <sz val="12"/>
      <color indexed="36"/>
      <name val="ＭＳ ゴシック"/>
      <family val="3"/>
    </font>
    <font>
      <sz val="6"/>
      <name val="ＭＳ Ｐゴシック"/>
      <family val="3"/>
    </font>
    <font>
      <sz val="10"/>
      <color indexed="8"/>
      <name val="ＭＳ ゴシック"/>
      <family val="3"/>
    </font>
    <font>
      <sz val="10"/>
      <name val="ＭＳ ゴシック"/>
      <family val="3"/>
    </font>
    <font>
      <sz val="11"/>
      <name val="ＭＳ ゴシック"/>
      <family val="3"/>
    </font>
    <font>
      <sz val="12"/>
      <color indexed="8"/>
      <name val="ＭＳ ゴシック"/>
      <family val="3"/>
    </font>
    <font>
      <b/>
      <sz val="14"/>
      <color indexed="8"/>
      <name val="ＭＳ ゴシック"/>
      <family val="3"/>
    </font>
    <font>
      <sz val="11"/>
      <color indexed="8"/>
      <name val="ＭＳ ゴシック"/>
      <family val="3"/>
    </font>
    <font>
      <sz val="14"/>
      <color indexed="8"/>
      <name val="ＭＳ ゴシック"/>
      <family val="3"/>
    </font>
    <font>
      <sz val="10"/>
      <color indexed="17"/>
      <name val="ＭＳ ゴシック"/>
      <family val="3"/>
    </font>
    <font>
      <sz val="12"/>
      <color indexed="10"/>
      <name val="ＭＳ ゴシック"/>
      <family val="3"/>
    </font>
    <font>
      <sz val="8"/>
      <color indexed="8"/>
      <name val="ＭＳ ゴシック"/>
      <family val="3"/>
    </font>
    <font>
      <sz val="10.5"/>
      <color indexed="8"/>
      <name val="ＭＳ ゴシック"/>
      <family val="3"/>
    </font>
    <font>
      <b/>
      <sz val="12"/>
      <color indexed="8"/>
      <name val="ＭＳ ゴシック"/>
      <family val="3"/>
    </font>
    <font>
      <strike/>
      <sz val="12"/>
      <color indexed="8"/>
      <name val="ＭＳ ゴシック"/>
      <family val="3"/>
    </font>
    <font>
      <strike/>
      <sz val="12"/>
      <name val="ＭＳ ゴシック"/>
      <family val="3"/>
    </font>
    <font>
      <u val="single"/>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12"/>
      <color indexed="30"/>
      <name val="ＭＳ ゴシック"/>
      <family val="3"/>
    </font>
    <font>
      <i/>
      <sz val="12"/>
      <color indexed="10"/>
      <name val="ＭＳ ゴシック"/>
      <family val="3"/>
    </font>
    <font>
      <i/>
      <sz val="12"/>
      <name val="ＭＳ ゴシック"/>
      <family val="3"/>
    </font>
    <font>
      <sz val="11"/>
      <color indexed="8"/>
      <name val="Calibri"/>
      <family val="2"/>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sz val="12"/>
      <color rgb="FFFF0000"/>
      <name val="ＭＳ ゴシック"/>
      <family val="3"/>
    </font>
    <font>
      <sz val="12"/>
      <color rgb="FF0070C0"/>
      <name val="ＭＳ ゴシック"/>
      <family val="3"/>
    </font>
    <font>
      <i/>
      <sz val="12"/>
      <color rgb="FFFF0000"/>
      <name val="ＭＳ 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49"/>
        <bgColor indexed="64"/>
      </patternFill>
    </fill>
    <fill>
      <patternFill patternType="solid">
        <fgColor indexed="51"/>
        <bgColor indexed="64"/>
      </patternFill>
    </fill>
    <fill>
      <patternFill patternType="solid">
        <fgColor indexed="13"/>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style="medium"/>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style="thin"/>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diagonalUp="1">
      <left style="thin"/>
      <right style="medium"/>
      <top style="thin"/>
      <bottom style="thin"/>
      <diagonal style="thin"/>
    </border>
    <border>
      <left style="medium"/>
      <right style="thin"/>
      <top style="thin"/>
      <bottom style="thin"/>
    </border>
    <border diagonalUp="1">
      <left>
        <color indexed="63"/>
      </left>
      <right>
        <color indexed="63"/>
      </right>
      <top style="thin"/>
      <bottom style="thin"/>
      <diagonal style="hair"/>
    </border>
    <border diagonalUp="1">
      <left style="medium"/>
      <right>
        <color indexed="63"/>
      </right>
      <top style="thin"/>
      <bottom style="thin"/>
      <diagonal style="thin"/>
    </border>
    <border diagonalUp="1">
      <left style="thin"/>
      <right style="thin"/>
      <top style="thin"/>
      <bottom style="thin"/>
      <diagonal style="thin"/>
    </border>
    <border diagonalUp="1">
      <left>
        <color indexed="63"/>
      </left>
      <right style="medium"/>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medium"/>
      <right style="medium"/>
      <top style="thin"/>
      <bottom style="thin"/>
      <diagonal style="thin"/>
    </border>
    <border diagonalUp="1">
      <left style="medium"/>
      <right>
        <color indexed="63"/>
      </right>
      <top>
        <color indexed="63"/>
      </top>
      <bottom style="thin"/>
      <diagonal style="thin"/>
    </border>
    <border diagonalUp="1">
      <left style="thin"/>
      <right style="thin"/>
      <top>
        <color indexed="63"/>
      </top>
      <bottom style="thin"/>
      <diagonal style="thin"/>
    </border>
    <border diagonalUp="1">
      <left>
        <color indexed="63"/>
      </left>
      <right style="medium"/>
      <top>
        <color indexed="63"/>
      </top>
      <bottom style="thin"/>
      <diagonal style="thin"/>
    </border>
    <border diagonalUp="1">
      <left style="thin"/>
      <right>
        <color indexed="63"/>
      </right>
      <top style="thin"/>
      <bottom style="thin"/>
      <diagonal style="thin"/>
    </border>
    <border diagonalUp="1">
      <left style="medium"/>
      <right style="thin"/>
      <top style="thin"/>
      <bottom style="thin"/>
      <diagonal style="thin"/>
    </border>
    <border diagonalUp="1">
      <left style="thin"/>
      <right style="medium"/>
      <top>
        <color indexed="63"/>
      </top>
      <bottom style="double"/>
      <diagonal style="thin"/>
    </border>
    <border diagonalUp="1">
      <left style="medium"/>
      <right>
        <color indexed="63"/>
      </right>
      <top>
        <color indexed="63"/>
      </top>
      <bottom style="double"/>
      <diagonal style="thin"/>
    </border>
    <border diagonalUp="1">
      <left style="thin"/>
      <right style="thin"/>
      <top>
        <color indexed="63"/>
      </top>
      <bottom style="double"/>
      <diagonal style="thin"/>
    </border>
    <border diagonalUp="1">
      <left>
        <color indexed="63"/>
      </left>
      <right style="medium"/>
      <top>
        <color indexed="63"/>
      </top>
      <bottom style="double"/>
      <diagonal style="thin"/>
    </border>
    <border diagonalUp="1">
      <left>
        <color indexed="63"/>
      </left>
      <right style="thin"/>
      <top>
        <color indexed="63"/>
      </top>
      <bottom style="double"/>
      <diagonal style="thin"/>
    </border>
    <border diagonalUp="1">
      <left>
        <color indexed="63"/>
      </left>
      <right>
        <color indexed="63"/>
      </right>
      <top style="double"/>
      <bottom style="thin"/>
      <diagonal style="hair"/>
    </border>
    <border diagonalUp="1">
      <left style="medium"/>
      <right>
        <color indexed="63"/>
      </right>
      <top style="double"/>
      <bottom style="thin"/>
      <diagonal style="thin"/>
    </border>
    <border diagonalUp="1">
      <left style="thin"/>
      <right style="thin"/>
      <top style="double"/>
      <bottom style="thin"/>
      <diagonal style="thin"/>
    </border>
    <border diagonalUp="1">
      <left>
        <color indexed="63"/>
      </left>
      <right style="medium"/>
      <top style="double"/>
      <bottom style="thin"/>
      <diagonal style="thin"/>
    </border>
    <border diagonalUp="1">
      <left>
        <color indexed="63"/>
      </left>
      <right style="thin"/>
      <top style="double"/>
      <bottom style="thin"/>
      <diagonal style="thin"/>
    </border>
    <border diagonalUp="1">
      <left style="medium"/>
      <right>
        <color indexed="63"/>
      </right>
      <top style="thin"/>
      <bottom style="medium"/>
      <diagonal style="thin"/>
    </border>
    <border diagonalUp="1">
      <left style="thin"/>
      <right style="thin"/>
      <top style="thin"/>
      <bottom style="medium"/>
      <diagonal style="thin"/>
    </border>
    <border diagonalUp="1">
      <left>
        <color indexed="63"/>
      </left>
      <right style="medium"/>
      <top style="thin"/>
      <bottom style="medium"/>
      <diagonal style="thin"/>
    </border>
    <border diagonalUp="1">
      <left>
        <color indexed="63"/>
      </left>
      <right style="thin"/>
      <top>
        <color indexed="63"/>
      </top>
      <bottom style="thin"/>
      <diagonal style="thin"/>
    </border>
    <border>
      <left style="thin"/>
      <right style="thin"/>
      <top style="medium"/>
      <bottom style="thin"/>
    </border>
    <border diagonalUp="1">
      <left>
        <color indexed="63"/>
      </left>
      <right style="thin"/>
      <top style="thin"/>
      <bottom style="thin"/>
      <diagonal style="hair"/>
    </border>
    <border diagonalUp="1">
      <left style="medium"/>
      <right style="thin"/>
      <top>
        <color indexed="63"/>
      </top>
      <bottom style="double"/>
      <diagonal style="thin"/>
    </border>
    <border diagonalUp="1">
      <left style="thin"/>
      <right style="medium"/>
      <top style="double"/>
      <bottom style="thin"/>
      <diagonal style="thin"/>
    </border>
    <border diagonalUp="1">
      <left style="medium"/>
      <right style="thin"/>
      <top style="double"/>
      <bottom style="thin"/>
      <diagonal style="thin"/>
    </border>
    <border diagonalUp="1">
      <left>
        <color indexed="63"/>
      </left>
      <right style="thin"/>
      <top style="double"/>
      <bottom style="thin"/>
      <diagonal style="hair"/>
    </border>
    <border diagonalUp="1">
      <left style="medium"/>
      <right style="thin"/>
      <top style="thin"/>
      <bottom style="medium"/>
      <diagonal style="thin"/>
    </border>
    <border>
      <left style="thin"/>
      <right style="thin"/>
      <top style="thin"/>
      <bottom>
        <color indexed="63"/>
      </bottom>
    </border>
    <border>
      <left style="thin"/>
      <right style="thin"/>
      <top style="double"/>
      <bottom style="double"/>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double"/>
    </border>
    <border>
      <left style="thin"/>
      <right>
        <color indexed="63"/>
      </right>
      <top style="thin"/>
      <bottom style="double"/>
    </border>
    <border>
      <left style="thin"/>
      <right>
        <color indexed="63"/>
      </right>
      <top style="double"/>
      <bottom style="double"/>
    </border>
    <border>
      <left style="hair"/>
      <right style="thin"/>
      <top style="thin"/>
      <bottom style="thin"/>
    </border>
    <border>
      <left style="hair"/>
      <right style="thin"/>
      <top style="thin"/>
      <bottom style="double"/>
    </border>
    <border>
      <left style="thin"/>
      <right style="thin"/>
      <top style="double"/>
      <bottom style="thin"/>
    </border>
    <border>
      <left>
        <color indexed="63"/>
      </left>
      <right style="thin"/>
      <top style="double"/>
      <bottom style="thin"/>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double"/>
    </border>
    <border>
      <left style="medium"/>
      <right style="thin"/>
      <top style="double"/>
      <bottom style="thin"/>
    </border>
    <border>
      <left style="thin"/>
      <right style="medium"/>
      <top style="double"/>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diagonalUp="1">
      <left style="medium"/>
      <right style="medium"/>
      <top>
        <color indexed="63"/>
      </top>
      <bottom style="double"/>
      <diagonal style="thin"/>
    </border>
    <border>
      <left style="medium"/>
      <right>
        <color indexed="63"/>
      </right>
      <top>
        <color indexed="63"/>
      </top>
      <bottom style="double"/>
    </border>
    <border diagonalUp="1">
      <left style="medium"/>
      <right style="medium"/>
      <top style="double"/>
      <bottom style="thin"/>
      <diagonal style="thin"/>
    </border>
    <border>
      <left style="medium"/>
      <right>
        <color indexed="63"/>
      </right>
      <top style="double"/>
      <bottom style="thin"/>
    </border>
    <border>
      <left>
        <color indexed="63"/>
      </left>
      <right style="medium"/>
      <top style="double"/>
      <bottom style="thin"/>
    </border>
    <border diagonalUp="1">
      <left style="medium"/>
      <right style="medium"/>
      <top style="thin"/>
      <bottom style="medium"/>
      <diagonal style="thin"/>
    </border>
    <border>
      <left style="medium"/>
      <right style="hair"/>
      <top style="hair"/>
      <bottom style="thin"/>
    </border>
    <border>
      <left style="thin"/>
      <right style="hair"/>
      <top style="hair"/>
      <bottom style="thin"/>
    </border>
    <border>
      <left style="medium"/>
      <right style="hair"/>
      <top>
        <color indexed="63"/>
      </top>
      <bottom style="thin"/>
    </border>
    <border>
      <left style="medium"/>
      <right style="hair"/>
      <top style="thin"/>
      <bottom style="double"/>
    </border>
    <border>
      <left style="medium"/>
      <right style="hair"/>
      <top style="thin"/>
      <bottom style="thin"/>
    </border>
    <border>
      <left style="medium"/>
      <right style="hair"/>
      <top style="thin"/>
      <bottom>
        <color indexed="63"/>
      </bottom>
    </border>
    <border>
      <left style="medium"/>
      <right style="hair"/>
      <top style="double"/>
      <bottom style="double"/>
    </border>
    <border>
      <left style="medium"/>
      <right style="hair"/>
      <top>
        <color indexed="63"/>
      </top>
      <bottom style="medium"/>
    </border>
    <border>
      <left style="thin"/>
      <right>
        <color indexed="63"/>
      </right>
      <top>
        <color indexed="63"/>
      </top>
      <bottom style="medium"/>
    </border>
    <border>
      <left style="thin"/>
      <right style="hair"/>
      <top>
        <color indexed="63"/>
      </top>
      <bottom style="thin"/>
    </border>
    <border>
      <left style="thin"/>
      <right style="hair"/>
      <top>
        <color indexed="63"/>
      </top>
      <bottom>
        <color indexed="63"/>
      </bottom>
    </border>
    <border>
      <left style="thin"/>
      <right style="hair"/>
      <top style="thin"/>
      <bottom>
        <color indexed="63"/>
      </bottom>
    </border>
    <border>
      <left style="thin"/>
      <right style="hair"/>
      <top style="double"/>
      <bottom style="thin"/>
    </border>
    <border>
      <left style="medium"/>
      <right>
        <color indexed="63"/>
      </right>
      <top style="thin"/>
      <bottom style="thin"/>
    </border>
    <border>
      <left style="medium"/>
      <right>
        <color indexed="63"/>
      </right>
      <top style="thin"/>
      <bottom style="double"/>
    </border>
    <border>
      <left style="medium"/>
      <right>
        <color indexed="63"/>
      </right>
      <top style="thin"/>
      <bottom>
        <color indexed="63"/>
      </bottom>
    </border>
    <border>
      <left style="thin"/>
      <right style="hair"/>
      <top style="thin"/>
      <bottom style="thin"/>
    </border>
    <border>
      <left style="hair"/>
      <right style="thin"/>
      <top>
        <color indexed="63"/>
      </top>
      <bottom style="thin"/>
    </border>
    <border>
      <left style="hair"/>
      <right style="thin"/>
      <top style="thin"/>
      <bottom>
        <color indexed="63"/>
      </bottom>
    </border>
    <border>
      <left style="hair"/>
      <right style="thin"/>
      <top style="double"/>
      <bottom style="double"/>
    </border>
    <border>
      <left style="hair"/>
      <right style="thin"/>
      <top>
        <color indexed="63"/>
      </top>
      <bottom style="medium"/>
    </border>
    <border>
      <left style="thin"/>
      <right style="hair"/>
      <top style="thin"/>
      <bottom style="double"/>
    </border>
    <border>
      <left style="thin"/>
      <right style="hair"/>
      <top style="medium"/>
      <bottom style="thin"/>
    </border>
    <border>
      <left style="hair"/>
      <right style="thin"/>
      <top style="medium"/>
      <bottom style="thin"/>
    </border>
    <border>
      <left style="hair"/>
      <right style="thin"/>
      <top>
        <color indexed="63"/>
      </top>
      <bottom>
        <color indexed="63"/>
      </bottom>
    </border>
    <border>
      <left style="hair"/>
      <right style="thin"/>
      <top style="double"/>
      <bottom style="thin"/>
    </border>
    <border>
      <left style="thin"/>
      <right style="hair"/>
      <top style="double"/>
      <bottom style="double"/>
    </border>
    <border>
      <left style="thin"/>
      <right style="hair"/>
      <top>
        <color indexed="63"/>
      </top>
      <bottom style="medium"/>
    </border>
    <border>
      <left style="hair"/>
      <right>
        <color indexed="63"/>
      </right>
      <top style="hair"/>
      <bottom style="thin"/>
    </border>
    <border>
      <left style="hair"/>
      <right style="thin"/>
      <top style="hair"/>
      <bottom>
        <color indexed="63"/>
      </bottom>
    </border>
    <border>
      <left style="thin"/>
      <right>
        <color indexed="63"/>
      </right>
      <top style="double"/>
      <bottom style="medium"/>
    </border>
    <border>
      <left style="hair"/>
      <right style="thin"/>
      <top style="double"/>
      <bottom style="medium"/>
    </border>
    <border>
      <left style="hair"/>
      <right style="thin"/>
      <top style="hair"/>
      <bottom style="thin"/>
    </border>
    <border>
      <left>
        <color indexed="63"/>
      </left>
      <right style="thin"/>
      <top style="double"/>
      <bottom style="medium"/>
    </border>
    <border>
      <left>
        <color indexed="63"/>
      </left>
      <right style="thin"/>
      <top>
        <color indexed="63"/>
      </top>
      <bottom style="double"/>
    </border>
    <border>
      <left style="medium"/>
      <right>
        <color indexed="63"/>
      </right>
      <top style="thin"/>
      <bottom style="medium"/>
    </border>
    <border>
      <left>
        <color indexed="63"/>
      </left>
      <right>
        <color indexed="63"/>
      </right>
      <top style="thin"/>
      <bottom style="double"/>
    </border>
    <border>
      <left>
        <color indexed="63"/>
      </left>
      <right>
        <color indexed="63"/>
      </right>
      <top style="double"/>
      <bottom style="double"/>
    </border>
    <border>
      <left>
        <color indexed="63"/>
      </left>
      <right>
        <color indexed="63"/>
      </right>
      <top>
        <color indexed="63"/>
      </top>
      <bottom style="medium"/>
    </border>
    <border>
      <left style="hair"/>
      <right style="thin"/>
      <top style="thin"/>
      <bottom style="thick"/>
    </border>
    <border>
      <left style="hair"/>
      <right>
        <color indexed="63"/>
      </right>
      <top>
        <color indexed="63"/>
      </top>
      <bottom style="medium"/>
    </border>
    <border>
      <left style="hair"/>
      <right style="thin"/>
      <top style="thin"/>
      <bottom style="medium"/>
    </border>
    <border>
      <left style="thin"/>
      <right>
        <color indexed="63"/>
      </right>
      <top style="hair"/>
      <bottom style="thin"/>
    </border>
    <border>
      <left style="hair"/>
      <right style="medium"/>
      <top style="thin"/>
      <bottom style="double"/>
    </border>
    <border>
      <left style="hair"/>
      <right style="medium"/>
      <top>
        <color indexed="63"/>
      </top>
      <bottom style="medium"/>
    </border>
    <border>
      <left>
        <color indexed="63"/>
      </left>
      <right style="medium"/>
      <top>
        <color indexed="63"/>
      </top>
      <bottom style="double"/>
    </border>
    <border>
      <left>
        <color indexed="63"/>
      </left>
      <right>
        <color indexed="63"/>
      </right>
      <top style="double"/>
      <bottom style="thin"/>
    </border>
    <border>
      <left style="hair"/>
      <right style="medium"/>
      <top style="double"/>
      <bottom style="medium"/>
    </border>
    <border>
      <left style="hair"/>
      <right style="thin"/>
      <top style="thin"/>
      <bottom style="thick">
        <color rgb="FFFF0000"/>
      </bottom>
    </border>
    <border>
      <left style="medium"/>
      <right style="medium"/>
      <top style="medium"/>
      <bottom>
        <color indexed="63"/>
      </bottom>
    </border>
    <border>
      <left style="medium"/>
      <right style="medium"/>
      <top>
        <color indexed="63"/>
      </top>
      <bottom style="medium"/>
    </border>
    <border>
      <left>
        <color indexed="63"/>
      </left>
      <right style="thin"/>
      <top style="thin"/>
      <bottom style="double"/>
    </border>
    <border>
      <left>
        <color indexed="63"/>
      </left>
      <right>
        <color indexed="63"/>
      </right>
      <top style="double"/>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double"/>
      <top style="thin"/>
      <bottom>
        <color indexed="63"/>
      </bottom>
    </border>
    <border>
      <left>
        <color indexed="63"/>
      </left>
      <right style="double"/>
      <top style="thin"/>
      <bottom style="thin"/>
    </border>
    <border>
      <left style="double"/>
      <right style="thin"/>
      <top style="thin"/>
      <bottom style="thin"/>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double"/>
      <bottom style="medium"/>
    </border>
    <border>
      <left style="thin"/>
      <right style="thin"/>
      <top style="double"/>
      <bottom>
        <color indexed="63"/>
      </bottom>
    </border>
    <border>
      <left style="thin"/>
      <right>
        <color indexed="63"/>
      </right>
      <top>
        <color indexed="63"/>
      </top>
      <bottom style="double"/>
    </border>
    <border diagonalUp="1">
      <left style="thin"/>
      <right style="thin"/>
      <top>
        <color indexed="63"/>
      </top>
      <bottom>
        <color indexed="63"/>
      </bottom>
      <diagonal style="thin"/>
    </border>
    <border>
      <left>
        <color indexed="63"/>
      </left>
      <right style="medium"/>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61" fillId="31" borderId="0" applyNumberFormat="0" applyBorder="0" applyAlignment="0" applyProtection="0"/>
  </cellStyleXfs>
  <cellXfs count="818">
    <xf numFmtId="0" fontId="0" fillId="0" borderId="0" xfId="0" applyAlignment="1">
      <alignment vertical="center"/>
    </xf>
    <xf numFmtId="0" fontId="10" fillId="0" borderId="0" xfId="63" applyFont="1">
      <alignment vertical="center"/>
      <protection/>
    </xf>
    <xf numFmtId="0" fontId="7" fillId="0" borderId="0" xfId="63" applyFont="1" applyBorder="1" applyAlignment="1">
      <alignment vertical="top"/>
      <protection/>
    </xf>
    <xf numFmtId="0" fontId="7" fillId="0" borderId="0" xfId="0" applyFont="1" applyBorder="1" applyAlignment="1">
      <alignment vertical="top"/>
    </xf>
    <xf numFmtId="0" fontId="13" fillId="0" borderId="0" xfId="0" applyFont="1" applyAlignment="1">
      <alignment vertical="center"/>
    </xf>
    <xf numFmtId="0" fontId="10" fillId="0" borderId="0" xfId="0" applyFont="1" applyAlignment="1">
      <alignment vertical="center"/>
    </xf>
    <xf numFmtId="0" fontId="10" fillId="32" borderId="10" xfId="0" applyFont="1" applyFill="1" applyBorder="1" applyAlignment="1">
      <alignment horizontal="center" vertical="center" shrinkToFit="1"/>
    </xf>
    <xf numFmtId="0" fontId="10" fillId="32" borderId="11" xfId="0" applyFont="1" applyFill="1" applyBorder="1" applyAlignment="1">
      <alignment horizontal="center" vertical="center" shrinkToFit="1"/>
    </xf>
    <xf numFmtId="0" fontId="10" fillId="32" borderId="12" xfId="0" applyFont="1" applyFill="1" applyBorder="1" applyAlignment="1">
      <alignment horizontal="center" vertical="center"/>
    </xf>
    <xf numFmtId="0" fontId="10" fillId="32" borderId="13" xfId="0" applyFont="1" applyFill="1" applyBorder="1" applyAlignment="1">
      <alignment horizontal="center" vertical="center" shrinkToFit="1"/>
    </xf>
    <xf numFmtId="0" fontId="10"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63" applyFont="1">
      <alignment vertical="center"/>
      <protection/>
    </xf>
    <xf numFmtId="0" fontId="0" fillId="0" borderId="0" xfId="65" applyFont="1">
      <alignment vertical="center"/>
      <protection/>
    </xf>
    <xf numFmtId="0" fontId="10" fillId="0" borderId="0" xfId="0" applyFont="1" applyAlignment="1">
      <alignment vertical="center"/>
    </xf>
    <xf numFmtId="0" fontId="8" fillId="0" borderId="0" xfId="63" applyFont="1">
      <alignment vertical="center"/>
      <protection/>
    </xf>
    <xf numFmtId="0" fontId="8" fillId="33" borderId="13" xfId="65" applyFont="1" applyFill="1" applyBorder="1" applyAlignment="1">
      <alignment horizontal="left" vertical="center" wrapText="1"/>
      <protection/>
    </xf>
    <xf numFmtId="0" fontId="8" fillId="33" borderId="14" xfId="65" applyFont="1" applyFill="1" applyBorder="1" applyAlignment="1">
      <alignment horizontal="left" vertical="center" wrapText="1"/>
      <protection/>
    </xf>
    <xf numFmtId="0" fontId="8" fillId="33" borderId="15" xfId="65" applyFont="1" applyFill="1" applyBorder="1" applyAlignment="1">
      <alignment horizontal="left" vertical="center" wrapText="1"/>
      <protection/>
    </xf>
    <xf numFmtId="0" fontId="0" fillId="0" borderId="16" xfId="0" applyFont="1" applyBorder="1" applyAlignment="1">
      <alignment vertical="center"/>
    </xf>
    <xf numFmtId="0" fontId="3" fillId="0" borderId="10" xfId="0" applyFont="1" applyBorder="1" applyAlignment="1">
      <alignment vertical="center" wrapText="1"/>
    </xf>
    <xf numFmtId="0" fontId="3" fillId="0" borderId="0" xfId="0" applyFont="1" applyAlignment="1">
      <alignment vertical="center"/>
    </xf>
    <xf numFmtId="0" fontId="8"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32" borderId="10" xfId="0" applyFont="1" applyFill="1" applyBorder="1" applyAlignment="1">
      <alignment horizontal="center" vertical="center" shrinkToFit="1"/>
    </xf>
    <xf numFmtId="0" fontId="0" fillId="32" borderId="17" xfId="0" applyFont="1" applyFill="1" applyBorder="1" applyAlignment="1">
      <alignment horizontal="center" vertical="center" shrinkToFit="1"/>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32" borderId="20" xfId="0" applyFont="1" applyFill="1" applyBorder="1" applyAlignment="1">
      <alignment horizontal="center" vertical="center" shrinkToFit="1"/>
    </xf>
    <xf numFmtId="0" fontId="0" fillId="32" borderId="21" xfId="0" applyFont="1" applyFill="1" applyBorder="1" applyAlignment="1">
      <alignment horizontal="center" vertical="center" shrinkToFit="1"/>
    </xf>
    <xf numFmtId="0" fontId="0" fillId="32" borderId="22" xfId="0" applyFont="1" applyFill="1" applyBorder="1" applyAlignment="1">
      <alignment horizontal="center" vertical="center" shrinkToFit="1"/>
    </xf>
    <xf numFmtId="0" fontId="0" fillId="32" borderId="23" xfId="0" applyFont="1" applyFill="1" applyBorder="1" applyAlignment="1">
      <alignment vertical="center"/>
    </xf>
    <xf numFmtId="0" fontId="0" fillId="32" borderId="24" xfId="0" applyFont="1" applyFill="1" applyBorder="1" applyAlignment="1">
      <alignment vertical="center"/>
    </xf>
    <xf numFmtId="0" fontId="0" fillId="32" borderId="12" xfId="0" applyFont="1" applyFill="1" applyBorder="1" applyAlignment="1">
      <alignment vertical="center" shrinkToFit="1"/>
    </xf>
    <xf numFmtId="0" fontId="0" fillId="32" borderId="23" xfId="0" applyFont="1" applyFill="1" applyBorder="1" applyAlignment="1">
      <alignment vertical="center" shrinkToFit="1"/>
    </xf>
    <xf numFmtId="0" fontId="0" fillId="32" borderId="25" xfId="0" applyFont="1" applyFill="1" applyBorder="1" applyAlignment="1">
      <alignment vertical="center" shrinkToFit="1"/>
    </xf>
    <xf numFmtId="0" fontId="0" fillId="32" borderId="26" xfId="0" applyFont="1" applyFill="1" applyBorder="1" applyAlignment="1">
      <alignment vertical="center" shrinkToFit="1"/>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12" xfId="0" applyFont="1" applyFill="1" applyBorder="1" applyAlignment="1">
      <alignment vertical="center"/>
    </xf>
    <xf numFmtId="0" fontId="0" fillId="0" borderId="23"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24"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38" xfId="0" applyFont="1" applyBorder="1" applyAlignment="1">
      <alignment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textRotation="255"/>
    </xf>
    <xf numFmtId="0" fontId="0" fillId="0" borderId="18" xfId="0" applyFont="1" applyFill="1" applyBorder="1" applyAlignment="1">
      <alignment horizontal="lef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34" borderId="42" xfId="0" applyFont="1" applyFill="1" applyBorder="1" applyAlignment="1">
      <alignment vertical="center"/>
    </xf>
    <xf numFmtId="0" fontId="0" fillId="34" borderId="43"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37" xfId="0" applyFont="1" applyBorder="1" applyAlignment="1">
      <alignment vertical="center"/>
    </xf>
    <xf numFmtId="0" fontId="0" fillId="0" borderId="39"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34" borderId="28" xfId="0" applyFont="1" applyFill="1" applyBorder="1" applyAlignment="1">
      <alignment vertical="center"/>
    </xf>
    <xf numFmtId="0" fontId="0" fillId="34" borderId="52" xfId="0" applyFont="1" applyFill="1" applyBorder="1" applyAlignment="1">
      <alignment vertical="center"/>
    </xf>
    <xf numFmtId="0" fontId="0" fillId="34" borderId="53" xfId="0" applyFont="1" applyFill="1" applyBorder="1" applyAlignment="1">
      <alignment vertical="center"/>
    </xf>
    <xf numFmtId="0" fontId="0" fillId="34" borderId="54" xfId="0" applyFont="1" applyFill="1" applyBorder="1" applyAlignment="1">
      <alignment vertical="center"/>
    </xf>
    <xf numFmtId="0" fontId="0" fillId="34" borderId="55" xfId="0" applyFont="1" applyFill="1" applyBorder="1" applyAlignment="1">
      <alignment vertical="center"/>
    </xf>
    <xf numFmtId="0" fontId="8" fillId="0" borderId="0" xfId="0" applyFont="1" applyAlignment="1">
      <alignment vertical="center"/>
    </xf>
    <xf numFmtId="183" fontId="0" fillId="0" borderId="56" xfId="0" applyNumberFormat="1" applyFont="1" applyFill="1" applyBorder="1" applyAlignment="1">
      <alignment vertical="center"/>
    </xf>
    <xf numFmtId="0" fontId="0" fillId="0" borderId="0" xfId="0" applyFont="1" applyFill="1" applyBorder="1" applyAlignment="1">
      <alignment horizontal="center" vertical="center" shrinkToFit="1"/>
    </xf>
    <xf numFmtId="183" fontId="0" fillId="0" borderId="19" xfId="0" applyNumberFormat="1" applyFont="1" applyFill="1" applyBorder="1" applyAlignment="1">
      <alignment vertical="center"/>
    </xf>
    <xf numFmtId="0" fontId="0" fillId="0" borderId="18" xfId="0" applyFont="1" applyFill="1" applyBorder="1" applyAlignment="1">
      <alignment horizontal="center" vertical="center" shrinkToFit="1"/>
    </xf>
    <xf numFmtId="183" fontId="0" fillId="0" borderId="18" xfId="0" applyNumberFormat="1" applyFont="1" applyFill="1" applyBorder="1" applyAlignment="1">
      <alignment vertical="center"/>
    </xf>
    <xf numFmtId="0" fontId="0" fillId="0" borderId="41" xfId="0" applyFont="1" applyBorder="1" applyAlignment="1">
      <alignment vertical="center"/>
    </xf>
    <xf numFmtId="0" fontId="0" fillId="0" borderId="57" xfId="0" applyFont="1" applyBorder="1" applyAlignment="1">
      <alignment vertical="center"/>
    </xf>
    <xf numFmtId="0" fontId="0" fillId="34" borderId="58" xfId="0" applyFont="1" applyFill="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34" borderId="62" xfId="0" applyFont="1" applyFill="1" applyBorder="1" applyAlignment="1">
      <alignment vertical="center"/>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0" fontId="14" fillId="0" borderId="0" xfId="0" applyFont="1" applyAlignment="1">
      <alignment vertical="center"/>
    </xf>
    <xf numFmtId="0" fontId="11" fillId="0" borderId="0" xfId="63" applyFont="1">
      <alignment vertical="center"/>
      <protection/>
    </xf>
    <xf numFmtId="0" fontId="10" fillId="33" borderId="63" xfId="63" applyFont="1" applyFill="1" applyBorder="1">
      <alignment vertical="center"/>
      <protection/>
    </xf>
    <xf numFmtId="0" fontId="10" fillId="33" borderId="65" xfId="63" applyFont="1" applyFill="1" applyBorder="1">
      <alignment vertical="center"/>
      <protection/>
    </xf>
    <xf numFmtId="0" fontId="10" fillId="0" borderId="65" xfId="63" applyFont="1" applyBorder="1" applyAlignment="1">
      <alignment vertical="center"/>
      <protection/>
    </xf>
    <xf numFmtId="0" fontId="10" fillId="0" borderId="18" xfId="0" applyFont="1" applyBorder="1" applyAlignment="1">
      <alignment vertical="center"/>
    </xf>
    <xf numFmtId="0" fontId="10" fillId="33" borderId="10" xfId="63" applyFont="1" applyFill="1" applyBorder="1">
      <alignment vertical="center"/>
      <protection/>
    </xf>
    <xf numFmtId="0" fontId="10" fillId="33" borderId="12" xfId="63" applyFont="1" applyFill="1" applyBorder="1">
      <alignment vertical="center"/>
      <protection/>
    </xf>
    <xf numFmtId="0" fontId="10" fillId="0" borderId="12" xfId="0" applyFont="1" applyBorder="1" applyAlignment="1">
      <alignment vertical="center"/>
    </xf>
    <xf numFmtId="0" fontId="10" fillId="0" borderId="0" xfId="63" applyFont="1" applyFill="1" applyBorder="1">
      <alignment vertical="center"/>
      <protection/>
    </xf>
    <xf numFmtId="0" fontId="7" fillId="0" borderId="0" xfId="63" applyFont="1">
      <alignment vertical="center"/>
      <protection/>
    </xf>
    <xf numFmtId="0" fontId="7" fillId="0" borderId="0" xfId="63" applyFont="1" applyAlignment="1">
      <alignment horizontal="right"/>
      <protection/>
    </xf>
    <xf numFmtId="0" fontId="7" fillId="0" borderId="14" xfId="63" applyFont="1" applyBorder="1" applyAlignment="1">
      <alignment horizontal="right"/>
      <protection/>
    </xf>
    <xf numFmtId="0" fontId="10" fillId="33" borderId="19" xfId="63" applyFont="1" applyFill="1" applyBorder="1">
      <alignment vertical="center"/>
      <protection/>
    </xf>
    <xf numFmtId="0" fontId="10" fillId="0" borderId="66" xfId="63" applyFont="1" applyBorder="1" applyAlignment="1">
      <alignment vertical="top" wrapText="1"/>
      <protection/>
    </xf>
    <xf numFmtId="0" fontId="10" fillId="0" borderId="66" xfId="0" applyFont="1" applyBorder="1" applyAlignment="1">
      <alignment vertical="top" wrapText="1"/>
    </xf>
    <xf numFmtId="0" fontId="7" fillId="0" borderId="0" xfId="63" applyFont="1" applyBorder="1" applyAlignment="1">
      <alignment vertical="top"/>
      <protection/>
    </xf>
    <xf numFmtId="0" fontId="7" fillId="0" borderId="0" xfId="0" applyFont="1" applyBorder="1" applyAlignment="1">
      <alignment vertical="top"/>
    </xf>
    <xf numFmtId="0" fontId="10" fillId="0" borderId="0" xfId="0" applyFont="1" applyBorder="1" applyAlignment="1">
      <alignment vertical="top"/>
    </xf>
    <xf numFmtId="0" fontId="7" fillId="0" borderId="0" xfId="63" applyFont="1" applyBorder="1" applyAlignment="1">
      <alignment vertical="center"/>
      <protection/>
    </xf>
    <xf numFmtId="0" fontId="7" fillId="0" borderId="0" xfId="0" applyFont="1" applyBorder="1" applyAlignment="1">
      <alignment vertical="center"/>
    </xf>
    <xf numFmtId="0" fontId="10" fillId="0" borderId="0" xfId="65" applyFont="1">
      <alignment vertical="center"/>
      <protection/>
    </xf>
    <xf numFmtId="0" fontId="7" fillId="0" borderId="0" xfId="63" applyFont="1" applyFill="1" applyBorder="1" applyAlignment="1">
      <alignment vertical="center"/>
      <protection/>
    </xf>
    <xf numFmtId="0" fontId="10" fillId="0" borderId="0" xfId="63" applyFont="1" applyFill="1" applyBorder="1" applyAlignment="1">
      <alignment horizontal="center" vertical="center" shrinkToFit="1"/>
      <protection/>
    </xf>
    <xf numFmtId="0" fontId="10" fillId="0" borderId="0" xfId="63" applyFont="1" applyFill="1" applyBorder="1" applyAlignment="1">
      <alignment vertical="center"/>
      <protection/>
    </xf>
    <xf numFmtId="0" fontId="10" fillId="0" borderId="0" xfId="63" applyFont="1" applyFill="1" applyBorder="1" applyAlignment="1">
      <alignment horizontal="center" vertical="center"/>
      <protection/>
    </xf>
    <xf numFmtId="0" fontId="10" fillId="0" borderId="0" xfId="63" applyFont="1" applyBorder="1" applyAlignment="1">
      <alignment horizontal="center" vertical="center"/>
      <protection/>
    </xf>
    <xf numFmtId="0" fontId="12" fillId="33" borderId="13" xfId="0" applyFont="1" applyFill="1" applyBorder="1" applyAlignment="1">
      <alignment horizontal="distributed" vertical="center"/>
    </xf>
    <xf numFmtId="0" fontId="12" fillId="33" borderId="65" xfId="0" applyFont="1" applyFill="1" applyBorder="1" applyAlignment="1">
      <alignment horizontal="distributed" vertical="center"/>
    </xf>
    <xf numFmtId="0" fontId="10" fillId="0" borderId="0" xfId="0" applyFont="1" applyAlignment="1">
      <alignment horizontal="distributed" vertical="center" indent="1"/>
    </xf>
    <xf numFmtId="0" fontId="10" fillId="0" borderId="0" xfId="65" applyFont="1" applyBorder="1" applyAlignment="1">
      <alignment horizontal="right" vertical="center"/>
      <protection/>
    </xf>
    <xf numFmtId="0" fontId="10" fillId="0" borderId="0" xfId="65" applyFont="1" applyBorder="1" applyAlignment="1">
      <alignment horizontal="center" vertical="center"/>
      <protection/>
    </xf>
    <xf numFmtId="0" fontId="7" fillId="0" borderId="0" xfId="65" applyFont="1">
      <alignment vertical="center"/>
      <protection/>
    </xf>
    <xf numFmtId="0" fontId="10" fillId="0" borderId="0" xfId="64" applyFont="1">
      <alignment vertical="center"/>
      <protection/>
    </xf>
    <xf numFmtId="0" fontId="10" fillId="33" borderId="19" xfId="64" applyFont="1" applyFill="1" applyBorder="1" applyAlignment="1">
      <alignment horizontal="center" vertical="center"/>
      <protection/>
    </xf>
    <xf numFmtId="0" fontId="10" fillId="0" borderId="19" xfId="64" applyFont="1" applyBorder="1" applyAlignment="1">
      <alignment horizontal="distributed" vertical="top" wrapText="1"/>
      <protection/>
    </xf>
    <xf numFmtId="0" fontId="10" fillId="0" borderId="19" xfId="64" applyFont="1" applyBorder="1" applyAlignment="1">
      <alignment horizontal="distributed" vertical="center" wrapText="1"/>
      <protection/>
    </xf>
    <xf numFmtId="0" fontId="10" fillId="0" borderId="63" xfId="64" applyFont="1" applyBorder="1">
      <alignment vertical="center"/>
      <protection/>
    </xf>
    <xf numFmtId="0" fontId="7" fillId="0" borderId="0" xfId="64" applyFont="1">
      <alignment vertical="center"/>
      <protection/>
    </xf>
    <xf numFmtId="0" fontId="10" fillId="0" borderId="0" xfId="0" applyFont="1" applyBorder="1" applyAlignment="1">
      <alignment horizontal="right" vertical="center"/>
    </xf>
    <xf numFmtId="0" fontId="10" fillId="32" borderId="67" xfId="0" applyFont="1" applyFill="1" applyBorder="1" applyAlignment="1">
      <alignment horizontal="center" vertical="center"/>
    </xf>
    <xf numFmtId="0" fontId="10" fillId="32" borderId="68" xfId="0" applyFont="1" applyFill="1" applyBorder="1" applyAlignment="1">
      <alignment horizontal="center" vertical="center" shrinkToFit="1"/>
    </xf>
    <xf numFmtId="0" fontId="10" fillId="32" borderId="15" xfId="0" applyFont="1" applyFill="1" applyBorder="1" applyAlignment="1">
      <alignment horizontal="center" vertical="center"/>
    </xf>
    <xf numFmtId="0" fontId="10" fillId="0" borderId="0" xfId="0" applyFont="1" applyFill="1" applyAlignment="1">
      <alignment vertical="center"/>
    </xf>
    <xf numFmtId="0" fontId="10" fillId="0" borderId="65" xfId="0" applyFont="1" applyFill="1" applyBorder="1" applyAlignment="1">
      <alignment vertical="center"/>
    </xf>
    <xf numFmtId="0" fontId="10" fillId="0" borderId="27" xfId="0" applyFont="1" applyFill="1" applyBorder="1" applyAlignment="1">
      <alignment horizontal="center" vertical="center"/>
    </xf>
    <xf numFmtId="38" fontId="10" fillId="0" borderId="15" xfId="0" applyNumberFormat="1" applyFont="1" applyFill="1" applyBorder="1" applyAlignment="1">
      <alignment vertical="center"/>
    </xf>
    <xf numFmtId="38" fontId="10" fillId="0" borderId="12" xfId="0" applyNumberFormat="1" applyFont="1" applyFill="1" applyBorder="1" applyAlignment="1">
      <alignment vertical="center"/>
    </xf>
    <xf numFmtId="38" fontId="10" fillId="0" borderId="13" xfId="0" applyNumberFormat="1" applyFont="1" applyFill="1" applyBorder="1" applyAlignment="1">
      <alignment vertical="center"/>
    </xf>
    <xf numFmtId="0" fontId="10" fillId="0" borderId="69" xfId="0" applyFont="1" applyFill="1" applyBorder="1" applyAlignment="1">
      <alignment vertical="center"/>
    </xf>
    <xf numFmtId="0" fontId="10" fillId="0" borderId="12" xfId="0" applyFont="1" applyFill="1" applyBorder="1" applyAlignment="1">
      <alignment vertical="center"/>
    </xf>
    <xf numFmtId="0" fontId="10" fillId="0" borderId="27" xfId="0" applyFont="1" applyFill="1" applyBorder="1" applyAlignment="1">
      <alignment vertical="center" shrinkToFit="1"/>
    </xf>
    <xf numFmtId="0" fontId="10" fillId="0" borderId="10" xfId="0" applyFont="1" applyFill="1" applyBorder="1" applyAlignment="1">
      <alignment vertical="center"/>
    </xf>
    <xf numFmtId="38" fontId="10" fillId="32" borderId="70" xfId="0" applyNumberFormat="1" applyFont="1" applyFill="1" applyBorder="1" applyAlignment="1">
      <alignment vertical="center"/>
    </xf>
    <xf numFmtId="38" fontId="10" fillId="32" borderId="71" xfId="0" applyNumberFormat="1" applyFont="1" applyFill="1" applyBorder="1" applyAlignment="1">
      <alignment vertical="center"/>
    </xf>
    <xf numFmtId="38" fontId="10" fillId="0" borderId="19" xfId="0" applyNumberFormat="1" applyFont="1" applyFill="1" applyBorder="1" applyAlignment="1">
      <alignment vertical="center"/>
    </xf>
    <xf numFmtId="38" fontId="10" fillId="0" borderId="65" xfId="0" applyNumberFormat="1" applyFont="1" applyFill="1" applyBorder="1" applyAlignment="1">
      <alignment vertical="center"/>
    </xf>
    <xf numFmtId="38" fontId="10" fillId="0" borderId="63" xfId="0" applyNumberFormat="1" applyFont="1" applyFill="1" applyBorder="1" applyAlignment="1">
      <alignment vertical="center"/>
    </xf>
    <xf numFmtId="38" fontId="10" fillId="0" borderId="69" xfId="0" applyNumberFormat="1" applyFont="1" applyFill="1" applyBorder="1" applyAlignment="1">
      <alignment vertical="center"/>
    </xf>
    <xf numFmtId="0" fontId="15" fillId="0" borderId="0" xfId="0" applyFont="1" applyFill="1" applyAlignment="1">
      <alignment vertical="center"/>
    </xf>
    <xf numFmtId="38" fontId="10" fillId="0" borderId="64" xfId="0" applyNumberFormat="1" applyFont="1" applyFill="1" applyBorder="1" applyAlignment="1">
      <alignment vertical="center"/>
    </xf>
    <xf numFmtId="38" fontId="10" fillId="0" borderId="72" xfId="0" applyNumberFormat="1" applyFont="1" applyFill="1" applyBorder="1" applyAlignment="1">
      <alignment vertical="center"/>
    </xf>
    <xf numFmtId="0" fontId="10" fillId="0" borderId="63" xfId="0" applyFont="1" applyFill="1" applyBorder="1" applyAlignment="1">
      <alignment vertical="center"/>
    </xf>
    <xf numFmtId="0" fontId="10" fillId="0" borderId="19" xfId="0" applyFont="1" applyFill="1" applyBorder="1" applyAlignment="1">
      <alignment vertical="center"/>
    </xf>
    <xf numFmtId="0" fontId="10" fillId="0" borderId="19" xfId="0" applyFont="1" applyFill="1" applyBorder="1" applyAlignment="1">
      <alignment vertical="center" shrinkToFit="1"/>
    </xf>
    <xf numFmtId="38" fontId="10" fillId="32" borderId="19" xfId="0" applyNumberFormat="1" applyFont="1" applyFill="1" applyBorder="1" applyAlignment="1">
      <alignment vertical="center"/>
    </xf>
    <xf numFmtId="38" fontId="10" fillId="32" borderId="65" xfId="0" applyNumberFormat="1" applyFont="1" applyFill="1" applyBorder="1" applyAlignment="1">
      <alignment vertical="center"/>
    </xf>
    <xf numFmtId="0" fontId="10" fillId="32" borderId="66" xfId="0" applyFont="1" applyFill="1" applyBorder="1" applyAlignment="1">
      <alignment horizontal="center" vertical="center"/>
    </xf>
    <xf numFmtId="183" fontId="0" fillId="0" borderId="19" xfId="0" applyNumberFormat="1" applyFill="1" applyBorder="1" applyAlignment="1">
      <alignment vertical="center"/>
    </xf>
    <xf numFmtId="183" fontId="0" fillId="0" borderId="19" xfId="0" applyNumberFormat="1" applyFont="1" applyFill="1" applyBorder="1" applyAlignment="1">
      <alignment vertical="center"/>
    </xf>
    <xf numFmtId="183" fontId="0" fillId="0" borderId="73" xfId="0" applyNumberFormat="1" applyFont="1" applyFill="1" applyBorder="1" applyAlignment="1">
      <alignment vertical="center"/>
    </xf>
    <xf numFmtId="38" fontId="10" fillId="0" borderId="65" xfId="0" applyNumberFormat="1" applyFont="1" applyFill="1" applyBorder="1" applyAlignment="1">
      <alignment vertical="center"/>
    </xf>
    <xf numFmtId="3" fontId="10" fillId="0" borderId="65" xfId="0" applyNumberFormat="1" applyFont="1" applyFill="1" applyBorder="1" applyAlignment="1">
      <alignment vertical="center"/>
    </xf>
    <xf numFmtId="183" fontId="0" fillId="0" borderId="19" xfId="0" applyNumberFormat="1" applyFill="1" applyBorder="1" applyAlignment="1">
      <alignment vertical="center" shrinkToFit="1"/>
    </xf>
    <xf numFmtId="183" fontId="0" fillId="0" borderId="19" xfId="0" applyNumberFormat="1" applyFont="1" applyFill="1" applyBorder="1" applyAlignment="1">
      <alignment vertical="center" shrinkToFit="1"/>
    </xf>
    <xf numFmtId="183" fontId="0" fillId="0" borderId="73" xfId="0" applyNumberFormat="1" applyFont="1" applyFill="1" applyBorder="1" applyAlignment="1">
      <alignment vertical="center" shrinkToFit="1"/>
    </xf>
    <xf numFmtId="225" fontId="0" fillId="0" borderId="19" xfId="0" applyNumberFormat="1" applyFill="1" applyBorder="1" applyAlignment="1">
      <alignment vertical="center"/>
    </xf>
    <xf numFmtId="225" fontId="0" fillId="0" borderId="19" xfId="0" applyNumberFormat="1" applyFont="1" applyFill="1" applyBorder="1" applyAlignment="1">
      <alignment vertical="center"/>
    </xf>
    <xf numFmtId="225" fontId="0" fillId="0" borderId="73" xfId="0" applyNumberFormat="1" applyFont="1" applyFill="1" applyBorder="1" applyAlignment="1">
      <alignment vertical="center"/>
    </xf>
    <xf numFmtId="226" fontId="10" fillId="0" borderId="65" xfId="0" applyNumberFormat="1" applyFont="1" applyFill="1" applyBorder="1" applyAlignment="1">
      <alignment vertical="center"/>
    </xf>
    <xf numFmtId="184" fontId="0" fillId="0" borderId="19" xfId="0" applyNumberFormat="1" applyFill="1" applyBorder="1" applyAlignment="1">
      <alignment vertical="center"/>
    </xf>
    <xf numFmtId="184" fontId="0" fillId="0" borderId="19" xfId="0" applyNumberFormat="1" applyFont="1" applyFill="1" applyBorder="1" applyAlignment="1">
      <alignment vertical="center"/>
    </xf>
    <xf numFmtId="184" fontId="0" fillId="0" borderId="73" xfId="0" applyNumberFormat="1" applyFont="1" applyFill="1" applyBorder="1" applyAlignment="1">
      <alignment vertical="center"/>
    </xf>
    <xf numFmtId="219" fontId="10" fillId="0" borderId="65" xfId="0" applyNumberFormat="1" applyFont="1" applyFill="1" applyBorder="1" applyAlignment="1">
      <alignment vertical="center"/>
    </xf>
    <xf numFmtId="0" fontId="10" fillId="0" borderId="70" xfId="0" applyFont="1" applyFill="1" applyBorder="1" applyAlignment="1">
      <alignment vertical="center"/>
    </xf>
    <xf numFmtId="184" fontId="0" fillId="0" borderId="70" xfId="0" applyNumberFormat="1" applyFill="1" applyBorder="1" applyAlignment="1">
      <alignment horizontal="right" vertical="center"/>
    </xf>
    <xf numFmtId="184" fontId="0" fillId="0" borderId="70" xfId="0" applyNumberFormat="1" applyFill="1" applyBorder="1" applyAlignment="1">
      <alignment vertical="center"/>
    </xf>
    <xf numFmtId="184" fontId="0" fillId="0" borderId="70" xfId="0" applyNumberFormat="1" applyFont="1" applyFill="1" applyBorder="1" applyAlignment="1">
      <alignment vertical="center"/>
    </xf>
    <xf numFmtId="184" fontId="0" fillId="0" borderId="74" xfId="0" applyNumberFormat="1" applyFont="1" applyFill="1" applyBorder="1" applyAlignment="1">
      <alignment vertical="center"/>
    </xf>
    <xf numFmtId="219" fontId="10" fillId="0" borderId="71" xfId="0" applyNumberFormat="1" applyFont="1" applyFill="1" applyBorder="1" applyAlignment="1">
      <alignment vertical="center"/>
    </xf>
    <xf numFmtId="0" fontId="10" fillId="0" borderId="75" xfId="0" applyFont="1" applyBorder="1" applyAlignment="1">
      <alignment vertical="center"/>
    </xf>
    <xf numFmtId="38" fontId="10" fillId="0" borderId="75" xfId="0" applyNumberFormat="1" applyFont="1" applyBorder="1" applyAlignment="1">
      <alignment vertical="center"/>
    </xf>
    <xf numFmtId="38" fontId="10" fillId="0" borderId="12" xfId="0" applyNumberFormat="1" applyFont="1" applyFill="1" applyBorder="1" applyAlignment="1">
      <alignment vertical="center"/>
    </xf>
    <xf numFmtId="38" fontId="10" fillId="0" borderId="13" xfId="0" applyNumberFormat="1" applyFont="1" applyFill="1" applyBorder="1" applyAlignment="1">
      <alignment vertical="center"/>
    </xf>
    <xf numFmtId="38" fontId="10" fillId="0" borderId="19" xfId="0" applyNumberFormat="1" applyFont="1" applyFill="1" applyBorder="1" applyAlignment="1">
      <alignment vertical="center"/>
    </xf>
    <xf numFmtId="0" fontId="10" fillId="0" borderId="10" xfId="0" applyFont="1" applyBorder="1" applyAlignment="1">
      <alignment vertical="center"/>
    </xf>
    <xf numFmtId="0" fontId="10" fillId="0" borderId="63" xfId="0" applyFont="1" applyBorder="1" applyAlignment="1">
      <alignment vertical="center"/>
    </xf>
    <xf numFmtId="38" fontId="10" fillId="0" borderId="63" xfId="0" applyNumberFormat="1" applyFont="1" applyBorder="1" applyAlignment="1">
      <alignment vertical="center"/>
    </xf>
    <xf numFmtId="38" fontId="10" fillId="0" borderId="69" xfId="0" applyNumberFormat="1" applyFont="1" applyBorder="1" applyAlignment="1">
      <alignment vertical="center"/>
    </xf>
    <xf numFmtId="0" fontId="10" fillId="0" borderId="76" xfId="0" applyFont="1" applyBorder="1" applyAlignment="1">
      <alignment vertical="center"/>
    </xf>
    <xf numFmtId="0" fontId="12" fillId="0" borderId="0" xfId="0" applyFont="1" applyAlignment="1">
      <alignment vertical="center"/>
    </xf>
    <xf numFmtId="0" fontId="10" fillId="0" borderId="0" xfId="0" applyFont="1" applyBorder="1" applyAlignment="1">
      <alignment vertical="center"/>
    </xf>
    <xf numFmtId="0" fontId="13" fillId="32" borderId="19" xfId="0" applyFont="1" applyFill="1" applyBorder="1" applyAlignment="1">
      <alignment horizontal="center" vertical="center"/>
    </xf>
    <xf numFmtId="0" fontId="13" fillId="35" borderId="19" xfId="0" applyFont="1" applyFill="1" applyBorder="1" applyAlignment="1">
      <alignment horizontal="center" vertical="center"/>
    </xf>
    <xf numFmtId="0" fontId="13" fillId="0" borderId="19" xfId="0" applyFont="1" applyBorder="1" applyAlignment="1">
      <alignment vertical="center" wrapText="1"/>
    </xf>
    <xf numFmtId="0" fontId="10" fillId="0" borderId="19" xfId="0" applyFont="1" applyBorder="1" applyAlignment="1">
      <alignment vertical="center"/>
    </xf>
    <xf numFmtId="0" fontId="13" fillId="0" borderId="67" xfId="0" applyFont="1" applyBorder="1" applyAlignment="1">
      <alignment vertical="center" wrapText="1"/>
    </xf>
    <xf numFmtId="0" fontId="10" fillId="0" borderId="19" xfId="0" applyFont="1" applyBorder="1" applyAlignment="1">
      <alignment vertical="center" wrapText="1"/>
    </xf>
    <xf numFmtId="0" fontId="13" fillId="0" borderId="10" xfId="0" applyFont="1" applyBorder="1" applyAlignment="1">
      <alignment vertical="center" wrapText="1"/>
    </xf>
    <xf numFmtId="0" fontId="13" fillId="0" borderId="12" xfId="0" applyFont="1" applyBorder="1" applyAlignment="1">
      <alignment vertical="center" wrapText="1"/>
    </xf>
    <xf numFmtId="0" fontId="13" fillId="0" borderId="27" xfId="0" applyFont="1" applyBorder="1" applyAlignment="1">
      <alignment vertical="center" wrapText="1"/>
    </xf>
    <xf numFmtId="0" fontId="13" fillId="0" borderId="15" xfId="0" applyFont="1" applyBorder="1" applyAlignment="1">
      <alignment vertical="center" wrapText="1"/>
    </xf>
    <xf numFmtId="0" fontId="0" fillId="0" borderId="19" xfId="0" applyFont="1" applyFill="1" applyBorder="1" applyAlignment="1">
      <alignment vertical="center" wrapText="1"/>
    </xf>
    <xf numFmtId="0" fontId="0" fillId="32" borderId="77" xfId="0" applyFill="1" applyBorder="1" applyAlignment="1">
      <alignment horizontal="center" vertical="center"/>
    </xf>
    <xf numFmtId="0" fontId="0" fillId="32" borderId="78" xfId="0" applyFill="1" applyBorder="1" applyAlignment="1">
      <alignment horizontal="center" vertical="center"/>
    </xf>
    <xf numFmtId="0" fontId="0" fillId="32" borderId="79" xfId="0" applyFill="1" applyBorder="1" applyAlignment="1">
      <alignment horizontal="center" vertical="center"/>
    </xf>
    <xf numFmtId="0" fontId="0" fillId="32" borderId="80" xfId="0" applyFill="1" applyBorder="1" applyAlignment="1">
      <alignment horizontal="center" vertical="center"/>
    </xf>
    <xf numFmtId="0" fontId="0" fillId="32" borderId="81" xfId="0" applyFill="1" applyBorder="1" applyAlignment="1">
      <alignment horizontal="center" vertical="center"/>
    </xf>
    <xf numFmtId="0" fontId="0" fillId="32" borderId="82" xfId="0" applyFill="1" applyBorder="1" applyAlignment="1">
      <alignment horizontal="center" vertical="center"/>
    </xf>
    <xf numFmtId="38" fontId="0" fillId="0" borderId="29" xfId="0" applyNumberFormat="1" applyFont="1" applyFill="1" applyBorder="1" applyAlignment="1">
      <alignment vertical="center"/>
    </xf>
    <xf numFmtId="38" fontId="0" fillId="0" borderId="12" xfId="0" applyNumberFormat="1" applyFont="1" applyFill="1" applyBorder="1" applyAlignment="1">
      <alignment vertical="center"/>
    </xf>
    <xf numFmtId="38" fontId="0" fillId="0" borderId="23" xfId="0" applyNumberFormat="1" applyFont="1" applyFill="1" applyBorder="1" applyAlignment="1">
      <alignment vertical="center"/>
    </xf>
    <xf numFmtId="38" fontId="0" fillId="0" borderId="35" xfId="0" applyNumberFormat="1" applyFont="1" applyFill="1" applyBorder="1" applyAlignment="1">
      <alignment vertical="center"/>
    </xf>
    <xf numFmtId="38" fontId="0" fillId="0" borderId="24" xfId="0" applyNumberFormat="1" applyFont="1" applyFill="1" applyBorder="1" applyAlignment="1">
      <alignment vertical="center"/>
    </xf>
    <xf numFmtId="3" fontId="0" fillId="0" borderId="35" xfId="0" applyNumberFormat="1" applyFont="1" applyFill="1" applyBorder="1" applyAlignment="1">
      <alignment vertical="center"/>
    </xf>
    <xf numFmtId="3" fontId="0" fillId="0" borderId="29" xfId="0" applyNumberFormat="1" applyFont="1" applyFill="1" applyBorder="1" applyAlignment="1">
      <alignment vertical="center"/>
    </xf>
    <xf numFmtId="3" fontId="0" fillId="0" borderId="19" xfId="0" applyNumberFormat="1" applyFont="1" applyFill="1" applyBorder="1" applyAlignment="1">
      <alignment vertical="center"/>
    </xf>
    <xf numFmtId="38" fontId="0" fillId="34" borderId="83" xfId="0" applyNumberFormat="1" applyFont="1" applyFill="1" applyBorder="1" applyAlignment="1">
      <alignment vertical="center"/>
    </xf>
    <xf numFmtId="38" fontId="0" fillId="34" borderId="84" xfId="0" applyNumberFormat="1" applyFont="1" applyFill="1" applyBorder="1" applyAlignment="1">
      <alignment vertical="center"/>
    </xf>
    <xf numFmtId="38" fontId="0" fillId="34" borderId="85" xfId="0" applyNumberFormat="1" applyFont="1" applyFill="1" applyBorder="1" applyAlignment="1">
      <alignment vertical="center"/>
    </xf>
    <xf numFmtId="38" fontId="0" fillId="34" borderId="86" xfId="0" applyNumberFormat="1" applyFont="1" applyFill="1" applyBorder="1" applyAlignment="1">
      <alignment vertical="center"/>
    </xf>
    <xf numFmtId="3" fontId="0" fillId="0" borderId="12" xfId="0" applyNumberFormat="1" applyFont="1" applyFill="1" applyBorder="1" applyAlignment="1">
      <alignment vertical="center"/>
    </xf>
    <xf numFmtId="3" fontId="0" fillId="0" borderId="23" xfId="0" applyNumberFormat="1" applyFont="1" applyFill="1" applyBorder="1" applyAlignment="1">
      <alignment vertical="center"/>
    </xf>
    <xf numFmtId="3" fontId="0" fillId="0" borderId="87" xfId="0" applyNumberFormat="1" applyFont="1" applyFill="1" applyBorder="1" applyAlignment="1">
      <alignment vertical="center"/>
    </xf>
    <xf numFmtId="3" fontId="0" fillId="0" borderId="75" xfId="0" applyNumberFormat="1" applyFont="1" applyFill="1" applyBorder="1" applyAlignment="1">
      <alignment vertical="center"/>
    </xf>
    <xf numFmtId="3" fontId="0" fillId="0" borderId="88" xfId="0" applyNumberFormat="1" applyFont="1" applyFill="1" applyBorder="1" applyAlignment="1">
      <alignment vertical="center"/>
    </xf>
    <xf numFmtId="38" fontId="0" fillId="34" borderId="89" xfId="0" applyNumberFormat="1" applyFont="1" applyFill="1" applyBorder="1" applyAlignment="1">
      <alignment vertical="center"/>
    </xf>
    <xf numFmtId="38" fontId="0" fillId="34" borderId="90" xfId="0" applyNumberFormat="1" applyFont="1" applyFill="1" applyBorder="1" applyAlignment="1">
      <alignment vertical="center"/>
    </xf>
    <xf numFmtId="38" fontId="0" fillId="34" borderId="91" xfId="0" applyNumberFormat="1" applyFont="1" applyFill="1" applyBorder="1" applyAlignment="1">
      <alignment vertical="center"/>
    </xf>
    <xf numFmtId="38" fontId="0" fillId="34" borderId="92" xfId="0" applyNumberFormat="1" applyFont="1" applyFill="1" applyBorder="1" applyAlignment="1">
      <alignment vertical="center"/>
    </xf>
    <xf numFmtId="0" fontId="15" fillId="0" borderId="0" xfId="0" applyFont="1" applyFill="1" applyBorder="1" applyAlignment="1">
      <alignment vertical="center"/>
    </xf>
    <xf numFmtId="0" fontId="0" fillId="0" borderId="19" xfId="0" applyFont="1" applyFill="1" applyBorder="1" applyAlignment="1">
      <alignment vertical="center"/>
    </xf>
    <xf numFmtId="183" fontId="0" fillId="34" borderId="84" xfId="0" applyNumberFormat="1" applyFont="1" applyFill="1" applyBorder="1" applyAlignment="1">
      <alignment vertical="center"/>
    </xf>
    <xf numFmtId="183" fontId="0" fillId="34" borderId="85" xfId="0" applyNumberFormat="1" applyFont="1" applyFill="1" applyBorder="1" applyAlignment="1">
      <alignment vertical="center"/>
    </xf>
    <xf numFmtId="183" fontId="0" fillId="34" borderId="93" xfId="0" applyNumberFormat="1" applyFont="1" applyFill="1" applyBorder="1" applyAlignment="1">
      <alignment vertical="center"/>
    </xf>
    <xf numFmtId="183" fontId="0" fillId="34" borderId="94" xfId="0" applyNumberFormat="1" applyFont="1" applyFill="1" applyBorder="1" applyAlignment="1">
      <alignment vertical="center"/>
    </xf>
    <xf numFmtId="0" fontId="0" fillId="0" borderId="75"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88" xfId="0" applyFont="1" applyFill="1" applyBorder="1" applyAlignment="1">
      <alignment vertical="center"/>
    </xf>
    <xf numFmtId="0" fontId="0" fillId="0" borderId="95" xfId="0" applyFont="1" applyFill="1" applyBorder="1" applyAlignment="1">
      <alignment vertical="center"/>
    </xf>
    <xf numFmtId="0" fontId="0" fillId="0" borderId="96" xfId="0" applyFont="1" applyFill="1" applyBorder="1" applyAlignment="1">
      <alignment vertical="center"/>
    </xf>
    <xf numFmtId="0" fontId="0" fillId="0" borderId="97" xfId="0" applyFont="1" applyFill="1" applyBorder="1" applyAlignment="1">
      <alignment vertical="center"/>
    </xf>
    <xf numFmtId="183" fontId="0" fillId="34" borderId="90" xfId="0" applyNumberFormat="1" applyFont="1" applyFill="1" applyBorder="1" applyAlignment="1">
      <alignment vertical="center"/>
    </xf>
    <xf numFmtId="183" fontId="0" fillId="34" borderId="98" xfId="0" applyNumberFormat="1" applyFont="1" applyFill="1" applyBorder="1" applyAlignment="1">
      <alignment vertical="center"/>
    </xf>
    <xf numFmtId="0" fontId="7" fillId="0" borderId="0" xfId="0" applyFont="1" applyAlignment="1">
      <alignment vertical="center"/>
    </xf>
    <xf numFmtId="0" fontId="62" fillId="0" borderId="0" xfId="0" applyFont="1" applyAlignment="1">
      <alignment horizontal="left" vertical="center"/>
    </xf>
    <xf numFmtId="0" fontId="62" fillId="0" borderId="0" xfId="0" applyFont="1" applyAlignment="1">
      <alignment vertical="center"/>
    </xf>
    <xf numFmtId="0" fontId="10" fillId="32" borderId="99" xfId="0" applyFont="1" applyFill="1" applyBorder="1" applyAlignment="1">
      <alignment horizontal="center" vertical="center" shrinkToFit="1"/>
    </xf>
    <xf numFmtId="0" fontId="10" fillId="32" borderId="100" xfId="0" applyFont="1" applyFill="1" applyBorder="1" applyAlignment="1">
      <alignment horizontal="center" vertical="center" shrinkToFit="1"/>
    </xf>
    <xf numFmtId="38" fontId="19" fillId="0" borderId="101" xfId="52" applyFont="1" applyFill="1" applyBorder="1" applyAlignment="1">
      <alignment vertical="center"/>
    </xf>
    <xf numFmtId="38" fontId="19" fillId="0" borderId="13" xfId="52" applyFont="1" applyFill="1" applyBorder="1" applyAlignment="1">
      <alignment vertical="center"/>
    </xf>
    <xf numFmtId="38" fontId="19" fillId="32" borderId="102" xfId="52" applyFont="1" applyFill="1" applyBorder="1" applyAlignment="1">
      <alignment vertical="center"/>
    </xf>
    <xf numFmtId="38" fontId="19" fillId="32" borderId="71" xfId="0" applyNumberFormat="1" applyFont="1" applyFill="1" applyBorder="1" applyAlignment="1">
      <alignment vertical="center"/>
    </xf>
    <xf numFmtId="38" fontId="19" fillId="0" borderId="103" xfId="52" applyFont="1" applyFill="1" applyBorder="1" applyAlignment="1">
      <alignment vertical="center"/>
    </xf>
    <xf numFmtId="38" fontId="19" fillId="0" borderId="104" xfId="52" applyFont="1" applyFill="1" applyBorder="1" applyAlignment="1">
      <alignment vertical="center"/>
    </xf>
    <xf numFmtId="38" fontId="19" fillId="0" borderId="105" xfId="0" applyNumberFormat="1" applyFont="1" applyFill="1" applyBorder="1" applyAlignment="1">
      <alignment vertical="center"/>
    </xf>
    <xf numFmtId="38" fontId="19" fillId="0" borderId="72" xfId="0" applyNumberFormat="1" applyFont="1" applyFill="1" applyBorder="1" applyAlignment="1">
      <alignment vertical="center"/>
    </xf>
    <xf numFmtId="38" fontId="19" fillId="0" borderId="65" xfId="52" applyFont="1" applyFill="1" applyBorder="1" applyAlignment="1">
      <alignment vertical="center"/>
    </xf>
    <xf numFmtId="38" fontId="20" fillId="0" borderId="65" xfId="52" applyFont="1" applyFill="1" applyBorder="1" applyAlignment="1">
      <alignment vertical="center"/>
    </xf>
    <xf numFmtId="38" fontId="19" fillId="32" borderId="106" xfId="0" applyNumberFormat="1" applyFont="1" applyFill="1" applyBorder="1" applyAlignment="1">
      <alignment vertical="center"/>
    </xf>
    <xf numFmtId="38" fontId="19" fillId="32" borderId="107" xfId="0" applyNumberFormat="1" applyFont="1" applyFill="1" applyBorder="1" applyAlignment="1">
      <alignment vertical="center"/>
    </xf>
    <xf numFmtId="223" fontId="10" fillId="36" borderId="12" xfId="52" applyNumberFormat="1" applyFont="1" applyFill="1" applyBorder="1" applyAlignment="1">
      <alignment vertical="center"/>
    </xf>
    <xf numFmtId="224" fontId="19" fillId="36" borderId="108" xfId="52" applyNumberFormat="1" applyFont="1" applyFill="1" applyBorder="1" applyAlignment="1">
      <alignment vertical="center"/>
    </xf>
    <xf numFmtId="224" fontId="19" fillId="36" borderId="13" xfId="52" applyNumberFormat="1" applyFont="1" applyFill="1" applyBorder="1" applyAlignment="1">
      <alignment vertical="center"/>
    </xf>
    <xf numFmtId="38" fontId="10" fillId="0" borderId="0" xfId="52" applyFont="1" applyAlignment="1">
      <alignment vertical="center"/>
    </xf>
    <xf numFmtId="223" fontId="10" fillId="36" borderId="10" xfId="52" applyNumberFormat="1" applyFont="1" applyFill="1" applyBorder="1" applyAlignment="1">
      <alignment vertical="center"/>
    </xf>
    <xf numFmtId="224" fontId="19" fillId="36" borderId="109" xfId="52" applyNumberFormat="1" applyFont="1" applyFill="1" applyBorder="1" applyAlignment="1">
      <alignment vertical="center"/>
    </xf>
    <xf numFmtId="224" fontId="19" fillId="36" borderId="11" xfId="52" applyNumberFormat="1" applyFont="1" applyFill="1" applyBorder="1" applyAlignment="1">
      <alignment vertical="center"/>
    </xf>
    <xf numFmtId="223" fontId="10" fillId="36" borderId="63" xfId="52" applyNumberFormat="1" applyFont="1" applyFill="1" applyBorder="1" applyAlignment="1">
      <alignment vertical="center"/>
    </xf>
    <xf numFmtId="224" fontId="63" fillId="36" borderId="63" xfId="52" applyNumberFormat="1" applyFont="1" applyFill="1" applyBorder="1" applyAlignment="1">
      <alignment vertical="center"/>
    </xf>
    <xf numFmtId="224" fontId="19" fillId="36" borderId="110" xfId="52" applyNumberFormat="1" applyFont="1" applyFill="1" applyBorder="1" applyAlignment="1">
      <alignment vertical="center"/>
    </xf>
    <xf numFmtId="224" fontId="19" fillId="36" borderId="69" xfId="52" applyNumberFormat="1" applyFont="1" applyFill="1" applyBorder="1" applyAlignment="1">
      <alignment vertical="center"/>
    </xf>
    <xf numFmtId="223" fontId="10" fillId="36" borderId="75" xfId="52" applyNumberFormat="1" applyFont="1" applyFill="1" applyBorder="1" applyAlignment="1">
      <alignment vertical="center"/>
    </xf>
    <xf numFmtId="224" fontId="19" fillId="36" borderId="111" xfId="52" applyNumberFormat="1" applyFont="1" applyFill="1" applyBorder="1" applyAlignment="1">
      <alignment vertical="center"/>
    </xf>
    <xf numFmtId="224" fontId="19" fillId="36" borderId="16" xfId="52" applyNumberFormat="1" applyFont="1" applyFill="1" applyBorder="1" applyAlignment="1">
      <alignment vertical="center"/>
    </xf>
    <xf numFmtId="38" fontId="19" fillId="0" borderId="112" xfId="52" applyFont="1" applyFill="1" applyBorder="1" applyAlignment="1">
      <alignment vertical="center"/>
    </xf>
    <xf numFmtId="227" fontId="20" fillId="0" borderId="112" xfId="52" applyNumberFormat="1" applyFont="1" applyFill="1" applyBorder="1" applyAlignment="1">
      <alignment vertical="center"/>
    </xf>
    <xf numFmtId="184" fontId="20" fillId="0" borderId="112" xfId="0" applyNumberFormat="1" applyFont="1" applyFill="1" applyBorder="1" applyAlignment="1">
      <alignment vertical="center"/>
    </xf>
    <xf numFmtId="184" fontId="20" fillId="0" borderId="65" xfId="0" applyNumberFormat="1" applyFont="1" applyFill="1" applyBorder="1" applyAlignment="1">
      <alignment vertical="center"/>
    </xf>
    <xf numFmtId="182" fontId="19" fillId="0" borderId="112" xfId="52" applyNumberFormat="1" applyFont="1" applyFill="1" applyBorder="1" applyAlignment="1">
      <alignment vertical="center"/>
    </xf>
    <xf numFmtId="186" fontId="19" fillId="0" borderId="113" xfId="43" applyNumberFormat="1" applyFont="1" applyFill="1" applyBorder="1" applyAlignment="1">
      <alignment vertical="center"/>
    </xf>
    <xf numFmtId="186" fontId="19" fillId="0" borderId="71" xfId="43" applyNumberFormat="1" applyFont="1" applyFill="1" applyBorder="1" applyAlignment="1">
      <alignment vertical="center"/>
    </xf>
    <xf numFmtId="38" fontId="19" fillId="0" borderId="96" xfId="52" applyFont="1" applyFill="1" applyBorder="1" applyAlignment="1">
      <alignment vertical="center"/>
    </xf>
    <xf numFmtId="38" fontId="19" fillId="0" borderId="16" xfId="52" applyFont="1" applyFill="1" applyBorder="1" applyAlignment="1">
      <alignment vertical="center"/>
    </xf>
    <xf numFmtId="38" fontId="19" fillId="0" borderId="25" xfId="52" applyFont="1" applyFill="1" applyBorder="1" applyAlignment="1">
      <alignment vertical="center"/>
    </xf>
    <xf numFmtId="38" fontId="19" fillId="0" borderId="114" xfId="52" applyFont="1" applyBorder="1" applyAlignment="1">
      <alignment vertical="center"/>
    </xf>
    <xf numFmtId="38" fontId="19" fillId="0" borderId="69" xfId="52" applyFont="1" applyBorder="1" applyAlignment="1">
      <alignment vertical="center"/>
    </xf>
    <xf numFmtId="38" fontId="0" fillId="0" borderId="16" xfId="0" applyNumberFormat="1" applyFont="1" applyBorder="1" applyAlignment="1">
      <alignment vertical="center"/>
    </xf>
    <xf numFmtId="38" fontId="64" fillId="0" borderId="75" xfId="0" applyNumberFormat="1" applyFont="1" applyFill="1" applyBorder="1" applyAlignment="1">
      <alignment vertical="center"/>
    </xf>
    <xf numFmtId="38" fontId="64" fillId="0" borderId="88" xfId="0" applyNumberFormat="1" applyFont="1" applyFill="1" applyBorder="1" applyAlignment="1">
      <alignment vertical="center"/>
    </xf>
    <xf numFmtId="186" fontId="20" fillId="0" borderId="71" xfId="43" applyNumberFormat="1" applyFont="1" applyFill="1" applyBorder="1" applyAlignment="1">
      <alignment vertical="center"/>
    </xf>
    <xf numFmtId="38" fontId="19" fillId="0" borderId="111" xfId="52" applyFont="1" applyFill="1" applyBorder="1" applyAlignment="1">
      <alignment vertical="center"/>
    </xf>
    <xf numFmtId="38" fontId="19" fillId="0" borderId="71" xfId="52" applyFont="1" applyBorder="1" applyAlignment="1">
      <alignment vertical="center"/>
    </xf>
    <xf numFmtId="38" fontId="19" fillId="0" borderId="115" xfId="52" applyFont="1" applyFill="1" applyBorder="1" applyAlignment="1">
      <alignment vertical="center"/>
    </xf>
    <xf numFmtId="0" fontId="0" fillId="0" borderId="23" xfId="0" applyFont="1" applyFill="1" applyBorder="1" applyAlignment="1">
      <alignment horizontal="right" vertical="center" wrapText="1"/>
    </xf>
    <xf numFmtId="0" fontId="0" fillId="0" borderId="25" xfId="0" applyFont="1" applyFill="1" applyBorder="1" applyAlignment="1">
      <alignment horizontal="right" vertical="center" wrapText="1"/>
    </xf>
    <xf numFmtId="0" fontId="0" fillId="0" borderId="12" xfId="0" applyFont="1" applyFill="1" applyBorder="1" applyAlignment="1">
      <alignment horizontal="right" vertical="center" wrapText="1"/>
    </xf>
    <xf numFmtId="0" fontId="0" fillId="0" borderId="26" xfId="0" applyFont="1" applyFill="1" applyBorder="1" applyAlignment="1">
      <alignment horizontal="right" vertical="center" wrapText="1"/>
    </xf>
    <xf numFmtId="38" fontId="0" fillId="0" borderId="12" xfId="0" applyNumberFormat="1" applyFont="1" applyFill="1" applyBorder="1" applyAlignment="1">
      <alignment horizontal="right" vertical="center" wrapText="1"/>
    </xf>
    <xf numFmtId="38" fontId="0" fillId="0" borderId="23" xfId="0" applyNumberFormat="1" applyFont="1" applyFill="1" applyBorder="1" applyAlignment="1">
      <alignment horizontal="right" vertical="center" wrapText="1"/>
    </xf>
    <xf numFmtId="38" fontId="0" fillId="0" borderId="25" xfId="0" applyNumberFormat="1" applyFont="1" applyFill="1" applyBorder="1" applyAlignment="1">
      <alignment horizontal="right" vertical="center" wrapText="1"/>
    </xf>
    <xf numFmtId="38" fontId="20" fillId="0" borderId="12" xfId="0" applyNumberFormat="1" applyFont="1" applyFill="1" applyBorder="1" applyAlignment="1">
      <alignment horizontal="right" vertical="center" wrapText="1"/>
    </xf>
    <xf numFmtId="38" fontId="0" fillId="0" borderId="26" xfId="0" applyNumberFormat="1" applyFont="1" applyFill="1" applyBorder="1" applyAlignment="1">
      <alignment horizontal="right" vertical="center" wrapText="1"/>
    </xf>
    <xf numFmtId="38" fontId="10" fillId="0" borderId="73" xfId="52" applyFont="1" applyFill="1" applyBorder="1" applyAlignment="1">
      <alignment vertical="center"/>
    </xf>
    <xf numFmtId="38" fontId="19" fillId="0" borderId="65" xfId="52" applyFont="1" applyFill="1" applyBorder="1" applyAlignment="1">
      <alignment vertical="center"/>
    </xf>
    <xf numFmtId="182" fontId="19" fillId="0" borderId="65" xfId="52" applyNumberFormat="1" applyFont="1" applyFill="1" applyBorder="1" applyAlignment="1">
      <alignment vertical="center"/>
    </xf>
    <xf numFmtId="227" fontId="19" fillId="0" borderId="65" xfId="52" applyNumberFormat="1" applyFont="1" applyFill="1" applyBorder="1" applyAlignment="1">
      <alignment vertical="center"/>
    </xf>
    <xf numFmtId="227" fontId="10" fillId="0" borderId="73" xfId="52" applyNumberFormat="1" applyFont="1" applyFill="1" applyBorder="1" applyAlignment="1">
      <alignment vertical="center"/>
    </xf>
    <xf numFmtId="38" fontId="10" fillId="0" borderId="73" xfId="52" applyFont="1" applyFill="1" applyBorder="1" applyAlignment="1">
      <alignment vertical="center"/>
    </xf>
    <xf numFmtId="38" fontId="10" fillId="0" borderId="116" xfId="52" applyFont="1" applyFill="1" applyBorder="1" applyAlignment="1">
      <alignment vertical="center"/>
    </xf>
    <xf numFmtId="38" fontId="10" fillId="32" borderId="74" xfId="0" applyNumberFormat="1" applyFont="1" applyFill="1" applyBorder="1" applyAlignment="1">
      <alignment vertical="center"/>
    </xf>
    <xf numFmtId="38" fontId="10" fillId="0" borderId="117" xfId="52" applyFont="1" applyFill="1" applyBorder="1" applyAlignment="1">
      <alignment vertical="center"/>
    </xf>
    <xf numFmtId="38" fontId="10" fillId="0" borderId="118" xfId="0" applyNumberFormat="1" applyFont="1" applyFill="1" applyBorder="1" applyAlignment="1">
      <alignment vertical="center"/>
    </xf>
    <xf numFmtId="38" fontId="0" fillId="0" borderId="73" xfId="52" applyFont="1" applyFill="1" applyBorder="1" applyAlignment="1">
      <alignment vertical="center"/>
    </xf>
    <xf numFmtId="38" fontId="10" fillId="32" borderId="119" xfId="0" applyNumberFormat="1" applyFont="1" applyFill="1" applyBorder="1" applyAlignment="1">
      <alignment vertical="center"/>
    </xf>
    <xf numFmtId="38" fontId="19" fillId="0" borderId="108" xfId="52" applyFont="1" applyFill="1" applyBorder="1" applyAlignment="1">
      <alignment vertical="center"/>
    </xf>
    <xf numFmtId="38" fontId="19" fillId="32" borderId="120" xfId="0" applyNumberFormat="1" applyFont="1" applyFill="1" applyBorder="1" applyAlignment="1">
      <alignment vertical="center"/>
    </xf>
    <xf numFmtId="38" fontId="19" fillId="0" borderId="110" xfId="52" applyFont="1" applyFill="1" applyBorder="1" applyAlignment="1">
      <alignment vertical="center"/>
    </xf>
    <xf numFmtId="38" fontId="19" fillId="0" borderId="118" xfId="0" applyNumberFormat="1" applyFont="1" applyFill="1" applyBorder="1" applyAlignment="1">
      <alignment vertical="center"/>
    </xf>
    <xf numFmtId="38" fontId="20" fillId="0" borderId="115" xfId="52" applyFont="1" applyFill="1" applyBorder="1" applyAlignment="1">
      <alignment vertical="center"/>
    </xf>
    <xf numFmtId="224" fontId="19" fillId="36" borderId="121" xfId="52" applyNumberFormat="1" applyFont="1" applyFill="1" applyBorder="1" applyAlignment="1">
      <alignment vertical="center"/>
    </xf>
    <xf numFmtId="224" fontId="10" fillId="36" borderId="122" xfId="52" applyNumberFormat="1" applyFont="1" applyFill="1" applyBorder="1" applyAlignment="1">
      <alignment vertical="center"/>
    </xf>
    <xf numFmtId="224" fontId="10" fillId="36" borderId="123" xfId="52" applyNumberFormat="1" applyFont="1" applyFill="1" applyBorder="1" applyAlignment="1">
      <alignment vertical="center"/>
    </xf>
    <xf numFmtId="224" fontId="10" fillId="36" borderId="117" xfId="52" applyNumberFormat="1" applyFont="1" applyFill="1" applyBorder="1" applyAlignment="1">
      <alignment vertical="center"/>
    </xf>
    <xf numFmtId="224" fontId="10" fillId="36" borderId="124" xfId="52" applyNumberFormat="1" applyFont="1" applyFill="1" applyBorder="1" applyAlignment="1">
      <alignment vertical="center"/>
    </xf>
    <xf numFmtId="0" fontId="19" fillId="0" borderId="0" xfId="0" applyFont="1" applyFill="1" applyAlignment="1">
      <alignment vertical="center"/>
    </xf>
    <xf numFmtId="0" fontId="19" fillId="0" borderId="65" xfId="0" applyFont="1" applyFill="1" applyBorder="1" applyAlignment="1">
      <alignment vertical="center"/>
    </xf>
    <xf numFmtId="38" fontId="19" fillId="0" borderId="65" xfId="50" applyFont="1" applyFill="1" applyBorder="1" applyAlignment="1">
      <alignment vertical="center"/>
    </xf>
    <xf numFmtId="0" fontId="0" fillId="0" borderId="19" xfId="0" applyFont="1" applyBorder="1" applyAlignment="1">
      <alignment vertical="center" wrapText="1"/>
    </xf>
    <xf numFmtId="0" fontId="65" fillId="0" borderId="35" xfId="0" applyFont="1" applyFill="1" applyBorder="1" applyAlignment="1">
      <alignment vertical="center"/>
    </xf>
    <xf numFmtId="224" fontId="10" fillId="36" borderId="116" xfId="52" applyNumberFormat="1" applyFont="1" applyFill="1" applyBorder="1" applyAlignment="1">
      <alignment vertical="center"/>
    </xf>
    <xf numFmtId="38" fontId="19" fillId="0" borderId="125" xfId="0" applyNumberFormat="1" applyFont="1" applyFill="1" applyBorder="1" applyAlignment="1">
      <alignment vertical="center"/>
    </xf>
    <xf numFmtId="38" fontId="19" fillId="32" borderId="126" xfId="0" applyNumberFormat="1" applyFont="1" applyFill="1" applyBorder="1" applyAlignment="1">
      <alignment vertical="center"/>
    </xf>
    <xf numFmtId="0" fontId="0" fillId="0" borderId="63" xfId="0" applyFont="1" applyBorder="1" applyAlignment="1">
      <alignment vertical="center" wrapText="1"/>
    </xf>
    <xf numFmtId="0" fontId="0" fillId="0" borderId="19" xfId="0" applyFont="1" applyBorder="1" applyAlignment="1">
      <alignment vertical="top" wrapText="1"/>
    </xf>
    <xf numFmtId="224" fontId="19" fillId="36" borderId="14" xfId="52" applyNumberFormat="1" applyFont="1" applyFill="1" applyBorder="1" applyAlignment="1">
      <alignment vertical="center"/>
    </xf>
    <xf numFmtId="0" fontId="0" fillId="32" borderId="127" xfId="0" applyFont="1" applyFill="1" applyBorder="1" applyAlignment="1">
      <alignment horizontal="center" vertical="center" shrinkToFit="1"/>
    </xf>
    <xf numFmtId="183" fontId="0" fillId="0" borderId="73" xfId="0" applyNumberFormat="1" applyFont="1" applyFill="1" applyBorder="1" applyAlignment="1">
      <alignment vertical="center"/>
    </xf>
    <xf numFmtId="38" fontId="0" fillId="32" borderId="74" xfId="52" applyFont="1" applyFill="1" applyBorder="1" applyAlignment="1">
      <alignment vertical="center"/>
    </xf>
    <xf numFmtId="183" fontId="0" fillId="0" borderId="124" xfId="0" applyNumberFormat="1" applyFont="1" applyFill="1" applyBorder="1" applyAlignment="1">
      <alignment vertical="center"/>
    </xf>
    <xf numFmtId="183" fontId="0" fillId="0" borderId="74" xfId="0" applyNumberFormat="1" applyFont="1" applyFill="1" applyBorder="1" applyAlignment="1">
      <alignment vertical="center"/>
    </xf>
    <xf numFmtId="183" fontId="0" fillId="0" borderId="118" xfId="0" applyNumberFormat="1" applyFont="1" applyFill="1" applyBorder="1" applyAlignment="1">
      <alignment vertical="center"/>
    </xf>
    <xf numFmtId="38" fontId="0" fillId="32" borderId="119" xfId="0" applyNumberFormat="1" applyFont="1" applyFill="1" applyBorder="1" applyAlignment="1">
      <alignment vertical="center"/>
    </xf>
    <xf numFmtId="224" fontId="0" fillId="36" borderId="116" xfId="52" applyNumberFormat="1" applyFont="1" applyFill="1" applyBorder="1" applyAlignment="1">
      <alignment horizontal="right" vertical="center"/>
    </xf>
    <xf numFmtId="224" fontId="0" fillId="36" borderId="123" xfId="52" applyNumberFormat="1" applyFont="1" applyFill="1" applyBorder="1" applyAlignment="1">
      <alignment horizontal="right" vertical="center"/>
    </xf>
    <xf numFmtId="224" fontId="0" fillId="36" borderId="117" xfId="52" applyNumberFormat="1" applyFont="1" applyFill="1" applyBorder="1" applyAlignment="1">
      <alignment vertical="center"/>
    </xf>
    <xf numFmtId="224" fontId="0" fillId="36" borderId="124" xfId="52" applyNumberFormat="1" applyFont="1" applyFill="1" applyBorder="1" applyAlignment="1">
      <alignment horizontal="right" vertical="center"/>
    </xf>
    <xf numFmtId="0" fontId="0" fillId="32" borderId="128" xfId="0" applyFont="1" applyFill="1" applyBorder="1" applyAlignment="1">
      <alignment horizontal="center" vertical="center" shrinkToFit="1"/>
    </xf>
    <xf numFmtId="38" fontId="0" fillId="0" borderId="73" xfId="52" applyFont="1" applyBorder="1" applyAlignment="1">
      <alignment vertical="center"/>
    </xf>
    <xf numFmtId="38" fontId="0" fillId="0" borderId="73" xfId="52" applyFont="1" applyBorder="1" applyAlignment="1">
      <alignment vertical="center" shrinkToFit="1"/>
    </xf>
    <xf numFmtId="0" fontId="0" fillId="0" borderId="73" xfId="0" applyFont="1" applyBorder="1" applyAlignment="1">
      <alignment vertical="center"/>
    </xf>
    <xf numFmtId="186" fontId="0" fillId="0" borderId="74" xfId="43" applyNumberFormat="1" applyFont="1" applyFill="1" applyBorder="1" applyAlignment="1">
      <alignment vertical="center"/>
    </xf>
    <xf numFmtId="3" fontId="0" fillId="0" borderId="124" xfId="0" applyNumberFormat="1" applyFont="1" applyBorder="1" applyAlignment="1">
      <alignment vertical="center" shrinkToFit="1"/>
    </xf>
    <xf numFmtId="3" fontId="0" fillId="0" borderId="73" xfId="0" applyNumberFormat="1" applyFont="1" applyFill="1" applyBorder="1" applyAlignment="1">
      <alignment vertical="center" shrinkToFit="1"/>
    </xf>
    <xf numFmtId="3" fontId="0" fillId="0" borderId="74" xfId="0" applyNumberFormat="1" applyFont="1" applyBorder="1" applyAlignment="1">
      <alignment vertical="center" shrinkToFit="1"/>
    </xf>
    <xf numFmtId="38" fontId="20" fillId="0" borderId="129" xfId="0" applyNumberFormat="1" applyFont="1" applyFill="1" applyBorder="1" applyAlignment="1">
      <alignment vertical="center"/>
    </xf>
    <xf numFmtId="182" fontId="0" fillId="0" borderId="73" xfId="52" applyNumberFormat="1" applyFont="1" applyFill="1" applyBorder="1" applyAlignment="1">
      <alignment vertical="center"/>
    </xf>
    <xf numFmtId="38" fontId="0" fillId="0" borderId="124" xfId="52" applyFont="1" applyFill="1" applyBorder="1" applyAlignment="1">
      <alignment vertical="center"/>
    </xf>
    <xf numFmtId="38" fontId="0" fillId="0" borderId="116" xfId="52" applyFont="1" applyFill="1" applyBorder="1" applyAlignment="1">
      <alignment vertical="center"/>
    </xf>
    <xf numFmtId="38" fontId="0" fillId="0" borderId="73" xfId="52" applyFont="1" applyFill="1" applyBorder="1" applyAlignment="1">
      <alignment vertical="center"/>
    </xf>
    <xf numFmtId="38" fontId="0" fillId="0" borderId="117" xfId="52" applyFont="1" applyBorder="1" applyAlignment="1">
      <alignment vertical="center"/>
    </xf>
    <xf numFmtId="38" fontId="0" fillId="0" borderId="130" xfId="0" applyNumberFormat="1" applyFont="1" applyFill="1" applyBorder="1" applyAlignment="1">
      <alignment vertical="center"/>
    </xf>
    <xf numFmtId="0" fontId="0" fillId="32" borderId="131" xfId="0" applyFont="1" applyFill="1" applyBorder="1" applyAlignment="1">
      <alignment horizontal="center" vertical="center" shrinkToFit="1"/>
    </xf>
    <xf numFmtId="38" fontId="0" fillId="0" borderId="123" xfId="52" applyFont="1" applyFill="1" applyBorder="1" applyAlignment="1">
      <alignment vertical="center"/>
    </xf>
    <xf numFmtId="224" fontId="0" fillId="36" borderId="116" xfId="52" applyNumberFormat="1" applyFont="1" applyFill="1" applyBorder="1" applyAlignment="1">
      <alignment vertical="center"/>
    </xf>
    <xf numFmtId="224" fontId="0" fillId="36" borderId="123" xfId="52" applyNumberFormat="1" applyFont="1" applyFill="1" applyBorder="1" applyAlignment="1">
      <alignment vertical="center"/>
    </xf>
    <xf numFmtId="224" fontId="0" fillId="36" borderId="117" xfId="52" applyNumberFormat="1" applyFont="1" applyFill="1" applyBorder="1" applyAlignment="1">
      <alignment vertical="center"/>
    </xf>
    <xf numFmtId="224" fontId="0" fillId="36" borderId="124" xfId="52" applyNumberFormat="1" applyFont="1" applyFill="1" applyBorder="1" applyAlignment="1">
      <alignment vertical="center"/>
    </xf>
    <xf numFmtId="186" fontId="0" fillId="0" borderId="74" xfId="43" applyNumberFormat="1" applyFont="1" applyFill="1" applyBorder="1" applyAlignment="1">
      <alignment vertical="center"/>
    </xf>
    <xf numFmtId="38" fontId="0" fillId="0" borderId="124" xfId="52" applyFont="1" applyFill="1" applyBorder="1" applyAlignment="1">
      <alignment vertical="center"/>
    </xf>
    <xf numFmtId="38" fontId="0" fillId="0" borderId="74" xfId="52" applyFont="1" applyFill="1" applyBorder="1" applyAlignment="1">
      <alignment vertical="center"/>
    </xf>
    <xf numFmtId="38" fontId="0" fillId="0" borderId="132" xfId="0" applyNumberFormat="1" applyFont="1" applyFill="1" applyBorder="1" applyAlignment="1">
      <alignment vertical="center"/>
    </xf>
    <xf numFmtId="38" fontId="20" fillId="0" borderId="129" xfId="0" applyNumberFormat="1" applyFont="1" applyFill="1" applyBorder="1" applyAlignment="1">
      <alignment vertical="center"/>
    </xf>
    <xf numFmtId="183" fontId="0" fillId="34" borderId="85" xfId="0" applyNumberFormat="1" applyFont="1" applyFill="1" applyBorder="1" applyAlignment="1">
      <alignment horizontal="right" vertical="center" shrinkToFit="1"/>
    </xf>
    <xf numFmtId="183" fontId="0" fillId="34" borderId="94" xfId="0" applyNumberFormat="1" applyFont="1" applyFill="1" applyBorder="1" applyAlignment="1">
      <alignment horizontal="right" vertical="center" shrinkToFit="1"/>
    </xf>
    <xf numFmtId="183" fontId="0" fillId="34" borderId="84" xfId="0" applyNumberFormat="1" applyFont="1" applyFill="1" applyBorder="1" applyAlignment="1">
      <alignment horizontal="right" vertical="center"/>
    </xf>
    <xf numFmtId="183" fontId="0" fillId="34" borderId="133" xfId="0" applyNumberFormat="1" applyFont="1" applyFill="1" applyBorder="1" applyAlignment="1">
      <alignment horizontal="right" vertical="center" shrinkToFit="1"/>
    </xf>
    <xf numFmtId="183" fontId="0" fillId="34" borderId="94" xfId="0" applyNumberFormat="1" applyFont="1" applyFill="1" applyBorder="1" applyAlignment="1">
      <alignment horizontal="right" vertical="center"/>
    </xf>
    <xf numFmtId="183" fontId="0" fillId="34" borderId="70" xfId="0" applyNumberFormat="1" applyFont="1" applyFill="1" applyBorder="1" applyAlignment="1">
      <alignment horizontal="right" vertical="center"/>
    </xf>
    <xf numFmtId="183" fontId="0" fillId="34" borderId="91" xfId="0" applyNumberFormat="1" applyFont="1" applyFill="1" applyBorder="1" applyAlignment="1">
      <alignment horizontal="right" vertical="center" shrinkToFit="1"/>
    </xf>
    <xf numFmtId="183" fontId="0" fillId="34" borderId="134" xfId="0" applyNumberFormat="1" applyFont="1" applyFill="1" applyBorder="1" applyAlignment="1">
      <alignment horizontal="right" vertical="center"/>
    </xf>
    <xf numFmtId="183" fontId="0" fillId="34" borderId="90" xfId="0" applyNumberFormat="1" applyFont="1" applyFill="1" applyBorder="1" applyAlignment="1">
      <alignment horizontal="right" vertical="center"/>
    </xf>
    <xf numFmtId="183" fontId="0" fillId="34" borderId="15" xfId="0" applyNumberFormat="1" applyFont="1" applyFill="1" applyBorder="1" applyAlignment="1">
      <alignment horizontal="right" vertical="center" shrinkToFit="1"/>
    </xf>
    <xf numFmtId="0" fontId="0" fillId="0" borderId="19" xfId="0" applyFont="1" applyBorder="1" applyAlignment="1">
      <alignment vertical="center"/>
    </xf>
    <xf numFmtId="0" fontId="10" fillId="0" borderId="18" xfId="0" applyFont="1" applyFill="1" applyBorder="1" applyAlignment="1">
      <alignment vertical="center"/>
    </xf>
    <xf numFmtId="38" fontId="19" fillId="0" borderId="14" xfId="52" applyFont="1" applyFill="1" applyBorder="1" applyAlignment="1">
      <alignment vertical="center"/>
    </xf>
    <xf numFmtId="38" fontId="19" fillId="32" borderId="135" xfId="0" applyNumberFormat="1" applyFont="1" applyFill="1" applyBorder="1" applyAlignment="1">
      <alignment vertical="center"/>
    </xf>
    <xf numFmtId="38" fontId="19" fillId="0" borderId="18" xfId="52" applyFont="1" applyFill="1" applyBorder="1" applyAlignment="1">
      <alignment vertical="center"/>
    </xf>
    <xf numFmtId="38" fontId="19" fillId="0" borderId="66" xfId="52" applyFont="1" applyFill="1" applyBorder="1" applyAlignment="1">
      <alignment vertical="center"/>
    </xf>
    <xf numFmtId="38" fontId="19" fillId="0" borderId="136" xfId="0" applyNumberFormat="1" applyFont="1" applyFill="1" applyBorder="1" applyAlignment="1">
      <alignment vertical="center"/>
    </xf>
    <xf numFmtId="38" fontId="20" fillId="0" borderId="18" xfId="52" applyFont="1" applyFill="1" applyBorder="1" applyAlignment="1">
      <alignment vertical="center"/>
    </xf>
    <xf numFmtId="38" fontId="19" fillId="32" borderId="137" xfId="0" applyNumberFormat="1" applyFont="1" applyFill="1" applyBorder="1" applyAlignment="1">
      <alignment vertical="center"/>
    </xf>
    <xf numFmtId="227" fontId="0" fillId="0" borderId="73" xfId="52" applyNumberFormat="1" applyFont="1" applyFill="1" applyBorder="1" applyAlignment="1">
      <alignment vertical="center"/>
    </xf>
    <xf numFmtId="184" fontId="0" fillId="0" borderId="73" xfId="0" applyNumberFormat="1" applyFont="1" applyFill="1" applyBorder="1" applyAlignment="1">
      <alignment vertical="center"/>
    </xf>
    <xf numFmtId="182" fontId="0" fillId="0" borderId="73" xfId="52" applyNumberFormat="1" applyFont="1" applyFill="1" applyBorder="1" applyAlignment="1">
      <alignment vertical="center"/>
    </xf>
    <xf numFmtId="186" fontId="0" fillId="0" borderId="74" xfId="43" applyNumberFormat="1" applyFont="1" applyFill="1" applyBorder="1" applyAlignment="1">
      <alignment horizontal="center" vertical="center"/>
    </xf>
    <xf numFmtId="38" fontId="0" fillId="0" borderId="138" xfId="52" applyFont="1" applyFill="1" applyBorder="1" applyAlignment="1">
      <alignment vertical="center"/>
    </xf>
    <xf numFmtId="38" fontId="0" fillId="0" borderId="116" xfId="52" applyFont="1" applyFill="1" applyBorder="1" applyAlignment="1">
      <alignment vertical="center"/>
    </xf>
    <xf numFmtId="38" fontId="0" fillId="0" borderId="117" xfId="52" applyFont="1" applyFill="1" applyBorder="1" applyAlignment="1">
      <alignment vertical="center"/>
    </xf>
    <xf numFmtId="38" fontId="0" fillId="0" borderId="118" xfId="0" applyNumberFormat="1" applyFont="1" applyFill="1" applyBorder="1" applyAlignment="1">
      <alignment vertical="center"/>
    </xf>
    <xf numFmtId="38" fontId="19" fillId="32" borderId="139" xfId="0" applyNumberFormat="1" applyFont="1" applyFill="1" applyBorder="1" applyAlignment="1">
      <alignment vertical="center"/>
    </xf>
    <xf numFmtId="38" fontId="10" fillId="32" borderId="140" xfId="0" applyNumberFormat="1" applyFont="1" applyFill="1" applyBorder="1" applyAlignment="1">
      <alignment vertical="center"/>
    </xf>
    <xf numFmtId="0" fontId="10" fillId="32" borderId="141" xfId="0" applyFont="1" applyFill="1" applyBorder="1" applyAlignment="1">
      <alignment horizontal="center" vertical="center" shrinkToFit="1"/>
    </xf>
    <xf numFmtId="0" fontId="19" fillId="0" borderId="69" xfId="0" applyFont="1" applyFill="1" applyBorder="1" applyAlignment="1">
      <alignment vertical="center"/>
    </xf>
    <xf numFmtId="182" fontId="10" fillId="0" borderId="73" xfId="52" applyNumberFormat="1" applyFont="1" applyFill="1" applyBorder="1" applyAlignment="1">
      <alignment vertical="center"/>
    </xf>
    <xf numFmtId="186" fontId="20" fillId="0" borderId="135" xfId="43" applyNumberFormat="1" applyFont="1" applyFill="1" applyBorder="1" applyAlignment="1">
      <alignment vertical="center"/>
    </xf>
    <xf numFmtId="186" fontId="0" fillId="0" borderId="142" xfId="43" applyNumberFormat="1" applyFont="1" applyFill="1" applyBorder="1" applyAlignment="1">
      <alignment vertical="center"/>
    </xf>
    <xf numFmtId="38" fontId="10" fillId="32" borderId="142" xfId="0" applyNumberFormat="1" applyFont="1" applyFill="1" applyBorder="1" applyAlignment="1">
      <alignment vertical="center"/>
    </xf>
    <xf numFmtId="38" fontId="10" fillId="32" borderId="143" xfId="0" applyNumberFormat="1" applyFont="1" applyFill="1" applyBorder="1" applyAlignment="1">
      <alignment vertical="center"/>
    </xf>
    <xf numFmtId="183" fontId="0" fillId="34" borderId="144" xfId="0" applyNumberFormat="1" applyFont="1" applyFill="1" applyBorder="1" applyAlignment="1">
      <alignment horizontal="right" vertical="center"/>
    </xf>
    <xf numFmtId="183" fontId="0" fillId="34" borderId="92" xfId="0" applyNumberFormat="1" applyFont="1" applyFill="1" applyBorder="1" applyAlignment="1">
      <alignment horizontal="right" vertical="center"/>
    </xf>
    <xf numFmtId="38" fontId="0" fillId="0" borderId="132" xfId="0" applyNumberFormat="1" applyFont="1" applyFill="1" applyBorder="1" applyAlignment="1">
      <alignment vertical="center"/>
    </xf>
    <xf numFmtId="38" fontId="19" fillId="0" borderId="145" xfId="52" applyFont="1" applyFill="1" applyBorder="1" applyAlignment="1">
      <alignment vertical="center"/>
    </xf>
    <xf numFmtId="38" fontId="19" fillId="0" borderId="135" xfId="52" applyFont="1" applyBorder="1" applyAlignment="1">
      <alignment vertical="center"/>
    </xf>
    <xf numFmtId="38" fontId="0" fillId="0" borderId="146" xfId="0" applyNumberFormat="1" applyFont="1" applyFill="1" applyBorder="1" applyAlignment="1">
      <alignment vertical="center"/>
    </xf>
    <xf numFmtId="38" fontId="0" fillId="0" borderId="147" xfId="52" applyFont="1" applyFill="1" applyBorder="1" applyAlignment="1">
      <alignment vertical="center"/>
    </xf>
    <xf numFmtId="227" fontId="10" fillId="0" borderId="73" xfId="52" applyNumberFormat="1" applyFont="1" applyFill="1" applyBorder="1" applyAlignment="1">
      <alignment vertical="center"/>
    </xf>
    <xf numFmtId="0" fontId="10" fillId="0" borderId="69" xfId="63" applyFont="1" applyBorder="1" applyAlignment="1">
      <alignment horizontal="distributed" vertical="center"/>
      <protection/>
    </xf>
    <xf numFmtId="0" fontId="10" fillId="0" borderId="67" xfId="0" applyFont="1" applyBorder="1" applyAlignment="1">
      <alignment horizontal="distributed" vertical="center"/>
    </xf>
    <xf numFmtId="0" fontId="0" fillId="0" borderId="69" xfId="63" applyFont="1" applyFill="1" applyBorder="1" applyAlignment="1">
      <alignment vertical="center" wrapText="1"/>
      <protection/>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10" fillId="0" borderId="13" xfId="63" applyFont="1" applyBorder="1" applyAlignment="1">
      <alignment vertical="center"/>
      <protection/>
    </xf>
    <xf numFmtId="0" fontId="10" fillId="0" borderId="15" xfId="0" applyFont="1" applyBorder="1" applyAlignment="1">
      <alignment vertical="center"/>
    </xf>
    <xf numFmtId="0" fontId="10" fillId="0" borderId="65" xfId="63" applyFont="1" applyBorder="1" applyAlignment="1">
      <alignment horizontal="distributed" vertical="center"/>
      <protection/>
    </xf>
    <xf numFmtId="0" fontId="10" fillId="0" borderId="27" xfId="0" applyFont="1" applyBorder="1" applyAlignment="1">
      <alignment horizontal="distributed" vertical="center"/>
    </xf>
    <xf numFmtId="0" fontId="10" fillId="33" borderId="19" xfId="63" applyFont="1" applyFill="1" applyBorder="1" applyAlignment="1">
      <alignment vertical="center" wrapText="1"/>
      <protection/>
    </xf>
    <xf numFmtId="0" fontId="10" fillId="33" borderId="19" xfId="0" applyFont="1" applyFill="1" applyBorder="1" applyAlignment="1">
      <alignment vertical="center"/>
    </xf>
    <xf numFmtId="0" fontId="10" fillId="0" borderId="69" xfId="63" applyFont="1" applyFill="1" applyBorder="1" applyAlignment="1">
      <alignment vertical="center" wrapText="1"/>
      <protection/>
    </xf>
    <xf numFmtId="0" fontId="10" fillId="0" borderId="66" xfId="63" applyFont="1" applyFill="1" applyBorder="1" applyAlignment="1">
      <alignment vertical="center" wrapText="1"/>
      <protection/>
    </xf>
    <xf numFmtId="0" fontId="10" fillId="0" borderId="66" xfId="0" applyFont="1" applyBorder="1" applyAlignment="1">
      <alignment vertical="center"/>
    </xf>
    <xf numFmtId="0" fontId="10" fillId="0" borderId="67" xfId="0" applyFont="1" applyBorder="1" applyAlignment="1">
      <alignment vertical="center"/>
    </xf>
    <xf numFmtId="0" fontId="10" fillId="0" borderId="13" xfId="63" applyFont="1" applyBorder="1" applyAlignment="1">
      <alignment vertical="top" wrapText="1"/>
      <protection/>
    </xf>
    <xf numFmtId="0" fontId="10" fillId="0" borderId="14" xfId="63" applyFont="1" applyBorder="1" applyAlignment="1">
      <alignment vertical="top" wrapText="1"/>
      <protection/>
    </xf>
    <xf numFmtId="0" fontId="10" fillId="0" borderId="14" xfId="0" applyFont="1" applyBorder="1" applyAlignment="1">
      <alignment vertical="top" wrapText="1"/>
    </xf>
    <xf numFmtId="0" fontId="10" fillId="0" borderId="15" xfId="0" applyFont="1" applyBorder="1" applyAlignment="1">
      <alignment vertical="top" wrapText="1"/>
    </xf>
    <xf numFmtId="0" fontId="0" fillId="0" borderId="65" xfId="63" applyFont="1" applyFill="1" applyBorder="1" applyAlignment="1">
      <alignment vertical="center" wrapText="1"/>
      <protection/>
    </xf>
    <xf numFmtId="0" fontId="0" fillId="0" borderId="18" xfId="0" applyFont="1" applyFill="1" applyBorder="1" applyAlignment="1">
      <alignment vertical="center" wrapText="1"/>
    </xf>
    <xf numFmtId="0" fontId="0" fillId="0" borderId="27" xfId="0" applyFont="1" applyFill="1" applyBorder="1" applyAlignment="1">
      <alignment vertical="center" wrapText="1"/>
    </xf>
    <xf numFmtId="0" fontId="0" fillId="0" borderId="18" xfId="0" applyFont="1" applyFill="1" applyBorder="1" applyAlignment="1">
      <alignment vertical="center"/>
    </xf>
    <xf numFmtId="0" fontId="0" fillId="0" borderId="27" xfId="0" applyFont="1" applyFill="1" applyBorder="1" applyAlignment="1">
      <alignment vertical="center"/>
    </xf>
    <xf numFmtId="0" fontId="10" fillId="33" borderId="65" xfId="63" applyFont="1" applyFill="1" applyBorder="1" applyAlignment="1">
      <alignment horizontal="center" vertical="center"/>
      <protection/>
    </xf>
    <xf numFmtId="0" fontId="10" fillId="33" borderId="27" xfId="63" applyFont="1" applyFill="1" applyBorder="1" applyAlignment="1">
      <alignment horizontal="center" vertical="center"/>
      <protection/>
    </xf>
    <xf numFmtId="0" fontId="10" fillId="33" borderId="19" xfId="63" applyFont="1" applyFill="1" applyBorder="1" applyAlignment="1">
      <alignment horizontal="center" vertical="center"/>
      <protection/>
    </xf>
    <xf numFmtId="0" fontId="10" fillId="33" borderId="19" xfId="0" applyFont="1" applyFill="1" applyBorder="1" applyAlignment="1">
      <alignment horizontal="center" vertical="center"/>
    </xf>
    <xf numFmtId="0" fontId="0" fillId="0" borderId="65" xfId="63" applyFont="1" applyFill="1" applyBorder="1" applyAlignment="1">
      <alignment vertical="center"/>
      <protection/>
    </xf>
    <xf numFmtId="0" fontId="7" fillId="0" borderId="65" xfId="63" applyFont="1" applyFill="1" applyBorder="1" applyAlignment="1">
      <alignment horizontal="right" vertical="center"/>
      <protection/>
    </xf>
    <xf numFmtId="0" fontId="7" fillId="0" borderId="27" xfId="63" applyFont="1" applyFill="1" applyBorder="1" applyAlignment="1">
      <alignment horizontal="right" vertical="center"/>
      <protection/>
    </xf>
    <xf numFmtId="0" fontId="7" fillId="0" borderId="65" xfId="63" applyFont="1" applyBorder="1" applyAlignment="1">
      <alignment horizontal="right" vertical="center"/>
      <protection/>
    </xf>
    <xf numFmtId="0" fontId="7" fillId="0" borderId="27" xfId="0" applyFont="1" applyBorder="1" applyAlignment="1">
      <alignment horizontal="right" vertical="center"/>
    </xf>
    <xf numFmtId="0" fontId="10" fillId="33" borderId="65" xfId="63" applyFont="1" applyFill="1" applyBorder="1" applyAlignment="1">
      <alignment vertical="center"/>
      <protection/>
    </xf>
    <xf numFmtId="0" fontId="10" fillId="0" borderId="27" xfId="0" applyFont="1" applyBorder="1" applyAlignment="1">
      <alignment vertical="center"/>
    </xf>
    <xf numFmtId="0" fontId="10" fillId="33" borderId="18" xfId="63" applyFont="1" applyFill="1" applyBorder="1" applyAlignment="1">
      <alignment horizontal="center" vertical="center"/>
      <protection/>
    </xf>
    <xf numFmtId="0" fontId="0" fillId="0" borderId="69" xfId="0" applyFont="1" applyBorder="1" applyAlignment="1">
      <alignment horizontal="center" vertical="center" shrinkToFit="1"/>
    </xf>
    <xf numFmtId="0" fontId="0" fillId="0" borderId="67" xfId="0" applyFont="1" applyBorder="1" applyAlignment="1">
      <alignment horizontal="center" vertical="center" shrinkToFit="1"/>
    </xf>
    <xf numFmtId="0" fontId="7" fillId="0" borderId="27" xfId="0" applyFont="1" applyFill="1" applyBorder="1" applyAlignment="1">
      <alignment horizontal="right" vertical="center"/>
    </xf>
    <xf numFmtId="0" fontId="10" fillId="33" borderId="65" xfId="63" applyFont="1" applyFill="1" applyBorder="1" applyAlignment="1">
      <alignment vertical="center" shrinkToFit="1"/>
      <protection/>
    </xf>
    <xf numFmtId="0" fontId="10" fillId="33" borderId="27" xfId="63" applyFont="1" applyFill="1" applyBorder="1" applyAlignment="1">
      <alignment vertical="center" shrinkToFit="1"/>
      <protection/>
    </xf>
    <xf numFmtId="0" fontId="0" fillId="33" borderId="69" xfId="63" applyFont="1" applyFill="1" applyBorder="1" applyAlignment="1">
      <alignment vertical="center" wrapText="1" shrinkToFit="1"/>
      <protection/>
    </xf>
    <xf numFmtId="0" fontId="0" fillId="33" borderId="66" xfId="0" applyFont="1" applyFill="1" applyBorder="1" applyAlignment="1">
      <alignment vertical="center" shrinkToFit="1"/>
    </xf>
    <xf numFmtId="0" fontId="0" fillId="33" borderId="67" xfId="0" applyFont="1" applyFill="1" applyBorder="1" applyAlignment="1">
      <alignment vertical="center" shrinkToFit="1"/>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65" xfId="0" applyFont="1" applyBorder="1" applyAlignment="1">
      <alignment vertical="center"/>
    </xf>
    <xf numFmtId="0" fontId="0" fillId="0" borderId="27" xfId="0" applyFont="1" applyBorder="1" applyAlignment="1">
      <alignment vertical="center"/>
    </xf>
    <xf numFmtId="0" fontId="10" fillId="0" borderId="0" xfId="63" applyFont="1" applyAlignment="1">
      <alignment horizontal="left" vertical="center"/>
      <protection/>
    </xf>
    <xf numFmtId="0" fontId="10" fillId="33" borderId="63" xfId="63" applyFont="1" applyFill="1" applyBorder="1" applyAlignment="1">
      <alignment vertical="center"/>
      <protection/>
    </xf>
    <xf numFmtId="0" fontId="10" fillId="0" borderId="12" xfId="0" applyFont="1" applyBorder="1" applyAlignment="1">
      <alignment vertical="center"/>
    </xf>
    <xf numFmtId="0" fontId="10" fillId="0" borderId="69" xfId="63" applyFont="1" applyBorder="1" applyAlignment="1">
      <alignment horizontal="center" vertical="center"/>
      <protection/>
    </xf>
    <xf numFmtId="0" fontId="10" fillId="0" borderId="67"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33" borderId="18" xfId="0" applyFont="1" applyFill="1" applyBorder="1" applyAlignment="1">
      <alignment vertical="center" shrinkToFit="1"/>
    </xf>
    <xf numFmtId="0" fontId="10" fillId="33" borderId="27" xfId="0" applyFont="1" applyFill="1" applyBorder="1" applyAlignment="1">
      <alignment vertical="center" shrinkToFit="1"/>
    </xf>
    <xf numFmtId="0" fontId="18" fillId="0" borderId="148" xfId="63" applyFont="1" applyBorder="1" applyAlignment="1">
      <alignment horizontal="center" vertical="center" wrapText="1"/>
      <protection/>
    </xf>
    <xf numFmtId="0" fontId="18" fillId="0" borderId="149" xfId="63" applyFont="1" applyBorder="1" applyAlignment="1">
      <alignment horizontal="center" vertical="center" wrapText="1"/>
      <protection/>
    </xf>
    <xf numFmtId="0" fontId="10" fillId="0" borderId="65" xfId="63" applyFont="1" applyBorder="1" applyAlignment="1">
      <alignment horizontal="right" vertical="center"/>
      <protection/>
    </xf>
    <xf numFmtId="0" fontId="10" fillId="0" borderId="27" xfId="0" applyFont="1" applyBorder="1" applyAlignment="1">
      <alignment horizontal="right" vertical="center"/>
    </xf>
    <xf numFmtId="0" fontId="0" fillId="0" borderId="65" xfId="63" applyFont="1" applyBorder="1" applyAlignment="1">
      <alignment horizontal="right" vertical="center"/>
      <protection/>
    </xf>
    <xf numFmtId="0" fontId="0" fillId="0" borderId="27" xfId="0" applyFont="1" applyBorder="1" applyAlignment="1">
      <alignment horizontal="right" vertical="center"/>
    </xf>
    <xf numFmtId="0" fontId="10" fillId="0" borderId="69" xfId="65" applyFont="1" applyBorder="1" applyAlignment="1">
      <alignment horizontal="center" vertical="center"/>
      <protection/>
    </xf>
    <xf numFmtId="0" fontId="0" fillId="0" borderId="66" xfId="0" applyBorder="1" applyAlignment="1">
      <alignment horizontal="center" vertical="center"/>
    </xf>
    <xf numFmtId="0" fontId="10" fillId="0" borderId="65" xfId="65" applyFont="1" applyBorder="1" applyAlignment="1">
      <alignment horizontal="center" vertical="center"/>
      <protection/>
    </xf>
    <xf numFmtId="0" fontId="10" fillId="0" borderId="18" xfId="65" applyFont="1" applyBorder="1" applyAlignment="1">
      <alignment horizontal="center" vertical="center"/>
      <protection/>
    </xf>
    <xf numFmtId="0" fontId="10" fillId="0" borderId="27" xfId="65" applyFont="1" applyBorder="1" applyAlignment="1">
      <alignment horizontal="center" vertical="center"/>
      <protection/>
    </xf>
    <xf numFmtId="0" fontId="10" fillId="0" borderId="71" xfId="65" applyFont="1" applyBorder="1" applyAlignment="1">
      <alignment horizontal="center" vertical="center"/>
      <protection/>
    </xf>
    <xf numFmtId="0" fontId="10" fillId="0" borderId="135" xfId="65" applyFont="1" applyBorder="1" applyAlignment="1">
      <alignment horizontal="center" vertical="center"/>
      <protection/>
    </xf>
    <xf numFmtId="0" fontId="10" fillId="0" borderId="150" xfId="65" applyFont="1" applyBorder="1" applyAlignment="1">
      <alignment horizontal="center" vertical="center"/>
      <protection/>
    </xf>
    <xf numFmtId="223" fontId="10" fillId="0" borderId="65" xfId="65" applyNumberFormat="1" applyFont="1" applyBorder="1" applyAlignment="1">
      <alignment horizontal="center" vertical="center"/>
      <protection/>
    </xf>
    <xf numFmtId="223" fontId="10" fillId="0" borderId="18" xfId="65" applyNumberFormat="1" applyFont="1" applyBorder="1" applyAlignment="1">
      <alignment horizontal="center" vertical="center"/>
      <protection/>
    </xf>
    <xf numFmtId="223" fontId="10" fillId="0" borderId="27" xfId="65" applyNumberFormat="1" applyFont="1" applyBorder="1" applyAlignment="1">
      <alignment horizontal="center" vertical="center"/>
      <protection/>
    </xf>
    <xf numFmtId="0" fontId="0" fillId="0" borderId="18" xfId="0" applyBorder="1" applyAlignment="1">
      <alignment horizontal="center" vertical="center"/>
    </xf>
    <xf numFmtId="0" fontId="0" fillId="0" borderId="27" xfId="0" applyBorder="1" applyAlignment="1">
      <alignment horizontal="center" vertical="center"/>
    </xf>
    <xf numFmtId="223" fontId="10" fillId="0" borderId="129" xfId="65" applyNumberFormat="1" applyFont="1" applyBorder="1" applyAlignment="1">
      <alignment vertical="center"/>
      <protection/>
    </xf>
    <xf numFmtId="223" fontId="10" fillId="0" borderId="151" xfId="65" applyNumberFormat="1" applyFont="1" applyBorder="1" applyAlignment="1">
      <alignment vertical="center"/>
      <protection/>
    </xf>
    <xf numFmtId="223" fontId="10" fillId="0" borderId="132" xfId="65" applyNumberFormat="1" applyFont="1" applyBorder="1" applyAlignment="1">
      <alignment vertical="center"/>
      <protection/>
    </xf>
    <xf numFmtId="223" fontId="10" fillId="0" borderId="152" xfId="65" applyNumberFormat="1" applyFont="1" applyBorder="1" applyAlignment="1">
      <alignment horizontal="center" vertical="center"/>
      <protection/>
    </xf>
    <xf numFmtId="223" fontId="10" fillId="0" borderId="153" xfId="65" applyNumberFormat="1" applyFont="1" applyBorder="1" applyAlignment="1">
      <alignment horizontal="center" vertical="center"/>
      <protection/>
    </xf>
    <xf numFmtId="223" fontId="10" fillId="0" borderId="154" xfId="65" applyNumberFormat="1" applyFont="1" applyBorder="1" applyAlignment="1">
      <alignment horizontal="center" vertical="center"/>
      <protection/>
    </xf>
    <xf numFmtId="0" fontId="0" fillId="0" borderId="67" xfId="0" applyBorder="1" applyAlignment="1">
      <alignment horizontal="center" vertical="center"/>
    </xf>
    <xf numFmtId="0" fontId="10" fillId="0" borderId="155" xfId="65" applyFont="1" applyBorder="1" applyAlignment="1">
      <alignment horizontal="center" vertical="center"/>
      <protection/>
    </xf>
    <xf numFmtId="0" fontId="0" fillId="0" borderId="156" xfId="0" applyBorder="1" applyAlignment="1">
      <alignment horizontal="center" vertical="center"/>
    </xf>
    <xf numFmtId="0" fontId="0" fillId="0" borderId="157" xfId="0" applyBorder="1" applyAlignment="1">
      <alignment horizontal="center" vertical="center"/>
    </xf>
    <xf numFmtId="191" fontId="10" fillId="0" borderId="129" xfId="65" applyNumberFormat="1" applyFont="1" applyBorder="1" applyAlignment="1">
      <alignment vertical="center"/>
      <protection/>
    </xf>
    <xf numFmtId="0" fontId="0" fillId="0" borderId="151" xfId="0" applyBorder="1" applyAlignment="1">
      <alignment vertical="center"/>
    </xf>
    <xf numFmtId="0" fontId="0" fillId="0" borderId="132" xfId="0" applyBorder="1" applyAlignment="1">
      <alignment vertical="center"/>
    </xf>
    <xf numFmtId="0" fontId="10" fillId="0" borderId="13" xfId="65" applyFont="1" applyBorder="1" applyAlignment="1">
      <alignment horizontal="center" vertical="center"/>
      <protection/>
    </xf>
    <xf numFmtId="0" fontId="0" fillId="0" borderId="14" xfId="0" applyBorder="1" applyAlignment="1">
      <alignment horizontal="center" vertical="center"/>
    </xf>
    <xf numFmtId="0" fontId="10" fillId="0" borderId="156" xfId="65" applyFont="1" applyBorder="1" applyAlignment="1">
      <alignment horizontal="center" vertical="center"/>
      <protection/>
    </xf>
    <xf numFmtId="0" fontId="10" fillId="0" borderId="157" xfId="65" applyFont="1" applyBorder="1" applyAlignment="1">
      <alignment horizontal="center" vertical="center"/>
      <protection/>
    </xf>
    <xf numFmtId="0" fontId="8" fillId="33" borderId="13" xfId="65" applyFont="1" applyFill="1" applyBorder="1" applyAlignment="1">
      <alignment horizontal="center" vertical="center" wrapText="1"/>
      <protection/>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91" fontId="10" fillId="0" borderId="65" xfId="63" applyNumberFormat="1" applyFont="1" applyFill="1" applyBorder="1" applyAlignment="1">
      <alignment horizontal="right" vertical="center"/>
      <protection/>
    </xf>
    <xf numFmtId="191" fontId="10" fillId="0" borderId="18" xfId="63" applyNumberFormat="1" applyFont="1" applyFill="1" applyBorder="1" applyAlignment="1">
      <alignment horizontal="right" vertical="center"/>
      <protection/>
    </xf>
    <xf numFmtId="191" fontId="10" fillId="0" borderId="27" xfId="63" applyNumberFormat="1" applyFont="1" applyFill="1" applyBorder="1" applyAlignment="1">
      <alignment horizontal="right" vertical="center"/>
      <protection/>
    </xf>
    <xf numFmtId="0" fontId="10" fillId="0" borderId="151" xfId="65" applyFont="1" applyBorder="1" applyAlignment="1">
      <alignment vertical="center"/>
      <protection/>
    </xf>
    <xf numFmtId="0" fontId="10" fillId="0" borderId="132" xfId="65" applyFont="1" applyBorder="1" applyAlignment="1">
      <alignment vertical="center"/>
      <protection/>
    </xf>
    <xf numFmtId="0" fontId="0" fillId="0" borderId="135" xfId="0" applyBorder="1" applyAlignment="1">
      <alignment horizontal="center" vertical="center"/>
    </xf>
    <xf numFmtId="0" fontId="0" fillId="0" borderId="150" xfId="0" applyBorder="1" applyAlignment="1">
      <alignment horizontal="center" vertical="center"/>
    </xf>
    <xf numFmtId="223" fontId="0" fillId="0" borderId="18" xfId="0" applyNumberFormat="1" applyBorder="1" applyAlignment="1">
      <alignment horizontal="center" vertical="center"/>
    </xf>
    <xf numFmtId="223" fontId="0" fillId="0" borderId="27" xfId="0" applyNumberFormat="1" applyBorder="1" applyAlignment="1">
      <alignment horizontal="center" vertical="center"/>
    </xf>
    <xf numFmtId="223" fontId="10" fillId="0" borderId="69" xfId="65" applyNumberFormat="1" applyFont="1" applyBorder="1" applyAlignment="1">
      <alignment horizontal="center" vertical="center"/>
      <protection/>
    </xf>
    <xf numFmtId="223" fontId="0" fillId="0" borderId="66" xfId="0" applyNumberFormat="1" applyBorder="1" applyAlignment="1">
      <alignment horizontal="center" vertical="center"/>
    </xf>
    <xf numFmtId="223" fontId="0" fillId="0" borderId="67" xfId="0" applyNumberFormat="1" applyBorder="1" applyAlignment="1">
      <alignment horizontal="center" vertical="center"/>
    </xf>
    <xf numFmtId="191" fontId="10" fillId="0" borderId="13" xfId="63" applyNumberFormat="1" applyFont="1" applyFill="1" applyBorder="1" applyAlignment="1">
      <alignment horizontal="right" vertical="center"/>
      <protection/>
    </xf>
    <xf numFmtId="191" fontId="10" fillId="0" borderId="14" xfId="63" applyNumberFormat="1" applyFont="1" applyFill="1" applyBorder="1" applyAlignment="1">
      <alignment horizontal="right" vertical="center"/>
      <protection/>
    </xf>
    <xf numFmtId="191" fontId="10" fillId="0" borderId="15" xfId="63" applyNumberFormat="1" applyFont="1" applyFill="1" applyBorder="1" applyAlignment="1">
      <alignment horizontal="right" vertical="center"/>
      <protection/>
    </xf>
    <xf numFmtId="223" fontId="10" fillId="0" borderId="65" xfId="65" applyNumberFormat="1" applyFont="1" applyBorder="1" applyAlignment="1">
      <alignment vertical="center"/>
      <protection/>
    </xf>
    <xf numFmtId="223" fontId="10" fillId="0" borderId="18" xfId="65" applyNumberFormat="1" applyFont="1" applyBorder="1" applyAlignment="1">
      <alignment vertical="center"/>
      <protection/>
    </xf>
    <xf numFmtId="223" fontId="10" fillId="0" borderId="27" xfId="65" applyNumberFormat="1" applyFont="1" applyBorder="1" applyAlignment="1">
      <alignment vertical="center"/>
      <protection/>
    </xf>
    <xf numFmtId="0" fontId="10" fillId="0" borderId="152" xfId="65" applyFont="1" applyBorder="1" applyAlignment="1">
      <alignment horizontal="right" vertical="center"/>
      <protection/>
    </xf>
    <xf numFmtId="0" fontId="10" fillId="0" borderId="153" xfId="65" applyFont="1" applyBorder="1" applyAlignment="1">
      <alignment horizontal="right" vertical="center"/>
      <protection/>
    </xf>
    <xf numFmtId="0" fontId="10" fillId="0" borderId="154" xfId="65" applyFont="1" applyBorder="1" applyAlignment="1">
      <alignment horizontal="right" vertical="center"/>
      <protection/>
    </xf>
    <xf numFmtId="0" fontId="10" fillId="0" borderId="63" xfId="65" applyFont="1" applyBorder="1" applyAlignment="1">
      <alignment horizontal="center" vertical="center" textRotation="255"/>
      <protection/>
    </xf>
    <xf numFmtId="0" fontId="10" fillId="0" borderId="10" xfId="65" applyFont="1" applyBorder="1" applyAlignment="1">
      <alignment horizontal="center" vertical="center" textRotation="255"/>
      <protection/>
    </xf>
    <xf numFmtId="0" fontId="10" fillId="0" borderId="84" xfId="65" applyFont="1" applyBorder="1" applyAlignment="1">
      <alignment horizontal="center" vertical="center" textRotation="255"/>
      <protection/>
    </xf>
    <xf numFmtId="0" fontId="10" fillId="0" borderId="155" xfId="65" applyFont="1" applyBorder="1" applyAlignment="1">
      <alignment horizontal="right" vertical="center"/>
      <protection/>
    </xf>
    <xf numFmtId="0" fontId="10" fillId="0" borderId="156" xfId="65" applyFont="1" applyBorder="1" applyAlignment="1">
      <alignment horizontal="right" vertical="center"/>
      <protection/>
    </xf>
    <xf numFmtId="0" fontId="10" fillId="0" borderId="157" xfId="65" applyFont="1" applyBorder="1" applyAlignment="1">
      <alignment horizontal="right" vertical="center"/>
      <protection/>
    </xf>
    <xf numFmtId="0" fontId="10" fillId="0" borderId="129" xfId="65" applyFont="1" applyBorder="1" applyAlignment="1">
      <alignment horizontal="right" vertical="center"/>
      <protection/>
    </xf>
    <xf numFmtId="0" fontId="10" fillId="0" borderId="151" xfId="65" applyFont="1" applyBorder="1" applyAlignment="1">
      <alignment horizontal="right" vertical="center"/>
      <protection/>
    </xf>
    <xf numFmtId="0" fontId="10" fillId="0" borderId="132" xfId="65" applyFont="1" applyBorder="1" applyAlignment="1">
      <alignment horizontal="right" vertical="center"/>
      <protection/>
    </xf>
    <xf numFmtId="191" fontId="10" fillId="0" borderId="65" xfId="65" applyNumberFormat="1" applyFont="1" applyBorder="1" applyAlignment="1">
      <alignment vertical="center"/>
      <protection/>
    </xf>
    <xf numFmtId="0" fontId="0" fillId="0" borderId="18" xfId="0" applyBorder="1" applyAlignment="1">
      <alignment vertical="center"/>
    </xf>
    <xf numFmtId="0" fontId="0" fillId="0" borderId="27" xfId="0" applyBorder="1" applyAlignment="1">
      <alignment vertical="center"/>
    </xf>
    <xf numFmtId="191" fontId="10" fillId="0" borderId="18" xfId="65" applyNumberFormat="1" applyFont="1" applyBorder="1" applyAlignment="1">
      <alignment vertical="center"/>
      <protection/>
    </xf>
    <xf numFmtId="191" fontId="10" fillId="0" borderId="27" xfId="65" applyNumberFormat="1" applyFont="1" applyBorder="1" applyAlignment="1">
      <alignment vertical="center"/>
      <protection/>
    </xf>
    <xf numFmtId="192" fontId="10" fillId="0" borderId="65" xfId="50" applyNumberFormat="1" applyFont="1" applyBorder="1" applyAlignment="1">
      <alignment vertical="center"/>
    </xf>
    <xf numFmtId="192" fontId="10" fillId="0" borderId="18" xfId="50" applyNumberFormat="1" applyFont="1" applyBorder="1" applyAlignment="1">
      <alignment vertical="center"/>
    </xf>
    <xf numFmtId="192" fontId="10" fillId="0" borderId="27" xfId="50" applyNumberFormat="1" applyFont="1" applyBorder="1" applyAlignment="1">
      <alignment vertical="center"/>
    </xf>
    <xf numFmtId="0" fontId="10" fillId="33" borderId="69" xfId="65" applyFont="1" applyFill="1" applyBorder="1" applyAlignment="1">
      <alignment horizontal="center" vertical="center"/>
      <protection/>
    </xf>
    <xf numFmtId="0" fontId="10" fillId="33" borderId="66" xfId="65" applyFont="1" applyFill="1" applyBorder="1" applyAlignment="1">
      <alignment horizontal="center" vertical="center"/>
      <protection/>
    </xf>
    <xf numFmtId="0" fontId="10" fillId="33" borderId="67" xfId="65" applyFont="1" applyFill="1" applyBorder="1" applyAlignment="1">
      <alignment horizontal="center" vertical="center"/>
      <protection/>
    </xf>
    <xf numFmtId="0" fontId="0" fillId="0" borderId="13" xfId="0" applyBorder="1" applyAlignment="1">
      <alignment horizontal="center" vertical="center"/>
    </xf>
    <xf numFmtId="0" fontId="0" fillId="0" borderId="15" xfId="0" applyBorder="1" applyAlignment="1">
      <alignment horizontal="center" vertical="center"/>
    </xf>
    <xf numFmtId="0" fontId="8" fillId="33" borderId="69" xfId="65" applyFont="1" applyFill="1" applyBorder="1" applyAlignment="1">
      <alignment horizontal="center" vertical="center" wrapText="1" shrinkToFit="1"/>
      <protection/>
    </xf>
    <xf numFmtId="0" fontId="8" fillId="33" borderId="66" xfId="65" applyFont="1" applyFill="1" applyBorder="1" applyAlignment="1">
      <alignment horizontal="center" vertical="center" shrinkToFit="1"/>
      <protection/>
    </xf>
    <xf numFmtId="0" fontId="8" fillId="33" borderId="67" xfId="65" applyFont="1" applyFill="1" applyBorder="1" applyAlignment="1">
      <alignment horizontal="center" vertical="center" shrinkToFit="1"/>
      <protection/>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16" fillId="0" borderId="10" xfId="65" applyFont="1" applyBorder="1" applyAlignment="1">
      <alignment horizontal="center" vertical="center" textRotation="255" wrapText="1"/>
      <protection/>
    </xf>
    <xf numFmtId="0" fontId="16" fillId="0" borderId="12" xfId="65" applyFont="1" applyBorder="1" applyAlignment="1">
      <alignment horizontal="center" vertical="center" textRotation="255" wrapText="1"/>
      <protection/>
    </xf>
    <xf numFmtId="191" fontId="10" fillId="0" borderId="129" xfId="63" applyNumberFormat="1" applyFont="1" applyFill="1" applyBorder="1" applyAlignment="1">
      <alignment horizontal="right" vertical="center"/>
      <protection/>
    </xf>
    <xf numFmtId="191" fontId="10" fillId="0" borderId="151" xfId="63" applyNumberFormat="1" applyFont="1" applyFill="1" applyBorder="1" applyAlignment="1">
      <alignment horizontal="right" vertical="center"/>
      <protection/>
    </xf>
    <xf numFmtId="191" fontId="10" fillId="0" borderId="132" xfId="63" applyNumberFormat="1" applyFont="1" applyFill="1" applyBorder="1" applyAlignment="1">
      <alignment horizontal="right" vertical="center"/>
      <protection/>
    </xf>
    <xf numFmtId="223" fontId="10" fillId="0" borderId="71" xfId="65" applyNumberFormat="1" applyFont="1" applyBorder="1" applyAlignment="1">
      <alignment horizontal="center" vertical="center"/>
      <protection/>
    </xf>
    <xf numFmtId="223" fontId="10" fillId="0" borderId="135" xfId="65" applyNumberFormat="1" applyFont="1" applyBorder="1" applyAlignment="1">
      <alignment horizontal="center" vertical="center"/>
      <protection/>
    </xf>
    <xf numFmtId="223" fontId="10" fillId="0" borderId="150" xfId="65" applyNumberFormat="1" applyFont="1" applyBorder="1" applyAlignment="1">
      <alignment horizontal="center" vertical="center"/>
      <protection/>
    </xf>
    <xf numFmtId="223" fontId="10" fillId="0" borderId="129" xfId="65" applyNumberFormat="1" applyFont="1" applyBorder="1" applyAlignment="1">
      <alignment horizontal="center" vertical="center"/>
      <protection/>
    </xf>
    <xf numFmtId="223" fontId="10" fillId="0" borderId="151" xfId="65" applyNumberFormat="1" applyFont="1" applyBorder="1" applyAlignment="1">
      <alignment horizontal="center" vertical="center"/>
      <protection/>
    </xf>
    <xf numFmtId="223" fontId="10" fillId="0" borderId="132" xfId="65" applyNumberFormat="1" applyFont="1" applyBorder="1" applyAlignment="1">
      <alignment horizontal="center" vertical="center"/>
      <protection/>
    </xf>
    <xf numFmtId="0" fontId="10" fillId="0" borderId="14" xfId="65" applyFont="1" applyBorder="1" applyAlignment="1">
      <alignment horizontal="center" vertical="center"/>
      <protection/>
    </xf>
    <xf numFmtId="0" fontId="10" fillId="0" borderId="15" xfId="65" applyFont="1" applyBorder="1" applyAlignment="1">
      <alignment horizontal="center" vertical="center"/>
      <protection/>
    </xf>
    <xf numFmtId="0" fontId="10" fillId="0" borderId="65" xfId="65" applyFont="1" applyFill="1" applyBorder="1" applyAlignment="1">
      <alignment horizontal="center" vertical="center"/>
      <protection/>
    </xf>
    <xf numFmtId="0" fontId="10" fillId="0" borderId="18" xfId="65" applyFont="1" applyFill="1" applyBorder="1" applyAlignment="1">
      <alignment horizontal="center" vertical="center"/>
      <protection/>
    </xf>
    <xf numFmtId="0" fontId="10" fillId="0" borderId="27" xfId="65" applyFont="1" applyFill="1" applyBorder="1" applyAlignment="1">
      <alignment horizontal="center" vertical="center"/>
      <protection/>
    </xf>
    <xf numFmtId="223" fontId="10" fillId="0" borderId="155" xfId="65" applyNumberFormat="1" applyFont="1" applyBorder="1" applyAlignment="1">
      <alignment vertical="center"/>
      <protection/>
    </xf>
    <xf numFmtId="223" fontId="10" fillId="0" borderId="156" xfId="65" applyNumberFormat="1" applyFont="1" applyBorder="1" applyAlignment="1">
      <alignment vertical="center"/>
      <protection/>
    </xf>
    <xf numFmtId="223" fontId="10" fillId="0" borderId="157" xfId="65" applyNumberFormat="1" applyFont="1" applyBorder="1" applyAlignment="1">
      <alignment vertical="center"/>
      <protection/>
    </xf>
    <xf numFmtId="192" fontId="10" fillId="0" borderId="155" xfId="65" applyNumberFormat="1" applyFont="1" applyBorder="1" applyAlignment="1">
      <alignment vertical="center"/>
      <protection/>
    </xf>
    <xf numFmtId="0" fontId="10" fillId="0" borderId="156" xfId="65" applyFont="1" applyBorder="1" applyAlignment="1">
      <alignment vertical="center"/>
      <protection/>
    </xf>
    <xf numFmtId="0" fontId="10" fillId="0" borderId="157" xfId="65" applyFont="1" applyBorder="1" applyAlignment="1">
      <alignment vertical="center"/>
      <protection/>
    </xf>
    <xf numFmtId="223" fontId="10" fillId="0" borderId="155" xfId="65" applyNumberFormat="1" applyFont="1" applyBorder="1" applyAlignment="1">
      <alignment horizontal="center" vertical="center"/>
      <protection/>
    </xf>
    <xf numFmtId="223" fontId="10" fillId="0" borderId="156" xfId="65" applyNumberFormat="1" applyFont="1" applyBorder="1" applyAlignment="1">
      <alignment horizontal="center" vertical="center"/>
      <protection/>
    </xf>
    <xf numFmtId="223" fontId="10" fillId="0" borderId="157" xfId="65" applyNumberFormat="1" applyFont="1" applyBorder="1" applyAlignment="1">
      <alignment horizontal="center" vertical="center"/>
      <protection/>
    </xf>
    <xf numFmtId="192" fontId="10" fillId="0" borderId="129" xfId="65" applyNumberFormat="1" applyFont="1" applyBorder="1" applyAlignment="1">
      <alignment vertical="center"/>
      <protection/>
    </xf>
    <xf numFmtId="192" fontId="10" fillId="0" borderId="152" xfId="65" applyNumberFormat="1" applyFont="1" applyBorder="1" applyAlignment="1">
      <alignment vertical="center"/>
      <protection/>
    </xf>
    <xf numFmtId="0" fontId="10" fillId="0" borderId="153" xfId="65" applyFont="1" applyBorder="1" applyAlignment="1">
      <alignment vertical="center"/>
      <protection/>
    </xf>
    <xf numFmtId="0" fontId="10" fillId="0" borderId="154" xfId="65" applyFont="1" applyBorder="1" applyAlignment="1">
      <alignment vertical="center"/>
      <protection/>
    </xf>
    <xf numFmtId="0" fontId="10" fillId="0" borderId="152" xfId="65" applyFont="1" applyBorder="1" applyAlignment="1">
      <alignment horizontal="center" vertical="center"/>
      <protection/>
    </xf>
    <xf numFmtId="0" fontId="10" fillId="0" borderId="153" xfId="65" applyFont="1" applyBorder="1" applyAlignment="1">
      <alignment horizontal="center" vertical="center"/>
      <protection/>
    </xf>
    <xf numFmtId="0" fontId="10" fillId="0" borderId="154" xfId="65" applyFont="1" applyBorder="1" applyAlignment="1">
      <alignment horizontal="center" vertical="center"/>
      <protection/>
    </xf>
    <xf numFmtId="191" fontId="10" fillId="0" borderId="19" xfId="63" applyNumberFormat="1" applyFont="1" applyFill="1" applyBorder="1" applyAlignment="1">
      <alignment vertical="center"/>
      <protection/>
    </xf>
    <xf numFmtId="0" fontId="12" fillId="33" borderId="69" xfId="0" applyFont="1" applyFill="1" applyBorder="1" applyAlignment="1">
      <alignment horizontal="center" vertical="center"/>
    </xf>
    <xf numFmtId="0" fontId="12" fillId="33" borderId="158" xfId="0" applyFont="1" applyFill="1" applyBorder="1" applyAlignment="1">
      <alignment horizontal="center" vertical="center"/>
    </xf>
    <xf numFmtId="0" fontId="12" fillId="33" borderId="65" xfId="0" applyFont="1" applyFill="1" applyBorder="1" applyAlignment="1">
      <alignment horizontal="center" vertical="center"/>
    </xf>
    <xf numFmtId="0" fontId="12" fillId="33" borderId="159" xfId="0" applyFont="1" applyFill="1" applyBorder="1" applyAlignment="1">
      <alignment horizontal="center" vertical="center"/>
    </xf>
    <xf numFmtId="198" fontId="10" fillId="0" borderId="160" xfId="63" applyNumberFormat="1" applyFont="1" applyFill="1" applyBorder="1" applyAlignment="1">
      <alignment vertical="center"/>
      <protection/>
    </xf>
    <xf numFmtId="198" fontId="10" fillId="0" borderId="19" xfId="63" applyNumberFormat="1" applyFont="1" applyFill="1" applyBorder="1" applyAlignment="1">
      <alignment vertical="center"/>
      <protection/>
    </xf>
    <xf numFmtId="223" fontId="10" fillId="0" borderId="13" xfId="65" applyNumberFormat="1" applyFont="1" applyBorder="1" applyAlignment="1">
      <alignment horizontal="center" vertical="center"/>
      <protection/>
    </xf>
    <xf numFmtId="223" fontId="10" fillId="0" borderId="14" xfId="65" applyNumberFormat="1" applyFont="1" applyBorder="1" applyAlignment="1">
      <alignment horizontal="center" vertical="center"/>
      <protection/>
    </xf>
    <xf numFmtId="223" fontId="10" fillId="0" borderId="15" xfId="65" applyNumberFormat="1" applyFont="1" applyBorder="1" applyAlignment="1">
      <alignment horizontal="center" vertical="center"/>
      <protection/>
    </xf>
    <xf numFmtId="0" fontId="12" fillId="0" borderId="0" xfId="65" applyFont="1" applyAlignment="1">
      <alignment horizontal="right"/>
      <protection/>
    </xf>
    <xf numFmtId="0" fontId="12" fillId="0" borderId="14" xfId="65" applyFont="1" applyBorder="1" applyAlignment="1">
      <alignment horizontal="right"/>
      <protection/>
    </xf>
    <xf numFmtId="0" fontId="8" fillId="33" borderId="69" xfId="65" applyFont="1" applyFill="1" applyBorder="1" applyAlignment="1">
      <alignment horizontal="center" vertical="center" wrapText="1"/>
      <protection/>
    </xf>
    <xf numFmtId="0" fontId="8" fillId="33" borderId="66" xfId="65" applyFont="1" applyFill="1" applyBorder="1" applyAlignment="1">
      <alignment horizontal="center" vertical="center" wrapText="1"/>
      <protection/>
    </xf>
    <xf numFmtId="0" fontId="8" fillId="33" borderId="18" xfId="65" applyFont="1" applyFill="1" applyBorder="1" applyAlignment="1">
      <alignment horizontal="center" vertical="center"/>
      <protection/>
    </xf>
    <xf numFmtId="0" fontId="8" fillId="33" borderId="27" xfId="65" applyFont="1" applyFill="1" applyBorder="1" applyAlignment="1">
      <alignment horizontal="center" vertical="center"/>
      <protection/>
    </xf>
    <xf numFmtId="223" fontId="0" fillId="0" borderId="135" xfId="0" applyNumberFormat="1" applyBorder="1" applyAlignment="1">
      <alignment horizontal="center" vertical="center"/>
    </xf>
    <xf numFmtId="223" fontId="0" fillId="0" borderId="150" xfId="0" applyNumberFormat="1" applyBorder="1" applyAlignment="1">
      <alignment horizontal="center" vertical="center"/>
    </xf>
    <xf numFmtId="191" fontId="10" fillId="0" borderId="65" xfId="63" applyNumberFormat="1" applyFont="1" applyFill="1" applyBorder="1" applyAlignment="1">
      <alignment vertical="center"/>
      <protection/>
    </xf>
    <xf numFmtId="191" fontId="10" fillId="0" borderId="18" xfId="63" applyNumberFormat="1" applyFont="1" applyFill="1" applyBorder="1" applyAlignment="1">
      <alignment vertical="center"/>
      <protection/>
    </xf>
    <xf numFmtId="191" fontId="10" fillId="0" borderId="27" xfId="63" applyNumberFormat="1" applyFont="1" applyFill="1" applyBorder="1" applyAlignment="1">
      <alignment vertical="center"/>
      <protection/>
    </xf>
    <xf numFmtId="191" fontId="10" fillId="0" borderId="65" xfId="63" applyNumberFormat="1" applyFont="1" applyFill="1" applyBorder="1" applyAlignment="1">
      <alignment horizontal="center" vertical="center"/>
      <protection/>
    </xf>
    <xf numFmtId="191" fontId="10" fillId="0" borderId="18" xfId="63" applyNumberFormat="1" applyFont="1" applyFill="1" applyBorder="1" applyAlignment="1">
      <alignment horizontal="center" vertical="center"/>
      <protection/>
    </xf>
    <xf numFmtId="191" fontId="10" fillId="0" borderId="27" xfId="63" applyNumberFormat="1" applyFont="1" applyFill="1" applyBorder="1" applyAlignment="1">
      <alignment horizontal="center" vertical="center"/>
      <protection/>
    </xf>
    <xf numFmtId="0" fontId="8" fillId="33" borderId="65" xfId="65" applyFont="1" applyFill="1" applyBorder="1" applyAlignment="1">
      <alignment horizontal="center" vertical="center" shrinkToFit="1"/>
      <protection/>
    </xf>
    <xf numFmtId="0" fontId="0" fillId="0" borderId="18" xfId="0" applyFont="1" applyBorder="1" applyAlignment="1">
      <alignment horizontal="center" vertical="center" shrinkToFit="1"/>
    </xf>
    <xf numFmtId="0" fontId="0" fillId="0" borderId="27" xfId="0" applyFont="1" applyBorder="1" applyAlignment="1">
      <alignment horizontal="center" vertical="center" shrinkToFit="1"/>
    </xf>
    <xf numFmtId="223" fontId="0" fillId="0" borderId="14" xfId="0" applyNumberFormat="1" applyBorder="1" applyAlignment="1">
      <alignment horizontal="center" vertical="center"/>
    </xf>
    <xf numFmtId="223" fontId="0" fillId="0" borderId="15" xfId="0" applyNumberFormat="1" applyBorder="1" applyAlignment="1">
      <alignment horizontal="center" vertical="center"/>
    </xf>
    <xf numFmtId="0" fontId="10" fillId="0" borderId="129" xfId="65" applyFont="1" applyBorder="1" applyAlignment="1">
      <alignment horizontal="center" vertical="center"/>
      <protection/>
    </xf>
    <xf numFmtId="0" fontId="0" fillId="0" borderId="151" xfId="0" applyBorder="1" applyAlignment="1">
      <alignment horizontal="center" vertical="center"/>
    </xf>
    <xf numFmtId="0" fontId="0" fillId="0" borderId="132" xfId="0" applyBorder="1" applyAlignment="1">
      <alignment horizontal="center" vertical="center"/>
    </xf>
    <xf numFmtId="191" fontId="10" fillId="0" borderId="155" xfId="65" applyNumberFormat="1" applyFont="1" applyBorder="1" applyAlignment="1">
      <alignment vertical="center"/>
      <protection/>
    </xf>
    <xf numFmtId="0" fontId="0" fillId="0" borderId="156" xfId="0" applyBorder="1" applyAlignment="1">
      <alignment vertical="center"/>
    </xf>
    <xf numFmtId="0" fontId="0" fillId="0" borderId="157" xfId="0" applyBorder="1" applyAlignment="1">
      <alignment vertical="center"/>
    </xf>
    <xf numFmtId="191" fontId="10" fillId="0" borderId="152" xfId="63" applyNumberFormat="1" applyFont="1" applyFill="1" applyBorder="1" applyAlignment="1">
      <alignment horizontal="right" vertical="center"/>
      <protection/>
    </xf>
    <xf numFmtId="191" fontId="10" fillId="0" borderId="153" xfId="63" applyNumberFormat="1" applyFont="1" applyFill="1" applyBorder="1" applyAlignment="1">
      <alignment horizontal="right" vertical="center"/>
      <protection/>
    </xf>
    <xf numFmtId="191" fontId="10" fillId="0" borderId="154" xfId="63" applyNumberFormat="1" applyFont="1" applyFill="1" applyBorder="1" applyAlignment="1">
      <alignment horizontal="right" vertical="center"/>
      <protection/>
    </xf>
    <xf numFmtId="191" fontId="10" fillId="0" borderId="155" xfId="63" applyNumberFormat="1" applyFont="1" applyFill="1" applyBorder="1" applyAlignment="1">
      <alignment horizontal="right" vertical="center"/>
      <protection/>
    </xf>
    <xf numFmtId="191" fontId="10" fillId="0" borderId="156" xfId="63" applyNumberFormat="1" applyFont="1" applyFill="1" applyBorder="1" applyAlignment="1">
      <alignment horizontal="right" vertical="center"/>
      <protection/>
    </xf>
    <xf numFmtId="191" fontId="10" fillId="0" borderId="157" xfId="63" applyNumberFormat="1" applyFont="1" applyFill="1" applyBorder="1" applyAlignment="1">
      <alignment horizontal="right" vertical="center"/>
      <protection/>
    </xf>
    <xf numFmtId="0" fontId="9" fillId="0" borderId="0" xfId="63" applyFont="1" applyBorder="1" applyAlignment="1">
      <alignment horizontal="right"/>
      <protection/>
    </xf>
    <xf numFmtId="0" fontId="12" fillId="0" borderId="0" xfId="63" applyFont="1" applyBorder="1" applyAlignment="1">
      <alignment horizontal="right"/>
      <protection/>
    </xf>
    <xf numFmtId="0" fontId="12" fillId="0" borderId="14" xfId="63" applyFont="1" applyBorder="1" applyAlignment="1">
      <alignment horizontal="right"/>
      <protection/>
    </xf>
    <xf numFmtId="198" fontId="10" fillId="0" borderId="65" xfId="63" applyNumberFormat="1" applyFont="1" applyFill="1" applyBorder="1" applyAlignment="1">
      <alignment horizontal="right" vertical="center"/>
      <protection/>
    </xf>
    <xf numFmtId="198" fontId="10" fillId="0" borderId="18" xfId="63" applyNumberFormat="1" applyFont="1" applyFill="1" applyBorder="1" applyAlignment="1">
      <alignment horizontal="right" vertical="center"/>
      <protection/>
    </xf>
    <xf numFmtId="198" fontId="10" fillId="0" borderId="27" xfId="63" applyNumberFormat="1" applyFont="1" applyFill="1" applyBorder="1" applyAlignment="1">
      <alignment horizontal="right" vertical="center"/>
      <protection/>
    </xf>
    <xf numFmtId="0" fontId="12" fillId="33" borderId="19" xfId="63" applyFont="1" applyFill="1" applyBorder="1" applyAlignment="1">
      <alignment horizontal="distributed" vertical="center"/>
      <protection/>
    </xf>
    <xf numFmtId="0" fontId="12" fillId="33" borderId="19" xfId="0" applyFont="1" applyFill="1" applyBorder="1" applyAlignment="1">
      <alignment horizontal="distributed" vertical="center"/>
    </xf>
    <xf numFmtId="0" fontId="10" fillId="0" borderId="16" xfId="65" applyFont="1" applyBorder="1" applyAlignment="1">
      <alignment horizontal="center" vertical="center"/>
      <protection/>
    </xf>
    <xf numFmtId="0" fontId="10" fillId="0" borderId="145" xfId="65" applyFont="1" applyBorder="1" applyAlignment="1">
      <alignment horizontal="center" vertical="center"/>
      <protection/>
    </xf>
    <xf numFmtId="0" fontId="10" fillId="0" borderId="76" xfId="65" applyFont="1" applyBorder="1" applyAlignment="1">
      <alignment horizontal="center" vertical="center"/>
      <protection/>
    </xf>
    <xf numFmtId="0" fontId="12" fillId="33" borderId="69" xfId="63" applyFont="1" applyFill="1" applyBorder="1" applyAlignment="1">
      <alignment horizontal="center" vertical="center"/>
      <protection/>
    </xf>
    <xf numFmtId="0" fontId="12" fillId="33" borderId="66" xfId="63" applyFont="1" applyFill="1" applyBorder="1" applyAlignment="1">
      <alignment horizontal="center" vertical="center"/>
      <protection/>
    </xf>
    <xf numFmtId="0" fontId="12" fillId="33" borderId="158" xfId="63" applyFont="1" applyFill="1" applyBorder="1" applyAlignment="1">
      <alignment horizontal="center" vertical="center"/>
      <protection/>
    </xf>
    <xf numFmtId="0" fontId="0" fillId="0" borderId="161" xfId="0" applyBorder="1" applyAlignment="1">
      <alignment horizontal="center" vertical="center"/>
    </xf>
    <xf numFmtId="0" fontId="8" fillId="33" borderId="162" xfId="65" applyFont="1" applyFill="1" applyBorder="1" applyAlignment="1">
      <alignment horizontal="left" vertical="center" wrapText="1"/>
      <protection/>
    </xf>
    <xf numFmtId="0" fontId="8" fillId="33" borderId="66" xfId="65" applyFont="1" applyFill="1" applyBorder="1" applyAlignment="1">
      <alignment horizontal="left" vertical="center"/>
      <protection/>
    </xf>
    <xf numFmtId="0" fontId="8" fillId="33" borderId="67" xfId="65" applyFont="1" applyFill="1" applyBorder="1" applyAlignment="1">
      <alignment horizontal="left" vertical="center"/>
      <protection/>
    </xf>
    <xf numFmtId="0" fontId="0" fillId="0" borderId="16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8" fillId="33" borderId="69" xfId="65" applyFont="1" applyFill="1" applyBorder="1" applyAlignment="1">
      <alignment horizontal="left" vertical="center" wrapText="1"/>
      <protection/>
    </xf>
    <xf numFmtId="0" fontId="0" fillId="0" borderId="13" xfId="0" applyFont="1" applyBorder="1" applyAlignment="1">
      <alignment horizontal="left" vertical="center"/>
    </xf>
    <xf numFmtId="0" fontId="0" fillId="0" borderId="66" xfId="0" applyFont="1" applyBorder="1" applyAlignment="1">
      <alignment vertical="center"/>
    </xf>
    <xf numFmtId="0" fontId="0" fillId="0" borderId="67" xfId="0" applyFont="1" applyBorder="1" applyAlignment="1">
      <alignment vertical="center"/>
    </xf>
    <xf numFmtId="223" fontId="0" fillId="0" borderId="151" xfId="0" applyNumberFormat="1" applyBorder="1" applyAlignment="1">
      <alignment horizontal="center" vertical="center"/>
    </xf>
    <xf numFmtId="223" fontId="0" fillId="0" borderId="132" xfId="0" applyNumberFormat="1" applyBorder="1" applyAlignment="1">
      <alignment horizontal="center" vertical="center"/>
    </xf>
    <xf numFmtId="223" fontId="0" fillId="0" borderId="156" xfId="0" applyNumberFormat="1" applyBorder="1" applyAlignment="1">
      <alignment horizontal="center" vertical="center"/>
    </xf>
    <xf numFmtId="223" fontId="0" fillId="0" borderId="157" xfId="0" applyNumberFormat="1" applyBorder="1" applyAlignment="1">
      <alignment horizontal="center" vertical="center"/>
    </xf>
    <xf numFmtId="0" fontId="17" fillId="33" borderId="19" xfId="63" applyFont="1" applyFill="1" applyBorder="1" applyAlignment="1">
      <alignment horizontal="distributed" vertical="center"/>
      <protection/>
    </xf>
    <xf numFmtId="0" fontId="17" fillId="33" borderId="19" xfId="0" applyFont="1" applyFill="1" applyBorder="1" applyAlignment="1">
      <alignment horizontal="distributed" vertical="center"/>
    </xf>
    <xf numFmtId="191" fontId="10" fillId="0" borderId="160" xfId="63" applyNumberFormat="1" applyFont="1" applyFill="1" applyBorder="1" applyAlignment="1">
      <alignment vertical="center"/>
      <protection/>
    </xf>
    <xf numFmtId="0" fontId="0" fillId="33" borderId="69" xfId="65" applyFont="1" applyFill="1" applyBorder="1" applyAlignment="1">
      <alignment horizontal="center" vertical="center"/>
      <protection/>
    </xf>
    <xf numFmtId="0" fontId="0" fillId="33" borderId="66" xfId="65" applyFont="1" applyFill="1" applyBorder="1" applyAlignment="1">
      <alignment horizontal="center" vertical="center"/>
      <protection/>
    </xf>
    <xf numFmtId="0" fontId="0" fillId="33" borderId="67" xfId="65" applyFont="1" applyFill="1" applyBorder="1" applyAlignment="1">
      <alignment horizontal="center" vertical="center"/>
      <protection/>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198" fontId="10" fillId="0" borderId="65" xfId="63" applyNumberFormat="1" applyFont="1" applyFill="1" applyBorder="1" applyAlignment="1">
      <alignment vertical="center"/>
      <protection/>
    </xf>
    <xf numFmtId="198" fontId="10" fillId="0" borderId="18" xfId="63" applyNumberFormat="1" applyFont="1" applyFill="1" applyBorder="1" applyAlignment="1">
      <alignment vertical="center"/>
      <protection/>
    </xf>
    <xf numFmtId="198" fontId="10" fillId="0" borderId="27" xfId="63" applyNumberFormat="1" applyFont="1" applyFill="1" applyBorder="1" applyAlignment="1">
      <alignment vertical="center"/>
      <protection/>
    </xf>
    <xf numFmtId="0" fontId="10" fillId="0" borderId="63" xfId="64" applyFont="1" applyBorder="1" applyAlignment="1">
      <alignment horizontal="distributed" vertical="top" wrapText="1"/>
      <protection/>
    </xf>
    <xf numFmtId="0" fontId="10" fillId="0" borderId="10" xfId="64" applyFont="1" applyBorder="1" applyAlignment="1">
      <alignment horizontal="distributed" vertical="top" wrapText="1"/>
      <protection/>
    </xf>
    <xf numFmtId="0" fontId="10" fillId="0" borderId="10" xfId="0" applyFont="1" applyBorder="1" applyAlignment="1">
      <alignment horizontal="distributed" vertical="top"/>
    </xf>
    <xf numFmtId="0" fontId="10" fillId="0" borderId="12" xfId="0" applyFont="1" applyBorder="1" applyAlignment="1">
      <alignment horizontal="distributed" vertical="top"/>
    </xf>
    <xf numFmtId="0" fontId="10" fillId="33" borderId="65" xfId="64" applyFont="1" applyFill="1" applyBorder="1" applyAlignment="1">
      <alignment horizontal="center" vertical="center"/>
      <protection/>
    </xf>
    <xf numFmtId="0" fontId="10" fillId="33" borderId="27" xfId="64" applyFont="1" applyFill="1" applyBorder="1" applyAlignment="1">
      <alignment horizontal="center" vertical="center"/>
      <protection/>
    </xf>
    <xf numFmtId="0" fontId="9" fillId="0" borderId="65" xfId="64" applyFont="1" applyBorder="1" applyAlignment="1">
      <alignment horizontal="left" vertical="center" wrapText="1"/>
      <protection/>
    </xf>
    <xf numFmtId="0" fontId="9" fillId="0" borderId="27" xfId="64" applyFont="1" applyBorder="1" applyAlignment="1">
      <alignment horizontal="left" vertical="center" wrapText="1"/>
      <protection/>
    </xf>
    <xf numFmtId="0" fontId="10" fillId="0" borderId="65" xfId="64" applyFont="1" applyBorder="1" applyAlignment="1">
      <alignment horizontal="center" vertical="top" wrapText="1"/>
      <protection/>
    </xf>
    <xf numFmtId="0" fontId="10" fillId="0" borderId="27" xfId="64" applyFont="1" applyBorder="1" applyAlignment="1">
      <alignment horizontal="center" vertical="top" wrapText="1"/>
      <protection/>
    </xf>
    <xf numFmtId="0" fontId="12" fillId="0" borderId="13" xfId="0" applyFont="1" applyBorder="1" applyAlignment="1">
      <alignment vertical="top" wrapText="1"/>
    </xf>
    <xf numFmtId="0" fontId="12" fillId="0" borderId="15" xfId="0" applyFont="1" applyBorder="1" applyAlignment="1">
      <alignment vertical="top" wrapText="1"/>
    </xf>
    <xf numFmtId="0" fontId="12" fillId="0" borderId="15" xfId="0" applyFont="1" applyBorder="1" applyAlignment="1">
      <alignment vertical="top"/>
    </xf>
    <xf numFmtId="0" fontId="12" fillId="0" borderId="13" xfId="64" applyFont="1" applyBorder="1" applyAlignment="1">
      <alignment vertical="top" wrapText="1"/>
      <protection/>
    </xf>
    <xf numFmtId="0" fontId="12" fillId="0" borderId="15" xfId="64" applyFont="1" applyBorder="1" applyAlignment="1">
      <alignment vertical="top" wrapText="1"/>
      <protection/>
    </xf>
    <xf numFmtId="0" fontId="10" fillId="32" borderId="71" xfId="0" applyFont="1" applyFill="1" applyBorder="1" applyAlignment="1">
      <alignment horizontal="distributed" vertical="center" indent="1"/>
    </xf>
    <xf numFmtId="0" fontId="10" fillId="32" borderId="150" xfId="0" applyFont="1" applyFill="1" applyBorder="1" applyAlignment="1">
      <alignment horizontal="distributed" vertical="center" indent="1"/>
    </xf>
    <xf numFmtId="0" fontId="10" fillId="32" borderId="11" xfId="0" applyFont="1" applyFill="1" applyBorder="1" applyAlignment="1">
      <alignment horizontal="center" vertical="center" shrinkToFit="1"/>
    </xf>
    <xf numFmtId="0" fontId="10" fillId="32" borderId="22" xfId="0" applyFont="1" applyFill="1" applyBorder="1" applyAlignment="1">
      <alignment horizontal="center" vertical="center" shrinkToFit="1"/>
    </xf>
    <xf numFmtId="0" fontId="10" fillId="0" borderId="0" xfId="0" applyFont="1" applyFill="1" applyBorder="1" applyAlignment="1">
      <alignment horizontal="right" vertical="center"/>
    </xf>
    <xf numFmtId="38" fontId="10" fillId="36" borderId="19" xfId="52" applyFont="1" applyFill="1" applyBorder="1" applyAlignment="1">
      <alignment horizontal="distributed" vertical="center" indent="1"/>
    </xf>
    <xf numFmtId="38" fontId="10" fillId="36" borderId="65" xfId="52" applyFont="1" applyFill="1" applyBorder="1" applyAlignment="1">
      <alignment horizontal="center" vertical="center" shrinkToFit="1"/>
    </xf>
    <xf numFmtId="38" fontId="10" fillId="36" borderId="27" xfId="52" applyFont="1" applyFill="1" applyBorder="1" applyAlignment="1">
      <alignment horizontal="center" vertical="center" shrinkToFit="1"/>
    </xf>
    <xf numFmtId="0" fontId="10" fillId="32" borderId="164" xfId="0" applyFont="1" applyFill="1" applyBorder="1" applyAlignment="1">
      <alignment horizontal="center" vertical="center"/>
    </xf>
    <xf numFmtId="0" fontId="10" fillId="32" borderId="165" xfId="0" applyFont="1" applyFill="1" applyBorder="1" applyAlignment="1">
      <alignment horizontal="center" vertical="center"/>
    </xf>
    <xf numFmtId="0" fontId="10" fillId="32" borderId="68" xfId="0" applyFont="1" applyFill="1" applyBorder="1" applyAlignment="1">
      <alignment horizontal="center" vertical="center" shrinkToFit="1"/>
    </xf>
    <xf numFmtId="0" fontId="10" fillId="32" borderId="21" xfId="0" applyFont="1" applyFill="1" applyBorder="1" applyAlignment="1">
      <alignment horizontal="center" vertical="center" shrinkToFit="1"/>
    </xf>
    <xf numFmtId="38" fontId="0" fillId="0" borderId="166" xfId="0" applyNumberFormat="1" applyFont="1" applyFill="1" applyBorder="1" applyAlignment="1">
      <alignment vertical="center"/>
    </xf>
    <xf numFmtId="38" fontId="0" fillId="0" borderId="132" xfId="0" applyNumberFormat="1" applyFont="1" applyFill="1" applyBorder="1" applyAlignment="1">
      <alignment vertical="center"/>
    </xf>
    <xf numFmtId="0" fontId="10" fillId="32" borderId="65" xfId="0" applyFont="1" applyFill="1" applyBorder="1" applyAlignment="1">
      <alignment horizontal="distributed" vertical="center" indent="1"/>
    </xf>
    <xf numFmtId="0" fontId="10" fillId="32" borderId="27" xfId="0" applyFont="1" applyFill="1" applyBorder="1" applyAlignment="1">
      <alignment horizontal="distributed" vertical="center" indent="1"/>
    </xf>
    <xf numFmtId="0" fontId="10" fillId="32" borderId="65" xfId="0" applyFont="1" applyFill="1" applyBorder="1" applyAlignment="1">
      <alignment horizontal="center" vertical="center"/>
    </xf>
    <xf numFmtId="0" fontId="10" fillId="32" borderId="27" xfId="0" applyFont="1" applyFill="1" applyBorder="1" applyAlignment="1">
      <alignment horizontal="center" vertical="center"/>
    </xf>
    <xf numFmtId="0" fontId="10" fillId="32" borderId="81" xfId="0" applyFont="1" applyFill="1" applyBorder="1" applyAlignment="1">
      <alignment horizontal="center" vertical="center"/>
    </xf>
    <xf numFmtId="38" fontId="10" fillId="36" borderId="63" xfId="52" applyFont="1" applyFill="1" applyBorder="1" applyAlignment="1">
      <alignment horizontal="distributed" vertical="center" indent="1"/>
    </xf>
    <xf numFmtId="0" fontId="10" fillId="32" borderId="82" xfId="0" applyFont="1" applyFill="1" applyBorder="1" applyAlignment="1">
      <alignment horizontal="center" vertical="center"/>
    </xf>
    <xf numFmtId="38" fontId="10" fillId="36" borderId="75" xfId="52" applyFont="1" applyFill="1" applyBorder="1" applyAlignment="1">
      <alignment horizontal="distributed" vertical="center" indent="1"/>
    </xf>
    <xf numFmtId="0" fontId="13" fillId="32" borderId="19" xfId="0" applyFont="1" applyFill="1" applyBorder="1" applyAlignment="1">
      <alignment horizontal="center" vertical="center"/>
    </xf>
    <xf numFmtId="0" fontId="13" fillId="0" borderId="19" xfId="0" applyFont="1" applyBorder="1" applyAlignment="1">
      <alignment horizontal="center" vertical="center"/>
    </xf>
    <xf numFmtId="0" fontId="13" fillId="0" borderId="69" xfId="0" applyFont="1" applyBorder="1" applyAlignment="1">
      <alignment vertical="center" wrapText="1"/>
    </xf>
    <xf numFmtId="0" fontId="10" fillId="0" borderId="27" xfId="0" applyFont="1" applyBorder="1" applyAlignment="1">
      <alignment vertical="center" wrapText="1"/>
    </xf>
    <xf numFmtId="0" fontId="3" fillId="0" borderId="65" xfId="0" applyFont="1" applyBorder="1" applyAlignment="1">
      <alignment vertical="center" wrapText="1"/>
    </xf>
    <xf numFmtId="0" fontId="3" fillId="0" borderId="27" xfId="0" applyFont="1" applyBorder="1" applyAlignment="1">
      <alignment vertical="center" wrapText="1"/>
    </xf>
    <xf numFmtId="0" fontId="13" fillId="0" borderId="65" xfId="0" applyFont="1" applyBorder="1" applyAlignment="1">
      <alignment vertical="center" wrapText="1"/>
    </xf>
    <xf numFmtId="0" fontId="13" fillId="0" borderId="27" xfId="0" applyFont="1" applyBorder="1" applyAlignment="1">
      <alignment vertical="center" wrapText="1"/>
    </xf>
    <xf numFmtId="0" fontId="13" fillId="0" borderId="19" xfId="0" applyFont="1" applyBorder="1" applyAlignment="1">
      <alignment vertical="center" wrapText="1"/>
    </xf>
    <xf numFmtId="0" fontId="3" fillId="0" borderId="63" xfId="0" applyFont="1" applyBorder="1" applyAlignment="1">
      <alignment vertical="center" wrapText="1"/>
    </xf>
    <xf numFmtId="0" fontId="3" fillId="0" borderId="19" xfId="0" applyFont="1" applyBorder="1" applyAlignment="1">
      <alignment vertical="center" wrapText="1"/>
    </xf>
    <xf numFmtId="0" fontId="3" fillId="0" borderId="69" xfId="0" applyFont="1" applyBorder="1" applyAlignment="1">
      <alignment vertical="center" wrapText="1"/>
    </xf>
    <xf numFmtId="0" fontId="0" fillId="0" borderId="67" xfId="0" applyFont="1" applyBorder="1" applyAlignment="1">
      <alignment vertical="center" wrapText="1"/>
    </xf>
    <xf numFmtId="0" fontId="0" fillId="32" borderId="65" xfId="0" applyFont="1" applyFill="1" applyBorder="1" applyAlignment="1">
      <alignment vertical="center" shrinkToFit="1"/>
    </xf>
    <xf numFmtId="0" fontId="0" fillId="0" borderId="18" xfId="0" applyFont="1" applyBorder="1" applyAlignment="1">
      <alignment vertical="center"/>
    </xf>
    <xf numFmtId="0" fontId="0" fillId="0" borderId="27" xfId="0" applyFont="1" applyBorder="1" applyAlignment="1">
      <alignment vertical="center"/>
    </xf>
    <xf numFmtId="0" fontId="0" fillId="32" borderId="65" xfId="0" applyFont="1" applyFill="1" applyBorder="1" applyAlignment="1">
      <alignment horizontal="center" vertical="center" shrinkToFit="1"/>
    </xf>
    <xf numFmtId="0" fontId="0" fillId="0" borderId="63"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10" xfId="0" applyFont="1" applyBorder="1" applyAlignment="1">
      <alignment vertical="center" textRotation="255" wrapText="1"/>
    </xf>
    <xf numFmtId="0" fontId="0" fillId="0" borderId="12" xfId="0" applyFont="1" applyBorder="1" applyAlignment="1">
      <alignment vertical="center" textRotation="255" wrapText="1"/>
    </xf>
    <xf numFmtId="49" fontId="0" fillId="37" borderId="167" xfId="0" applyNumberFormat="1" applyFill="1" applyBorder="1" applyAlignment="1">
      <alignment horizontal="center" vertical="center"/>
    </xf>
    <xf numFmtId="49" fontId="0" fillId="37" borderId="84" xfId="0" applyNumberFormat="1" applyFont="1" applyFill="1" applyBorder="1" applyAlignment="1">
      <alignment horizontal="center" vertical="center"/>
    </xf>
    <xf numFmtId="0" fontId="0" fillId="0" borderId="16" xfId="0" applyBorder="1" applyAlignment="1">
      <alignment horizontal="left" vertical="center" readingOrder="1"/>
    </xf>
    <xf numFmtId="0" fontId="0" fillId="0" borderId="145" xfId="0" applyFont="1" applyBorder="1" applyAlignment="1">
      <alignment horizontal="left" vertical="center" readingOrder="1"/>
    </xf>
    <xf numFmtId="0" fontId="0" fillId="34" borderId="168" xfId="0" applyFill="1" applyBorder="1" applyAlignment="1">
      <alignment horizontal="left" vertical="center"/>
    </xf>
    <xf numFmtId="0" fontId="0" fillId="0" borderId="133" xfId="0" applyFont="1" applyBorder="1" applyAlignment="1">
      <alignment vertical="center"/>
    </xf>
    <xf numFmtId="0" fontId="0" fillId="37" borderId="167" xfId="0" applyFill="1" applyBorder="1" applyAlignment="1">
      <alignment horizontal="center" vertical="center"/>
    </xf>
    <xf numFmtId="0" fontId="0" fillId="37" borderId="12" xfId="0" applyFont="1" applyFill="1" applyBorder="1" applyAlignment="1">
      <alignment horizontal="center" vertical="center"/>
    </xf>
    <xf numFmtId="0" fontId="0" fillId="34" borderId="13" xfId="0" applyFill="1" applyBorder="1" applyAlignment="1">
      <alignment horizontal="left" vertical="center"/>
    </xf>
    <xf numFmtId="0" fontId="0" fillId="0" borderId="15" xfId="0" applyFont="1" applyBorder="1" applyAlignment="1">
      <alignment vertical="center"/>
    </xf>
    <xf numFmtId="0" fontId="0" fillId="34" borderId="71" xfId="0" applyFill="1" applyBorder="1" applyAlignment="1">
      <alignment horizontal="left" vertical="center"/>
    </xf>
    <xf numFmtId="0" fontId="0" fillId="34" borderId="135" xfId="0" applyFont="1" applyFill="1" applyBorder="1" applyAlignment="1">
      <alignment horizontal="left" vertical="center"/>
    </xf>
    <xf numFmtId="0" fontId="0" fillId="0" borderId="65" xfId="0" applyBorder="1" applyAlignment="1">
      <alignment horizontal="left" vertical="center" readingOrder="1"/>
    </xf>
    <xf numFmtId="0" fontId="0" fillId="0" borderId="27" xfId="0" applyFont="1" applyBorder="1" applyAlignment="1">
      <alignment horizontal="left" vertical="center" readingOrder="1"/>
    </xf>
    <xf numFmtId="0" fontId="0" fillId="34" borderId="168" xfId="0" applyFont="1" applyFill="1" applyBorder="1" applyAlignment="1">
      <alignment horizontal="left" vertical="center"/>
    </xf>
    <xf numFmtId="49" fontId="0" fillId="0" borderId="167" xfId="0" applyNumberFormat="1" applyBorder="1" applyAlignment="1">
      <alignment horizontal="center" vertical="center"/>
    </xf>
    <xf numFmtId="49" fontId="0" fillId="0" borderId="12" xfId="0" applyNumberFormat="1" applyFont="1" applyBorder="1" applyAlignment="1">
      <alignment horizontal="center" vertical="center"/>
    </xf>
    <xf numFmtId="0" fontId="0" fillId="0" borderId="76" xfId="0" applyFont="1" applyBorder="1" applyAlignment="1">
      <alignment horizontal="left" vertical="center" readingOrder="1"/>
    </xf>
    <xf numFmtId="0" fontId="0" fillId="34" borderId="13" xfId="0" applyFont="1" applyFill="1" applyBorder="1" applyAlignment="1">
      <alignment horizontal="left" vertical="center"/>
    </xf>
    <xf numFmtId="0" fontId="0" fillId="37" borderId="84" xfId="0" applyFont="1" applyFill="1" applyBorder="1" applyAlignment="1">
      <alignment horizontal="center" vertical="center"/>
    </xf>
    <xf numFmtId="0" fontId="0" fillId="37" borderId="63" xfId="0" applyFill="1" applyBorder="1" applyAlignment="1">
      <alignment horizontal="center" vertical="center"/>
    </xf>
    <xf numFmtId="49" fontId="0" fillId="0" borderId="84" xfId="0" applyNumberFormat="1" applyFont="1" applyBorder="1" applyAlignment="1">
      <alignment horizontal="center" vertical="center"/>
    </xf>
    <xf numFmtId="0" fontId="0" fillId="34" borderId="71" xfId="0" applyFont="1" applyFill="1" applyBorder="1" applyAlignment="1">
      <alignment horizontal="left" vertical="center"/>
    </xf>
    <xf numFmtId="0" fontId="0" fillId="0" borderId="169" xfId="0" applyFont="1" applyBorder="1" applyAlignment="1">
      <alignment vertical="center"/>
    </xf>
    <xf numFmtId="0" fontId="0" fillId="0" borderId="38" xfId="0" applyFont="1" applyBorder="1" applyAlignment="1">
      <alignment vertical="center"/>
    </xf>
    <xf numFmtId="0" fontId="0" fillId="0" borderId="63" xfId="0" applyFont="1" applyFill="1" applyBorder="1" applyAlignment="1">
      <alignment horizontal="center" vertical="center" textRotation="255" wrapText="1"/>
    </xf>
    <xf numFmtId="0" fontId="0" fillId="0" borderId="10" xfId="0" applyFont="1" applyFill="1" applyBorder="1" applyAlignment="1">
      <alignment horizontal="center" vertical="center" textRotation="255" wrapText="1"/>
    </xf>
    <xf numFmtId="0" fontId="0" fillId="0" borderId="12" xfId="0" applyFont="1" applyFill="1" applyBorder="1" applyAlignment="1">
      <alignment horizontal="center" vertical="center" textRotation="255" wrapText="1"/>
    </xf>
    <xf numFmtId="0" fontId="0" fillId="32" borderId="67" xfId="0" applyFont="1" applyFill="1" applyBorder="1" applyAlignment="1">
      <alignment horizontal="center" vertical="center" shrinkToFit="1"/>
    </xf>
    <xf numFmtId="0" fontId="0" fillId="0" borderId="68" xfId="0" applyFont="1" applyBorder="1" applyAlignment="1">
      <alignment vertical="center" shrinkToFit="1"/>
    </xf>
    <xf numFmtId="0" fontId="0" fillId="0" borderId="15" xfId="0" applyFont="1" applyBorder="1" applyAlignment="1">
      <alignment vertical="center" shrinkToFit="1"/>
    </xf>
    <xf numFmtId="0" fontId="0" fillId="32" borderId="69" xfId="0" applyFont="1" applyFill="1" applyBorder="1" applyAlignment="1">
      <alignment horizontal="center" vertical="center"/>
    </xf>
    <xf numFmtId="0" fontId="0" fillId="32" borderId="67" xfId="0" applyFont="1" applyFill="1" applyBorder="1" applyAlignment="1">
      <alignment horizontal="center" vertical="center"/>
    </xf>
    <xf numFmtId="0" fontId="0" fillId="32" borderId="11" xfId="0" applyFont="1" applyFill="1" applyBorder="1" applyAlignment="1">
      <alignment horizontal="center" vertical="center"/>
    </xf>
    <xf numFmtId="0" fontId="0" fillId="32" borderId="68" xfId="0" applyFont="1" applyFill="1" applyBorder="1" applyAlignment="1">
      <alignment horizontal="center" vertical="center"/>
    </xf>
    <xf numFmtId="0" fontId="0" fillId="32" borderId="13" xfId="0" applyFont="1" applyFill="1" applyBorder="1" applyAlignment="1">
      <alignment horizontal="center" vertical="center"/>
    </xf>
    <xf numFmtId="0" fontId="0" fillId="32" borderId="15" xfId="0" applyFont="1" applyFill="1" applyBorder="1" applyAlignment="1">
      <alignment horizontal="center" vertical="center"/>
    </xf>
    <xf numFmtId="49" fontId="0" fillId="0" borderId="63" xfId="0" applyNumberFormat="1" applyBorder="1" applyAlignment="1">
      <alignment horizontal="center" vertical="center"/>
    </xf>
    <xf numFmtId="0" fontId="0" fillId="32" borderId="66" xfId="0" applyFont="1" applyFill="1" applyBorder="1" applyAlignment="1">
      <alignment horizontal="center"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65" xfId="0" applyBorder="1" applyAlignment="1">
      <alignment vertical="center" shrinkToFit="1"/>
    </xf>
    <xf numFmtId="0" fontId="0" fillId="0" borderId="65" xfId="0" applyFont="1" applyBorder="1" applyAlignment="1">
      <alignment vertical="center"/>
    </xf>
    <xf numFmtId="0" fontId="0" fillId="0" borderId="84" xfId="0" applyFont="1" applyBorder="1" applyAlignment="1">
      <alignment horizontal="center" vertical="center"/>
    </xf>
    <xf numFmtId="0" fontId="0" fillId="32" borderId="65" xfId="0" applyFont="1" applyFill="1" applyBorder="1" applyAlignment="1">
      <alignment horizontal="center" vertical="center"/>
    </xf>
    <xf numFmtId="0" fontId="0" fillId="0" borderId="18" xfId="0" applyFont="1" applyBorder="1" applyAlignment="1">
      <alignment horizontal="center" vertical="center"/>
    </xf>
    <xf numFmtId="0" fontId="0" fillId="0" borderId="65" xfId="0" applyFont="1" applyBorder="1" applyAlignment="1">
      <alignment vertical="center" shrinkToFit="1"/>
    </xf>
    <xf numFmtId="0" fontId="0" fillId="0" borderId="18" xfId="0" applyFont="1" applyBorder="1" applyAlignment="1">
      <alignment vertical="center" shrinkToFit="1"/>
    </xf>
    <xf numFmtId="0" fontId="0" fillId="32" borderId="63" xfId="0" applyFont="1" applyFill="1" applyBorder="1" applyAlignment="1">
      <alignment horizontal="center" vertical="center"/>
    </xf>
    <xf numFmtId="0" fontId="0" fillId="32" borderId="10" xfId="0" applyFont="1" applyFill="1" applyBorder="1" applyAlignment="1">
      <alignment horizontal="center" vertical="center"/>
    </xf>
    <xf numFmtId="0" fontId="0" fillId="32" borderId="12" xfId="0" applyFont="1" applyFill="1" applyBorder="1" applyAlignment="1">
      <alignment horizontal="center" vertical="center"/>
    </xf>
    <xf numFmtId="0" fontId="0" fillId="0" borderId="27" xfId="0" applyFont="1" applyBorder="1" applyAlignment="1">
      <alignment horizontal="center" vertical="center"/>
    </xf>
    <xf numFmtId="0" fontId="0" fillId="0" borderId="65" xfId="0" applyFont="1" applyBorder="1" applyAlignment="1">
      <alignment vertical="center" wrapText="1" shrinkToFit="1"/>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32" borderId="155" xfId="0" applyFont="1" applyFill="1" applyBorder="1" applyAlignment="1">
      <alignment horizontal="center" vertical="center" shrinkToFit="1"/>
    </xf>
    <xf numFmtId="0" fontId="0" fillId="0" borderId="156" xfId="0" applyFont="1" applyBorder="1" applyAlignment="1">
      <alignment vertical="center"/>
    </xf>
    <xf numFmtId="0" fontId="0" fillId="0" borderId="157" xfId="0" applyFont="1" applyBorder="1" applyAlignment="1">
      <alignment vertical="center"/>
    </xf>
    <xf numFmtId="0" fontId="0" fillId="32" borderId="13" xfId="0" applyFont="1" applyFill="1" applyBorder="1" applyAlignment="1">
      <alignment horizontal="center" vertical="center" shrinkToFit="1"/>
    </xf>
    <xf numFmtId="0" fontId="0" fillId="0" borderId="14" xfId="0" applyFont="1" applyBorder="1" applyAlignment="1">
      <alignment vertical="center"/>
    </xf>
    <xf numFmtId="0" fontId="42" fillId="0" borderId="112" xfId="0" applyFont="1" applyFill="1" applyBorder="1" applyAlignment="1">
      <alignment vertical="center"/>
    </xf>
    <xf numFmtId="0" fontId="42" fillId="0" borderId="19" xfId="0" applyFont="1" applyFill="1" applyBorder="1" applyAlignment="1">
      <alignment vertical="center"/>
    </xf>
    <xf numFmtId="0" fontId="42" fillId="0" borderId="170" xfId="0" applyFont="1" applyFill="1" applyBorder="1" applyAlignment="1">
      <alignment vertical="center"/>
    </xf>
    <xf numFmtId="183" fontId="0" fillId="34" borderId="133" xfId="0" applyNumberFormat="1" applyFont="1" applyFill="1" applyBorder="1" applyAlignment="1">
      <alignment horizontal="right" vertical="center"/>
    </xf>
    <xf numFmtId="183" fontId="0" fillId="0" borderId="56" xfId="0" applyNumberFormat="1" applyFont="1" applyBorder="1" applyAlignment="1">
      <alignment horizontal="right" vertical="center" shrinkToFit="1"/>
    </xf>
    <xf numFmtId="183" fontId="0" fillId="0" borderId="19" xfId="0" applyNumberFormat="1" applyFont="1" applyBorder="1" applyAlignment="1">
      <alignment horizontal="right"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Book1" xfId="63"/>
    <cellStyle name="標準_Book2" xfId="64"/>
    <cellStyle name="標準_Book2_1"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75</xdr:row>
      <xdr:rowOff>180975</xdr:rowOff>
    </xdr:from>
    <xdr:to>
      <xdr:col>17</xdr:col>
      <xdr:colOff>819150</xdr:colOff>
      <xdr:row>83</xdr:row>
      <xdr:rowOff>47625</xdr:rowOff>
    </xdr:to>
    <xdr:sp>
      <xdr:nvSpPr>
        <xdr:cNvPr id="1" name="テキスト ボックス 2"/>
        <xdr:cNvSpPr txBox="1">
          <a:spLocks noChangeArrowheads="1"/>
        </xdr:cNvSpPr>
      </xdr:nvSpPr>
      <xdr:spPr>
        <a:xfrm>
          <a:off x="1209675" y="18145125"/>
          <a:ext cx="18735675" cy="14668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平成２２年度以降の地方債現在高について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阪府では、平成１９年度まで、一般会計の財源不足に充てるため、減債基金からの借入を行ってきたことから、平成２２年度において、借入残高５，１５０億円全額を償還するとともに、基金から同額の処分（取崩し）を行い、現に基金に残っている現金残高と基金の名目上の残高を一致させ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結果、減債基金名目上の残高が５，１５０億円減額するのに伴い、過年度に償還扱いとしていた、満期一括償還地方債の年度末現在高５，１５０億円が未償還扱いとなった。（地方債の実残高が増加したのではなく、減債基金の減資に伴う普通会計決算上の処理として地方債残高が増加したも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なお、平成２１年度までは総務省の表示ルールどおり、満期一括償還地方債の償還財源に充てるため積み立てた額は、公債費として計上しており、減債基金に積み立てた時点で満期一括償還地方債は償還した扱いとし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2667000</xdr:colOff>
      <xdr:row>40</xdr:row>
      <xdr:rowOff>9525</xdr:rowOff>
    </xdr:from>
    <xdr:to>
      <xdr:col>7</xdr:col>
      <xdr:colOff>1276350</xdr:colOff>
      <xdr:row>47</xdr:row>
      <xdr:rowOff>180975</xdr:rowOff>
    </xdr:to>
    <xdr:sp>
      <xdr:nvSpPr>
        <xdr:cNvPr id="1" name="Text Box 6"/>
        <xdr:cNvSpPr txBox="1">
          <a:spLocks noChangeArrowheads="1"/>
        </xdr:cNvSpPr>
      </xdr:nvSpPr>
      <xdr:spPr>
        <a:xfrm>
          <a:off x="5857875" y="10267950"/>
          <a:ext cx="4676775" cy="19050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＝歳出改革、出資法人等のさらなる改革、公の施設のさらなる改革については、</a:t>
          </a:r>
          <a:r>
            <a:rPr lang="en-US" cap="none" sz="1000" b="0" i="0" u="none" baseline="0">
              <a:solidFill>
                <a:srgbClr val="000000"/>
              </a:solidFill>
              <a:latin typeface="ＭＳ Ｐ明朝"/>
              <a:ea typeface="ＭＳ Ｐ明朝"/>
              <a:cs typeface="ＭＳ Ｐ明朝"/>
            </a:rPr>
            <a:t>25</a:t>
          </a:r>
          <a:r>
            <a:rPr lang="en-US" cap="none" sz="1000" b="0" i="0" u="none" baseline="0">
              <a:solidFill>
                <a:srgbClr val="000000"/>
              </a:solidFill>
              <a:latin typeface="ＭＳ Ｐ明朝"/>
              <a:ea typeface="ＭＳ Ｐ明朝"/>
              <a:cs typeface="ＭＳ Ｐ明朝"/>
            </a:rPr>
            <a:t>年度まで（プランの計画期間）の改革効果が持続すると想定し、</a:t>
          </a:r>
          <a:r>
            <a:rPr lang="en-US" cap="none" sz="1000" b="0" i="0" u="none" baseline="0">
              <a:solidFill>
                <a:srgbClr val="000000"/>
              </a:solidFill>
              <a:latin typeface="ＭＳ Ｐ明朝"/>
              <a:ea typeface="ＭＳ Ｐ明朝"/>
              <a:cs typeface="ＭＳ Ｐ明朝"/>
            </a:rPr>
            <a:t>26</a:t>
          </a:r>
          <a:r>
            <a:rPr lang="en-US" cap="none" sz="1000" b="0" i="0" u="none" baseline="0">
              <a:solidFill>
                <a:srgbClr val="000000"/>
              </a:solidFill>
              <a:latin typeface="ＭＳ Ｐ明朝"/>
              <a:ea typeface="ＭＳ Ｐ明朝"/>
              <a:cs typeface="ＭＳ Ｐ明朝"/>
            </a:rPr>
            <a:t>年度も同額の効果額を見込む。なお、歳入確保及び公務員制度改革については、</a:t>
          </a:r>
          <a:r>
            <a:rPr lang="en-US" cap="none" sz="1000" b="0" i="0" u="none" baseline="0">
              <a:solidFill>
                <a:srgbClr val="000000"/>
              </a:solidFill>
              <a:latin typeface="ＭＳ Ｐ明朝"/>
              <a:ea typeface="ＭＳ Ｐ明朝"/>
              <a:cs typeface="ＭＳ Ｐ明朝"/>
            </a:rPr>
            <a:t>26</a:t>
          </a:r>
          <a:r>
            <a:rPr lang="en-US" cap="none" sz="1000" b="0" i="0" u="none" baseline="0">
              <a:solidFill>
                <a:srgbClr val="000000"/>
              </a:solidFill>
              <a:latin typeface="ＭＳ Ｐ明朝"/>
              <a:ea typeface="ＭＳ Ｐ明朝"/>
              <a:cs typeface="ＭＳ Ｐ明朝"/>
            </a:rPr>
            <a:t>年度の改革効果額を見込まない。また、このほかに予算編成における取組みを予定するが、本表の効果額には含めていない。</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＝公務員制度改革等の改革効果額としては、プランに記載の職員給与の時限的な減額の額のみを記載。定数削減による効果額は含んでいない。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J66"/>
  <sheetViews>
    <sheetView tabSelected="1" view="pageBreakPreview" zoomScaleSheetLayoutView="100" zoomScalePageLayoutView="0" workbookViewId="0" topLeftCell="B1">
      <selection activeCell="C2" sqref="C2"/>
    </sheetView>
  </sheetViews>
  <sheetFormatPr defaultColWidth="8.796875" defaultRowHeight="15"/>
  <cols>
    <col min="1" max="1" width="9" style="1" customWidth="1"/>
    <col min="2" max="2" width="2.59765625" style="1" customWidth="1"/>
    <col min="3" max="3" width="23.59765625" style="1" customWidth="1"/>
    <col min="4" max="5" width="13.3984375" style="1" customWidth="1"/>
    <col min="6" max="6" width="2.59765625" style="1" customWidth="1"/>
    <col min="7" max="7" width="8.59765625" style="1" customWidth="1"/>
    <col min="8" max="8" width="14.09765625" style="1" customWidth="1"/>
    <col min="9" max="10" width="13.3984375" style="1" customWidth="1"/>
    <col min="11" max="16384" width="9" style="1" customWidth="1"/>
  </cols>
  <sheetData>
    <row r="1" spans="2:10" ht="14.25">
      <c r="B1" s="483" t="s">
        <v>342</v>
      </c>
      <c r="C1" s="483"/>
      <c r="J1" s="492" t="s">
        <v>380</v>
      </c>
    </row>
    <row r="2" ht="15" thickBot="1">
      <c r="J2" s="493"/>
    </row>
    <row r="3" spans="2:4" ht="17.25">
      <c r="B3" s="104" t="s">
        <v>226</v>
      </c>
      <c r="C3" s="104"/>
      <c r="D3" s="104"/>
    </row>
    <row r="4" spans="2:4" ht="7.5" customHeight="1">
      <c r="B4" s="104"/>
      <c r="C4" s="104"/>
      <c r="D4" s="104"/>
    </row>
    <row r="5" ht="19.5" customHeight="1">
      <c r="B5" s="1" t="s">
        <v>140</v>
      </c>
    </row>
    <row r="6" ht="19.5" customHeight="1">
      <c r="B6" s="1" t="s">
        <v>141</v>
      </c>
    </row>
    <row r="7" ht="3.75" customHeight="1"/>
    <row r="8" spans="2:10" ht="18" customHeight="1">
      <c r="B8" s="105" t="s">
        <v>142</v>
      </c>
      <c r="C8" s="106"/>
      <c r="D8" s="107" t="s">
        <v>343</v>
      </c>
      <c r="E8" s="108"/>
      <c r="F8" s="473" t="s">
        <v>219</v>
      </c>
      <c r="G8" s="490"/>
      <c r="H8" s="491"/>
      <c r="I8" s="494" t="s">
        <v>344</v>
      </c>
      <c r="J8" s="495"/>
    </row>
    <row r="9" spans="2:10" ht="18" customHeight="1">
      <c r="B9" s="109"/>
      <c r="C9" s="484" t="s">
        <v>185</v>
      </c>
      <c r="D9" s="486" t="s">
        <v>345</v>
      </c>
      <c r="E9" s="487"/>
      <c r="F9" s="473" t="s">
        <v>246</v>
      </c>
      <c r="G9" s="490"/>
      <c r="H9" s="491"/>
      <c r="I9" s="496" t="s">
        <v>401</v>
      </c>
      <c r="J9" s="497"/>
    </row>
    <row r="10" spans="2:10" ht="18" customHeight="1">
      <c r="B10" s="110"/>
      <c r="C10" s="485"/>
      <c r="D10" s="488"/>
      <c r="E10" s="489"/>
      <c r="F10" s="475" t="s">
        <v>294</v>
      </c>
      <c r="G10" s="476"/>
      <c r="H10" s="477"/>
      <c r="I10" s="470" t="s">
        <v>300</v>
      </c>
      <c r="J10" s="471"/>
    </row>
    <row r="11" spans="2:10" ht="18" customHeight="1">
      <c r="B11" s="112"/>
      <c r="C11" s="12"/>
      <c r="D11" s="12"/>
      <c r="E11" s="12"/>
      <c r="F11" s="478"/>
      <c r="G11" s="479"/>
      <c r="H11" s="480"/>
      <c r="I11" s="481" t="s">
        <v>295</v>
      </c>
      <c r="J11" s="482"/>
    </row>
    <row r="12" spans="2:6" ht="13.5" customHeight="1">
      <c r="B12" s="113" t="s">
        <v>215</v>
      </c>
      <c r="C12" s="113"/>
      <c r="D12" s="113"/>
      <c r="E12" s="113"/>
      <c r="F12" s="113"/>
    </row>
    <row r="13" spans="2:6" ht="13.5" customHeight="1">
      <c r="B13" s="113" t="s">
        <v>220</v>
      </c>
      <c r="C13" s="113"/>
      <c r="D13" s="113"/>
      <c r="E13" s="113"/>
      <c r="F13" s="113"/>
    </row>
    <row r="14" ht="13.5" customHeight="1">
      <c r="B14" s="113" t="s">
        <v>341</v>
      </c>
    </row>
    <row r="15" ht="13.5" customHeight="1">
      <c r="B15" s="113" t="s">
        <v>346</v>
      </c>
    </row>
    <row r="16" ht="13.5" customHeight="1">
      <c r="B16" s="19" t="s">
        <v>296</v>
      </c>
    </row>
    <row r="17" ht="13.5" customHeight="1">
      <c r="B17" s="19" t="s">
        <v>302</v>
      </c>
    </row>
    <row r="18" ht="13.5" customHeight="1">
      <c r="B18" s="19" t="s">
        <v>301</v>
      </c>
    </row>
    <row r="19" ht="7.5" customHeight="1">
      <c r="B19" s="113"/>
    </row>
    <row r="20" spans="2:10" ht="19.5" customHeight="1">
      <c r="B20" s="1" t="s">
        <v>143</v>
      </c>
      <c r="J20" s="114"/>
    </row>
    <row r="21" spans="9:10" ht="3.75" customHeight="1">
      <c r="I21" s="115"/>
      <c r="J21" s="115"/>
    </row>
    <row r="22" spans="2:10" ht="18" customHeight="1">
      <c r="B22" s="467" t="s">
        <v>144</v>
      </c>
      <c r="C22" s="468"/>
      <c r="D22" s="465" t="s">
        <v>347</v>
      </c>
      <c r="E22" s="466"/>
      <c r="F22" s="116" t="s">
        <v>242</v>
      </c>
      <c r="G22" s="116"/>
      <c r="H22" s="116"/>
      <c r="I22" s="465" t="s">
        <v>348</v>
      </c>
      <c r="J22" s="466"/>
    </row>
    <row r="23" spans="2:10" ht="18" customHeight="1">
      <c r="B23" s="467" t="s">
        <v>243</v>
      </c>
      <c r="C23" s="468"/>
      <c r="D23" s="465" t="s">
        <v>349</v>
      </c>
      <c r="E23" s="466"/>
      <c r="F23" s="105" t="s">
        <v>244</v>
      </c>
      <c r="G23" s="116"/>
      <c r="H23" s="116"/>
      <c r="I23" s="463" t="s">
        <v>350</v>
      </c>
      <c r="J23" s="472"/>
    </row>
    <row r="24" spans="2:10" ht="18" customHeight="1">
      <c r="B24" s="467" t="s">
        <v>151</v>
      </c>
      <c r="C24" s="468"/>
      <c r="D24" s="465" t="s">
        <v>351</v>
      </c>
      <c r="E24" s="466"/>
      <c r="F24" s="109"/>
      <c r="G24" s="473" t="s">
        <v>167</v>
      </c>
      <c r="H24" s="474"/>
      <c r="I24" s="463" t="s">
        <v>352</v>
      </c>
      <c r="J24" s="464"/>
    </row>
    <row r="25" spans="2:10" ht="18" customHeight="1">
      <c r="B25" s="467" t="s">
        <v>152</v>
      </c>
      <c r="C25" s="468"/>
      <c r="D25" s="465" t="s">
        <v>353</v>
      </c>
      <c r="E25" s="466"/>
      <c r="F25" s="109"/>
      <c r="G25" s="473" t="s">
        <v>154</v>
      </c>
      <c r="H25" s="474"/>
      <c r="I25" s="463" t="s">
        <v>34</v>
      </c>
      <c r="J25" s="464"/>
    </row>
    <row r="26" spans="2:10" ht="18" customHeight="1">
      <c r="B26" s="467" t="s">
        <v>153</v>
      </c>
      <c r="C26" s="468"/>
      <c r="D26" s="465" t="s">
        <v>354</v>
      </c>
      <c r="E26" s="466"/>
      <c r="F26" s="116" t="s">
        <v>245</v>
      </c>
      <c r="G26" s="116"/>
      <c r="H26" s="116"/>
      <c r="I26" s="465" t="s">
        <v>355</v>
      </c>
      <c r="J26" s="466"/>
    </row>
    <row r="27" spans="2:10" ht="18" customHeight="1">
      <c r="B27" s="467" t="s">
        <v>229</v>
      </c>
      <c r="C27" s="468"/>
      <c r="D27" s="465" t="s">
        <v>356</v>
      </c>
      <c r="E27" s="466"/>
      <c r="F27" s="458"/>
      <c r="G27" s="469"/>
      <c r="H27" s="459"/>
      <c r="I27" s="465"/>
      <c r="J27" s="466"/>
    </row>
    <row r="28" ht="12.75" customHeight="1">
      <c r="B28" s="113" t="s">
        <v>240</v>
      </c>
    </row>
    <row r="29" ht="12.75" customHeight="1">
      <c r="B29" s="113" t="s">
        <v>241</v>
      </c>
    </row>
    <row r="30" ht="12.75" customHeight="1">
      <c r="B30" s="19" t="s">
        <v>303</v>
      </c>
    </row>
    <row r="31" ht="12.75" customHeight="1">
      <c r="B31" s="113" t="s">
        <v>234</v>
      </c>
    </row>
    <row r="32" ht="12.75" customHeight="1">
      <c r="B32" s="19" t="s">
        <v>320</v>
      </c>
    </row>
    <row r="33" ht="12.75" customHeight="1">
      <c r="B33" s="19" t="s">
        <v>357</v>
      </c>
    </row>
    <row r="34" ht="12.75" customHeight="1">
      <c r="B34" s="113" t="s">
        <v>358</v>
      </c>
    </row>
    <row r="35" ht="12.75" customHeight="1">
      <c r="B35" s="113" t="s">
        <v>359</v>
      </c>
    </row>
    <row r="36" ht="12.75" customHeight="1">
      <c r="B36" s="113" t="s">
        <v>235</v>
      </c>
    </row>
    <row r="37" ht="12.75" customHeight="1">
      <c r="B37" s="113" t="s">
        <v>236</v>
      </c>
    </row>
    <row r="38" ht="12.75" customHeight="1">
      <c r="B38" s="113" t="s">
        <v>237</v>
      </c>
    </row>
    <row r="39" ht="12.75" customHeight="1">
      <c r="B39" s="113" t="s">
        <v>322</v>
      </c>
    </row>
    <row r="40" ht="12.75" customHeight="1">
      <c r="B40" s="113" t="s">
        <v>360</v>
      </c>
    </row>
    <row r="41" ht="12.75" customHeight="1">
      <c r="B41" s="19" t="s">
        <v>321</v>
      </c>
    </row>
    <row r="42" ht="7.5" customHeight="1"/>
    <row r="43" ht="14.25">
      <c r="B43" s="1" t="s">
        <v>182</v>
      </c>
    </row>
    <row r="44" ht="3.75" customHeight="1"/>
    <row r="45" spans="2:10" ht="49.5" customHeight="1">
      <c r="B45" s="443" t="s">
        <v>361</v>
      </c>
      <c r="C45" s="443"/>
      <c r="D45" s="444"/>
      <c r="E45" s="444"/>
      <c r="F45" s="444"/>
      <c r="G45" s="444"/>
      <c r="H45" s="444"/>
      <c r="I45" s="444"/>
      <c r="J45" s="444"/>
    </row>
    <row r="46" spans="2:10" ht="3.75" customHeight="1">
      <c r="B46" s="445"/>
      <c r="C46" s="446"/>
      <c r="D46" s="447"/>
      <c r="E46" s="447"/>
      <c r="F46" s="447"/>
      <c r="G46" s="447"/>
      <c r="H46" s="447"/>
      <c r="I46" s="447"/>
      <c r="J46" s="448"/>
    </row>
    <row r="47" spans="2:10" ht="28.5" customHeight="1">
      <c r="B47" s="449" t="s">
        <v>362</v>
      </c>
      <c r="C47" s="450"/>
      <c r="D47" s="451"/>
      <c r="E47" s="451"/>
      <c r="F47" s="451"/>
      <c r="G47" s="451"/>
      <c r="H47" s="451"/>
      <c r="I47" s="451"/>
      <c r="J47" s="452"/>
    </row>
    <row r="48" spans="2:10" ht="1.5" customHeight="1">
      <c r="B48" s="117"/>
      <c r="C48" s="117"/>
      <c r="D48" s="118"/>
      <c r="E48" s="118"/>
      <c r="F48" s="118"/>
      <c r="G48" s="118"/>
      <c r="H48" s="118"/>
      <c r="I48" s="118"/>
      <c r="J48" s="118"/>
    </row>
    <row r="49" spans="2:10" ht="13.5" customHeight="1">
      <c r="B49" s="119" t="s">
        <v>247</v>
      </c>
      <c r="C49" s="119"/>
      <c r="D49" s="120"/>
      <c r="E49" s="120"/>
      <c r="F49" s="120"/>
      <c r="G49" s="120"/>
      <c r="H49" s="120"/>
      <c r="I49" s="120"/>
      <c r="J49" s="120"/>
    </row>
    <row r="50" spans="2:10" ht="13.5" customHeight="1">
      <c r="B50" s="119" t="s">
        <v>216</v>
      </c>
      <c r="C50" s="119"/>
      <c r="D50" s="121"/>
      <c r="E50" s="121"/>
      <c r="F50" s="121"/>
      <c r="G50" s="121"/>
      <c r="H50" s="121"/>
      <c r="I50" s="121"/>
      <c r="J50" s="121"/>
    </row>
    <row r="51" spans="2:10" ht="13.5" customHeight="1">
      <c r="B51" s="119" t="s">
        <v>217</v>
      </c>
      <c r="C51" s="119"/>
      <c r="D51" s="121"/>
      <c r="E51" s="121"/>
      <c r="F51" s="121"/>
      <c r="G51" s="121"/>
      <c r="H51" s="121"/>
      <c r="I51" s="121"/>
      <c r="J51" s="121"/>
    </row>
    <row r="52" spans="2:10" ht="13.5" customHeight="1">
      <c r="B52" s="119" t="s">
        <v>248</v>
      </c>
      <c r="C52" s="119"/>
      <c r="D52" s="121"/>
      <c r="E52" s="121"/>
      <c r="F52" s="121"/>
      <c r="G52" s="121"/>
      <c r="H52" s="121"/>
      <c r="I52" s="121"/>
      <c r="J52" s="121"/>
    </row>
    <row r="53" spans="2:10" ht="13.5" customHeight="1">
      <c r="B53" s="119" t="s">
        <v>230</v>
      </c>
      <c r="C53" s="119"/>
      <c r="D53" s="121"/>
      <c r="E53" s="121"/>
      <c r="F53" s="121"/>
      <c r="G53" s="121"/>
      <c r="H53" s="121"/>
      <c r="I53" s="121"/>
      <c r="J53" s="121"/>
    </row>
    <row r="54" spans="2:10" ht="13.5" customHeight="1">
      <c r="B54" s="122" t="s">
        <v>249</v>
      </c>
      <c r="C54" s="122"/>
      <c r="D54" s="123"/>
      <c r="E54" s="123"/>
      <c r="F54" s="123"/>
      <c r="G54" s="123"/>
      <c r="H54" s="123"/>
      <c r="I54" s="123"/>
      <c r="J54" s="123"/>
    </row>
    <row r="55" spans="2:10" ht="13.5" customHeight="1">
      <c r="B55" s="122" t="s">
        <v>363</v>
      </c>
      <c r="C55" s="122"/>
      <c r="D55" s="123"/>
      <c r="E55" s="123"/>
      <c r="F55" s="123"/>
      <c r="G55" s="123"/>
      <c r="H55" s="123"/>
      <c r="I55" s="123"/>
      <c r="J55" s="123"/>
    </row>
    <row r="56" ht="9.75" customHeight="1"/>
    <row r="57" ht="19.5" customHeight="1">
      <c r="B57" s="1" t="s">
        <v>162</v>
      </c>
    </row>
    <row r="58" ht="3.75" customHeight="1"/>
    <row r="59" spans="2:10" ht="19.5" customHeight="1">
      <c r="B59" s="458" t="s">
        <v>145</v>
      </c>
      <c r="C59" s="459"/>
      <c r="D59" s="460" t="s">
        <v>146</v>
      </c>
      <c r="E59" s="461"/>
      <c r="F59" s="461"/>
      <c r="G59" s="461"/>
      <c r="H59" s="461"/>
      <c r="I59" s="461"/>
      <c r="J59" s="461"/>
    </row>
    <row r="60" spans="2:10" ht="40.5" customHeight="1">
      <c r="B60" s="441" t="s">
        <v>149</v>
      </c>
      <c r="C60" s="442"/>
      <c r="D60" s="453" t="s">
        <v>33</v>
      </c>
      <c r="E60" s="456"/>
      <c r="F60" s="456"/>
      <c r="G60" s="456"/>
      <c r="H60" s="456"/>
      <c r="I60" s="456"/>
      <c r="J60" s="457"/>
    </row>
    <row r="61" spans="2:10" ht="19.5" customHeight="1">
      <c r="B61" s="441" t="s">
        <v>147</v>
      </c>
      <c r="C61" s="442"/>
      <c r="D61" s="462" t="s">
        <v>378</v>
      </c>
      <c r="E61" s="456"/>
      <c r="F61" s="456"/>
      <c r="G61" s="456"/>
      <c r="H61" s="456"/>
      <c r="I61" s="456"/>
      <c r="J61" s="457"/>
    </row>
    <row r="62" spans="2:10" ht="61.5" customHeight="1">
      <c r="B62" s="441" t="s">
        <v>148</v>
      </c>
      <c r="C62" s="442"/>
      <c r="D62" s="453" t="s">
        <v>15</v>
      </c>
      <c r="E62" s="454"/>
      <c r="F62" s="454"/>
      <c r="G62" s="454"/>
      <c r="H62" s="454"/>
      <c r="I62" s="454"/>
      <c r="J62" s="455"/>
    </row>
    <row r="63" spans="2:10" ht="75" customHeight="1">
      <c r="B63" s="441" t="s">
        <v>186</v>
      </c>
      <c r="C63" s="442"/>
      <c r="D63" s="453" t="s">
        <v>379</v>
      </c>
      <c r="E63" s="456"/>
      <c r="F63" s="456"/>
      <c r="G63" s="456"/>
      <c r="H63" s="456"/>
      <c r="I63" s="456"/>
      <c r="J63" s="457"/>
    </row>
    <row r="64" spans="2:10" ht="19.5" customHeight="1">
      <c r="B64" s="431" t="s">
        <v>150</v>
      </c>
      <c r="C64" s="432"/>
      <c r="D64" s="433" t="s">
        <v>16</v>
      </c>
      <c r="E64" s="434"/>
      <c r="F64" s="434"/>
      <c r="G64" s="434"/>
      <c r="H64" s="434"/>
      <c r="I64" s="434"/>
      <c r="J64" s="435"/>
    </row>
    <row r="65" spans="2:10" ht="87" customHeight="1">
      <c r="B65" s="439"/>
      <c r="C65" s="440"/>
      <c r="D65" s="436"/>
      <c r="E65" s="437"/>
      <c r="F65" s="437"/>
      <c r="G65" s="437"/>
      <c r="H65" s="437"/>
      <c r="I65" s="437"/>
      <c r="J65" s="438"/>
    </row>
    <row r="66" spans="2:10" ht="15.75" customHeight="1">
      <c r="B66" s="2"/>
      <c r="C66" s="2"/>
      <c r="D66" s="3"/>
      <c r="E66" s="3"/>
      <c r="F66" s="3"/>
      <c r="G66" s="3"/>
      <c r="H66" s="3"/>
      <c r="I66" s="3"/>
      <c r="J66" s="3"/>
    </row>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sheetData>
  <sheetProtection/>
  <mergeCells count="48">
    <mergeCell ref="F10:H11"/>
    <mergeCell ref="I11:J11"/>
    <mergeCell ref="B1:C1"/>
    <mergeCell ref="C9:C10"/>
    <mergeCell ref="D9:E10"/>
    <mergeCell ref="F9:H9"/>
    <mergeCell ref="J1:J2"/>
    <mergeCell ref="F8:H8"/>
    <mergeCell ref="I8:J8"/>
    <mergeCell ref="I9:J9"/>
    <mergeCell ref="B24:C24"/>
    <mergeCell ref="D24:E24"/>
    <mergeCell ref="I24:J24"/>
    <mergeCell ref="B22:C22"/>
    <mergeCell ref="D22:E22"/>
    <mergeCell ref="I22:J22"/>
    <mergeCell ref="I10:J10"/>
    <mergeCell ref="B23:C23"/>
    <mergeCell ref="D23:E23"/>
    <mergeCell ref="I23:J23"/>
    <mergeCell ref="G24:H24"/>
    <mergeCell ref="B26:C26"/>
    <mergeCell ref="D26:E26"/>
    <mergeCell ref="B25:C25"/>
    <mergeCell ref="D25:E25"/>
    <mergeCell ref="G25:H25"/>
    <mergeCell ref="I25:J25"/>
    <mergeCell ref="I26:J26"/>
    <mergeCell ref="B27:C27"/>
    <mergeCell ref="D27:E27"/>
    <mergeCell ref="I27:J27"/>
    <mergeCell ref="F27:H27"/>
    <mergeCell ref="B59:C59"/>
    <mergeCell ref="D59:J59"/>
    <mergeCell ref="B61:C61"/>
    <mergeCell ref="D61:J61"/>
    <mergeCell ref="B60:C60"/>
    <mergeCell ref="D60:J60"/>
    <mergeCell ref="B64:C64"/>
    <mergeCell ref="D64:J65"/>
    <mergeCell ref="B65:C65"/>
    <mergeCell ref="B62:C62"/>
    <mergeCell ref="B45:J45"/>
    <mergeCell ref="B46:J46"/>
    <mergeCell ref="B47:J47"/>
    <mergeCell ref="D62:J62"/>
    <mergeCell ref="B63:C63"/>
    <mergeCell ref="D63:J63"/>
  </mergeCells>
  <printOptions horizontalCentered="1" verticalCentered="1"/>
  <pageMargins left="0.5905511811023622" right="0.5905511811023622" top="0.5905511811023622" bottom="0.5905511811023622" header="0.5118110236220472" footer="0.3543307086614173"/>
  <pageSetup fitToHeight="0" fitToWidth="0"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B1:Z74"/>
  <sheetViews>
    <sheetView view="pageBreakPreview" zoomScaleSheetLayoutView="100" zoomScalePageLayoutView="0" workbookViewId="0" topLeftCell="B1">
      <selection activeCell="E1" sqref="E1"/>
    </sheetView>
  </sheetViews>
  <sheetFormatPr defaultColWidth="8.796875" defaultRowHeight="15"/>
  <cols>
    <col min="1" max="1" width="9" style="124" customWidth="1"/>
    <col min="2" max="2" width="5.59765625" style="124" customWidth="1"/>
    <col min="3" max="3" width="15.59765625" style="124" customWidth="1"/>
    <col min="4" max="4" width="1.59765625" style="124" customWidth="1"/>
    <col min="5" max="5" width="13.59765625" style="124" customWidth="1"/>
    <col min="6" max="26" width="4.3984375" style="124" customWidth="1"/>
    <col min="27" max="16384" width="9" style="124" customWidth="1"/>
  </cols>
  <sheetData>
    <row r="1" ht="14.25">
      <c r="B1" s="124" t="s">
        <v>166</v>
      </c>
    </row>
    <row r="2" spans="2:26" s="1" customFormat="1" ht="14.25">
      <c r="B2" s="16" t="s">
        <v>271</v>
      </c>
      <c r="W2" s="653" t="s">
        <v>183</v>
      </c>
      <c r="X2" s="654"/>
      <c r="Y2" s="654"/>
      <c r="Z2" s="654"/>
    </row>
    <row r="3" spans="2:26" s="1" customFormat="1" ht="6" customHeight="1">
      <c r="B3" s="125"/>
      <c r="C3" s="126"/>
      <c r="D3" s="126"/>
      <c r="E3" s="127"/>
      <c r="F3" s="128"/>
      <c r="G3" s="128"/>
      <c r="H3" s="128"/>
      <c r="I3" s="128"/>
      <c r="J3" s="128"/>
      <c r="K3" s="128"/>
      <c r="L3" s="128"/>
      <c r="M3" s="128"/>
      <c r="N3" s="129"/>
      <c r="O3" s="129"/>
      <c r="P3" s="129"/>
      <c r="Q3" s="129"/>
      <c r="R3" s="129"/>
      <c r="S3" s="129"/>
      <c r="T3" s="129"/>
      <c r="U3" s="129"/>
      <c r="V3" s="129"/>
      <c r="W3" s="655"/>
      <c r="X3" s="655"/>
      <c r="Y3" s="655"/>
      <c r="Z3" s="655"/>
    </row>
    <row r="4" spans="2:26" s="1" customFormat="1" ht="56.25" customHeight="1">
      <c r="B4" s="664" t="s">
        <v>204</v>
      </c>
      <c r="C4" s="665"/>
      <c r="D4" s="665"/>
      <c r="E4" s="666"/>
      <c r="F4" s="668" t="s">
        <v>283</v>
      </c>
      <c r="G4" s="669"/>
      <c r="H4" s="669"/>
      <c r="I4" s="669"/>
      <c r="J4" s="670"/>
      <c r="K4" s="674" t="s">
        <v>275</v>
      </c>
      <c r="L4" s="669"/>
      <c r="M4" s="669"/>
      <c r="N4" s="669"/>
      <c r="O4" s="670"/>
      <c r="P4" s="674" t="s">
        <v>274</v>
      </c>
      <c r="Q4" s="676"/>
      <c r="R4" s="676"/>
      <c r="S4" s="676"/>
      <c r="T4" s="676"/>
      <c r="U4" s="676"/>
      <c r="V4" s="677"/>
      <c r="W4" s="685" t="s">
        <v>164</v>
      </c>
      <c r="X4" s="686"/>
      <c r="Y4" s="686"/>
      <c r="Z4" s="687"/>
    </row>
    <row r="5" spans="2:26" s="1" customFormat="1" ht="21" customHeight="1">
      <c r="B5" s="572"/>
      <c r="C5" s="525"/>
      <c r="D5" s="525"/>
      <c r="E5" s="667"/>
      <c r="F5" s="671"/>
      <c r="G5" s="672"/>
      <c r="H5" s="672"/>
      <c r="I5" s="672"/>
      <c r="J5" s="673"/>
      <c r="K5" s="675"/>
      <c r="L5" s="672"/>
      <c r="M5" s="672"/>
      <c r="N5" s="672"/>
      <c r="O5" s="673"/>
      <c r="P5" s="20"/>
      <c r="Q5" s="21"/>
      <c r="R5" s="21"/>
      <c r="S5" s="22"/>
      <c r="T5" s="636" t="s">
        <v>282</v>
      </c>
      <c r="U5" s="637"/>
      <c r="V5" s="638"/>
      <c r="W5" s="688"/>
      <c r="X5" s="689"/>
      <c r="Y5" s="689"/>
      <c r="Z5" s="690"/>
    </row>
    <row r="6" spans="2:26" s="1" customFormat="1" ht="18" customHeight="1">
      <c r="B6" s="659" t="s">
        <v>211</v>
      </c>
      <c r="C6" s="660"/>
      <c r="D6" s="613" t="s">
        <v>205</v>
      </c>
      <c r="E6" s="614"/>
      <c r="F6" s="617">
        <v>5060847.1</v>
      </c>
      <c r="G6" s="618"/>
      <c r="H6" s="618"/>
      <c r="I6" s="618"/>
      <c r="J6" s="618"/>
      <c r="K6" s="612"/>
      <c r="L6" s="612"/>
      <c r="M6" s="612"/>
      <c r="N6" s="612"/>
      <c r="O6" s="612"/>
      <c r="P6" s="630"/>
      <c r="Q6" s="631"/>
      <c r="R6" s="631"/>
      <c r="S6" s="632"/>
      <c r="T6" s="633"/>
      <c r="U6" s="634"/>
      <c r="V6" s="635"/>
      <c r="W6" s="656">
        <f>SUM(F6:S6)</f>
        <v>5060847.1</v>
      </c>
      <c r="X6" s="657"/>
      <c r="Y6" s="657"/>
      <c r="Z6" s="658"/>
    </row>
    <row r="7" spans="2:26" s="1" customFormat="1" ht="18" customHeight="1">
      <c r="B7" s="660"/>
      <c r="C7" s="660"/>
      <c r="D7" s="130"/>
      <c r="E7" s="131" t="s">
        <v>208</v>
      </c>
      <c r="F7" s="617">
        <v>774280.9</v>
      </c>
      <c r="G7" s="618"/>
      <c r="H7" s="618"/>
      <c r="I7" s="618"/>
      <c r="J7" s="618"/>
      <c r="K7" s="612"/>
      <c r="L7" s="612"/>
      <c r="M7" s="612"/>
      <c r="N7" s="612"/>
      <c r="O7" s="612"/>
      <c r="P7" s="630"/>
      <c r="Q7" s="631"/>
      <c r="R7" s="631"/>
      <c r="S7" s="632"/>
      <c r="T7" s="633"/>
      <c r="U7" s="634"/>
      <c r="V7" s="635"/>
      <c r="W7" s="656">
        <f>SUM(F7:S7)</f>
        <v>774280.9</v>
      </c>
      <c r="X7" s="657"/>
      <c r="Y7" s="657"/>
      <c r="Z7" s="658"/>
    </row>
    <row r="8" spans="2:26" s="1" customFormat="1" ht="18" customHeight="1">
      <c r="B8" s="659" t="s">
        <v>180</v>
      </c>
      <c r="C8" s="660"/>
      <c r="D8" s="615" t="s">
        <v>205</v>
      </c>
      <c r="E8" s="616"/>
      <c r="F8" s="617">
        <v>113173</v>
      </c>
      <c r="G8" s="618"/>
      <c r="H8" s="618"/>
      <c r="I8" s="618"/>
      <c r="J8" s="618"/>
      <c r="K8" s="618">
        <v>320290.9</v>
      </c>
      <c r="L8" s="618"/>
      <c r="M8" s="618"/>
      <c r="N8" s="618"/>
      <c r="O8" s="618"/>
      <c r="P8" s="691">
        <v>4285.5</v>
      </c>
      <c r="Q8" s="692"/>
      <c r="R8" s="692"/>
      <c r="S8" s="693"/>
      <c r="T8" s="633"/>
      <c r="U8" s="634"/>
      <c r="V8" s="635"/>
      <c r="W8" s="656">
        <v>437749.4</v>
      </c>
      <c r="X8" s="657"/>
      <c r="Y8" s="657"/>
      <c r="Z8" s="658"/>
    </row>
    <row r="9" spans="2:26" s="1" customFormat="1" ht="18" customHeight="1">
      <c r="B9" s="682" t="s">
        <v>262</v>
      </c>
      <c r="C9" s="683"/>
      <c r="D9" s="615" t="s">
        <v>205</v>
      </c>
      <c r="E9" s="616"/>
      <c r="F9" s="684"/>
      <c r="G9" s="612"/>
      <c r="H9" s="612"/>
      <c r="I9" s="612"/>
      <c r="J9" s="612"/>
      <c r="K9" s="612"/>
      <c r="L9" s="612"/>
      <c r="M9" s="612"/>
      <c r="N9" s="612"/>
      <c r="O9" s="612"/>
      <c r="P9" s="630"/>
      <c r="Q9" s="631"/>
      <c r="R9" s="631"/>
      <c r="S9" s="632"/>
      <c r="T9" s="633"/>
      <c r="U9" s="634"/>
      <c r="V9" s="635"/>
      <c r="W9" s="531"/>
      <c r="X9" s="532"/>
      <c r="Y9" s="532"/>
      <c r="Z9" s="533"/>
    </row>
    <row r="10" spans="2:26" s="1" customFormat="1" ht="14.25" customHeight="1">
      <c r="B10" s="125" t="s">
        <v>227</v>
      </c>
      <c r="C10" s="132"/>
      <c r="D10" s="132"/>
      <c r="E10" s="132"/>
      <c r="F10" s="128"/>
      <c r="G10" s="128"/>
      <c r="H10" s="128"/>
      <c r="I10" s="128"/>
      <c r="J10" s="128"/>
      <c r="K10" s="128"/>
      <c r="L10" s="128"/>
      <c r="M10" s="128"/>
      <c r="N10" s="129"/>
      <c r="O10" s="129"/>
      <c r="P10" s="129"/>
      <c r="Q10" s="129"/>
      <c r="R10" s="129"/>
      <c r="S10" s="129"/>
      <c r="T10" s="129"/>
      <c r="U10" s="129"/>
      <c r="V10" s="129"/>
      <c r="W10" s="129"/>
      <c r="X10" s="129"/>
      <c r="Y10" s="129"/>
      <c r="Z10" s="129"/>
    </row>
    <row r="11" spans="2:26" s="1" customFormat="1" ht="14.25" customHeight="1">
      <c r="B11" s="125" t="s">
        <v>214</v>
      </c>
      <c r="C11" s="132"/>
      <c r="D11" s="132"/>
      <c r="E11" s="132"/>
      <c r="F11" s="128"/>
      <c r="G11" s="128"/>
      <c r="H11" s="128"/>
      <c r="I11" s="128"/>
      <c r="J11" s="128"/>
      <c r="K11" s="128"/>
      <c r="L11" s="128"/>
      <c r="M11" s="128"/>
      <c r="N11" s="129"/>
      <c r="O11" s="129"/>
      <c r="P11" s="129"/>
      <c r="Q11" s="129"/>
      <c r="R11" s="129"/>
      <c r="S11" s="129"/>
      <c r="T11" s="129"/>
      <c r="U11" s="129"/>
      <c r="V11" s="129"/>
      <c r="W11" s="129"/>
      <c r="X11" s="129"/>
      <c r="Y11" s="129"/>
      <c r="Z11" s="129"/>
    </row>
    <row r="12" spans="2:26" s="1" customFormat="1" ht="14.25" customHeight="1">
      <c r="B12" s="125" t="s">
        <v>213</v>
      </c>
      <c r="C12" s="132"/>
      <c r="D12" s="132"/>
      <c r="E12" s="132"/>
      <c r="F12" s="128"/>
      <c r="G12" s="128"/>
      <c r="H12" s="128"/>
      <c r="I12" s="128"/>
      <c r="J12" s="128"/>
      <c r="K12" s="128"/>
      <c r="L12" s="128"/>
      <c r="M12" s="128"/>
      <c r="N12" s="129"/>
      <c r="O12" s="129"/>
      <c r="P12" s="129"/>
      <c r="Q12" s="129"/>
      <c r="R12" s="129"/>
      <c r="S12" s="129"/>
      <c r="T12" s="129"/>
      <c r="U12" s="129"/>
      <c r="V12" s="129"/>
      <c r="W12" s="129"/>
      <c r="X12" s="129"/>
      <c r="Y12" s="129"/>
      <c r="Z12" s="129"/>
    </row>
    <row r="13" spans="2:26" s="1" customFormat="1" ht="14.25" customHeight="1">
      <c r="B13" s="125" t="s">
        <v>228</v>
      </c>
      <c r="C13" s="132"/>
      <c r="D13" s="132"/>
      <c r="E13" s="132"/>
      <c r="F13" s="128"/>
      <c r="G13" s="128"/>
      <c r="H13" s="128"/>
      <c r="I13" s="128"/>
      <c r="J13" s="128"/>
      <c r="K13" s="128"/>
      <c r="L13" s="128"/>
      <c r="M13" s="128"/>
      <c r="N13" s="129"/>
      <c r="O13" s="129"/>
      <c r="P13" s="129"/>
      <c r="Q13" s="129"/>
      <c r="R13" s="129"/>
      <c r="S13" s="129"/>
      <c r="T13" s="129"/>
      <c r="U13" s="129"/>
      <c r="V13" s="129"/>
      <c r="W13" s="129"/>
      <c r="X13" s="129"/>
      <c r="Y13" s="129"/>
      <c r="Z13" s="129"/>
    </row>
    <row r="14" spans="2:26" s="1" customFormat="1" ht="14.25" customHeight="1">
      <c r="B14" s="125" t="s">
        <v>250</v>
      </c>
      <c r="C14" s="132"/>
      <c r="D14" s="132"/>
      <c r="E14" s="132"/>
      <c r="F14" s="128"/>
      <c r="G14" s="128"/>
      <c r="H14" s="128"/>
      <c r="I14" s="128"/>
      <c r="J14" s="128"/>
      <c r="K14" s="128"/>
      <c r="L14" s="128"/>
      <c r="M14" s="128"/>
      <c r="N14" s="129"/>
      <c r="O14" s="129"/>
      <c r="P14" s="129"/>
      <c r="Q14" s="129"/>
      <c r="R14" s="129"/>
      <c r="S14" s="129"/>
      <c r="T14" s="129"/>
      <c r="U14" s="129"/>
      <c r="V14" s="129"/>
      <c r="W14" s="129"/>
      <c r="X14" s="129"/>
      <c r="Y14" s="129"/>
      <c r="Z14" s="129"/>
    </row>
    <row r="15" s="1" customFormat="1" ht="7.5" customHeight="1"/>
    <row r="16" ht="14.25">
      <c r="B16" s="17" t="s">
        <v>272</v>
      </c>
    </row>
    <row r="17" ht="4.5" customHeight="1"/>
    <row r="18" spans="2:26" ht="14.25">
      <c r="B18" s="124" t="s">
        <v>212</v>
      </c>
      <c r="W18" s="622" t="s">
        <v>183</v>
      </c>
      <c r="X18" s="622"/>
      <c r="Y18" s="622"/>
      <c r="Z18" s="622"/>
    </row>
    <row r="19" spans="23:26" ht="6" customHeight="1">
      <c r="W19" s="623"/>
      <c r="X19" s="623"/>
      <c r="Y19" s="623"/>
      <c r="Z19" s="623"/>
    </row>
    <row r="20" spans="2:26" ht="30" customHeight="1">
      <c r="B20" s="569" t="s">
        <v>163</v>
      </c>
      <c r="C20" s="570"/>
      <c r="D20" s="570"/>
      <c r="E20" s="571"/>
      <c r="F20" s="574" t="s">
        <v>277</v>
      </c>
      <c r="G20" s="575"/>
      <c r="H20" s="575"/>
      <c r="I20" s="575"/>
      <c r="J20" s="576"/>
      <c r="K20" s="574" t="s">
        <v>276</v>
      </c>
      <c r="L20" s="575"/>
      <c r="M20" s="575"/>
      <c r="N20" s="575"/>
      <c r="O20" s="576"/>
      <c r="P20" s="624" t="s">
        <v>273</v>
      </c>
      <c r="Q20" s="625"/>
      <c r="R20" s="625"/>
      <c r="S20" s="625"/>
      <c r="T20" s="626"/>
      <c r="U20" s="626"/>
      <c r="V20" s="627"/>
      <c r="W20" s="569" t="s">
        <v>164</v>
      </c>
      <c r="X20" s="570"/>
      <c r="Y20" s="570"/>
      <c r="Z20" s="571"/>
    </row>
    <row r="21" spans="2:26" ht="21" customHeight="1">
      <c r="B21" s="572"/>
      <c r="C21" s="525"/>
      <c r="D21" s="525"/>
      <c r="E21" s="573"/>
      <c r="F21" s="577"/>
      <c r="G21" s="578"/>
      <c r="H21" s="578"/>
      <c r="I21" s="578"/>
      <c r="J21" s="579"/>
      <c r="K21" s="577"/>
      <c r="L21" s="578"/>
      <c r="M21" s="578"/>
      <c r="N21" s="578"/>
      <c r="O21" s="579"/>
      <c r="P21" s="528"/>
      <c r="Q21" s="529"/>
      <c r="R21" s="529"/>
      <c r="S21" s="530"/>
      <c r="T21" s="636" t="s">
        <v>282</v>
      </c>
      <c r="U21" s="637"/>
      <c r="V21" s="638"/>
      <c r="W21" s="572"/>
      <c r="X21" s="525"/>
      <c r="Y21" s="525"/>
      <c r="Z21" s="573"/>
    </row>
    <row r="22" spans="2:26" ht="18" customHeight="1">
      <c r="B22" s="552" t="s">
        <v>165</v>
      </c>
      <c r="C22" s="593" t="s">
        <v>364</v>
      </c>
      <c r="D22" s="594"/>
      <c r="E22" s="595"/>
      <c r="F22" s="546">
        <v>785257</v>
      </c>
      <c r="G22" s="547"/>
      <c r="H22" s="547"/>
      <c r="I22" s="547"/>
      <c r="J22" s="548"/>
      <c r="K22" s="506"/>
      <c r="L22" s="507"/>
      <c r="M22" s="507"/>
      <c r="N22" s="507"/>
      <c r="O22" s="508"/>
      <c r="P22" s="506"/>
      <c r="Q22" s="538"/>
      <c r="R22" s="538"/>
      <c r="S22" s="538"/>
      <c r="T22" s="506"/>
      <c r="U22" s="538"/>
      <c r="V22" s="539"/>
      <c r="W22" s="531">
        <f>SUM(F22:S22)</f>
        <v>785257</v>
      </c>
      <c r="X22" s="532"/>
      <c r="Y22" s="532"/>
      <c r="Z22" s="533"/>
    </row>
    <row r="23" spans="2:26" ht="18" customHeight="1">
      <c r="B23" s="553"/>
      <c r="C23" s="500"/>
      <c r="D23" s="501"/>
      <c r="E23" s="502"/>
      <c r="F23" s="506"/>
      <c r="G23" s="507"/>
      <c r="H23" s="507"/>
      <c r="I23" s="507"/>
      <c r="J23" s="508"/>
      <c r="K23" s="506"/>
      <c r="L23" s="507"/>
      <c r="M23" s="507"/>
      <c r="N23" s="507"/>
      <c r="O23" s="508"/>
      <c r="P23" s="506"/>
      <c r="Q23" s="538"/>
      <c r="R23" s="538"/>
      <c r="S23" s="538"/>
      <c r="T23" s="506"/>
      <c r="U23" s="538"/>
      <c r="V23" s="539"/>
      <c r="W23" s="506"/>
      <c r="X23" s="507"/>
      <c r="Y23" s="507"/>
      <c r="Z23" s="508"/>
    </row>
    <row r="24" spans="2:26" ht="18" customHeight="1">
      <c r="B24" s="553"/>
      <c r="C24" s="500"/>
      <c r="D24" s="501"/>
      <c r="E24" s="502"/>
      <c r="F24" s="506"/>
      <c r="G24" s="507"/>
      <c r="H24" s="507"/>
      <c r="I24" s="507"/>
      <c r="J24" s="508"/>
      <c r="K24" s="506"/>
      <c r="L24" s="507"/>
      <c r="M24" s="507"/>
      <c r="N24" s="507"/>
      <c r="O24" s="508"/>
      <c r="P24" s="506"/>
      <c r="Q24" s="538"/>
      <c r="R24" s="538"/>
      <c r="S24" s="538"/>
      <c r="T24" s="506"/>
      <c r="U24" s="538"/>
      <c r="V24" s="539"/>
      <c r="W24" s="506"/>
      <c r="X24" s="507"/>
      <c r="Y24" s="507"/>
      <c r="Z24" s="508"/>
    </row>
    <row r="25" spans="2:26" ht="18" customHeight="1">
      <c r="B25" s="553"/>
      <c r="C25" s="500"/>
      <c r="D25" s="501"/>
      <c r="E25" s="502"/>
      <c r="F25" s="506"/>
      <c r="G25" s="507"/>
      <c r="H25" s="507"/>
      <c r="I25" s="507"/>
      <c r="J25" s="508"/>
      <c r="K25" s="506"/>
      <c r="L25" s="507"/>
      <c r="M25" s="507"/>
      <c r="N25" s="507"/>
      <c r="O25" s="508"/>
      <c r="P25" s="506"/>
      <c r="Q25" s="538"/>
      <c r="R25" s="538"/>
      <c r="S25" s="538"/>
      <c r="T25" s="506"/>
      <c r="U25" s="538"/>
      <c r="V25" s="539"/>
      <c r="W25" s="506"/>
      <c r="X25" s="507"/>
      <c r="Y25" s="507"/>
      <c r="Z25" s="508"/>
    </row>
    <row r="26" spans="2:26" ht="18" customHeight="1" thickBot="1">
      <c r="B26" s="554"/>
      <c r="C26" s="503"/>
      <c r="D26" s="504"/>
      <c r="E26" s="505"/>
      <c r="F26" s="585"/>
      <c r="G26" s="586"/>
      <c r="H26" s="586"/>
      <c r="I26" s="586"/>
      <c r="J26" s="587"/>
      <c r="K26" s="585"/>
      <c r="L26" s="586"/>
      <c r="M26" s="586"/>
      <c r="N26" s="586"/>
      <c r="O26" s="587"/>
      <c r="P26" s="540"/>
      <c r="Q26" s="541"/>
      <c r="R26" s="541"/>
      <c r="S26" s="541"/>
      <c r="T26" s="585"/>
      <c r="U26" s="628"/>
      <c r="V26" s="629"/>
      <c r="W26" s="585"/>
      <c r="X26" s="586"/>
      <c r="Y26" s="586"/>
      <c r="Z26" s="587"/>
    </row>
    <row r="27" spans="2:26" ht="19.5" customHeight="1" thickBot="1" thickTop="1">
      <c r="B27" s="558" t="s">
        <v>221</v>
      </c>
      <c r="C27" s="559"/>
      <c r="D27" s="559"/>
      <c r="E27" s="560"/>
      <c r="F27" s="511">
        <f>SUM(F22:J26)</f>
        <v>785257</v>
      </c>
      <c r="G27" s="512"/>
      <c r="H27" s="512"/>
      <c r="I27" s="512"/>
      <c r="J27" s="513"/>
      <c r="K27" s="588"/>
      <c r="L27" s="589"/>
      <c r="M27" s="589"/>
      <c r="N27" s="589"/>
      <c r="O27" s="590"/>
      <c r="P27" s="588"/>
      <c r="Q27" s="678"/>
      <c r="R27" s="678"/>
      <c r="S27" s="679"/>
      <c r="T27" s="540"/>
      <c r="U27" s="541"/>
      <c r="V27" s="542"/>
      <c r="W27" s="582">
        <f>SUM(F27:S27)</f>
        <v>785257</v>
      </c>
      <c r="X27" s="583"/>
      <c r="Y27" s="583"/>
      <c r="Z27" s="584"/>
    </row>
    <row r="28" spans="2:26" ht="19.5" customHeight="1">
      <c r="B28" s="580" t="s">
        <v>209</v>
      </c>
      <c r="C28" s="524" t="s">
        <v>365</v>
      </c>
      <c r="D28" s="591"/>
      <c r="E28" s="592"/>
      <c r="F28" s="596">
        <v>929208</v>
      </c>
      <c r="G28" s="597"/>
      <c r="H28" s="597"/>
      <c r="I28" s="597"/>
      <c r="J28" s="598"/>
      <c r="K28" s="619"/>
      <c r="L28" s="620"/>
      <c r="M28" s="620"/>
      <c r="N28" s="620"/>
      <c r="O28" s="621"/>
      <c r="P28" s="619"/>
      <c r="Q28" s="639"/>
      <c r="R28" s="639"/>
      <c r="S28" s="639"/>
      <c r="T28" s="602"/>
      <c r="U28" s="680"/>
      <c r="V28" s="681"/>
      <c r="W28" s="543">
        <f>SUM(F28:S28)</f>
        <v>929208</v>
      </c>
      <c r="X28" s="544"/>
      <c r="Y28" s="544"/>
      <c r="Z28" s="545"/>
    </row>
    <row r="29" spans="2:26" ht="19.5" customHeight="1">
      <c r="B29" s="580"/>
      <c r="C29" s="500" t="s">
        <v>366</v>
      </c>
      <c r="D29" s="501"/>
      <c r="E29" s="502"/>
      <c r="F29" s="546">
        <v>3346383</v>
      </c>
      <c r="G29" s="547"/>
      <c r="H29" s="547"/>
      <c r="I29" s="547"/>
      <c r="J29" s="548"/>
      <c r="K29" s="506"/>
      <c r="L29" s="507"/>
      <c r="M29" s="507"/>
      <c r="N29" s="507"/>
      <c r="O29" s="508"/>
      <c r="P29" s="506"/>
      <c r="Q29" s="538"/>
      <c r="R29" s="538"/>
      <c r="S29" s="538"/>
      <c r="T29" s="506"/>
      <c r="U29" s="538"/>
      <c r="V29" s="539"/>
      <c r="W29" s="531">
        <f>SUM(F29:S29)</f>
        <v>3346383</v>
      </c>
      <c r="X29" s="532"/>
      <c r="Y29" s="532"/>
      <c r="Z29" s="533"/>
    </row>
    <row r="30" spans="2:26" ht="19.5" customHeight="1">
      <c r="B30" s="580"/>
      <c r="C30" s="500"/>
      <c r="D30" s="501"/>
      <c r="E30" s="502"/>
      <c r="F30" s="506"/>
      <c r="G30" s="507"/>
      <c r="H30" s="507"/>
      <c r="I30" s="507"/>
      <c r="J30" s="508"/>
      <c r="K30" s="506"/>
      <c r="L30" s="507"/>
      <c r="M30" s="507"/>
      <c r="N30" s="507"/>
      <c r="O30" s="508"/>
      <c r="P30" s="506"/>
      <c r="Q30" s="538"/>
      <c r="R30" s="538"/>
      <c r="S30" s="538"/>
      <c r="T30" s="506"/>
      <c r="U30" s="538"/>
      <c r="V30" s="539"/>
      <c r="W30" s="506"/>
      <c r="X30" s="507"/>
      <c r="Y30" s="507"/>
      <c r="Z30" s="508"/>
    </row>
    <row r="31" spans="2:26" ht="19.5" customHeight="1" thickBot="1">
      <c r="B31" s="581"/>
      <c r="C31" s="500"/>
      <c r="D31" s="501"/>
      <c r="E31" s="502"/>
      <c r="F31" s="506"/>
      <c r="G31" s="507"/>
      <c r="H31" s="507"/>
      <c r="I31" s="507"/>
      <c r="J31" s="508"/>
      <c r="K31" s="506"/>
      <c r="L31" s="507"/>
      <c r="M31" s="507"/>
      <c r="N31" s="507"/>
      <c r="O31" s="508"/>
      <c r="P31" s="540"/>
      <c r="Q31" s="541"/>
      <c r="R31" s="541"/>
      <c r="S31" s="541"/>
      <c r="T31" s="540"/>
      <c r="U31" s="541"/>
      <c r="V31" s="542"/>
      <c r="W31" s="506"/>
      <c r="X31" s="507"/>
      <c r="Y31" s="507"/>
      <c r="Z31" s="508"/>
    </row>
    <row r="32" spans="2:26" ht="19.5" customHeight="1" thickBot="1" thickTop="1">
      <c r="B32" s="549" t="s">
        <v>222</v>
      </c>
      <c r="C32" s="550"/>
      <c r="D32" s="550"/>
      <c r="E32" s="551"/>
      <c r="F32" s="511">
        <f>SUM(F28:J31)</f>
        <v>4275591</v>
      </c>
      <c r="G32" s="512"/>
      <c r="H32" s="512"/>
      <c r="I32" s="512"/>
      <c r="J32" s="513"/>
      <c r="K32" s="514"/>
      <c r="L32" s="515"/>
      <c r="M32" s="515"/>
      <c r="N32" s="515"/>
      <c r="O32" s="516"/>
      <c r="P32" s="588"/>
      <c r="Q32" s="678"/>
      <c r="R32" s="678"/>
      <c r="S32" s="679"/>
      <c r="T32" s="588"/>
      <c r="U32" s="678"/>
      <c r="V32" s="679"/>
      <c r="W32" s="647">
        <f>SUM(F32:S32)</f>
        <v>4275591</v>
      </c>
      <c r="X32" s="648"/>
      <c r="Y32" s="648"/>
      <c r="Z32" s="649"/>
    </row>
    <row r="33" spans="2:26" ht="19.5" customHeight="1">
      <c r="B33" s="555" t="s">
        <v>223</v>
      </c>
      <c r="C33" s="556"/>
      <c r="D33" s="556"/>
      <c r="E33" s="557"/>
      <c r="F33" s="596">
        <f>F22+F32</f>
        <v>5060848</v>
      </c>
      <c r="G33" s="597"/>
      <c r="H33" s="597"/>
      <c r="I33" s="597"/>
      <c r="J33" s="598"/>
      <c r="K33" s="602"/>
      <c r="L33" s="603"/>
      <c r="M33" s="603"/>
      <c r="N33" s="603"/>
      <c r="O33" s="604"/>
      <c r="P33" s="619"/>
      <c r="Q33" s="639"/>
      <c r="R33" s="639"/>
      <c r="S33" s="639"/>
      <c r="T33" s="619"/>
      <c r="U33" s="639"/>
      <c r="V33" s="640"/>
      <c r="W33" s="650">
        <f>SUM(F33:S33)</f>
        <v>5060848</v>
      </c>
      <c r="X33" s="651"/>
      <c r="Y33" s="651"/>
      <c r="Z33" s="652"/>
    </row>
    <row r="34" ht="8.25" customHeight="1"/>
    <row r="35" spans="2:26" ht="14.25">
      <c r="B35" s="124" t="s">
        <v>179</v>
      </c>
      <c r="W35" s="622" t="s">
        <v>183</v>
      </c>
      <c r="X35" s="622"/>
      <c r="Y35" s="622"/>
      <c r="Z35" s="622"/>
    </row>
    <row r="36" spans="23:26" ht="6" customHeight="1">
      <c r="W36" s="623"/>
      <c r="X36" s="623"/>
      <c r="Y36" s="623"/>
      <c r="Z36" s="623"/>
    </row>
    <row r="37" spans="2:26" ht="30" customHeight="1">
      <c r="B37" s="569" t="s">
        <v>163</v>
      </c>
      <c r="C37" s="570"/>
      <c r="D37" s="570"/>
      <c r="E37" s="571"/>
      <c r="F37" s="574" t="s">
        <v>277</v>
      </c>
      <c r="G37" s="575"/>
      <c r="H37" s="575"/>
      <c r="I37" s="575"/>
      <c r="J37" s="576"/>
      <c r="K37" s="574" t="s">
        <v>278</v>
      </c>
      <c r="L37" s="575"/>
      <c r="M37" s="575"/>
      <c r="N37" s="575"/>
      <c r="O37" s="576"/>
      <c r="P37" s="624" t="s">
        <v>266</v>
      </c>
      <c r="Q37" s="625"/>
      <c r="R37" s="625"/>
      <c r="S37" s="625"/>
      <c r="T37" s="626"/>
      <c r="U37" s="626"/>
      <c r="V37" s="627"/>
      <c r="W37" s="569" t="s">
        <v>164</v>
      </c>
      <c r="X37" s="570"/>
      <c r="Y37" s="570"/>
      <c r="Z37" s="571"/>
    </row>
    <row r="38" spans="2:26" ht="21" customHeight="1">
      <c r="B38" s="572"/>
      <c r="C38" s="525"/>
      <c r="D38" s="525"/>
      <c r="E38" s="573"/>
      <c r="F38" s="577"/>
      <c r="G38" s="578"/>
      <c r="H38" s="578"/>
      <c r="I38" s="578"/>
      <c r="J38" s="579"/>
      <c r="K38" s="577"/>
      <c r="L38" s="578"/>
      <c r="M38" s="578"/>
      <c r="N38" s="578"/>
      <c r="O38" s="579"/>
      <c r="P38" s="528"/>
      <c r="Q38" s="529"/>
      <c r="R38" s="529"/>
      <c r="S38" s="530"/>
      <c r="T38" s="636" t="s">
        <v>282</v>
      </c>
      <c r="U38" s="637"/>
      <c r="V38" s="638"/>
      <c r="W38" s="572"/>
      <c r="X38" s="525"/>
      <c r="Y38" s="525"/>
      <c r="Z38" s="573"/>
    </row>
    <row r="39" spans="2:26" ht="18" customHeight="1">
      <c r="B39" s="552" t="s">
        <v>165</v>
      </c>
      <c r="C39" s="500" t="s">
        <v>367</v>
      </c>
      <c r="D39" s="501"/>
      <c r="E39" s="502"/>
      <c r="F39" s="561">
        <v>113173</v>
      </c>
      <c r="G39" s="564"/>
      <c r="H39" s="564"/>
      <c r="I39" s="564"/>
      <c r="J39" s="565"/>
      <c r="K39" s="566">
        <v>60534</v>
      </c>
      <c r="L39" s="567"/>
      <c r="M39" s="567"/>
      <c r="N39" s="567"/>
      <c r="O39" s="568"/>
      <c r="P39" s="561">
        <f>P8</f>
        <v>4285.5</v>
      </c>
      <c r="Q39" s="562"/>
      <c r="R39" s="562"/>
      <c r="S39" s="563"/>
      <c r="T39" s="500"/>
      <c r="U39" s="509"/>
      <c r="V39" s="510"/>
      <c r="W39" s="531">
        <f>SUM(F39:S39)</f>
        <v>177992.5</v>
      </c>
      <c r="X39" s="532"/>
      <c r="Y39" s="532"/>
      <c r="Z39" s="533"/>
    </row>
    <row r="40" spans="2:26" ht="18" customHeight="1">
      <c r="B40" s="553"/>
      <c r="C40" s="500" t="s">
        <v>368</v>
      </c>
      <c r="D40" s="501"/>
      <c r="E40" s="502"/>
      <c r="F40" s="500"/>
      <c r="G40" s="501"/>
      <c r="H40" s="501"/>
      <c r="I40" s="501"/>
      <c r="J40" s="502"/>
      <c r="K40" s="561">
        <v>259757</v>
      </c>
      <c r="L40" s="564"/>
      <c r="M40" s="564"/>
      <c r="N40" s="564"/>
      <c r="O40" s="565"/>
      <c r="P40" s="500"/>
      <c r="Q40" s="509"/>
      <c r="R40" s="509"/>
      <c r="S40" s="509"/>
      <c r="T40" s="500"/>
      <c r="U40" s="509"/>
      <c r="V40" s="510"/>
      <c r="W40" s="531">
        <f>SUM(F40:S40)</f>
        <v>259757</v>
      </c>
      <c r="X40" s="532"/>
      <c r="Y40" s="532"/>
      <c r="Z40" s="533"/>
    </row>
    <row r="41" spans="2:26" ht="18" customHeight="1">
      <c r="B41" s="553"/>
      <c r="C41" s="500"/>
      <c r="D41" s="501"/>
      <c r="E41" s="502"/>
      <c r="F41" s="500"/>
      <c r="G41" s="501"/>
      <c r="H41" s="501"/>
      <c r="I41" s="501"/>
      <c r="J41" s="502"/>
      <c r="K41" s="500"/>
      <c r="L41" s="501"/>
      <c r="M41" s="501"/>
      <c r="N41" s="501"/>
      <c r="O41" s="502"/>
      <c r="P41" s="500"/>
      <c r="Q41" s="509"/>
      <c r="R41" s="509"/>
      <c r="S41" s="509"/>
      <c r="T41" s="500"/>
      <c r="U41" s="509"/>
      <c r="V41" s="510"/>
      <c r="W41" s="500"/>
      <c r="X41" s="501"/>
      <c r="Y41" s="501"/>
      <c r="Z41" s="502"/>
    </row>
    <row r="42" spans="2:26" ht="18" customHeight="1">
      <c r="B42" s="553"/>
      <c r="C42" s="500"/>
      <c r="D42" s="501"/>
      <c r="E42" s="502"/>
      <c r="F42" s="500"/>
      <c r="G42" s="501"/>
      <c r="H42" s="501"/>
      <c r="I42" s="501"/>
      <c r="J42" s="502"/>
      <c r="K42" s="500"/>
      <c r="L42" s="501"/>
      <c r="M42" s="501"/>
      <c r="N42" s="501"/>
      <c r="O42" s="502"/>
      <c r="P42" s="500"/>
      <c r="Q42" s="509"/>
      <c r="R42" s="509"/>
      <c r="S42" s="509"/>
      <c r="T42" s="500"/>
      <c r="U42" s="509"/>
      <c r="V42" s="510"/>
      <c r="W42" s="500"/>
      <c r="X42" s="501"/>
      <c r="Y42" s="501"/>
      <c r="Z42" s="502"/>
    </row>
    <row r="43" spans="2:26" ht="18" customHeight="1" thickBot="1">
      <c r="B43" s="554"/>
      <c r="C43" s="503"/>
      <c r="D43" s="504"/>
      <c r="E43" s="505"/>
      <c r="F43" s="503"/>
      <c r="G43" s="504"/>
      <c r="H43" s="504"/>
      <c r="I43" s="504"/>
      <c r="J43" s="505"/>
      <c r="K43" s="503"/>
      <c r="L43" s="504"/>
      <c r="M43" s="504"/>
      <c r="N43" s="504"/>
      <c r="O43" s="505"/>
      <c r="P43" s="498"/>
      <c r="Q43" s="499"/>
      <c r="R43" s="499"/>
      <c r="S43" s="499"/>
      <c r="T43" s="503"/>
      <c r="U43" s="536"/>
      <c r="V43" s="537"/>
      <c r="W43" s="503"/>
      <c r="X43" s="504"/>
      <c r="Y43" s="504"/>
      <c r="Z43" s="505"/>
    </row>
    <row r="44" spans="2:26" ht="19.5" customHeight="1" thickBot="1" thickTop="1">
      <c r="B44" s="558" t="s">
        <v>221</v>
      </c>
      <c r="C44" s="559"/>
      <c r="D44" s="559"/>
      <c r="E44" s="560"/>
      <c r="F44" s="606">
        <f>SUM(F39:J43)</f>
        <v>113173</v>
      </c>
      <c r="G44" s="607"/>
      <c r="H44" s="607"/>
      <c r="I44" s="607"/>
      <c r="J44" s="608"/>
      <c r="K44" s="605">
        <f>SUM(K39:O43)</f>
        <v>320291</v>
      </c>
      <c r="L44" s="534"/>
      <c r="M44" s="534"/>
      <c r="N44" s="534"/>
      <c r="O44" s="535"/>
      <c r="P44" s="521">
        <f>SUM(P39:S43)</f>
        <v>4285.5</v>
      </c>
      <c r="Q44" s="522"/>
      <c r="R44" s="522"/>
      <c r="S44" s="523"/>
      <c r="T44" s="498"/>
      <c r="U44" s="499"/>
      <c r="V44" s="517"/>
      <c r="W44" s="521">
        <f>SUM(W39:Z43)</f>
        <v>437749.5</v>
      </c>
      <c r="X44" s="534"/>
      <c r="Y44" s="534"/>
      <c r="Z44" s="535"/>
    </row>
    <row r="45" spans="2:26" ht="19.5" customHeight="1">
      <c r="B45" s="580" t="s">
        <v>209</v>
      </c>
      <c r="C45" s="518"/>
      <c r="D45" s="526"/>
      <c r="E45" s="527"/>
      <c r="F45" s="518"/>
      <c r="G45" s="526"/>
      <c r="H45" s="526"/>
      <c r="I45" s="526"/>
      <c r="J45" s="527"/>
      <c r="K45" s="518"/>
      <c r="L45" s="526"/>
      <c r="M45" s="526"/>
      <c r="N45" s="526"/>
      <c r="O45" s="527"/>
      <c r="P45" s="524"/>
      <c r="Q45" s="525"/>
      <c r="R45" s="525"/>
      <c r="S45" s="525"/>
      <c r="T45" s="518"/>
      <c r="U45" s="519"/>
      <c r="V45" s="520"/>
      <c r="W45" s="518"/>
      <c r="X45" s="526"/>
      <c r="Y45" s="526"/>
      <c r="Z45" s="527"/>
    </row>
    <row r="46" spans="2:26" ht="19.5" customHeight="1">
      <c r="B46" s="580"/>
      <c r="C46" s="500"/>
      <c r="D46" s="501"/>
      <c r="E46" s="502"/>
      <c r="F46" s="500"/>
      <c r="G46" s="501"/>
      <c r="H46" s="501"/>
      <c r="I46" s="501"/>
      <c r="J46" s="502"/>
      <c r="K46" s="500"/>
      <c r="L46" s="501"/>
      <c r="M46" s="501"/>
      <c r="N46" s="501"/>
      <c r="O46" s="502"/>
      <c r="P46" s="500"/>
      <c r="Q46" s="509"/>
      <c r="R46" s="509"/>
      <c r="S46" s="509"/>
      <c r="T46" s="500"/>
      <c r="U46" s="509"/>
      <c r="V46" s="510"/>
      <c r="W46" s="500"/>
      <c r="X46" s="501"/>
      <c r="Y46" s="501"/>
      <c r="Z46" s="502"/>
    </row>
    <row r="47" spans="2:26" ht="19.5" customHeight="1">
      <c r="B47" s="580"/>
      <c r="C47" s="500"/>
      <c r="D47" s="501"/>
      <c r="E47" s="502"/>
      <c r="F47" s="500"/>
      <c r="G47" s="501"/>
      <c r="H47" s="501"/>
      <c r="I47" s="501"/>
      <c r="J47" s="502"/>
      <c r="K47" s="500"/>
      <c r="L47" s="501"/>
      <c r="M47" s="501"/>
      <c r="N47" s="501"/>
      <c r="O47" s="502"/>
      <c r="P47" s="500"/>
      <c r="Q47" s="509"/>
      <c r="R47" s="509"/>
      <c r="S47" s="509"/>
      <c r="T47" s="500"/>
      <c r="U47" s="509"/>
      <c r="V47" s="510"/>
      <c r="W47" s="500"/>
      <c r="X47" s="501"/>
      <c r="Y47" s="501"/>
      <c r="Z47" s="502"/>
    </row>
    <row r="48" spans="2:26" ht="19.5" customHeight="1" thickBot="1">
      <c r="B48" s="581"/>
      <c r="C48" s="500"/>
      <c r="D48" s="501"/>
      <c r="E48" s="502"/>
      <c r="F48" s="500"/>
      <c r="G48" s="501"/>
      <c r="H48" s="501"/>
      <c r="I48" s="501"/>
      <c r="J48" s="502"/>
      <c r="K48" s="500"/>
      <c r="L48" s="501"/>
      <c r="M48" s="501"/>
      <c r="N48" s="501"/>
      <c r="O48" s="502"/>
      <c r="P48" s="498"/>
      <c r="Q48" s="499"/>
      <c r="R48" s="499"/>
      <c r="S48" s="499"/>
      <c r="T48" s="498"/>
      <c r="U48" s="499"/>
      <c r="V48" s="517"/>
      <c r="W48" s="500"/>
      <c r="X48" s="501"/>
      <c r="Y48" s="501"/>
      <c r="Z48" s="502"/>
    </row>
    <row r="49" spans="2:26" ht="19.5" customHeight="1" thickBot="1" thickTop="1">
      <c r="B49" s="549" t="s">
        <v>222</v>
      </c>
      <c r="C49" s="550"/>
      <c r="D49" s="550"/>
      <c r="E49" s="551"/>
      <c r="F49" s="609"/>
      <c r="G49" s="610"/>
      <c r="H49" s="610"/>
      <c r="I49" s="610"/>
      <c r="J49" s="611"/>
      <c r="K49" s="609"/>
      <c r="L49" s="610"/>
      <c r="M49" s="610"/>
      <c r="N49" s="610"/>
      <c r="O49" s="611"/>
      <c r="P49" s="641"/>
      <c r="Q49" s="642"/>
      <c r="R49" s="642"/>
      <c r="S49" s="643"/>
      <c r="T49" s="641"/>
      <c r="U49" s="642"/>
      <c r="V49" s="643"/>
      <c r="W49" s="609"/>
      <c r="X49" s="610"/>
      <c r="Y49" s="610"/>
      <c r="Z49" s="611"/>
    </row>
    <row r="50" spans="2:26" ht="19.5" customHeight="1">
      <c r="B50" s="555" t="s">
        <v>223</v>
      </c>
      <c r="C50" s="556"/>
      <c r="D50" s="556"/>
      <c r="E50" s="557"/>
      <c r="F50" s="599">
        <f>F44+F49</f>
        <v>113173</v>
      </c>
      <c r="G50" s="600"/>
      <c r="H50" s="600"/>
      <c r="I50" s="600"/>
      <c r="J50" s="601"/>
      <c r="K50" s="599">
        <f>K44+K49</f>
        <v>320291</v>
      </c>
      <c r="L50" s="600"/>
      <c r="M50" s="600"/>
      <c r="N50" s="600"/>
      <c r="O50" s="601"/>
      <c r="P50" s="644">
        <f>P44+P49</f>
        <v>4285.5</v>
      </c>
      <c r="Q50" s="645"/>
      <c r="R50" s="645"/>
      <c r="S50" s="646"/>
      <c r="T50" s="524"/>
      <c r="U50" s="525"/>
      <c r="V50" s="573"/>
      <c r="W50" s="644">
        <f>W44+W49</f>
        <v>437749.5</v>
      </c>
      <c r="X50" s="645"/>
      <c r="Y50" s="645"/>
      <c r="Z50" s="646"/>
    </row>
    <row r="51" ht="8.25" customHeight="1"/>
    <row r="52" spans="2:26" ht="14.25">
      <c r="B52" s="124" t="s">
        <v>263</v>
      </c>
      <c r="W52" s="622" t="s">
        <v>183</v>
      </c>
      <c r="X52" s="622"/>
      <c r="Y52" s="622"/>
      <c r="Z52" s="622"/>
    </row>
    <row r="53" spans="23:26" ht="6" customHeight="1">
      <c r="W53" s="623"/>
      <c r="X53" s="623"/>
      <c r="Y53" s="623"/>
      <c r="Z53" s="623"/>
    </row>
    <row r="54" spans="2:26" ht="30" customHeight="1">
      <c r="B54" s="569" t="s">
        <v>163</v>
      </c>
      <c r="C54" s="570"/>
      <c r="D54" s="570"/>
      <c r="E54" s="571"/>
      <c r="F54" s="574" t="s">
        <v>281</v>
      </c>
      <c r="G54" s="575"/>
      <c r="H54" s="575"/>
      <c r="I54" s="575"/>
      <c r="J54" s="576"/>
      <c r="K54" s="574" t="s">
        <v>280</v>
      </c>
      <c r="L54" s="575"/>
      <c r="M54" s="575"/>
      <c r="N54" s="575"/>
      <c r="O54" s="576"/>
      <c r="P54" s="624" t="s">
        <v>279</v>
      </c>
      <c r="Q54" s="625"/>
      <c r="R54" s="625"/>
      <c r="S54" s="625"/>
      <c r="T54" s="626"/>
      <c r="U54" s="626"/>
      <c r="V54" s="627"/>
      <c r="W54" s="569" t="s">
        <v>164</v>
      </c>
      <c r="X54" s="570"/>
      <c r="Y54" s="570"/>
      <c r="Z54" s="571"/>
    </row>
    <row r="55" spans="2:26" ht="21" customHeight="1">
      <c r="B55" s="572"/>
      <c r="C55" s="525"/>
      <c r="D55" s="525"/>
      <c r="E55" s="573"/>
      <c r="F55" s="577"/>
      <c r="G55" s="578"/>
      <c r="H55" s="578"/>
      <c r="I55" s="578"/>
      <c r="J55" s="579"/>
      <c r="K55" s="577"/>
      <c r="L55" s="578"/>
      <c r="M55" s="578"/>
      <c r="N55" s="578"/>
      <c r="O55" s="579"/>
      <c r="P55" s="528"/>
      <c r="Q55" s="529"/>
      <c r="R55" s="529"/>
      <c r="S55" s="530"/>
      <c r="T55" s="636" t="s">
        <v>282</v>
      </c>
      <c r="U55" s="637"/>
      <c r="V55" s="638"/>
      <c r="W55" s="572"/>
      <c r="X55" s="525"/>
      <c r="Y55" s="525"/>
      <c r="Z55" s="573"/>
    </row>
    <row r="56" spans="2:26" ht="18" customHeight="1">
      <c r="B56" s="552" t="s">
        <v>165</v>
      </c>
      <c r="C56" s="500"/>
      <c r="D56" s="501"/>
      <c r="E56" s="502"/>
      <c r="F56" s="500"/>
      <c r="G56" s="501"/>
      <c r="H56" s="501"/>
      <c r="I56" s="501"/>
      <c r="J56" s="502"/>
      <c r="K56" s="500"/>
      <c r="L56" s="501"/>
      <c r="M56" s="501"/>
      <c r="N56" s="501"/>
      <c r="O56" s="502"/>
      <c r="P56" s="500"/>
      <c r="Q56" s="509"/>
      <c r="R56" s="509"/>
      <c r="S56" s="509"/>
      <c r="T56" s="500"/>
      <c r="U56" s="509"/>
      <c r="V56" s="510"/>
      <c r="W56" s="500"/>
      <c r="X56" s="501"/>
      <c r="Y56" s="501"/>
      <c r="Z56" s="502"/>
    </row>
    <row r="57" spans="2:26" ht="18" customHeight="1">
      <c r="B57" s="553"/>
      <c r="C57" s="500"/>
      <c r="D57" s="501"/>
      <c r="E57" s="502"/>
      <c r="F57" s="500"/>
      <c r="G57" s="501"/>
      <c r="H57" s="501"/>
      <c r="I57" s="501"/>
      <c r="J57" s="502"/>
      <c r="K57" s="500"/>
      <c r="L57" s="501"/>
      <c r="M57" s="501"/>
      <c r="N57" s="501"/>
      <c r="O57" s="502"/>
      <c r="P57" s="500"/>
      <c r="Q57" s="509"/>
      <c r="R57" s="509"/>
      <c r="S57" s="509"/>
      <c r="T57" s="500"/>
      <c r="U57" s="509"/>
      <c r="V57" s="510"/>
      <c r="W57" s="500"/>
      <c r="X57" s="501"/>
      <c r="Y57" s="501"/>
      <c r="Z57" s="502"/>
    </row>
    <row r="58" spans="2:26" ht="18" customHeight="1">
      <c r="B58" s="553"/>
      <c r="C58" s="500"/>
      <c r="D58" s="501"/>
      <c r="E58" s="502"/>
      <c r="F58" s="500"/>
      <c r="G58" s="501"/>
      <c r="H58" s="501"/>
      <c r="I58" s="501"/>
      <c r="J58" s="502"/>
      <c r="K58" s="500"/>
      <c r="L58" s="501"/>
      <c r="M58" s="501"/>
      <c r="N58" s="501"/>
      <c r="O58" s="502"/>
      <c r="P58" s="500"/>
      <c r="Q58" s="509"/>
      <c r="R58" s="509"/>
      <c r="S58" s="509"/>
      <c r="T58" s="500"/>
      <c r="U58" s="509"/>
      <c r="V58" s="510"/>
      <c r="W58" s="500"/>
      <c r="X58" s="501"/>
      <c r="Y58" s="501"/>
      <c r="Z58" s="502"/>
    </row>
    <row r="59" spans="2:26" ht="18" customHeight="1">
      <c r="B59" s="553"/>
      <c r="C59" s="500"/>
      <c r="D59" s="501"/>
      <c r="E59" s="502"/>
      <c r="F59" s="500"/>
      <c r="G59" s="501"/>
      <c r="H59" s="501"/>
      <c r="I59" s="501"/>
      <c r="J59" s="502"/>
      <c r="K59" s="500"/>
      <c r="L59" s="501"/>
      <c r="M59" s="501"/>
      <c r="N59" s="501"/>
      <c r="O59" s="502"/>
      <c r="P59" s="500"/>
      <c r="Q59" s="509"/>
      <c r="R59" s="509"/>
      <c r="S59" s="509"/>
      <c r="T59" s="500"/>
      <c r="U59" s="509"/>
      <c r="V59" s="510"/>
      <c r="W59" s="500"/>
      <c r="X59" s="501"/>
      <c r="Y59" s="501"/>
      <c r="Z59" s="502"/>
    </row>
    <row r="60" spans="2:26" ht="18" customHeight="1" thickBot="1">
      <c r="B60" s="554"/>
      <c r="C60" s="503"/>
      <c r="D60" s="504"/>
      <c r="E60" s="505"/>
      <c r="F60" s="503"/>
      <c r="G60" s="504"/>
      <c r="H60" s="504"/>
      <c r="I60" s="504"/>
      <c r="J60" s="505"/>
      <c r="K60" s="503"/>
      <c r="L60" s="504"/>
      <c r="M60" s="504"/>
      <c r="N60" s="504"/>
      <c r="O60" s="505"/>
      <c r="P60" s="498"/>
      <c r="Q60" s="499"/>
      <c r="R60" s="499"/>
      <c r="S60" s="499"/>
      <c r="T60" s="503"/>
      <c r="U60" s="536"/>
      <c r="V60" s="537"/>
      <c r="W60" s="503"/>
      <c r="X60" s="504"/>
      <c r="Y60" s="504"/>
      <c r="Z60" s="505"/>
    </row>
    <row r="61" spans="2:26" ht="19.5" customHeight="1" thickBot="1" thickTop="1">
      <c r="B61" s="558" t="s">
        <v>221</v>
      </c>
      <c r="C61" s="559"/>
      <c r="D61" s="559"/>
      <c r="E61" s="560"/>
      <c r="F61" s="661"/>
      <c r="G61" s="662"/>
      <c r="H61" s="662"/>
      <c r="I61" s="662"/>
      <c r="J61" s="663"/>
      <c r="K61" s="661"/>
      <c r="L61" s="662"/>
      <c r="M61" s="662"/>
      <c r="N61" s="662"/>
      <c r="O61" s="663"/>
      <c r="P61" s="641"/>
      <c r="Q61" s="642"/>
      <c r="R61" s="642"/>
      <c r="S61" s="643"/>
      <c r="T61" s="498"/>
      <c r="U61" s="499"/>
      <c r="V61" s="517"/>
      <c r="W61" s="661"/>
      <c r="X61" s="662"/>
      <c r="Y61" s="662"/>
      <c r="Z61" s="663"/>
    </row>
    <row r="62" spans="2:26" ht="19.5" customHeight="1">
      <c r="B62" s="580" t="s">
        <v>209</v>
      </c>
      <c r="C62" s="518"/>
      <c r="D62" s="526"/>
      <c r="E62" s="527"/>
      <c r="F62" s="518"/>
      <c r="G62" s="526"/>
      <c r="H62" s="526"/>
      <c r="I62" s="526"/>
      <c r="J62" s="527"/>
      <c r="K62" s="518"/>
      <c r="L62" s="526"/>
      <c r="M62" s="526"/>
      <c r="N62" s="526"/>
      <c r="O62" s="527"/>
      <c r="P62" s="524"/>
      <c r="Q62" s="525"/>
      <c r="R62" s="525"/>
      <c r="S62" s="525"/>
      <c r="T62" s="518"/>
      <c r="U62" s="519"/>
      <c r="V62" s="520"/>
      <c r="W62" s="518"/>
      <c r="X62" s="526"/>
      <c r="Y62" s="526"/>
      <c r="Z62" s="527"/>
    </row>
    <row r="63" spans="2:26" ht="19.5" customHeight="1">
      <c r="B63" s="580"/>
      <c r="C63" s="500"/>
      <c r="D63" s="501"/>
      <c r="E63" s="502"/>
      <c r="F63" s="500"/>
      <c r="G63" s="501"/>
      <c r="H63" s="501"/>
      <c r="I63" s="501"/>
      <c r="J63" s="502"/>
      <c r="K63" s="500"/>
      <c r="L63" s="501"/>
      <c r="M63" s="501"/>
      <c r="N63" s="501"/>
      <c r="O63" s="502"/>
      <c r="P63" s="500"/>
      <c r="Q63" s="509"/>
      <c r="R63" s="509"/>
      <c r="S63" s="509"/>
      <c r="T63" s="500"/>
      <c r="U63" s="509"/>
      <c r="V63" s="510"/>
      <c r="W63" s="500"/>
      <c r="X63" s="501"/>
      <c r="Y63" s="501"/>
      <c r="Z63" s="502"/>
    </row>
    <row r="64" spans="2:26" ht="19.5" customHeight="1">
      <c r="B64" s="580"/>
      <c r="C64" s="500"/>
      <c r="D64" s="501"/>
      <c r="E64" s="502"/>
      <c r="F64" s="500"/>
      <c r="G64" s="501"/>
      <c r="H64" s="501"/>
      <c r="I64" s="501"/>
      <c r="J64" s="502"/>
      <c r="K64" s="500"/>
      <c r="L64" s="501"/>
      <c r="M64" s="501"/>
      <c r="N64" s="501"/>
      <c r="O64" s="502"/>
      <c r="P64" s="500"/>
      <c r="Q64" s="509"/>
      <c r="R64" s="509"/>
      <c r="S64" s="509"/>
      <c r="T64" s="500"/>
      <c r="U64" s="509"/>
      <c r="V64" s="510"/>
      <c r="W64" s="500"/>
      <c r="X64" s="501"/>
      <c r="Y64" s="501"/>
      <c r="Z64" s="502"/>
    </row>
    <row r="65" spans="2:26" ht="19.5" customHeight="1" thickBot="1">
      <c r="B65" s="581"/>
      <c r="C65" s="500"/>
      <c r="D65" s="501"/>
      <c r="E65" s="502"/>
      <c r="F65" s="500"/>
      <c r="G65" s="501"/>
      <c r="H65" s="501"/>
      <c r="I65" s="501"/>
      <c r="J65" s="502"/>
      <c r="K65" s="500"/>
      <c r="L65" s="501"/>
      <c r="M65" s="501"/>
      <c r="N65" s="501"/>
      <c r="O65" s="502"/>
      <c r="P65" s="498"/>
      <c r="Q65" s="499"/>
      <c r="R65" s="499"/>
      <c r="S65" s="499"/>
      <c r="T65" s="498"/>
      <c r="U65" s="499"/>
      <c r="V65" s="517"/>
      <c r="W65" s="500"/>
      <c r="X65" s="501"/>
      <c r="Y65" s="501"/>
      <c r="Z65" s="502"/>
    </row>
    <row r="66" spans="2:26" ht="19.5" customHeight="1" thickBot="1" thickTop="1">
      <c r="B66" s="549" t="s">
        <v>222</v>
      </c>
      <c r="C66" s="550"/>
      <c r="D66" s="550"/>
      <c r="E66" s="551"/>
      <c r="F66" s="609"/>
      <c r="G66" s="610"/>
      <c r="H66" s="610"/>
      <c r="I66" s="610"/>
      <c r="J66" s="611"/>
      <c r="K66" s="609"/>
      <c r="L66" s="610"/>
      <c r="M66" s="610"/>
      <c r="N66" s="610"/>
      <c r="O66" s="611"/>
      <c r="P66" s="641"/>
      <c r="Q66" s="642"/>
      <c r="R66" s="642"/>
      <c r="S66" s="643"/>
      <c r="T66" s="641"/>
      <c r="U66" s="642"/>
      <c r="V66" s="643"/>
      <c r="W66" s="609"/>
      <c r="X66" s="610"/>
      <c r="Y66" s="610"/>
      <c r="Z66" s="611"/>
    </row>
    <row r="67" spans="2:26" ht="19.5" customHeight="1">
      <c r="B67" s="555" t="s">
        <v>223</v>
      </c>
      <c r="C67" s="556"/>
      <c r="D67" s="556"/>
      <c r="E67" s="557"/>
      <c r="F67" s="518"/>
      <c r="G67" s="526"/>
      <c r="H67" s="526"/>
      <c r="I67" s="526"/>
      <c r="J67" s="527"/>
      <c r="K67" s="518"/>
      <c r="L67" s="526"/>
      <c r="M67" s="526"/>
      <c r="N67" s="526"/>
      <c r="O67" s="527"/>
      <c r="P67" s="524"/>
      <c r="Q67" s="525"/>
      <c r="R67" s="525"/>
      <c r="S67" s="525"/>
      <c r="T67" s="524"/>
      <c r="U67" s="525"/>
      <c r="V67" s="573"/>
      <c r="W67" s="518"/>
      <c r="X67" s="526"/>
      <c r="Y67" s="526"/>
      <c r="Z67" s="527"/>
    </row>
    <row r="68" spans="2:26" ht="1.5" customHeight="1">
      <c r="B68" s="133"/>
      <c r="C68" s="133"/>
      <c r="D68" s="133"/>
      <c r="E68" s="133"/>
      <c r="F68" s="134"/>
      <c r="G68" s="134"/>
      <c r="H68" s="134"/>
      <c r="I68" s="134"/>
      <c r="J68" s="134"/>
      <c r="K68" s="134"/>
      <c r="L68" s="134"/>
      <c r="M68" s="134"/>
      <c r="N68" s="134"/>
      <c r="O68" s="134"/>
      <c r="P68" s="134"/>
      <c r="Q68" s="134"/>
      <c r="R68" s="134"/>
      <c r="S68" s="134"/>
      <c r="T68" s="134"/>
      <c r="U68" s="134"/>
      <c r="V68" s="134"/>
      <c r="W68" s="134"/>
      <c r="X68" s="134"/>
      <c r="Y68" s="134"/>
      <c r="Z68" s="134"/>
    </row>
    <row r="69" ht="12.75" customHeight="1">
      <c r="B69" s="135" t="s">
        <v>251</v>
      </c>
    </row>
    <row r="70" ht="12.75" customHeight="1">
      <c r="B70" s="135" t="s">
        <v>231</v>
      </c>
    </row>
    <row r="71" ht="12.75" customHeight="1">
      <c r="B71" s="135" t="s">
        <v>369</v>
      </c>
    </row>
    <row r="72" ht="12.75" customHeight="1">
      <c r="B72" s="135" t="s">
        <v>370</v>
      </c>
    </row>
    <row r="73" ht="14.25">
      <c r="B73" s="135"/>
    </row>
    <row r="74" ht="14.25">
      <c r="B74" s="135"/>
    </row>
  </sheetData>
  <sheetProtection/>
  <mergeCells count="279">
    <mergeCell ref="P59:S59"/>
    <mergeCell ref="T60:V60"/>
    <mergeCell ref="P61:S61"/>
    <mergeCell ref="T55:V55"/>
    <mergeCell ref="P55:S55"/>
    <mergeCell ref="C58:E58"/>
    <mergeCell ref="F58:J58"/>
    <mergeCell ref="K58:O58"/>
    <mergeCell ref="C57:E57"/>
    <mergeCell ref="B61:E61"/>
    <mergeCell ref="W54:Z55"/>
    <mergeCell ref="P57:S57"/>
    <mergeCell ref="T57:V57"/>
    <mergeCell ref="P58:S58"/>
    <mergeCell ref="T58:V58"/>
    <mergeCell ref="W58:Z58"/>
    <mergeCell ref="F61:J61"/>
    <mergeCell ref="K61:O61"/>
    <mergeCell ref="K59:O59"/>
    <mergeCell ref="P50:S50"/>
    <mergeCell ref="T50:V50"/>
    <mergeCell ref="B50:E50"/>
    <mergeCell ref="P56:S56"/>
    <mergeCell ref="T56:V56"/>
    <mergeCell ref="B54:E55"/>
    <mergeCell ref="B56:B60"/>
    <mergeCell ref="C56:E56"/>
    <mergeCell ref="C59:E59"/>
    <mergeCell ref="F50:J50"/>
    <mergeCell ref="W4:Z5"/>
    <mergeCell ref="B20:E21"/>
    <mergeCell ref="F20:J21"/>
    <mergeCell ref="K20:O21"/>
    <mergeCell ref="T21:V21"/>
    <mergeCell ref="P21:S21"/>
    <mergeCell ref="P8:S8"/>
    <mergeCell ref="T6:V6"/>
    <mergeCell ref="W20:Z21"/>
    <mergeCell ref="P6:S6"/>
    <mergeCell ref="P7:S7"/>
    <mergeCell ref="B6:C7"/>
    <mergeCell ref="B9:C9"/>
    <mergeCell ref="D9:E9"/>
    <mergeCell ref="F9:J9"/>
    <mergeCell ref="K9:O9"/>
    <mergeCell ref="T8:V8"/>
    <mergeCell ref="T32:V32"/>
    <mergeCell ref="P29:S29"/>
    <mergeCell ref="P30:S30"/>
    <mergeCell ref="P31:S31"/>
    <mergeCell ref="T27:V27"/>
    <mergeCell ref="T28:V28"/>
    <mergeCell ref="T29:V29"/>
    <mergeCell ref="P27:S27"/>
    <mergeCell ref="P28:S28"/>
    <mergeCell ref="P32:S32"/>
    <mergeCell ref="B4:E5"/>
    <mergeCell ref="F4:J5"/>
    <mergeCell ref="K4:O5"/>
    <mergeCell ref="T5:V5"/>
    <mergeCell ref="P4:V4"/>
    <mergeCell ref="W66:Z66"/>
    <mergeCell ref="W64:Z64"/>
    <mergeCell ref="C65:E65"/>
    <mergeCell ref="F65:J65"/>
    <mergeCell ref="K65:O65"/>
    <mergeCell ref="B67:E67"/>
    <mergeCell ref="F67:J67"/>
    <mergeCell ref="K67:O67"/>
    <mergeCell ref="W67:Z67"/>
    <mergeCell ref="P67:S67"/>
    <mergeCell ref="P66:S66"/>
    <mergeCell ref="T66:V66"/>
    <mergeCell ref="T67:V67"/>
    <mergeCell ref="B66:E66"/>
    <mergeCell ref="F66:J66"/>
    <mergeCell ref="W65:Z65"/>
    <mergeCell ref="C64:E64"/>
    <mergeCell ref="F64:J64"/>
    <mergeCell ref="K64:O64"/>
    <mergeCell ref="P64:S64"/>
    <mergeCell ref="T64:V64"/>
    <mergeCell ref="K66:O66"/>
    <mergeCell ref="W62:Z62"/>
    <mergeCell ref="C63:E63"/>
    <mergeCell ref="F63:J63"/>
    <mergeCell ref="K63:O63"/>
    <mergeCell ref="W63:Z63"/>
    <mergeCell ref="P62:S62"/>
    <mergeCell ref="T62:V62"/>
    <mergeCell ref="P63:S63"/>
    <mergeCell ref="T63:V63"/>
    <mergeCell ref="B62:B65"/>
    <mergeCell ref="C62:E62"/>
    <mergeCell ref="F62:J62"/>
    <mergeCell ref="K62:O62"/>
    <mergeCell ref="P65:S65"/>
    <mergeCell ref="T65:V65"/>
    <mergeCell ref="W61:Z61"/>
    <mergeCell ref="W59:Z59"/>
    <mergeCell ref="C60:E60"/>
    <mergeCell ref="F60:J60"/>
    <mergeCell ref="K60:O60"/>
    <mergeCell ref="W60:Z60"/>
    <mergeCell ref="T59:V59"/>
    <mergeCell ref="P60:S60"/>
    <mergeCell ref="T61:V61"/>
    <mergeCell ref="F59:J59"/>
    <mergeCell ref="F57:J57"/>
    <mergeCell ref="K57:O57"/>
    <mergeCell ref="W52:Z53"/>
    <mergeCell ref="P54:V54"/>
    <mergeCell ref="W57:Z57"/>
    <mergeCell ref="W56:Z56"/>
    <mergeCell ref="F54:J55"/>
    <mergeCell ref="K54:O55"/>
    <mergeCell ref="F56:J56"/>
    <mergeCell ref="K56:O56"/>
    <mergeCell ref="W2:Z3"/>
    <mergeCell ref="W8:Z8"/>
    <mergeCell ref="B8:C8"/>
    <mergeCell ref="W6:Z6"/>
    <mergeCell ref="F7:J7"/>
    <mergeCell ref="K7:O7"/>
    <mergeCell ref="W7:Z7"/>
    <mergeCell ref="K8:O8"/>
    <mergeCell ref="F6:J6"/>
    <mergeCell ref="T7:V7"/>
    <mergeCell ref="W50:Z50"/>
    <mergeCell ref="W32:Z32"/>
    <mergeCell ref="W33:Z33"/>
    <mergeCell ref="W40:Z40"/>
    <mergeCell ref="W43:Z43"/>
    <mergeCell ref="W39:Z39"/>
    <mergeCell ref="W35:Z36"/>
    <mergeCell ref="W37:Z38"/>
    <mergeCell ref="W42:Z42"/>
    <mergeCell ref="W45:Z45"/>
    <mergeCell ref="T9:V9"/>
    <mergeCell ref="W49:Z49"/>
    <mergeCell ref="T38:V38"/>
    <mergeCell ref="T33:V33"/>
    <mergeCell ref="T39:V39"/>
    <mergeCell ref="P37:V37"/>
    <mergeCell ref="P33:S33"/>
    <mergeCell ref="P49:S49"/>
    <mergeCell ref="T49:V49"/>
    <mergeCell ref="P22:S22"/>
    <mergeCell ref="K28:O28"/>
    <mergeCell ref="C25:E25"/>
    <mergeCell ref="W9:Z9"/>
    <mergeCell ref="W18:Z19"/>
    <mergeCell ref="P20:V20"/>
    <mergeCell ref="F26:J26"/>
    <mergeCell ref="T25:V25"/>
    <mergeCell ref="T26:V26"/>
    <mergeCell ref="T23:V23"/>
    <mergeCell ref="P9:S9"/>
    <mergeCell ref="K6:O6"/>
    <mergeCell ref="D6:E6"/>
    <mergeCell ref="D8:E8"/>
    <mergeCell ref="F22:J22"/>
    <mergeCell ref="F8:J8"/>
    <mergeCell ref="K22:O22"/>
    <mergeCell ref="F44:J44"/>
    <mergeCell ref="B49:E49"/>
    <mergeCell ref="F49:J49"/>
    <mergeCell ref="K49:O49"/>
    <mergeCell ref="K41:O41"/>
    <mergeCell ref="B45:B48"/>
    <mergeCell ref="C45:E45"/>
    <mergeCell ref="K50:O50"/>
    <mergeCell ref="F48:J48"/>
    <mergeCell ref="F33:J33"/>
    <mergeCell ref="K33:O33"/>
    <mergeCell ref="K43:O43"/>
    <mergeCell ref="F42:J42"/>
    <mergeCell ref="K42:O42"/>
    <mergeCell ref="K44:O44"/>
    <mergeCell ref="F46:J46"/>
    <mergeCell ref="K40:O40"/>
    <mergeCell ref="T22:V22"/>
    <mergeCell ref="P26:S26"/>
    <mergeCell ref="C28:E28"/>
    <mergeCell ref="C22:E22"/>
    <mergeCell ref="C23:E23"/>
    <mergeCell ref="C26:E26"/>
    <mergeCell ref="B27:E27"/>
    <mergeCell ref="B22:B26"/>
    <mergeCell ref="F28:J28"/>
    <mergeCell ref="C24:E24"/>
    <mergeCell ref="K27:O27"/>
    <mergeCell ref="F23:J23"/>
    <mergeCell ref="F24:J24"/>
    <mergeCell ref="F25:J25"/>
    <mergeCell ref="K26:O26"/>
    <mergeCell ref="F27:J27"/>
    <mergeCell ref="K23:O23"/>
    <mergeCell ref="K24:O24"/>
    <mergeCell ref="K25:O25"/>
    <mergeCell ref="W22:Z22"/>
    <mergeCell ref="W23:Z23"/>
    <mergeCell ref="W24:Z24"/>
    <mergeCell ref="W25:Z25"/>
    <mergeCell ref="W27:Z27"/>
    <mergeCell ref="P23:S23"/>
    <mergeCell ref="P24:S24"/>
    <mergeCell ref="P25:S25"/>
    <mergeCell ref="W26:Z26"/>
    <mergeCell ref="T24:V24"/>
    <mergeCell ref="P39:S39"/>
    <mergeCell ref="C30:E30"/>
    <mergeCell ref="F30:J30"/>
    <mergeCell ref="F39:J39"/>
    <mergeCell ref="K39:O39"/>
    <mergeCell ref="F41:J41"/>
    <mergeCell ref="B37:E38"/>
    <mergeCell ref="F37:J38"/>
    <mergeCell ref="K37:O38"/>
    <mergeCell ref="B28:B31"/>
    <mergeCell ref="C29:E29"/>
    <mergeCell ref="C48:E48"/>
    <mergeCell ref="C42:E42"/>
    <mergeCell ref="B39:B43"/>
    <mergeCell ref="C46:E46"/>
    <mergeCell ref="B33:E33"/>
    <mergeCell ref="C47:E47"/>
    <mergeCell ref="B44:E44"/>
    <mergeCell ref="C31:E31"/>
    <mergeCell ref="W28:Z28"/>
    <mergeCell ref="C41:E41"/>
    <mergeCell ref="C43:E43"/>
    <mergeCell ref="C39:E39"/>
    <mergeCell ref="C40:E40"/>
    <mergeCell ref="W41:Z41"/>
    <mergeCell ref="F40:J40"/>
    <mergeCell ref="F29:J29"/>
    <mergeCell ref="K29:O29"/>
    <mergeCell ref="B32:E32"/>
    <mergeCell ref="W29:Z29"/>
    <mergeCell ref="W30:Z30"/>
    <mergeCell ref="W44:Z44"/>
    <mergeCell ref="T43:V43"/>
    <mergeCell ref="T44:V44"/>
    <mergeCell ref="T30:V30"/>
    <mergeCell ref="T31:V31"/>
    <mergeCell ref="T42:V42"/>
    <mergeCell ref="T40:V40"/>
    <mergeCell ref="T41:V41"/>
    <mergeCell ref="F31:J31"/>
    <mergeCell ref="K31:O31"/>
    <mergeCell ref="T45:V45"/>
    <mergeCell ref="P46:S46"/>
    <mergeCell ref="P44:S44"/>
    <mergeCell ref="P45:S45"/>
    <mergeCell ref="F45:J45"/>
    <mergeCell ref="K45:O45"/>
    <mergeCell ref="P41:S41"/>
    <mergeCell ref="P38:S38"/>
    <mergeCell ref="P47:S47"/>
    <mergeCell ref="T47:V47"/>
    <mergeCell ref="F32:J32"/>
    <mergeCell ref="K32:O32"/>
    <mergeCell ref="T48:V48"/>
    <mergeCell ref="K48:O48"/>
    <mergeCell ref="F47:J47"/>
    <mergeCell ref="K47:O47"/>
    <mergeCell ref="P42:S42"/>
    <mergeCell ref="P40:S40"/>
    <mergeCell ref="P48:S48"/>
    <mergeCell ref="W47:Z47"/>
    <mergeCell ref="P43:S43"/>
    <mergeCell ref="F43:J43"/>
    <mergeCell ref="K30:O30"/>
    <mergeCell ref="W31:Z31"/>
    <mergeCell ref="W48:Z48"/>
    <mergeCell ref="K46:O46"/>
    <mergeCell ref="W46:Z46"/>
    <mergeCell ref="T46:V46"/>
  </mergeCells>
  <printOptions horizontalCentered="1"/>
  <pageMargins left="0.5905511811023622" right="0.5905511811023622" top="0.5905511811023622" bottom="0.5905511811023622" header="0.5118110236220472" footer="0.3543307086614173"/>
  <pageSetup fitToHeight="0" fitToWidth="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B2:D29"/>
  <sheetViews>
    <sheetView view="pageBreakPreview" zoomScaleSheetLayoutView="100" zoomScalePageLayoutView="0" workbookViewId="0" topLeftCell="B1">
      <selection activeCell="B1" sqref="B1"/>
    </sheetView>
  </sheetViews>
  <sheetFormatPr defaultColWidth="8.796875" defaultRowHeight="15"/>
  <cols>
    <col min="1" max="1" width="9" style="136" customWidth="1"/>
    <col min="2" max="2" width="16.59765625" style="136" customWidth="1"/>
    <col min="3" max="3" width="12.59765625" style="136" customWidth="1"/>
    <col min="4" max="4" width="52.59765625" style="136" customWidth="1"/>
    <col min="5" max="16384" width="9" style="136" customWidth="1"/>
  </cols>
  <sheetData>
    <row r="2" ht="14.25">
      <c r="B2" s="136" t="s">
        <v>155</v>
      </c>
    </row>
    <row r="3" ht="3.75" customHeight="1"/>
    <row r="4" spans="2:4" ht="19.5" customHeight="1">
      <c r="B4" s="137" t="s">
        <v>145</v>
      </c>
      <c r="C4" s="698" t="s">
        <v>158</v>
      </c>
      <c r="D4" s="699"/>
    </row>
    <row r="5" spans="2:4" ht="249" customHeight="1">
      <c r="B5" s="138" t="s">
        <v>156</v>
      </c>
      <c r="C5" s="700" t="s">
        <v>371</v>
      </c>
      <c r="D5" s="701"/>
    </row>
    <row r="6" spans="2:4" ht="24" customHeight="1">
      <c r="B6" s="694" t="s">
        <v>198</v>
      </c>
      <c r="C6" s="139" t="s">
        <v>192</v>
      </c>
      <c r="D6" s="140" t="s">
        <v>372</v>
      </c>
    </row>
    <row r="7" spans="2:4" ht="88.5" customHeight="1">
      <c r="B7" s="695"/>
      <c r="C7" s="707" t="s">
        <v>373</v>
      </c>
      <c r="D7" s="708"/>
    </row>
    <row r="8" spans="2:4" ht="24" customHeight="1">
      <c r="B8" s="696"/>
      <c r="C8" s="139" t="s">
        <v>193</v>
      </c>
      <c r="D8" s="140" t="s">
        <v>374</v>
      </c>
    </row>
    <row r="9" spans="2:4" ht="78" customHeight="1">
      <c r="B9" s="696"/>
      <c r="C9" s="704" t="s">
        <v>375</v>
      </c>
      <c r="D9" s="706"/>
    </row>
    <row r="10" spans="2:4" ht="24" customHeight="1">
      <c r="B10" s="696"/>
      <c r="C10" s="139" t="s">
        <v>194</v>
      </c>
      <c r="D10" s="140" t="s">
        <v>376</v>
      </c>
    </row>
    <row r="11" spans="2:4" ht="210" customHeight="1">
      <c r="B11" s="696"/>
      <c r="C11" s="704" t="s">
        <v>377</v>
      </c>
      <c r="D11" s="705"/>
    </row>
    <row r="12" spans="2:4" ht="24" customHeight="1">
      <c r="B12" s="696"/>
      <c r="C12" s="139" t="s">
        <v>195</v>
      </c>
      <c r="D12" s="140" t="s">
        <v>0</v>
      </c>
    </row>
    <row r="13" spans="2:4" ht="53.25" customHeight="1">
      <c r="B13" s="696"/>
      <c r="C13" s="704" t="s">
        <v>1</v>
      </c>
      <c r="D13" s="705"/>
    </row>
    <row r="14" spans="2:4" ht="24" customHeight="1">
      <c r="B14" s="696"/>
      <c r="C14" s="139" t="s">
        <v>196</v>
      </c>
      <c r="D14" s="140" t="s">
        <v>2</v>
      </c>
    </row>
    <row r="15" spans="2:4" ht="65.25" customHeight="1">
      <c r="B15" s="697"/>
      <c r="C15" s="704" t="s">
        <v>3</v>
      </c>
      <c r="D15" s="705"/>
    </row>
    <row r="16" spans="2:4" ht="66" customHeight="1">
      <c r="B16" s="138" t="s">
        <v>157</v>
      </c>
      <c r="C16" s="702"/>
      <c r="D16" s="703"/>
    </row>
    <row r="17" ht="3.75" customHeight="1"/>
    <row r="18" ht="18" customHeight="1">
      <c r="B18" s="141" t="s">
        <v>160</v>
      </c>
    </row>
    <row r="19" ht="18" customHeight="1">
      <c r="B19" s="141" t="s">
        <v>159</v>
      </c>
    </row>
    <row r="20" ht="3.75" customHeight="1">
      <c r="B20" s="141"/>
    </row>
    <row r="21" ht="18" customHeight="1">
      <c r="B21" s="141" t="s">
        <v>199</v>
      </c>
    </row>
    <row r="22" ht="18" customHeight="1">
      <c r="B22" s="141" t="s">
        <v>200</v>
      </c>
    </row>
    <row r="23" ht="18" customHeight="1">
      <c r="B23" s="141" t="s">
        <v>224</v>
      </c>
    </row>
    <row r="24" ht="18" customHeight="1">
      <c r="B24" s="141" t="s">
        <v>201</v>
      </c>
    </row>
    <row r="25" ht="3.75" customHeight="1">
      <c r="B25" s="141"/>
    </row>
    <row r="26" ht="18" customHeight="1">
      <c r="B26" s="141" t="s">
        <v>202</v>
      </c>
    </row>
    <row r="27" ht="18" customHeight="1">
      <c r="B27" s="141" t="s">
        <v>225</v>
      </c>
    </row>
    <row r="28" ht="3.75" customHeight="1">
      <c r="B28" s="141"/>
    </row>
    <row r="29" ht="18" customHeight="1">
      <c r="B29" s="141" t="s">
        <v>197</v>
      </c>
    </row>
  </sheetData>
  <sheetProtection/>
  <mergeCells count="9">
    <mergeCell ref="B6:B15"/>
    <mergeCell ref="C4:D4"/>
    <mergeCell ref="C5:D5"/>
    <mergeCell ref="C16:D16"/>
    <mergeCell ref="C15:D15"/>
    <mergeCell ref="C13:D13"/>
    <mergeCell ref="C11:D11"/>
    <mergeCell ref="C9:D9"/>
    <mergeCell ref="C7:D7"/>
  </mergeCells>
  <printOptions horizontalCentered="1"/>
  <pageMargins left="0.5905511811023622" right="0.5905511811023622" top="0.5905511811023622" bottom="0.5905511811023622" header="0.5118110236220472" footer="0.3543307086614173"/>
  <pageSetup fitToHeight="0" fitToWidth="0"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B3:S76"/>
  <sheetViews>
    <sheetView view="pageBreakPreview" zoomScaleSheetLayoutView="100" zoomScalePageLayoutView="0" workbookViewId="0" topLeftCell="A2">
      <pane xSplit="3" ySplit="6" topLeftCell="K8" activePane="bottomRight" state="frozen"/>
      <selection pane="topLeft" activeCell="B1" sqref="B1:C1"/>
      <selection pane="topRight" activeCell="B1" sqref="B1:C1"/>
      <selection pane="bottomLeft" activeCell="B1" sqref="B1:C1"/>
      <selection pane="bottomRight" activeCell="A2" sqref="A2"/>
    </sheetView>
  </sheetViews>
  <sheetFormatPr defaultColWidth="8.796875" defaultRowHeight="15"/>
  <cols>
    <col min="1" max="1" width="9" style="5" customWidth="1"/>
    <col min="2" max="2" width="2.59765625" style="5" customWidth="1"/>
    <col min="3" max="3" width="22.59765625" style="5" customWidth="1"/>
    <col min="4" max="18" width="11.8984375" style="5" customWidth="1"/>
    <col min="19" max="19" width="3" style="5" customWidth="1"/>
    <col min="20" max="16384" width="9" style="5" customWidth="1"/>
  </cols>
  <sheetData>
    <row r="3" spans="2:10" ht="17.25">
      <c r="B3" s="4" t="s">
        <v>136</v>
      </c>
      <c r="J3" s="259"/>
    </row>
    <row r="4" spans="10:18" ht="15" thickBot="1">
      <c r="J4" s="260"/>
      <c r="P4" s="142"/>
      <c r="Q4" s="142"/>
      <c r="R4" s="142" t="s">
        <v>126</v>
      </c>
    </row>
    <row r="5" spans="2:18" ht="14.25">
      <c r="B5" s="725" t="s">
        <v>100</v>
      </c>
      <c r="C5" s="726"/>
      <c r="D5" s="143" t="s">
        <v>4</v>
      </c>
      <c r="E5" s="143" t="s">
        <v>5</v>
      </c>
      <c r="F5" s="143" t="s">
        <v>6</v>
      </c>
      <c r="G5" s="143" t="s">
        <v>7</v>
      </c>
      <c r="H5" s="143" t="s">
        <v>8</v>
      </c>
      <c r="I5" s="727" t="s">
        <v>9</v>
      </c>
      <c r="J5" s="718"/>
      <c r="K5" s="717" t="s">
        <v>10</v>
      </c>
      <c r="L5" s="718"/>
      <c r="M5" s="717" t="s">
        <v>11</v>
      </c>
      <c r="N5" s="718"/>
      <c r="O5" s="717" t="s">
        <v>12</v>
      </c>
      <c r="P5" s="718"/>
      <c r="Q5" s="717" t="s">
        <v>13</v>
      </c>
      <c r="R5" s="729"/>
    </row>
    <row r="6" spans="2:18" ht="19.5" customHeight="1">
      <c r="B6" s="725"/>
      <c r="C6" s="726"/>
      <c r="D6" s="144" t="s">
        <v>75</v>
      </c>
      <c r="E6" s="6" t="s">
        <v>76</v>
      </c>
      <c r="F6" s="6" t="s">
        <v>77</v>
      </c>
      <c r="G6" s="6" t="s">
        <v>78</v>
      </c>
      <c r="H6" s="7" t="s">
        <v>79</v>
      </c>
      <c r="I6" s="720" t="s">
        <v>80</v>
      </c>
      <c r="J6" s="719"/>
      <c r="K6" s="711" t="s">
        <v>81</v>
      </c>
      <c r="L6" s="719"/>
      <c r="M6" s="711" t="s">
        <v>82</v>
      </c>
      <c r="N6" s="719"/>
      <c r="O6" s="711" t="s">
        <v>83</v>
      </c>
      <c r="P6" s="719"/>
      <c r="Q6" s="711" t="s">
        <v>84</v>
      </c>
      <c r="R6" s="712"/>
    </row>
    <row r="7" spans="2:18" ht="19.5" customHeight="1">
      <c r="B7" s="725"/>
      <c r="C7" s="726"/>
      <c r="D7" s="145" t="s">
        <v>85</v>
      </c>
      <c r="E7" s="8" t="s">
        <v>85</v>
      </c>
      <c r="F7" s="8" t="s">
        <v>85</v>
      </c>
      <c r="G7" s="8" t="s">
        <v>85</v>
      </c>
      <c r="H7" s="9" t="s">
        <v>85</v>
      </c>
      <c r="I7" s="261" t="s">
        <v>381</v>
      </c>
      <c r="J7" s="350" t="s">
        <v>384</v>
      </c>
      <c r="K7" s="262" t="s">
        <v>381</v>
      </c>
      <c r="L7" s="376" t="s">
        <v>384</v>
      </c>
      <c r="M7" s="262" t="s">
        <v>381</v>
      </c>
      <c r="N7" s="376" t="s">
        <v>384</v>
      </c>
      <c r="O7" s="262" t="s">
        <v>381</v>
      </c>
      <c r="P7" s="376" t="s">
        <v>384</v>
      </c>
      <c r="Q7" s="416" t="s">
        <v>381</v>
      </c>
      <c r="R7" s="376" t="s">
        <v>404</v>
      </c>
    </row>
    <row r="8" spans="2:18" s="146" customFormat="1" ht="19.5" customHeight="1">
      <c r="B8" s="147" t="s">
        <v>87</v>
      </c>
      <c r="C8" s="148"/>
      <c r="D8" s="149">
        <v>1113377</v>
      </c>
      <c r="E8" s="150">
        <v>1199001</v>
      </c>
      <c r="F8" s="150">
        <v>1342486</v>
      </c>
      <c r="G8" s="150">
        <v>1281342</v>
      </c>
      <c r="H8" s="151">
        <v>1027000</v>
      </c>
      <c r="I8" s="263">
        <v>915390</v>
      </c>
      <c r="J8" s="351">
        <v>985968</v>
      </c>
      <c r="K8" s="264">
        <v>993383</v>
      </c>
      <c r="L8" s="372">
        <v>970208</v>
      </c>
      <c r="M8" s="307">
        <v>1009094</v>
      </c>
      <c r="N8" s="322">
        <v>993622</v>
      </c>
      <c r="O8" s="307">
        <v>1024132</v>
      </c>
      <c r="P8" s="327">
        <v>1044209</v>
      </c>
      <c r="Q8" s="399">
        <v>1039411</v>
      </c>
      <c r="R8" s="323">
        <v>1100319</v>
      </c>
    </row>
    <row r="9" spans="2:18" s="146" customFormat="1" ht="19.5" customHeight="1">
      <c r="B9" s="147" t="s">
        <v>319</v>
      </c>
      <c r="C9" s="148"/>
      <c r="D9" s="149">
        <v>52643</v>
      </c>
      <c r="E9" s="150">
        <v>152911</v>
      </c>
      <c r="F9" s="150">
        <v>6154</v>
      </c>
      <c r="G9" s="150">
        <v>5857</v>
      </c>
      <c r="H9" s="151">
        <v>51813</v>
      </c>
      <c r="I9" s="263">
        <v>82081</v>
      </c>
      <c r="J9" s="351">
        <v>107666</v>
      </c>
      <c r="K9" s="264">
        <v>256889</v>
      </c>
      <c r="L9" s="372">
        <v>119258</v>
      </c>
      <c r="M9" s="329">
        <v>261205</v>
      </c>
      <c r="N9" s="323">
        <v>122345</v>
      </c>
      <c r="O9" s="329">
        <v>265338</v>
      </c>
      <c r="P9" s="411">
        <v>146860</v>
      </c>
      <c r="Q9" s="399">
        <v>269536</v>
      </c>
      <c r="R9" s="323">
        <f>174492+1273</f>
        <v>175765</v>
      </c>
    </row>
    <row r="10" spans="2:18" s="146" customFormat="1" ht="19.5" customHeight="1">
      <c r="B10" s="147" t="s">
        <v>88</v>
      </c>
      <c r="C10" s="148"/>
      <c r="D10" s="149">
        <v>46162</v>
      </c>
      <c r="E10" s="150">
        <v>2741</v>
      </c>
      <c r="F10" s="150">
        <v>10851</v>
      </c>
      <c r="G10" s="150">
        <v>19024</v>
      </c>
      <c r="H10" s="151">
        <v>15296</v>
      </c>
      <c r="I10" s="263">
        <v>13000</v>
      </c>
      <c r="J10" s="351">
        <v>11036</v>
      </c>
      <c r="K10" s="264">
        <v>3700</v>
      </c>
      <c r="L10" s="372">
        <v>9935</v>
      </c>
      <c r="M10" s="329">
        <v>3700</v>
      </c>
      <c r="N10" s="323">
        <v>4857</v>
      </c>
      <c r="O10" s="329">
        <v>3700</v>
      </c>
      <c r="P10" s="411">
        <v>4615</v>
      </c>
      <c r="Q10" s="399">
        <v>3700</v>
      </c>
      <c r="R10" s="323">
        <v>4212</v>
      </c>
    </row>
    <row r="11" spans="2:18" s="146" customFormat="1" ht="19.5" customHeight="1">
      <c r="B11" s="147" t="s">
        <v>99</v>
      </c>
      <c r="C11" s="148"/>
      <c r="D11" s="149">
        <v>279002</v>
      </c>
      <c r="E11" s="150">
        <v>246278</v>
      </c>
      <c r="F11" s="150">
        <v>178937</v>
      </c>
      <c r="G11" s="150">
        <v>179798</v>
      </c>
      <c r="H11" s="151">
        <v>291213</v>
      </c>
      <c r="I11" s="263">
        <v>290000</v>
      </c>
      <c r="J11" s="351">
        <v>299453</v>
      </c>
      <c r="K11" s="264">
        <v>619100</v>
      </c>
      <c r="L11" s="372">
        <v>297272</v>
      </c>
      <c r="M11" s="329">
        <v>621900</v>
      </c>
      <c r="N11" s="323">
        <v>284441</v>
      </c>
      <c r="O11" s="329">
        <v>626500</v>
      </c>
      <c r="P11" s="411">
        <v>284449</v>
      </c>
      <c r="Q11" s="399">
        <v>619000</v>
      </c>
      <c r="R11" s="323">
        <v>276412</v>
      </c>
    </row>
    <row r="12" spans="2:18" s="146" customFormat="1" ht="19.5" customHeight="1">
      <c r="B12" s="147" t="s">
        <v>130</v>
      </c>
      <c r="C12" s="148"/>
      <c r="D12" s="149">
        <f>SUM(D8:D11)</f>
        <v>1491184</v>
      </c>
      <c r="E12" s="150">
        <f>SUM(E8:E11)</f>
        <v>1600931</v>
      </c>
      <c r="F12" s="150">
        <f>SUM(F8:F11)</f>
        <v>1538428</v>
      </c>
      <c r="G12" s="150">
        <f>SUM(G8:G11)</f>
        <v>1486021</v>
      </c>
      <c r="H12" s="151">
        <f>SUM(H8:H11)</f>
        <v>1385322</v>
      </c>
      <c r="I12" s="263">
        <v>1300471</v>
      </c>
      <c r="J12" s="351">
        <f>SUM(J8:J11)</f>
        <v>1404123</v>
      </c>
      <c r="K12" s="264">
        <v>1873072</v>
      </c>
      <c r="L12" s="372">
        <v>1396673</v>
      </c>
      <c r="M12" s="329">
        <v>1895899</v>
      </c>
      <c r="N12" s="323">
        <v>1405265</v>
      </c>
      <c r="O12" s="329">
        <v>1919670</v>
      </c>
      <c r="P12" s="411">
        <f>SUM(P8:P11)</f>
        <v>1480133</v>
      </c>
      <c r="Q12" s="399">
        <v>1931647</v>
      </c>
      <c r="R12" s="323">
        <f>SUM(R8:R11)</f>
        <v>1556708</v>
      </c>
    </row>
    <row r="13" spans="2:18" s="146" customFormat="1" ht="19.5" customHeight="1">
      <c r="B13" s="147" t="s">
        <v>98</v>
      </c>
      <c r="C13" s="148"/>
      <c r="D13" s="149">
        <v>6874</v>
      </c>
      <c r="E13" s="150">
        <v>8527</v>
      </c>
      <c r="F13" s="150">
        <v>9128</v>
      </c>
      <c r="G13" s="150">
        <v>9127</v>
      </c>
      <c r="H13" s="151">
        <v>9499</v>
      </c>
      <c r="I13" s="263">
        <v>6690</v>
      </c>
      <c r="J13" s="351">
        <v>7867</v>
      </c>
      <c r="K13" s="264">
        <v>7319.6044063736335</v>
      </c>
      <c r="L13" s="372">
        <v>8047</v>
      </c>
      <c r="M13" s="329">
        <v>7355.719247940183</v>
      </c>
      <c r="N13" s="323">
        <v>6423</v>
      </c>
      <c r="O13" s="329">
        <v>7216</v>
      </c>
      <c r="P13" s="411">
        <v>5826</v>
      </c>
      <c r="Q13" s="399">
        <v>7203.899676962723</v>
      </c>
      <c r="R13" s="323">
        <v>4641</v>
      </c>
    </row>
    <row r="14" spans="2:18" s="146" customFormat="1" ht="19.5" customHeight="1">
      <c r="B14" s="147" t="s">
        <v>129</v>
      </c>
      <c r="C14" s="148"/>
      <c r="D14" s="149">
        <v>73845</v>
      </c>
      <c r="E14" s="150">
        <v>78057</v>
      </c>
      <c r="F14" s="150">
        <v>77227</v>
      </c>
      <c r="G14" s="150">
        <v>76079</v>
      </c>
      <c r="H14" s="151">
        <v>76086</v>
      </c>
      <c r="I14" s="263">
        <v>64359</v>
      </c>
      <c r="J14" s="351">
        <v>62284</v>
      </c>
      <c r="K14" s="264">
        <v>64515.50818482089</v>
      </c>
      <c r="L14" s="372">
        <v>62203</v>
      </c>
      <c r="M14" s="329">
        <v>64833.826939131075</v>
      </c>
      <c r="N14" s="323">
        <v>60542</v>
      </c>
      <c r="O14" s="329">
        <v>63603</v>
      </c>
      <c r="P14" s="411">
        <f>59660+1</f>
        <v>59661</v>
      </c>
      <c r="Q14" s="399">
        <v>63495.6785597619</v>
      </c>
      <c r="R14" s="323">
        <f>53726+12002</f>
        <v>65728</v>
      </c>
    </row>
    <row r="15" spans="2:18" s="146" customFormat="1" ht="19.5" customHeight="1">
      <c r="B15" s="152" t="s">
        <v>89</v>
      </c>
      <c r="C15" s="148"/>
      <c r="D15" s="149">
        <v>265245</v>
      </c>
      <c r="E15" s="150">
        <v>225598</v>
      </c>
      <c r="F15" s="150">
        <v>214622</v>
      </c>
      <c r="G15" s="150">
        <v>245689</v>
      </c>
      <c r="H15" s="151">
        <v>391913</v>
      </c>
      <c r="I15" s="263">
        <v>242344</v>
      </c>
      <c r="J15" s="351">
        <v>289603</v>
      </c>
      <c r="K15" s="264">
        <v>245166</v>
      </c>
      <c r="L15" s="372">
        <v>250883</v>
      </c>
      <c r="M15" s="329">
        <v>245768</v>
      </c>
      <c r="N15" s="323">
        <v>254789</v>
      </c>
      <c r="O15" s="329">
        <v>241770</v>
      </c>
      <c r="P15" s="411">
        <v>273257</v>
      </c>
      <c r="Q15" s="399">
        <v>236997</v>
      </c>
      <c r="R15" s="323">
        <f>249528+1891</f>
        <v>251419</v>
      </c>
    </row>
    <row r="16" spans="2:18" s="146" customFormat="1" ht="19.5" customHeight="1">
      <c r="B16" s="153"/>
      <c r="C16" s="154" t="s">
        <v>168</v>
      </c>
      <c r="D16" s="149">
        <v>55959</v>
      </c>
      <c r="E16" s="150">
        <v>49561</v>
      </c>
      <c r="F16" s="150">
        <v>41972</v>
      </c>
      <c r="G16" s="150">
        <v>42557</v>
      </c>
      <c r="H16" s="151">
        <v>50751</v>
      </c>
      <c r="I16" s="263">
        <v>41445</v>
      </c>
      <c r="J16" s="351">
        <v>15152</v>
      </c>
      <c r="K16" s="264">
        <v>46713.98191983181</v>
      </c>
      <c r="L16" s="372">
        <v>5548</v>
      </c>
      <c r="M16" s="329">
        <v>47270.168597325915</v>
      </c>
      <c r="N16" s="323">
        <v>6030</v>
      </c>
      <c r="O16" s="329">
        <v>47004</v>
      </c>
      <c r="P16" s="411">
        <v>8951</v>
      </c>
      <c r="Q16" s="399">
        <v>47031.10031984691</v>
      </c>
      <c r="R16" s="323">
        <v>9359</v>
      </c>
    </row>
    <row r="17" spans="2:18" s="146" customFormat="1" ht="19.5" customHeight="1">
      <c r="B17" s="152" t="s">
        <v>90</v>
      </c>
      <c r="C17" s="148"/>
      <c r="D17" s="149">
        <v>0</v>
      </c>
      <c r="E17" s="150">
        <v>0</v>
      </c>
      <c r="F17" s="150">
        <v>0</v>
      </c>
      <c r="G17" s="150">
        <v>0</v>
      </c>
      <c r="H17" s="151">
        <v>0</v>
      </c>
      <c r="I17" s="263">
        <v>0</v>
      </c>
      <c r="J17" s="351">
        <v>0</v>
      </c>
      <c r="K17" s="264">
        <v>0</v>
      </c>
      <c r="L17" s="372">
        <v>0</v>
      </c>
      <c r="M17" s="329">
        <v>0</v>
      </c>
      <c r="N17" s="323">
        <v>0</v>
      </c>
      <c r="O17" s="329">
        <v>0</v>
      </c>
      <c r="P17" s="411">
        <v>0</v>
      </c>
      <c r="Q17" s="399">
        <v>0</v>
      </c>
      <c r="R17" s="323">
        <v>0</v>
      </c>
    </row>
    <row r="18" spans="2:18" s="146" customFormat="1" ht="19.5" customHeight="1">
      <c r="B18" s="153"/>
      <c r="C18" s="154" t="s">
        <v>168</v>
      </c>
      <c r="D18" s="149">
        <v>0</v>
      </c>
      <c r="E18" s="150">
        <v>0</v>
      </c>
      <c r="F18" s="150">
        <v>0</v>
      </c>
      <c r="G18" s="150">
        <v>0</v>
      </c>
      <c r="H18" s="151">
        <v>0</v>
      </c>
      <c r="I18" s="263">
        <v>0</v>
      </c>
      <c r="J18" s="351">
        <v>0</v>
      </c>
      <c r="K18" s="264">
        <v>0</v>
      </c>
      <c r="L18" s="372">
        <v>0</v>
      </c>
      <c r="M18" s="329">
        <v>0</v>
      </c>
      <c r="N18" s="323">
        <v>0</v>
      </c>
      <c r="O18" s="329">
        <v>0</v>
      </c>
      <c r="P18" s="411">
        <v>0</v>
      </c>
      <c r="Q18" s="399">
        <v>0</v>
      </c>
      <c r="R18" s="323">
        <v>0</v>
      </c>
    </row>
    <row r="19" spans="2:18" s="146" customFormat="1" ht="19.5" customHeight="1">
      <c r="B19" s="147" t="s">
        <v>91</v>
      </c>
      <c r="C19" s="148"/>
      <c r="D19" s="149">
        <v>18397</v>
      </c>
      <c r="E19" s="150">
        <v>25559</v>
      </c>
      <c r="F19" s="150">
        <v>30120</v>
      </c>
      <c r="G19" s="150">
        <v>17526</v>
      </c>
      <c r="H19" s="151">
        <v>22529</v>
      </c>
      <c r="I19" s="263">
        <v>14964</v>
      </c>
      <c r="J19" s="351">
        <v>13923</v>
      </c>
      <c r="K19" s="264">
        <v>14868.84735924629</v>
      </c>
      <c r="L19" s="372">
        <v>11035</v>
      </c>
      <c r="M19" s="329">
        <v>14942.210076251708</v>
      </c>
      <c r="N19" s="323">
        <v>18340</v>
      </c>
      <c r="O19" s="329">
        <v>14658</v>
      </c>
      <c r="P19" s="411">
        <v>30887</v>
      </c>
      <c r="Q19" s="399">
        <v>14633.807886504339</v>
      </c>
      <c r="R19" s="323">
        <v>57650</v>
      </c>
    </row>
    <row r="20" spans="2:18" s="146" customFormat="1" ht="19.5" customHeight="1">
      <c r="B20" s="147" t="s">
        <v>92</v>
      </c>
      <c r="C20" s="148"/>
      <c r="D20" s="149">
        <v>77</v>
      </c>
      <c r="E20" s="150">
        <v>1805</v>
      </c>
      <c r="F20" s="150">
        <v>111</v>
      </c>
      <c r="G20" s="150">
        <v>371</v>
      </c>
      <c r="H20" s="151">
        <v>476</v>
      </c>
      <c r="I20" s="263">
        <v>0</v>
      </c>
      <c r="J20" s="351">
        <v>505</v>
      </c>
      <c r="K20" s="264">
        <v>353.90182923659023</v>
      </c>
      <c r="L20" s="372">
        <v>477</v>
      </c>
      <c r="M20" s="329">
        <v>355.6479766761789</v>
      </c>
      <c r="N20" s="323">
        <v>397</v>
      </c>
      <c r="O20" s="329">
        <v>349</v>
      </c>
      <c r="P20" s="411">
        <v>8497</v>
      </c>
      <c r="Q20" s="399">
        <v>348.307522069636</v>
      </c>
      <c r="R20" s="323">
        <v>2811</v>
      </c>
    </row>
    <row r="21" spans="2:18" s="146" customFormat="1" ht="19.5" customHeight="1">
      <c r="B21" s="147" t="s">
        <v>93</v>
      </c>
      <c r="C21" s="148"/>
      <c r="D21" s="149">
        <v>74156</v>
      </c>
      <c r="E21" s="150">
        <v>48983</v>
      </c>
      <c r="F21" s="150">
        <v>76487</v>
      </c>
      <c r="G21" s="150">
        <v>17066</v>
      </c>
      <c r="H21" s="151">
        <v>36698</v>
      </c>
      <c r="I21" s="263">
        <v>794007</v>
      </c>
      <c r="J21" s="351">
        <f>739745-1</f>
        <v>739744</v>
      </c>
      <c r="K21" s="264">
        <v>140293.2462107129</v>
      </c>
      <c r="L21" s="372">
        <v>101004</v>
      </c>
      <c r="M21" s="329">
        <v>140985.45142816223</v>
      </c>
      <c r="N21" s="323">
        <v>90463</v>
      </c>
      <c r="O21" s="329">
        <v>138308</v>
      </c>
      <c r="P21" s="411">
        <v>87517</v>
      </c>
      <c r="Q21" s="399">
        <v>138075.55913504882</v>
      </c>
      <c r="R21" s="323">
        <v>93592</v>
      </c>
    </row>
    <row r="22" spans="2:18" s="146" customFormat="1" ht="19.5" customHeight="1">
      <c r="B22" s="147" t="s">
        <v>94</v>
      </c>
      <c r="C22" s="148"/>
      <c r="D22" s="149">
        <v>0</v>
      </c>
      <c r="E22" s="150">
        <v>0</v>
      </c>
      <c r="F22" s="150">
        <v>5294</v>
      </c>
      <c r="G22" s="150">
        <v>16146</v>
      </c>
      <c r="H22" s="151">
        <v>17726</v>
      </c>
      <c r="I22" s="263">
        <v>782</v>
      </c>
      <c r="J22" s="351">
        <v>31775</v>
      </c>
      <c r="K22" s="264">
        <v>0</v>
      </c>
      <c r="L22" s="372">
        <v>14347</v>
      </c>
      <c r="M22" s="329">
        <v>0</v>
      </c>
      <c r="N22" s="323">
        <v>16383</v>
      </c>
      <c r="O22" s="329">
        <v>0</v>
      </c>
      <c r="P22" s="411">
        <v>18454</v>
      </c>
      <c r="Q22" s="399">
        <v>0</v>
      </c>
      <c r="R22" s="323">
        <v>24579</v>
      </c>
    </row>
    <row r="23" spans="2:18" s="146" customFormat="1" ht="19.5" customHeight="1">
      <c r="B23" s="152" t="s">
        <v>95</v>
      </c>
      <c r="C23" s="148"/>
      <c r="D23" s="149">
        <v>490408</v>
      </c>
      <c r="E23" s="150">
        <v>604145</v>
      </c>
      <c r="F23" s="150">
        <v>565520</v>
      </c>
      <c r="G23" s="150">
        <v>561661</v>
      </c>
      <c r="H23" s="151">
        <v>683032</v>
      </c>
      <c r="I23" s="263">
        <v>803917</v>
      </c>
      <c r="J23" s="351">
        <v>727026</v>
      </c>
      <c r="K23" s="264">
        <v>786027.8920096096</v>
      </c>
      <c r="L23" s="372">
        <v>614348</v>
      </c>
      <c r="M23" s="329">
        <v>789906.1443318386</v>
      </c>
      <c r="N23" s="323">
        <v>527910</v>
      </c>
      <c r="O23" s="329">
        <v>774907</v>
      </c>
      <c r="P23" s="411">
        <v>467146</v>
      </c>
      <c r="Q23" s="399">
        <v>773602.7472196525</v>
      </c>
      <c r="R23" s="323">
        <v>410505</v>
      </c>
    </row>
    <row r="24" spans="2:18" s="146" customFormat="1" ht="19.5" customHeight="1">
      <c r="B24" s="155"/>
      <c r="C24" s="154" t="s">
        <v>117</v>
      </c>
      <c r="D24" s="149">
        <v>3690</v>
      </c>
      <c r="E24" s="150">
        <v>0</v>
      </c>
      <c r="F24" s="150">
        <v>0</v>
      </c>
      <c r="G24" s="150">
        <v>0</v>
      </c>
      <c r="H24" s="151">
        <v>0</v>
      </c>
      <c r="I24" s="263">
        <v>0</v>
      </c>
      <c r="J24" s="351">
        <v>0</v>
      </c>
      <c r="K24" s="264">
        <v>0</v>
      </c>
      <c r="L24" s="372">
        <v>0</v>
      </c>
      <c r="M24" s="329">
        <v>0</v>
      </c>
      <c r="N24" s="411">
        <v>76</v>
      </c>
      <c r="O24" s="329">
        <v>0</v>
      </c>
      <c r="P24" s="411">
        <v>72</v>
      </c>
      <c r="Q24" s="399">
        <v>0</v>
      </c>
      <c r="R24" s="323">
        <v>75</v>
      </c>
    </row>
    <row r="25" spans="2:18" s="146" customFormat="1" ht="19.5" customHeight="1">
      <c r="B25" s="153"/>
      <c r="C25" s="154" t="s">
        <v>118</v>
      </c>
      <c r="D25" s="149">
        <v>354625</v>
      </c>
      <c r="E25" s="150">
        <v>476709</v>
      </c>
      <c r="F25" s="150">
        <v>438076</v>
      </c>
      <c r="G25" s="150">
        <v>436707</v>
      </c>
      <c r="H25" s="151">
        <v>612722</v>
      </c>
      <c r="I25" s="263">
        <v>30313</v>
      </c>
      <c r="J25" s="351">
        <v>42779</v>
      </c>
      <c r="K25" s="264">
        <v>30000</v>
      </c>
      <c r="L25" s="372">
        <v>44329</v>
      </c>
      <c r="M25" s="329">
        <v>30000</v>
      </c>
      <c r="N25" s="323">
        <v>32126</v>
      </c>
      <c r="O25" s="329">
        <v>30000</v>
      </c>
      <c r="P25" s="411">
        <v>29389</v>
      </c>
      <c r="Q25" s="399">
        <v>30000</v>
      </c>
      <c r="R25" s="323">
        <v>27002</v>
      </c>
    </row>
    <row r="26" spans="2:18" s="146" customFormat="1" ht="19.5" customHeight="1">
      <c r="B26" s="147" t="s">
        <v>96</v>
      </c>
      <c r="C26" s="148"/>
      <c r="D26" s="149">
        <v>209130</v>
      </c>
      <c r="E26" s="150">
        <v>214233</v>
      </c>
      <c r="F26" s="150">
        <v>260950</v>
      </c>
      <c r="G26" s="150">
        <v>278827</v>
      </c>
      <c r="H26" s="151">
        <v>366827</v>
      </c>
      <c r="I26" s="263">
        <v>466584</v>
      </c>
      <c r="J26" s="351">
        <v>405081</v>
      </c>
      <c r="K26" s="264">
        <v>97957</v>
      </c>
      <c r="L26" s="372">
        <v>388176</v>
      </c>
      <c r="M26" s="329">
        <v>107980</v>
      </c>
      <c r="N26" s="323">
        <v>401687</v>
      </c>
      <c r="O26" s="329">
        <v>89166</v>
      </c>
      <c r="P26" s="411">
        <v>396079</v>
      </c>
      <c r="Q26" s="399">
        <v>85494</v>
      </c>
      <c r="R26" s="323">
        <v>349002</v>
      </c>
    </row>
    <row r="27" spans="2:18" s="146" customFormat="1" ht="19.5" customHeight="1">
      <c r="B27" s="147" t="s">
        <v>97</v>
      </c>
      <c r="C27" s="148"/>
      <c r="D27" s="149">
        <v>0</v>
      </c>
      <c r="E27" s="150">
        <v>0</v>
      </c>
      <c r="F27" s="150">
        <v>0</v>
      </c>
      <c r="G27" s="150">
        <v>0</v>
      </c>
      <c r="H27" s="151">
        <v>0</v>
      </c>
      <c r="I27" s="263">
        <v>0</v>
      </c>
      <c r="J27" s="351">
        <v>0</v>
      </c>
      <c r="K27" s="264">
        <v>0</v>
      </c>
      <c r="L27" s="372">
        <v>0</v>
      </c>
      <c r="M27" s="329">
        <v>0</v>
      </c>
      <c r="N27" s="323">
        <v>0</v>
      </c>
      <c r="O27" s="329">
        <v>0</v>
      </c>
      <c r="P27" s="411">
        <v>0</v>
      </c>
      <c r="Q27" s="399">
        <v>0</v>
      </c>
      <c r="R27" s="323">
        <v>0</v>
      </c>
    </row>
    <row r="28" spans="2:18" ht="19.5" customHeight="1" thickBot="1">
      <c r="B28" s="709" t="s">
        <v>101</v>
      </c>
      <c r="C28" s="710"/>
      <c r="D28" s="156">
        <f>D12+D13+D14+D15+D17+D19+D20+D21+D22+D23+D26+D27</f>
        <v>2629316</v>
      </c>
      <c r="E28" s="156">
        <f>E12+E13+E14+E15+E17+E19+E20+E21+E22+E23+E26+E27</f>
        <v>2807838</v>
      </c>
      <c r="F28" s="156">
        <f>F12+F13+F14+F15+F17+F19+F20+F21+F22+F23+F26+F27</f>
        <v>2777887</v>
      </c>
      <c r="G28" s="156">
        <f>G12+G13+G14+G15+G17+G19+G20+G21+G22+G23+G26+G27</f>
        <v>2708513</v>
      </c>
      <c r="H28" s="157">
        <f>H12+H13+H14+H15+H17+H19+H20+H21+H22+H23+H26+H27</f>
        <v>2990108</v>
      </c>
      <c r="I28" s="265">
        <v>3694118</v>
      </c>
      <c r="J28" s="352">
        <f aca="true" t="shared" si="0" ref="J28:O28">J12+J13+J14+J15+J17+J19+J20+J21+J22+J23+J26+J27</f>
        <v>3681931</v>
      </c>
      <c r="K28" s="266">
        <f t="shared" si="0"/>
        <v>3229574</v>
      </c>
      <c r="L28" s="352">
        <f t="shared" si="0"/>
        <v>2847193</v>
      </c>
      <c r="M28" s="330">
        <f>M12+M13+M14+M15+M17+M19+M20+M21+M22+M23+M26+M27</f>
        <v>3268025.9999999995</v>
      </c>
      <c r="N28" s="324">
        <f>N12+N13+N14+N15+N17+N19+N20+N21+N22+N23+N26+N27</f>
        <v>2782199</v>
      </c>
      <c r="O28" s="330">
        <f t="shared" si="0"/>
        <v>3249647</v>
      </c>
      <c r="P28" s="324">
        <f>P12+P13+P14+P15+P17+P19+P20+P21+P22+P23+P26+P27</f>
        <v>2827457</v>
      </c>
      <c r="Q28" s="400">
        <f>Q12+Q13+Q14+Q15+Q17+Q19+Q20+Q21+Q22+Q23+Q26+Q27</f>
        <v>3251498</v>
      </c>
      <c r="R28" s="421">
        <f>R12+R13+R14+R15+R17+R19+R20+R21+R22+R23+R26+R27</f>
        <v>2816635</v>
      </c>
    </row>
    <row r="29" spans="2:18" s="146" customFormat="1" ht="19.5" customHeight="1" thickTop="1">
      <c r="B29" s="99" t="s">
        <v>323</v>
      </c>
      <c r="C29" s="100"/>
      <c r="D29" s="150">
        <v>889000</v>
      </c>
      <c r="E29" s="150">
        <v>902772</v>
      </c>
      <c r="F29" s="150">
        <v>911081</v>
      </c>
      <c r="G29" s="150">
        <v>865610</v>
      </c>
      <c r="H29" s="151">
        <v>828559</v>
      </c>
      <c r="I29" s="263">
        <v>845714</v>
      </c>
      <c r="J29" s="353">
        <v>820976</v>
      </c>
      <c r="K29" s="264">
        <v>869030</v>
      </c>
      <c r="L29" s="372">
        <v>823701</v>
      </c>
      <c r="M29" s="329">
        <v>858928</v>
      </c>
      <c r="N29" s="323">
        <v>823260</v>
      </c>
      <c r="O29" s="305">
        <v>850118</v>
      </c>
      <c r="P29" s="383">
        <v>783109</v>
      </c>
      <c r="Q29" s="399">
        <v>835803</v>
      </c>
      <c r="R29" s="323">
        <v>831258</v>
      </c>
    </row>
    <row r="30" spans="2:18" s="146" customFormat="1" ht="19.5" customHeight="1">
      <c r="B30" s="99"/>
      <c r="C30" s="100" t="s">
        <v>316</v>
      </c>
      <c r="D30" s="150">
        <v>667598</v>
      </c>
      <c r="E30" s="150">
        <v>663894</v>
      </c>
      <c r="F30" s="150">
        <v>654161</v>
      </c>
      <c r="G30" s="150">
        <v>625146</v>
      </c>
      <c r="H30" s="151">
        <v>594749</v>
      </c>
      <c r="I30" s="263">
        <v>597845</v>
      </c>
      <c r="J30" s="351">
        <v>580509</v>
      </c>
      <c r="K30" s="264">
        <v>614329.5290589811</v>
      </c>
      <c r="L30" s="372">
        <v>584384</v>
      </c>
      <c r="M30" s="329">
        <v>607188.2831842083</v>
      </c>
      <c r="N30" s="323">
        <v>577802</v>
      </c>
      <c r="O30" s="329">
        <v>600960</v>
      </c>
      <c r="P30" s="411">
        <v>574844</v>
      </c>
      <c r="Q30" s="399">
        <v>590840.8954536478</v>
      </c>
      <c r="R30" s="323">
        <v>615443</v>
      </c>
    </row>
    <row r="31" spans="2:18" s="146" customFormat="1" ht="19.5" customHeight="1">
      <c r="B31" s="101" t="s">
        <v>324</v>
      </c>
      <c r="C31" s="32"/>
      <c r="D31" s="158">
        <v>74539</v>
      </c>
      <c r="E31" s="158">
        <v>73606</v>
      </c>
      <c r="F31" s="158">
        <v>72978</v>
      </c>
      <c r="G31" s="158">
        <v>66557</v>
      </c>
      <c r="H31" s="159">
        <v>68821</v>
      </c>
      <c r="I31" s="267">
        <v>89094</v>
      </c>
      <c r="J31" s="351">
        <v>68586</v>
      </c>
      <c r="K31" s="264">
        <v>86433.04991106618</v>
      </c>
      <c r="L31" s="372">
        <v>66295</v>
      </c>
      <c r="M31" s="307">
        <v>86667.03101737837</v>
      </c>
      <c r="N31" s="322">
        <v>66295</v>
      </c>
      <c r="O31" s="307">
        <v>86465</v>
      </c>
      <c r="P31" s="327">
        <v>62627</v>
      </c>
      <c r="Q31" s="401">
        <v>86821.465853746</v>
      </c>
      <c r="R31" s="322">
        <v>66212</v>
      </c>
    </row>
    <row r="32" spans="2:18" s="146" customFormat="1" ht="19.5" customHeight="1" thickBot="1">
      <c r="B32" s="101" t="s">
        <v>325</v>
      </c>
      <c r="C32" s="101"/>
      <c r="D32" s="160">
        <v>24611</v>
      </c>
      <c r="E32" s="160">
        <v>26289</v>
      </c>
      <c r="F32" s="160">
        <v>26746</v>
      </c>
      <c r="G32" s="160">
        <v>24219</v>
      </c>
      <c r="H32" s="161">
        <v>22835</v>
      </c>
      <c r="I32" s="268">
        <v>20732</v>
      </c>
      <c r="J32" s="354">
        <v>22022</v>
      </c>
      <c r="K32" s="264">
        <v>21005.690049420766</v>
      </c>
      <c r="L32" s="377">
        <v>21557</v>
      </c>
      <c r="M32" s="331">
        <v>21062.554114748455</v>
      </c>
      <c r="N32" s="325">
        <v>21191</v>
      </c>
      <c r="O32" s="331">
        <v>21013</v>
      </c>
      <c r="P32" s="412">
        <v>22717</v>
      </c>
      <c r="Q32" s="402">
        <v>21100.086173479573</v>
      </c>
      <c r="R32" s="325">
        <v>23854</v>
      </c>
    </row>
    <row r="33" spans="2:18" s="162" customFormat="1" ht="19.5" customHeight="1" thickBot="1" thickTop="1">
      <c r="B33" s="102" t="s">
        <v>14</v>
      </c>
      <c r="C33" s="102"/>
      <c r="D33" s="163">
        <f aca="true" t="shared" si="1" ref="D33:Q33">D29+D31+D32</f>
        <v>988150</v>
      </c>
      <c r="E33" s="163">
        <f t="shared" si="1"/>
        <v>1002667</v>
      </c>
      <c r="F33" s="163">
        <f t="shared" si="1"/>
        <v>1010805</v>
      </c>
      <c r="G33" s="163">
        <f t="shared" si="1"/>
        <v>956386</v>
      </c>
      <c r="H33" s="164">
        <f t="shared" si="1"/>
        <v>920215</v>
      </c>
      <c r="I33" s="269">
        <f t="shared" si="1"/>
        <v>955540</v>
      </c>
      <c r="J33" s="355">
        <f>J29+J31+J32</f>
        <v>911584</v>
      </c>
      <c r="K33" s="270">
        <f t="shared" si="1"/>
        <v>976468.739960487</v>
      </c>
      <c r="L33" s="355">
        <f>L29+L31+L32</f>
        <v>911553</v>
      </c>
      <c r="M33" s="332">
        <f>M29+M31+M32</f>
        <v>966657.5851321268</v>
      </c>
      <c r="N33" s="326">
        <f>N29+N31+N32</f>
        <v>910746</v>
      </c>
      <c r="O33" s="345">
        <f t="shared" si="1"/>
        <v>957596</v>
      </c>
      <c r="P33" s="413">
        <f t="shared" si="1"/>
        <v>868453</v>
      </c>
      <c r="Q33" s="403">
        <f t="shared" si="1"/>
        <v>943724.5520272256</v>
      </c>
      <c r="R33" s="326">
        <f>R29+R31+R32</f>
        <v>921324</v>
      </c>
    </row>
    <row r="34" spans="2:18" s="146" customFormat="1" ht="19.5" customHeight="1" thickTop="1">
      <c r="B34" s="153" t="s">
        <v>102</v>
      </c>
      <c r="C34" s="153"/>
      <c r="D34" s="150">
        <v>40432</v>
      </c>
      <c r="E34" s="150">
        <v>37706</v>
      </c>
      <c r="F34" s="150">
        <v>33623</v>
      </c>
      <c r="G34" s="150">
        <v>35726</v>
      </c>
      <c r="H34" s="151">
        <v>41409</v>
      </c>
      <c r="I34" s="263">
        <v>56350</v>
      </c>
      <c r="J34" s="353">
        <v>42934</v>
      </c>
      <c r="K34" s="264">
        <v>59770.92965154961</v>
      </c>
      <c r="L34" s="372">
        <v>45120</v>
      </c>
      <c r="M34" s="329">
        <v>59932.7342883126</v>
      </c>
      <c r="N34" s="323">
        <v>45205</v>
      </c>
      <c r="O34" s="329">
        <v>59793</v>
      </c>
      <c r="P34" s="411">
        <v>46549</v>
      </c>
      <c r="Q34" s="399">
        <v>60039.53040102385</v>
      </c>
      <c r="R34" s="323">
        <v>48448</v>
      </c>
    </row>
    <row r="35" spans="2:18" s="146" customFormat="1" ht="19.5" customHeight="1">
      <c r="B35" s="165" t="s">
        <v>103</v>
      </c>
      <c r="C35" s="166"/>
      <c r="D35" s="158">
        <v>555983</v>
      </c>
      <c r="E35" s="158">
        <v>585331</v>
      </c>
      <c r="F35" s="158">
        <v>615037</v>
      </c>
      <c r="G35" s="158">
        <v>590260</v>
      </c>
      <c r="H35" s="159">
        <v>656686</v>
      </c>
      <c r="I35" s="267">
        <v>1357529</v>
      </c>
      <c r="J35" s="351">
        <v>1331392</v>
      </c>
      <c r="K35" s="264">
        <v>935791.1818992497</v>
      </c>
      <c r="L35" s="372">
        <v>708351</v>
      </c>
      <c r="M35" s="307">
        <v>938324.4426859888</v>
      </c>
      <c r="N35" s="322">
        <v>708535</v>
      </c>
      <c r="O35" s="307">
        <v>936137</v>
      </c>
      <c r="P35" s="327">
        <f>728073+1</f>
        <v>728074</v>
      </c>
      <c r="Q35" s="401">
        <v>939996.4739078374</v>
      </c>
      <c r="R35" s="322">
        <v>753795</v>
      </c>
    </row>
    <row r="36" spans="2:18" s="146" customFormat="1" ht="19.5" customHeight="1">
      <c r="B36" s="153"/>
      <c r="C36" s="167" t="s">
        <v>131</v>
      </c>
      <c r="D36" s="158">
        <v>13767</v>
      </c>
      <c r="E36" s="158">
        <v>797</v>
      </c>
      <c r="F36" s="158">
        <v>816</v>
      </c>
      <c r="G36" s="158">
        <v>270</v>
      </c>
      <c r="H36" s="159">
        <v>358</v>
      </c>
      <c r="I36" s="267">
        <v>205</v>
      </c>
      <c r="J36" s="351">
        <v>130</v>
      </c>
      <c r="K36" s="271">
        <v>205</v>
      </c>
      <c r="L36" s="373">
        <v>71</v>
      </c>
      <c r="M36" s="307">
        <v>205</v>
      </c>
      <c r="N36" s="322">
        <v>49</v>
      </c>
      <c r="O36" s="307">
        <v>205</v>
      </c>
      <c r="P36" s="327">
        <v>73</v>
      </c>
      <c r="Q36" s="401">
        <v>205</v>
      </c>
      <c r="R36" s="322">
        <v>80</v>
      </c>
    </row>
    <row r="37" spans="2:18" s="146" customFormat="1" ht="19.5" customHeight="1">
      <c r="B37" s="165" t="s">
        <v>104</v>
      </c>
      <c r="C37" s="166"/>
      <c r="D37" s="158">
        <v>241852</v>
      </c>
      <c r="E37" s="158">
        <v>246159</v>
      </c>
      <c r="F37" s="158">
        <v>233584</v>
      </c>
      <c r="G37" s="158">
        <v>205139</v>
      </c>
      <c r="H37" s="159">
        <v>234586</v>
      </c>
      <c r="I37" s="267">
        <v>214152</v>
      </c>
      <c r="J37" s="351">
        <v>196608</v>
      </c>
      <c r="K37" s="271">
        <v>205382</v>
      </c>
      <c r="L37" s="373">
        <v>177309</v>
      </c>
      <c r="M37" s="307">
        <v>224771</v>
      </c>
      <c r="N37" s="322">
        <v>174886</v>
      </c>
      <c r="O37" s="307">
        <v>209809</v>
      </c>
      <c r="P37" s="327">
        <f>SUM(P38:P39)</f>
        <v>180835</v>
      </c>
      <c r="Q37" s="401">
        <v>200901</v>
      </c>
      <c r="R37" s="322">
        <v>194580</v>
      </c>
    </row>
    <row r="38" spans="2:18" s="146" customFormat="1" ht="19.5" customHeight="1">
      <c r="B38" s="155"/>
      <c r="C38" s="166" t="s">
        <v>105</v>
      </c>
      <c r="D38" s="158">
        <v>146236</v>
      </c>
      <c r="E38" s="158">
        <v>138304</v>
      </c>
      <c r="F38" s="158">
        <v>124855</v>
      </c>
      <c r="G38" s="158">
        <v>126048</v>
      </c>
      <c r="H38" s="159">
        <v>134854</v>
      </c>
      <c r="I38" s="267">
        <v>106695</v>
      </c>
      <c r="J38" s="351">
        <v>92943</v>
      </c>
      <c r="K38" s="271">
        <v>140666</v>
      </c>
      <c r="L38" s="373">
        <v>115724</v>
      </c>
      <c r="M38" s="307">
        <v>146430</v>
      </c>
      <c r="N38" s="322">
        <v>114645</v>
      </c>
      <c r="O38" s="307">
        <v>140422</v>
      </c>
      <c r="P38" s="327">
        <v>126498</v>
      </c>
      <c r="Q38" s="401">
        <v>134198</v>
      </c>
      <c r="R38" s="322">
        <f>112380+8481</f>
        <v>120861</v>
      </c>
    </row>
    <row r="39" spans="2:18" s="146" customFormat="1" ht="19.5" customHeight="1">
      <c r="B39" s="153"/>
      <c r="C39" s="166" t="s">
        <v>106</v>
      </c>
      <c r="D39" s="158">
        <v>95616</v>
      </c>
      <c r="E39" s="158">
        <v>107855</v>
      </c>
      <c r="F39" s="158">
        <v>108729</v>
      </c>
      <c r="G39" s="158">
        <v>79090</v>
      </c>
      <c r="H39" s="159">
        <v>99732</v>
      </c>
      <c r="I39" s="267">
        <v>107457</v>
      </c>
      <c r="J39" s="351">
        <v>103665</v>
      </c>
      <c r="K39" s="271">
        <v>64716</v>
      </c>
      <c r="L39" s="373">
        <v>61585</v>
      </c>
      <c r="M39" s="307">
        <v>78341</v>
      </c>
      <c r="N39" s="322">
        <v>60241</v>
      </c>
      <c r="O39" s="307">
        <v>69387</v>
      </c>
      <c r="P39" s="327">
        <v>54337</v>
      </c>
      <c r="Q39" s="401">
        <v>66703</v>
      </c>
      <c r="R39" s="322">
        <f>68446+5273</f>
        <v>73719</v>
      </c>
    </row>
    <row r="40" spans="2:18" s="146" customFormat="1" ht="19.5" customHeight="1">
      <c r="B40" s="166" t="s">
        <v>107</v>
      </c>
      <c r="C40" s="166"/>
      <c r="D40" s="158">
        <v>132</v>
      </c>
      <c r="E40" s="158">
        <v>21</v>
      </c>
      <c r="F40" s="158">
        <v>337</v>
      </c>
      <c r="G40" s="158">
        <v>196</v>
      </c>
      <c r="H40" s="159">
        <v>107</v>
      </c>
      <c r="I40" s="267">
        <v>638</v>
      </c>
      <c r="J40" s="351">
        <v>279</v>
      </c>
      <c r="K40" s="271">
        <v>0</v>
      </c>
      <c r="L40" s="373">
        <v>179</v>
      </c>
      <c r="M40" s="307">
        <v>0</v>
      </c>
      <c r="N40" s="322">
        <v>255</v>
      </c>
      <c r="O40" s="307">
        <v>0</v>
      </c>
      <c r="P40" s="327">
        <v>407</v>
      </c>
      <c r="Q40" s="401">
        <v>0</v>
      </c>
      <c r="R40" s="322">
        <v>649</v>
      </c>
    </row>
    <row r="41" spans="2:18" s="146" customFormat="1" ht="19.5" customHeight="1">
      <c r="B41" s="166" t="s">
        <v>108</v>
      </c>
      <c r="C41" s="166"/>
      <c r="D41" s="158">
        <v>0</v>
      </c>
      <c r="E41" s="158">
        <v>0</v>
      </c>
      <c r="F41" s="158">
        <v>0</v>
      </c>
      <c r="G41" s="158">
        <v>0</v>
      </c>
      <c r="H41" s="159">
        <v>0</v>
      </c>
      <c r="I41" s="267">
        <v>0</v>
      </c>
      <c r="J41" s="351">
        <v>0</v>
      </c>
      <c r="K41" s="271">
        <v>0</v>
      </c>
      <c r="L41" s="373">
        <v>0</v>
      </c>
      <c r="M41" s="307">
        <v>0</v>
      </c>
      <c r="N41" s="322">
        <v>0</v>
      </c>
      <c r="O41" s="307">
        <v>0</v>
      </c>
      <c r="P41" s="327">
        <v>0</v>
      </c>
      <c r="Q41" s="401">
        <v>0</v>
      </c>
      <c r="R41" s="322">
        <v>0</v>
      </c>
    </row>
    <row r="42" spans="2:18" s="146" customFormat="1" ht="19.5" customHeight="1">
      <c r="B42" s="165" t="s">
        <v>109</v>
      </c>
      <c r="C42" s="166"/>
      <c r="D42" s="158">
        <v>330829</v>
      </c>
      <c r="E42" s="158">
        <v>306563</v>
      </c>
      <c r="F42" s="158">
        <v>300023</v>
      </c>
      <c r="G42" s="158">
        <v>293401</v>
      </c>
      <c r="H42" s="159">
        <v>280378</v>
      </c>
      <c r="I42" s="267">
        <v>292671</v>
      </c>
      <c r="J42" s="351">
        <v>314629</v>
      </c>
      <c r="K42" s="271">
        <v>287267</v>
      </c>
      <c r="L42" s="373">
        <v>344940</v>
      </c>
      <c r="M42" s="307">
        <v>314927</v>
      </c>
      <c r="N42" s="322">
        <v>349323</v>
      </c>
      <c r="O42" s="307">
        <v>330270</v>
      </c>
      <c r="P42" s="327">
        <v>452403</v>
      </c>
      <c r="Q42" s="401">
        <v>331806</v>
      </c>
      <c r="R42" s="322">
        <v>415921</v>
      </c>
    </row>
    <row r="43" spans="2:18" s="146" customFormat="1" ht="19.5" customHeight="1">
      <c r="B43" s="153"/>
      <c r="C43" s="166" t="s">
        <v>203</v>
      </c>
      <c r="D43" s="158">
        <v>237104</v>
      </c>
      <c r="E43" s="158">
        <v>224195</v>
      </c>
      <c r="F43" s="158">
        <v>225044</v>
      </c>
      <c r="G43" s="158">
        <v>215620</v>
      </c>
      <c r="H43" s="159">
        <v>203395</v>
      </c>
      <c r="I43" s="267">
        <v>208095</v>
      </c>
      <c r="J43" s="351">
        <v>236868</v>
      </c>
      <c r="K43" s="272">
        <v>201020</v>
      </c>
      <c r="L43" s="373">
        <v>268168</v>
      </c>
      <c r="M43" s="333">
        <v>231258</v>
      </c>
      <c r="N43" s="327">
        <v>275023</v>
      </c>
      <c r="O43" s="333">
        <v>248688</v>
      </c>
      <c r="P43" s="327">
        <v>381483</v>
      </c>
      <c r="Q43" s="404">
        <v>257119</v>
      </c>
      <c r="R43" s="327">
        <v>350402</v>
      </c>
    </row>
    <row r="44" spans="2:18" s="146" customFormat="1" ht="19.5" customHeight="1">
      <c r="B44" s="166" t="s">
        <v>110</v>
      </c>
      <c r="C44" s="166"/>
      <c r="D44" s="158">
        <v>11678</v>
      </c>
      <c r="E44" s="158">
        <v>40337</v>
      </c>
      <c r="F44" s="158">
        <v>14298</v>
      </c>
      <c r="G44" s="158">
        <v>92797</v>
      </c>
      <c r="H44" s="159">
        <v>151955</v>
      </c>
      <c r="I44" s="267">
        <v>36769</v>
      </c>
      <c r="J44" s="351">
        <v>141813</v>
      </c>
      <c r="K44" s="271">
        <v>12511</v>
      </c>
      <c r="L44" s="373">
        <v>41175</v>
      </c>
      <c r="M44" s="307">
        <v>12511</v>
      </c>
      <c r="N44" s="322">
        <v>50346</v>
      </c>
      <c r="O44" s="307">
        <v>12511</v>
      </c>
      <c r="P44" s="327">
        <f>59478+1</f>
        <v>59479</v>
      </c>
      <c r="Q44" s="401">
        <v>12511</v>
      </c>
      <c r="R44" s="322">
        <v>74253</v>
      </c>
    </row>
    <row r="45" spans="2:18" s="146" customFormat="1" ht="19.5" customHeight="1">
      <c r="B45" s="165" t="s">
        <v>111</v>
      </c>
      <c r="C45" s="166"/>
      <c r="D45" s="158">
        <v>426013</v>
      </c>
      <c r="E45" s="158">
        <v>550618</v>
      </c>
      <c r="F45" s="158">
        <v>527291</v>
      </c>
      <c r="G45" s="158">
        <v>484172</v>
      </c>
      <c r="H45" s="159">
        <v>631834</v>
      </c>
      <c r="I45" s="267">
        <v>754421</v>
      </c>
      <c r="J45" s="351">
        <v>678331</v>
      </c>
      <c r="K45" s="264">
        <v>759126.7734871749</v>
      </c>
      <c r="L45" s="372">
        <v>559415</v>
      </c>
      <c r="M45" s="307">
        <v>761181.7897393433</v>
      </c>
      <c r="N45" s="322">
        <v>486950</v>
      </c>
      <c r="O45" s="307">
        <v>759407</v>
      </c>
      <c r="P45" s="327">
        <v>419731</v>
      </c>
      <c r="Q45" s="401">
        <v>762538.1646349003</v>
      </c>
      <c r="R45" s="322">
        <v>359174</v>
      </c>
    </row>
    <row r="46" spans="2:18" s="146" customFormat="1" ht="19.5" customHeight="1">
      <c r="B46" s="155"/>
      <c r="C46" s="167" t="s">
        <v>112</v>
      </c>
      <c r="D46" s="158">
        <v>3690</v>
      </c>
      <c r="E46" s="158">
        <v>0</v>
      </c>
      <c r="F46" s="158">
        <v>0</v>
      </c>
      <c r="G46" s="158">
        <v>0</v>
      </c>
      <c r="H46" s="159">
        <v>0</v>
      </c>
      <c r="I46" s="267">
        <v>0</v>
      </c>
      <c r="J46" s="351">
        <v>0</v>
      </c>
      <c r="K46" s="271">
        <v>0</v>
      </c>
      <c r="L46" s="373">
        <v>0</v>
      </c>
      <c r="M46" s="307">
        <v>0</v>
      </c>
      <c r="N46" s="322">
        <v>0</v>
      </c>
      <c r="O46" s="307">
        <v>0</v>
      </c>
      <c r="P46" s="327">
        <v>0</v>
      </c>
      <c r="Q46" s="401">
        <v>0</v>
      </c>
      <c r="R46" s="322">
        <v>0</v>
      </c>
    </row>
    <row r="47" spans="2:18" s="146" customFormat="1" ht="19.5" customHeight="1">
      <c r="B47" s="153"/>
      <c r="C47" s="167" t="s">
        <v>113</v>
      </c>
      <c r="D47" s="158">
        <v>355555</v>
      </c>
      <c r="E47" s="158">
        <v>486746</v>
      </c>
      <c r="F47" s="158">
        <v>447684</v>
      </c>
      <c r="G47" s="158">
        <v>441094</v>
      </c>
      <c r="H47" s="159">
        <v>618661</v>
      </c>
      <c r="I47" s="267">
        <v>55568</v>
      </c>
      <c r="J47" s="351">
        <v>52156</v>
      </c>
      <c r="K47" s="271">
        <v>55568</v>
      </c>
      <c r="L47" s="373">
        <v>53184</v>
      </c>
      <c r="M47" s="307">
        <v>55568</v>
      </c>
      <c r="N47" s="322">
        <v>44331</v>
      </c>
      <c r="O47" s="307">
        <v>55568</v>
      </c>
      <c r="P47" s="327">
        <v>30029</v>
      </c>
      <c r="Q47" s="401">
        <v>55568</v>
      </c>
      <c r="R47" s="322">
        <v>29127</v>
      </c>
    </row>
    <row r="48" spans="2:18" s="146" customFormat="1" ht="19.5" customHeight="1">
      <c r="B48" s="165" t="s">
        <v>114</v>
      </c>
      <c r="C48" s="166"/>
      <c r="D48" s="158">
        <v>21364</v>
      </c>
      <c r="E48" s="158">
        <v>21258</v>
      </c>
      <c r="F48" s="158">
        <v>20724</v>
      </c>
      <c r="G48" s="158">
        <v>22417</v>
      </c>
      <c r="H48" s="159">
        <v>22092</v>
      </c>
      <c r="I48" s="267">
        <v>21294</v>
      </c>
      <c r="J48" s="351">
        <v>20533</v>
      </c>
      <c r="K48" s="264">
        <v>26453.41085180033</v>
      </c>
      <c r="L48" s="372">
        <v>22664</v>
      </c>
      <c r="M48" s="307">
        <v>26525.02232846584</v>
      </c>
      <c r="N48" s="322">
        <v>20902</v>
      </c>
      <c r="O48" s="307">
        <v>26463</v>
      </c>
      <c r="P48" s="327">
        <v>20887</v>
      </c>
      <c r="Q48" s="401">
        <v>26572.288139176755</v>
      </c>
      <c r="R48" s="322">
        <v>23464</v>
      </c>
    </row>
    <row r="49" spans="2:18" s="146" customFormat="1" ht="19.5" customHeight="1">
      <c r="B49" s="153"/>
      <c r="C49" s="167" t="s">
        <v>132</v>
      </c>
      <c r="D49" s="158">
        <v>21364</v>
      </c>
      <c r="E49" s="158">
        <v>21258</v>
      </c>
      <c r="F49" s="158">
        <v>20724</v>
      </c>
      <c r="G49" s="158">
        <v>22417</v>
      </c>
      <c r="H49" s="159">
        <v>22092</v>
      </c>
      <c r="I49" s="267">
        <v>18872</v>
      </c>
      <c r="J49" s="351">
        <v>20533</v>
      </c>
      <c r="K49" s="271">
        <v>18872</v>
      </c>
      <c r="L49" s="373">
        <v>22664</v>
      </c>
      <c r="M49" s="307">
        <v>18872</v>
      </c>
      <c r="N49" s="322">
        <v>20902</v>
      </c>
      <c r="O49" s="307">
        <v>18872</v>
      </c>
      <c r="P49" s="327">
        <v>20887</v>
      </c>
      <c r="Q49" s="401">
        <v>18872</v>
      </c>
      <c r="R49" s="322">
        <v>23464</v>
      </c>
    </row>
    <row r="50" spans="2:18" s="146" customFormat="1" ht="19.5" customHeight="1">
      <c r="B50" s="166" t="s">
        <v>115</v>
      </c>
      <c r="C50" s="166"/>
      <c r="D50" s="158">
        <v>16780</v>
      </c>
      <c r="E50" s="158">
        <v>11884</v>
      </c>
      <c r="F50" s="158">
        <v>6019</v>
      </c>
      <c r="G50" s="158">
        <v>5096</v>
      </c>
      <c r="H50" s="159">
        <v>3532</v>
      </c>
      <c r="I50" s="267">
        <v>4754</v>
      </c>
      <c r="J50" s="351">
        <v>3742</v>
      </c>
      <c r="K50" s="264">
        <v>4233.964149738551</v>
      </c>
      <c r="L50" s="372">
        <v>9560</v>
      </c>
      <c r="M50" s="307">
        <v>4245.425825762494</v>
      </c>
      <c r="N50" s="322">
        <v>4341</v>
      </c>
      <c r="O50" s="307">
        <v>4236</v>
      </c>
      <c r="P50" s="327">
        <v>3668</v>
      </c>
      <c r="Q50" s="401">
        <v>4252.990889836065</v>
      </c>
      <c r="R50" s="322">
        <v>2914</v>
      </c>
    </row>
    <row r="51" spans="2:18" ht="19.5" customHeight="1" thickBot="1">
      <c r="B51" s="723" t="s">
        <v>116</v>
      </c>
      <c r="C51" s="724"/>
      <c r="D51" s="168">
        <f aca="true" t="shared" si="2" ref="D51:R51">D33+D34+D35+D37+D40+D41+D42+D44+D45+D48+D50</f>
        <v>2633213</v>
      </c>
      <c r="E51" s="168">
        <f t="shared" si="2"/>
        <v>2802544</v>
      </c>
      <c r="F51" s="168">
        <f t="shared" si="2"/>
        <v>2761741</v>
      </c>
      <c r="G51" s="168">
        <f t="shared" si="2"/>
        <v>2685590</v>
      </c>
      <c r="H51" s="169">
        <f t="shared" si="2"/>
        <v>2942794</v>
      </c>
      <c r="I51" s="273">
        <f t="shared" si="2"/>
        <v>3694118</v>
      </c>
      <c r="J51" s="356">
        <f t="shared" si="2"/>
        <v>3641845</v>
      </c>
      <c r="K51" s="274">
        <f t="shared" si="2"/>
        <v>3267005</v>
      </c>
      <c r="L51" s="356">
        <f t="shared" si="2"/>
        <v>2820266</v>
      </c>
      <c r="M51" s="414">
        <f>M33+M34+M35+M37+M40+M41+M42+M44+M45+M48+M50</f>
        <v>3309076</v>
      </c>
      <c r="N51" s="415">
        <f>N33+N34+N35+N37+N40+N41+N42+N44+N45+N48+N50</f>
        <v>2751489</v>
      </c>
      <c r="O51" s="346">
        <f t="shared" si="2"/>
        <v>3296222</v>
      </c>
      <c r="P51" s="328">
        <f t="shared" si="2"/>
        <v>2780486</v>
      </c>
      <c r="Q51" s="405">
        <f t="shared" si="2"/>
        <v>3282341.9999999995</v>
      </c>
      <c r="R51" s="422">
        <f t="shared" si="2"/>
        <v>2794522</v>
      </c>
    </row>
    <row r="52" spans="2:18" s="278" customFormat="1" ht="19.5" customHeight="1">
      <c r="B52" s="714" t="s">
        <v>17</v>
      </c>
      <c r="C52" s="714"/>
      <c r="D52" s="275"/>
      <c r="E52" s="275"/>
      <c r="F52" s="275"/>
      <c r="G52" s="275"/>
      <c r="H52" s="275"/>
      <c r="I52" s="276">
        <v>0</v>
      </c>
      <c r="J52" s="357">
        <v>40086</v>
      </c>
      <c r="K52" s="277">
        <v>-37431</v>
      </c>
      <c r="L52" s="378">
        <v>26927</v>
      </c>
      <c r="M52" s="334">
        <v>-41050</v>
      </c>
      <c r="N52" s="335">
        <v>30710</v>
      </c>
      <c r="O52" s="276">
        <v>-46574</v>
      </c>
      <c r="P52" s="344">
        <v>46971</v>
      </c>
      <c r="Q52" s="349">
        <v>-30844</v>
      </c>
      <c r="R52" s="335">
        <v>22113</v>
      </c>
    </row>
    <row r="53" spans="2:18" s="278" customFormat="1" ht="19.5" customHeight="1">
      <c r="B53" s="715" t="s">
        <v>388</v>
      </c>
      <c r="C53" s="716"/>
      <c r="D53" s="279"/>
      <c r="E53" s="279"/>
      <c r="F53" s="279"/>
      <c r="G53" s="279"/>
      <c r="H53" s="279"/>
      <c r="I53" s="280">
        <v>0</v>
      </c>
      <c r="J53" s="358">
        <v>15539</v>
      </c>
      <c r="K53" s="281">
        <v>15500</v>
      </c>
      <c r="L53" s="379">
        <v>12870</v>
      </c>
      <c r="M53" s="280">
        <v>0</v>
      </c>
      <c r="N53" s="336">
        <v>5272</v>
      </c>
      <c r="O53" s="280">
        <v>0</v>
      </c>
      <c r="P53" s="336">
        <v>6128</v>
      </c>
      <c r="Q53" s="281">
        <v>0</v>
      </c>
      <c r="R53" s="336">
        <v>11196</v>
      </c>
    </row>
    <row r="54" spans="2:18" s="278" customFormat="1" ht="19.5" customHeight="1" thickBot="1">
      <c r="B54" s="728" t="s">
        <v>18</v>
      </c>
      <c r="C54" s="728"/>
      <c r="D54" s="282"/>
      <c r="E54" s="282"/>
      <c r="F54" s="282"/>
      <c r="G54" s="282"/>
      <c r="H54" s="283"/>
      <c r="I54" s="284">
        <v>22800</v>
      </c>
      <c r="J54" s="359">
        <v>22800</v>
      </c>
      <c r="K54" s="285">
        <v>38500</v>
      </c>
      <c r="L54" s="380">
        <v>38500</v>
      </c>
      <c r="M54" s="284">
        <v>19000</v>
      </c>
      <c r="N54" s="337">
        <v>26000</v>
      </c>
      <c r="O54" s="284">
        <v>14000</v>
      </c>
      <c r="P54" s="337">
        <v>70465</v>
      </c>
      <c r="Q54" s="285">
        <v>29000</v>
      </c>
      <c r="R54" s="337">
        <v>28000</v>
      </c>
    </row>
    <row r="55" spans="2:18" s="278" customFormat="1" ht="19.5" customHeight="1" thickTop="1">
      <c r="B55" s="730" t="s">
        <v>19</v>
      </c>
      <c r="C55" s="730"/>
      <c r="D55" s="286"/>
      <c r="E55" s="286"/>
      <c r="F55" s="286"/>
      <c r="G55" s="286"/>
      <c r="H55" s="286"/>
      <c r="I55" s="287">
        <v>0</v>
      </c>
      <c r="J55" s="360">
        <v>7261</v>
      </c>
      <c r="K55" s="288">
        <v>60431</v>
      </c>
      <c r="L55" s="381">
        <v>25630</v>
      </c>
      <c r="M55" s="287">
        <v>60050</v>
      </c>
      <c r="N55" s="338">
        <v>20728</v>
      </c>
      <c r="O55" s="287">
        <v>60574</v>
      </c>
      <c r="P55" s="338">
        <v>64337</v>
      </c>
      <c r="Q55" s="288">
        <v>59844</v>
      </c>
      <c r="R55" s="338">
        <v>16804</v>
      </c>
    </row>
    <row r="56" spans="2:18" s="146" customFormat="1" ht="7.5" customHeight="1">
      <c r="B56" s="10"/>
      <c r="C56" s="10"/>
      <c r="D56" s="11"/>
      <c r="E56" s="11"/>
      <c r="F56" s="11"/>
      <c r="G56" s="11"/>
      <c r="H56" s="11"/>
      <c r="I56" s="11"/>
      <c r="J56" s="11"/>
      <c r="K56" s="11"/>
      <c r="L56" s="11"/>
      <c r="M56" s="11"/>
      <c r="N56" s="11"/>
      <c r="O56" s="11"/>
      <c r="P56" s="11"/>
      <c r="Q56" s="11"/>
      <c r="R56" s="11"/>
    </row>
    <row r="57" spans="2:18" s="146" customFormat="1" ht="15" thickBot="1">
      <c r="B57" s="10" t="s">
        <v>133</v>
      </c>
      <c r="C57" s="10"/>
      <c r="D57" s="11"/>
      <c r="E57" s="11"/>
      <c r="F57" s="11"/>
      <c r="G57" s="11"/>
      <c r="H57" s="11"/>
      <c r="I57" s="11"/>
      <c r="J57" s="11"/>
      <c r="K57" s="11"/>
      <c r="L57" s="11"/>
      <c r="M57" s="11"/>
      <c r="N57" s="11"/>
      <c r="O57" s="11"/>
      <c r="P57" s="713" t="s">
        <v>292</v>
      </c>
      <c r="Q57" s="713"/>
      <c r="R57" s="713"/>
    </row>
    <row r="58" spans="2:18" s="146" customFormat="1" ht="19.5" customHeight="1">
      <c r="B58" s="725" t="s">
        <v>100</v>
      </c>
      <c r="C58" s="726"/>
      <c r="D58" s="143" t="s">
        <v>4</v>
      </c>
      <c r="E58" s="143" t="s">
        <v>5</v>
      </c>
      <c r="F58" s="143" t="s">
        <v>6</v>
      </c>
      <c r="G58" s="143" t="s">
        <v>7</v>
      </c>
      <c r="H58" s="170" t="s">
        <v>8</v>
      </c>
      <c r="I58" s="727" t="s">
        <v>9</v>
      </c>
      <c r="J58" s="718"/>
      <c r="K58" s="717" t="s">
        <v>10</v>
      </c>
      <c r="L58" s="718"/>
      <c r="M58" s="717" t="s">
        <v>11</v>
      </c>
      <c r="N58" s="718"/>
      <c r="O58" s="717" t="s">
        <v>12</v>
      </c>
      <c r="P58" s="718"/>
      <c r="Q58" s="717" t="s">
        <v>13</v>
      </c>
      <c r="R58" s="729"/>
    </row>
    <row r="59" spans="2:18" s="146" customFormat="1" ht="19.5" customHeight="1">
      <c r="B59" s="725"/>
      <c r="C59" s="726"/>
      <c r="D59" s="144" t="s">
        <v>75</v>
      </c>
      <c r="E59" s="6" t="s">
        <v>76</v>
      </c>
      <c r="F59" s="6" t="s">
        <v>77</v>
      </c>
      <c r="G59" s="6" t="s">
        <v>78</v>
      </c>
      <c r="H59" s="7" t="s">
        <v>79</v>
      </c>
      <c r="I59" s="720" t="s">
        <v>80</v>
      </c>
      <c r="J59" s="719"/>
      <c r="K59" s="711" t="s">
        <v>81</v>
      </c>
      <c r="L59" s="719"/>
      <c r="M59" s="711" t="s">
        <v>82</v>
      </c>
      <c r="N59" s="719"/>
      <c r="O59" s="711" t="s">
        <v>83</v>
      </c>
      <c r="P59" s="719"/>
      <c r="Q59" s="711" t="s">
        <v>84</v>
      </c>
      <c r="R59" s="712"/>
    </row>
    <row r="60" spans="2:18" s="146" customFormat="1" ht="19.5" customHeight="1">
      <c r="B60" s="725"/>
      <c r="C60" s="726"/>
      <c r="D60" s="145" t="s">
        <v>85</v>
      </c>
      <c r="E60" s="8" t="s">
        <v>85</v>
      </c>
      <c r="F60" s="8" t="s">
        <v>85</v>
      </c>
      <c r="G60" s="8" t="s">
        <v>85</v>
      </c>
      <c r="H60" s="9" t="s">
        <v>85</v>
      </c>
      <c r="I60" s="261" t="s">
        <v>381</v>
      </c>
      <c r="J60" s="361" t="s">
        <v>384</v>
      </c>
      <c r="K60" s="262" t="s">
        <v>381</v>
      </c>
      <c r="L60" s="376" t="s">
        <v>384</v>
      </c>
      <c r="M60" s="416" t="s">
        <v>381</v>
      </c>
      <c r="N60" s="376" t="s">
        <v>384</v>
      </c>
      <c r="O60" s="262" t="s">
        <v>381</v>
      </c>
      <c r="P60" s="376" t="s">
        <v>384</v>
      </c>
      <c r="Q60" s="416" t="s">
        <v>381</v>
      </c>
      <c r="R60" s="376" t="s">
        <v>404</v>
      </c>
    </row>
    <row r="61" spans="2:18" s="146" customFormat="1" ht="19.5" customHeight="1">
      <c r="B61" s="166" t="s">
        <v>119</v>
      </c>
      <c r="C61" s="166"/>
      <c r="D61" s="171">
        <v>-3897</v>
      </c>
      <c r="E61" s="171">
        <v>5294</v>
      </c>
      <c r="F61" s="172">
        <v>16146</v>
      </c>
      <c r="G61" s="173">
        <f>SUM(G28-G51)</f>
        <v>22923</v>
      </c>
      <c r="H61" s="174">
        <f>H28-H51</f>
        <v>47314</v>
      </c>
      <c r="I61" s="289">
        <v>0</v>
      </c>
      <c r="J61" s="362">
        <v>40086</v>
      </c>
      <c r="K61" s="271">
        <v>0</v>
      </c>
      <c r="L61" s="373">
        <v>26927</v>
      </c>
      <c r="M61" s="417">
        <v>0</v>
      </c>
      <c r="N61" s="322">
        <v>30710</v>
      </c>
      <c r="O61" s="339">
        <v>0</v>
      </c>
      <c r="P61" s="327">
        <v>46971</v>
      </c>
      <c r="Q61" s="398"/>
      <c r="R61" s="322">
        <v>22113</v>
      </c>
    </row>
    <row r="62" spans="2:18" s="146" customFormat="1" ht="19.5" customHeight="1">
      <c r="B62" s="166" t="s">
        <v>125</v>
      </c>
      <c r="C62" s="166"/>
      <c r="D62" s="171">
        <v>-20273</v>
      </c>
      <c r="E62" s="171">
        <v>-12669</v>
      </c>
      <c r="F62" s="172">
        <v>-699</v>
      </c>
      <c r="G62" s="173">
        <v>11877</v>
      </c>
      <c r="H62" s="175">
        <v>32474</v>
      </c>
      <c r="I62" s="289">
        <v>32474</v>
      </c>
      <c r="J62" s="173">
        <v>27409</v>
      </c>
      <c r="K62" s="271">
        <v>0</v>
      </c>
      <c r="L62" s="373">
        <v>12413</v>
      </c>
      <c r="M62" s="340">
        <v>0</v>
      </c>
      <c r="N62" s="322">
        <v>13968</v>
      </c>
      <c r="O62" s="340">
        <v>0</v>
      </c>
      <c r="P62" s="327">
        <v>24270</v>
      </c>
      <c r="Q62" s="398"/>
      <c r="R62" s="322">
        <v>6627</v>
      </c>
    </row>
    <row r="63" spans="2:18" s="146" customFormat="1" ht="19.5" customHeight="1">
      <c r="B63" s="166" t="s">
        <v>120</v>
      </c>
      <c r="C63" s="166"/>
      <c r="D63" s="176">
        <v>1299632</v>
      </c>
      <c r="E63" s="176">
        <v>1403519</v>
      </c>
      <c r="F63" s="177">
        <v>1434465</v>
      </c>
      <c r="G63" s="178">
        <v>1510480</v>
      </c>
      <c r="H63" s="175">
        <v>1468079</v>
      </c>
      <c r="I63" s="289">
        <v>1500000</v>
      </c>
      <c r="J63" s="363">
        <v>1499341</v>
      </c>
      <c r="K63" s="318">
        <v>1499433</v>
      </c>
      <c r="L63" s="317">
        <v>1516144</v>
      </c>
      <c r="M63" s="341">
        <v>1515267</v>
      </c>
      <c r="N63" s="322">
        <v>1549647</v>
      </c>
      <c r="O63" s="341">
        <v>1532933</v>
      </c>
      <c r="P63" s="327">
        <v>1567380</v>
      </c>
      <c r="Q63" s="398"/>
      <c r="R63" s="322">
        <v>1577204</v>
      </c>
    </row>
    <row r="64" spans="2:18" s="146" customFormat="1" ht="19.5" customHeight="1">
      <c r="B64" s="166" t="s">
        <v>121</v>
      </c>
      <c r="C64" s="166"/>
      <c r="D64" s="179">
        <v>0.70911</v>
      </c>
      <c r="E64" s="179">
        <v>0.7451</v>
      </c>
      <c r="F64" s="180">
        <v>0.79033</v>
      </c>
      <c r="G64" s="181">
        <v>0.82541</v>
      </c>
      <c r="H64" s="182">
        <v>0.80766</v>
      </c>
      <c r="I64" s="290">
        <v>0.76091</v>
      </c>
      <c r="J64" s="364">
        <v>0.75983</v>
      </c>
      <c r="K64" s="320">
        <v>0.9</v>
      </c>
      <c r="L64" s="321">
        <v>0.71815</v>
      </c>
      <c r="M64" s="340">
        <v>0.9</v>
      </c>
      <c r="N64" s="321">
        <v>0.71737</v>
      </c>
      <c r="O64" s="340">
        <v>0.9</v>
      </c>
      <c r="P64" s="406">
        <v>0.72787</v>
      </c>
      <c r="Q64" s="398"/>
      <c r="R64" s="430">
        <v>0.73756</v>
      </c>
    </row>
    <row r="65" spans="2:18" s="146" customFormat="1" ht="19.5" customHeight="1">
      <c r="B65" s="166" t="s">
        <v>161</v>
      </c>
      <c r="C65" s="166"/>
      <c r="D65" s="183">
        <v>-1.6</v>
      </c>
      <c r="E65" s="183">
        <v>-0.9</v>
      </c>
      <c r="F65" s="184">
        <v>-0.04872896863987619</v>
      </c>
      <c r="G65" s="185">
        <f>SUM(G62/G63)*100</f>
        <v>0.7863063397065834</v>
      </c>
      <c r="H65" s="185">
        <f>SUM(H62/H63)*100</f>
        <v>2.2120063021131697</v>
      </c>
      <c r="I65" s="291">
        <f>SUM(I62/I63)*100</f>
        <v>2.1649333333333334</v>
      </c>
      <c r="J65" s="185">
        <v>1.8</v>
      </c>
      <c r="K65" s="292">
        <f>SUM(K62/K63)*100</f>
        <v>0</v>
      </c>
      <c r="L65" s="185">
        <f>L62/K63*100</f>
        <v>0.8278462592193182</v>
      </c>
      <c r="M65" s="340">
        <v>0</v>
      </c>
      <c r="N65" s="185">
        <v>0.9</v>
      </c>
      <c r="O65" s="340">
        <v>0</v>
      </c>
      <c r="P65" s="407">
        <f>SUM(P62/P63)*100</f>
        <v>1.5484439000114842</v>
      </c>
      <c r="Q65" s="398"/>
      <c r="R65" s="185">
        <f>SUM(R62/R63)*100</f>
        <v>0.42017392803974624</v>
      </c>
    </row>
    <row r="66" spans="2:18" s="146" customFormat="1" ht="19.5" customHeight="1">
      <c r="B66" s="166" t="s">
        <v>127</v>
      </c>
      <c r="C66" s="166"/>
      <c r="D66" s="183">
        <v>98.6</v>
      </c>
      <c r="E66" s="183">
        <v>96.6</v>
      </c>
      <c r="F66" s="184">
        <v>102.7</v>
      </c>
      <c r="G66" s="185">
        <v>96.6</v>
      </c>
      <c r="H66" s="186">
        <v>96.9</v>
      </c>
      <c r="I66" s="293">
        <v>96.1</v>
      </c>
      <c r="J66" s="364">
        <v>91.3</v>
      </c>
      <c r="K66" s="319">
        <v>100</v>
      </c>
      <c r="L66" s="370">
        <v>97</v>
      </c>
      <c r="M66" s="340">
        <v>99.7</v>
      </c>
      <c r="N66" s="418">
        <v>97.2</v>
      </c>
      <c r="O66" s="340">
        <v>98.5</v>
      </c>
      <c r="P66" s="408">
        <v>98.7</v>
      </c>
      <c r="Q66" s="398"/>
      <c r="R66" s="418">
        <v>99.9</v>
      </c>
    </row>
    <row r="67" spans="2:18" s="146" customFormat="1" ht="19.5" customHeight="1" thickBot="1">
      <c r="B67" s="187" t="s">
        <v>128</v>
      </c>
      <c r="C67" s="187"/>
      <c r="D67" s="188" t="s">
        <v>20</v>
      </c>
      <c r="E67" s="189">
        <v>16.7</v>
      </c>
      <c r="F67" s="190">
        <v>16.6</v>
      </c>
      <c r="G67" s="191">
        <v>16.6</v>
      </c>
      <c r="H67" s="192">
        <v>17.2</v>
      </c>
      <c r="I67" s="294">
        <v>0.179</v>
      </c>
      <c r="J67" s="365">
        <v>0.176</v>
      </c>
      <c r="K67" s="295">
        <v>0.192</v>
      </c>
      <c r="L67" s="365">
        <v>0.184</v>
      </c>
      <c r="M67" s="304">
        <v>0.192</v>
      </c>
      <c r="N67" s="382">
        <v>0.181</v>
      </c>
      <c r="O67" s="304">
        <v>0.205</v>
      </c>
      <c r="P67" s="409">
        <v>0.19</v>
      </c>
      <c r="Q67" s="419">
        <v>0.224</v>
      </c>
      <c r="R67" s="420">
        <v>0.19</v>
      </c>
    </row>
    <row r="68" spans="2:18" ht="19.5" customHeight="1" thickTop="1">
      <c r="B68" s="193" t="s">
        <v>190</v>
      </c>
      <c r="C68" s="193"/>
      <c r="D68" s="194">
        <v>4297239</v>
      </c>
      <c r="E68" s="194">
        <v>4300461</v>
      </c>
      <c r="F68" s="194">
        <v>4336366</v>
      </c>
      <c r="G68" s="194">
        <v>4398558</v>
      </c>
      <c r="H68" s="301">
        <v>4560770</v>
      </c>
      <c r="I68" s="296">
        <f>H68+I26-I43</f>
        <v>4819259</v>
      </c>
      <c r="J68" s="366">
        <v>5243983</v>
      </c>
      <c r="K68" s="297">
        <f>I68+K26-K43</f>
        <v>4716196</v>
      </c>
      <c r="L68" s="371">
        <v>5409778</v>
      </c>
      <c r="M68" s="297">
        <v>4592918</v>
      </c>
      <c r="N68" s="383">
        <v>5583504</v>
      </c>
      <c r="O68" s="297">
        <v>4433396</v>
      </c>
      <c r="P68" s="383">
        <v>5598100</v>
      </c>
      <c r="Q68" s="426">
        <v>4261771</v>
      </c>
      <c r="R68" s="383">
        <v>5596599</v>
      </c>
    </row>
    <row r="69" spans="2:18" s="146" customFormat="1" ht="19.5" customHeight="1">
      <c r="B69" s="155" t="s">
        <v>191</v>
      </c>
      <c r="C69" s="153"/>
      <c r="D69" s="195">
        <v>201324</v>
      </c>
      <c r="E69" s="195">
        <v>235723</v>
      </c>
      <c r="F69" s="195">
        <f>SUM(F70:F72)</f>
        <v>241728</v>
      </c>
      <c r="G69" s="195">
        <f>SUM(G70:G72)</f>
        <v>317592</v>
      </c>
      <c r="H69" s="196">
        <f>SUM(H70:H72)</f>
        <v>438419</v>
      </c>
      <c r="I69" s="298">
        <v>211756</v>
      </c>
      <c r="J69" s="367">
        <f>SUM(J70:J72)</f>
        <v>361394</v>
      </c>
      <c r="K69" s="264">
        <v>211756</v>
      </c>
      <c r="L69" s="372">
        <v>204611</v>
      </c>
      <c r="M69" s="271">
        <v>211756</v>
      </c>
      <c r="N69" s="327">
        <v>345276</v>
      </c>
      <c r="O69" s="271">
        <v>211756</v>
      </c>
      <c r="P69" s="327">
        <f>SUM(P70:P72)</f>
        <v>329766</v>
      </c>
      <c r="Q69" s="401">
        <v>211756</v>
      </c>
      <c r="R69" s="327">
        <v>345032</v>
      </c>
    </row>
    <row r="70" spans="2:18" s="146" customFormat="1" ht="19.5" customHeight="1">
      <c r="B70" s="155"/>
      <c r="C70" s="166" t="s">
        <v>122</v>
      </c>
      <c r="D70" s="197">
        <v>1255</v>
      </c>
      <c r="E70" s="197">
        <v>1255</v>
      </c>
      <c r="F70" s="197">
        <v>1256</v>
      </c>
      <c r="G70" s="197">
        <v>38259</v>
      </c>
      <c r="H70" s="174">
        <v>55000</v>
      </c>
      <c r="I70" s="289">
        <v>19412</v>
      </c>
      <c r="J70" s="367">
        <v>135068</v>
      </c>
      <c r="K70" s="271">
        <v>19412</v>
      </c>
      <c r="L70" s="373">
        <v>89474</v>
      </c>
      <c r="M70" s="271">
        <v>19412</v>
      </c>
      <c r="N70" s="327">
        <v>144186</v>
      </c>
      <c r="O70" s="271">
        <v>19412</v>
      </c>
      <c r="P70" s="327">
        <v>157925</v>
      </c>
      <c r="Q70" s="401">
        <v>19412</v>
      </c>
      <c r="R70" s="327">
        <v>161270</v>
      </c>
    </row>
    <row r="71" spans="2:18" s="146" customFormat="1" ht="19.5" customHeight="1">
      <c r="B71" s="155"/>
      <c r="C71" s="166" t="s">
        <v>123</v>
      </c>
      <c r="D71" s="197">
        <v>18996</v>
      </c>
      <c r="E71" s="197">
        <v>19197</v>
      </c>
      <c r="F71" s="197">
        <v>18946</v>
      </c>
      <c r="G71" s="197">
        <v>22157</v>
      </c>
      <c r="H71" s="174">
        <v>20230</v>
      </c>
      <c r="I71" s="289">
        <v>58301</v>
      </c>
      <c r="J71" s="367">
        <v>25228</v>
      </c>
      <c r="K71" s="271">
        <v>58301</v>
      </c>
      <c r="L71" s="373">
        <v>24011</v>
      </c>
      <c r="M71" s="271">
        <v>58301</v>
      </c>
      <c r="N71" s="327">
        <v>57970</v>
      </c>
      <c r="O71" s="271">
        <v>58301</v>
      </c>
      <c r="P71" s="327">
        <v>47989</v>
      </c>
      <c r="Q71" s="401">
        <v>58301</v>
      </c>
      <c r="R71" s="327">
        <v>31551</v>
      </c>
    </row>
    <row r="72" spans="2:18" ht="19.5" customHeight="1" thickBot="1">
      <c r="B72" s="198"/>
      <c r="C72" s="199" t="s">
        <v>124</v>
      </c>
      <c r="D72" s="200">
        <v>181073</v>
      </c>
      <c r="E72" s="200">
        <v>215271</v>
      </c>
      <c r="F72" s="200">
        <v>221526</v>
      </c>
      <c r="G72" s="200">
        <v>257176</v>
      </c>
      <c r="H72" s="201">
        <v>363189</v>
      </c>
      <c r="I72" s="299">
        <v>134043</v>
      </c>
      <c r="J72" s="368">
        <v>201098</v>
      </c>
      <c r="K72" s="300">
        <v>134043</v>
      </c>
      <c r="L72" s="374">
        <v>91126</v>
      </c>
      <c r="M72" s="306">
        <v>134043</v>
      </c>
      <c r="N72" s="384">
        <v>143120</v>
      </c>
      <c r="O72" s="306">
        <v>134043</v>
      </c>
      <c r="P72" s="410">
        <f>123853-1</f>
        <v>123852</v>
      </c>
      <c r="Q72" s="427">
        <v>134043</v>
      </c>
      <c r="R72" s="429">
        <v>152211</v>
      </c>
    </row>
    <row r="73" spans="2:18" ht="19.5" customHeight="1" thickBot="1" thickTop="1">
      <c r="B73" s="23" t="s">
        <v>268</v>
      </c>
      <c r="C73" s="202"/>
      <c r="D73" s="302">
        <v>83384</v>
      </c>
      <c r="E73" s="302">
        <v>84624</v>
      </c>
      <c r="F73" s="302">
        <v>84710</v>
      </c>
      <c r="G73" s="302">
        <v>84505</v>
      </c>
      <c r="H73" s="303">
        <v>83541</v>
      </c>
      <c r="I73" s="721">
        <v>83126</v>
      </c>
      <c r="J73" s="722"/>
      <c r="K73" s="369">
        <f>I73-45</f>
        <v>83081</v>
      </c>
      <c r="L73" s="375">
        <v>83040</v>
      </c>
      <c r="M73" s="386">
        <f>K73-215</f>
        <v>82866</v>
      </c>
      <c r="N73" s="385">
        <v>82701</v>
      </c>
      <c r="O73" s="386">
        <v>82591</v>
      </c>
      <c r="P73" s="425">
        <v>81801</v>
      </c>
      <c r="Q73" s="386">
        <v>82506</v>
      </c>
      <c r="R73" s="428">
        <v>82108</v>
      </c>
    </row>
    <row r="74" spans="2:19" ht="14.25">
      <c r="B74" s="203" t="s">
        <v>252</v>
      </c>
      <c r="C74" s="203"/>
      <c r="R74" s="204"/>
      <c r="S74" s="204"/>
    </row>
    <row r="75" spans="2:18" ht="14.25">
      <c r="B75" s="203" t="s">
        <v>253</v>
      </c>
      <c r="C75" s="203"/>
      <c r="R75" s="204"/>
    </row>
    <row r="76" ht="18" customHeight="1">
      <c r="B76" s="5" t="s">
        <v>21</v>
      </c>
    </row>
    <row r="77" ht="18" customHeight="1"/>
  </sheetData>
  <sheetProtection/>
  <mergeCells count="30">
    <mergeCell ref="M6:N6"/>
    <mergeCell ref="Q5:R5"/>
    <mergeCell ref="Q6:R6"/>
    <mergeCell ref="M58:N58"/>
    <mergeCell ref="M59:N59"/>
    <mergeCell ref="B58:C60"/>
    <mergeCell ref="I58:J58"/>
    <mergeCell ref="B55:C55"/>
    <mergeCell ref="O59:P59"/>
    <mergeCell ref="Q58:R58"/>
    <mergeCell ref="O58:P58"/>
    <mergeCell ref="I73:J73"/>
    <mergeCell ref="K59:L59"/>
    <mergeCell ref="B51:C51"/>
    <mergeCell ref="B5:C7"/>
    <mergeCell ref="I5:J5"/>
    <mergeCell ref="B54:C54"/>
    <mergeCell ref="K58:L58"/>
    <mergeCell ref="I59:J59"/>
    <mergeCell ref="K5:L5"/>
    <mergeCell ref="B28:C28"/>
    <mergeCell ref="Q59:R59"/>
    <mergeCell ref="P57:R57"/>
    <mergeCell ref="B52:C52"/>
    <mergeCell ref="B53:C53"/>
    <mergeCell ref="O5:P5"/>
    <mergeCell ref="O6:P6"/>
    <mergeCell ref="I6:J6"/>
    <mergeCell ref="K6:L6"/>
    <mergeCell ref="M5:N5"/>
  </mergeCells>
  <printOptions horizontalCentered="1" verticalCentered="1"/>
  <pageMargins left="0.5905511811023623" right="0.3937007874015748" top="0.5905511811023623" bottom="0.5905511811023623" header="0.5118110236220472" footer="0.35433070866141736"/>
  <pageSetup cellComments="asDisplayed" fitToHeight="0" fitToWidth="1" horizontalDpi="600" verticalDpi="600" orientation="portrait" paperSize="9" scale="42" r:id="rId2"/>
  <colBreaks count="1" manualBreakCount="1">
    <brk id="18" min="2" max="75" man="1"/>
  </colBreaks>
  <drawing r:id="rId1"/>
</worksheet>
</file>

<file path=xl/worksheets/sheet5.xml><?xml version="1.0" encoding="utf-8"?>
<worksheet xmlns="http://schemas.openxmlformats.org/spreadsheetml/2006/main" xmlns:r="http://schemas.openxmlformats.org/officeDocument/2006/relationships">
  <dimension ref="B2:F36"/>
  <sheetViews>
    <sheetView view="pageBreakPreview" zoomScale="70" zoomScaleNormal="75" zoomScaleSheetLayoutView="70" zoomScalePageLayoutView="0" workbookViewId="0" topLeftCell="A1">
      <selection activeCell="A1" sqref="A1"/>
    </sheetView>
  </sheetViews>
  <sheetFormatPr defaultColWidth="8.796875" defaultRowHeight="15"/>
  <cols>
    <col min="1" max="1" width="9" style="5" customWidth="1"/>
    <col min="2" max="3" width="2.59765625" style="5" customWidth="1"/>
    <col min="4" max="4" width="44.59765625" style="5" customWidth="1"/>
    <col min="5" max="5" width="14.59765625" style="5" customWidth="1"/>
    <col min="6" max="6" width="120.59765625" style="5" customWidth="1"/>
    <col min="7" max="7" width="12.59765625" style="5" customWidth="1"/>
    <col min="8" max="16384" width="9" style="5" customWidth="1"/>
  </cols>
  <sheetData>
    <row r="1" ht="18" customHeight="1"/>
    <row r="2" spans="2:3" ht="18" customHeight="1">
      <c r="B2" s="4" t="s">
        <v>137</v>
      </c>
      <c r="C2" s="4"/>
    </row>
    <row r="3" ht="9.75" customHeight="1"/>
    <row r="4" spans="2:6" ht="19.5" customHeight="1">
      <c r="B4" s="731" t="s">
        <v>184</v>
      </c>
      <c r="C4" s="731"/>
      <c r="D4" s="732"/>
      <c r="E4" s="206" t="s">
        <v>218</v>
      </c>
      <c r="F4" s="205" t="s">
        <v>139</v>
      </c>
    </row>
    <row r="5" spans="2:6" ht="63.75" customHeight="1">
      <c r="B5" s="739" t="s">
        <v>138</v>
      </c>
      <c r="C5" s="739"/>
      <c r="D5" s="739"/>
      <c r="E5" s="207" t="s">
        <v>22</v>
      </c>
      <c r="F5" s="208" t="s">
        <v>22</v>
      </c>
    </row>
    <row r="6" spans="2:6" ht="63.75" customHeight="1">
      <c r="B6" s="740" t="s">
        <v>304</v>
      </c>
      <c r="C6" s="741"/>
      <c r="D6" s="741"/>
      <c r="E6" s="207" t="s">
        <v>22</v>
      </c>
      <c r="F6" s="208" t="s">
        <v>22</v>
      </c>
    </row>
    <row r="7" spans="2:6" ht="78.75" customHeight="1">
      <c r="B7" s="24"/>
      <c r="C7" s="742" t="s">
        <v>305</v>
      </c>
      <c r="D7" s="743"/>
      <c r="E7" s="209" t="s">
        <v>23</v>
      </c>
      <c r="F7" s="342" t="s">
        <v>406</v>
      </c>
    </row>
    <row r="8" spans="2:6" ht="63.75" customHeight="1">
      <c r="B8" s="211"/>
      <c r="C8" s="733" t="s">
        <v>173</v>
      </c>
      <c r="D8" s="734"/>
      <c r="E8" s="209" t="s">
        <v>23</v>
      </c>
      <c r="F8" s="342" t="s">
        <v>397</v>
      </c>
    </row>
    <row r="9" spans="2:6" ht="94.5" customHeight="1">
      <c r="B9" s="211"/>
      <c r="C9" s="211"/>
      <c r="D9" s="207" t="s">
        <v>340</v>
      </c>
      <c r="E9" s="207" t="s">
        <v>23</v>
      </c>
      <c r="F9" s="342" t="s">
        <v>407</v>
      </c>
    </row>
    <row r="10" spans="2:6" ht="63.75" customHeight="1">
      <c r="B10" s="211"/>
      <c r="C10" s="211"/>
      <c r="D10" s="207" t="s">
        <v>174</v>
      </c>
      <c r="E10" s="207" t="s">
        <v>23</v>
      </c>
      <c r="F10" s="342" t="s">
        <v>408</v>
      </c>
    </row>
    <row r="11" spans="2:6" ht="42.75" customHeight="1">
      <c r="B11" s="211"/>
      <c r="C11" s="211"/>
      <c r="D11" s="207" t="s">
        <v>175</v>
      </c>
      <c r="E11" s="207" t="s">
        <v>23</v>
      </c>
      <c r="F11" s="208" t="s">
        <v>24</v>
      </c>
    </row>
    <row r="12" spans="2:6" ht="57" customHeight="1">
      <c r="B12" s="211"/>
      <c r="C12" s="212"/>
      <c r="D12" s="207" t="s">
        <v>176</v>
      </c>
      <c r="E12" s="207" t="s">
        <v>23</v>
      </c>
      <c r="F12" s="210" t="s">
        <v>25</v>
      </c>
    </row>
    <row r="13" spans="2:6" ht="102" customHeight="1">
      <c r="B13" s="211"/>
      <c r="C13" s="735" t="s">
        <v>306</v>
      </c>
      <c r="D13" s="736"/>
      <c r="E13" s="209" t="s">
        <v>26</v>
      </c>
      <c r="F13" s="347" t="s">
        <v>398</v>
      </c>
    </row>
    <row r="14" spans="2:6" ht="278.25" customHeight="1">
      <c r="B14" s="211"/>
      <c r="C14" s="737" t="s">
        <v>177</v>
      </c>
      <c r="D14" s="738"/>
      <c r="E14" s="207" t="s">
        <v>27</v>
      </c>
      <c r="F14" s="348" t="s">
        <v>402</v>
      </c>
    </row>
    <row r="15" spans="2:6" ht="63.75" customHeight="1">
      <c r="B15" s="212"/>
      <c r="C15" s="735" t="s">
        <v>267</v>
      </c>
      <c r="D15" s="736"/>
      <c r="E15" s="214" t="s">
        <v>28</v>
      </c>
      <c r="F15" s="111" t="s">
        <v>28</v>
      </c>
    </row>
    <row r="16" spans="2:3" ht="18" customHeight="1">
      <c r="B16" s="4" t="s">
        <v>178</v>
      </c>
      <c r="C16" s="4"/>
    </row>
    <row r="17" ht="9.75" customHeight="1"/>
    <row r="18" spans="2:6" ht="19.5" customHeight="1">
      <c r="B18" s="731" t="s">
        <v>184</v>
      </c>
      <c r="C18" s="731"/>
      <c r="D18" s="732"/>
      <c r="E18" s="206" t="s">
        <v>218</v>
      </c>
      <c r="F18" s="205" t="s">
        <v>139</v>
      </c>
    </row>
    <row r="19" spans="2:6" ht="221.25" customHeight="1">
      <c r="B19" s="740" t="s">
        <v>307</v>
      </c>
      <c r="C19" s="741"/>
      <c r="D19" s="741"/>
      <c r="E19" s="207" t="s">
        <v>29</v>
      </c>
      <c r="F19" s="215" t="s">
        <v>386</v>
      </c>
    </row>
    <row r="20" spans="2:6" ht="285" customHeight="1">
      <c r="B20" s="741" t="s">
        <v>308</v>
      </c>
      <c r="C20" s="741"/>
      <c r="D20" s="741"/>
      <c r="E20" s="207" t="s">
        <v>30</v>
      </c>
      <c r="F20" s="215" t="s">
        <v>387</v>
      </c>
    </row>
    <row r="21" spans="2:6" ht="55.5" customHeight="1">
      <c r="B21" s="740" t="s">
        <v>309</v>
      </c>
      <c r="C21" s="741"/>
      <c r="D21" s="741"/>
      <c r="E21" s="207" t="s">
        <v>22</v>
      </c>
      <c r="F21" s="208" t="s">
        <v>22</v>
      </c>
    </row>
    <row r="22" spans="2:6" ht="39.75" customHeight="1">
      <c r="B22" s="211"/>
      <c r="C22" s="733" t="s">
        <v>169</v>
      </c>
      <c r="D22" s="738"/>
      <c r="E22" s="213" t="s">
        <v>22</v>
      </c>
      <c r="F22" s="208" t="s">
        <v>22</v>
      </c>
    </row>
    <row r="23" spans="2:6" ht="40.5" customHeight="1">
      <c r="B23" s="211"/>
      <c r="C23" s="211"/>
      <c r="D23" s="207" t="s">
        <v>170</v>
      </c>
      <c r="E23" s="207" t="s">
        <v>31</v>
      </c>
      <c r="F23" s="208" t="s">
        <v>32</v>
      </c>
    </row>
    <row r="24" spans="2:6" ht="96.75" customHeight="1">
      <c r="B24" s="211"/>
      <c r="C24" s="212"/>
      <c r="D24" s="207" t="s">
        <v>172</v>
      </c>
      <c r="E24" s="207" t="s">
        <v>22</v>
      </c>
      <c r="F24" s="342" t="s">
        <v>400</v>
      </c>
    </row>
    <row r="25" spans="2:6" ht="32.25" customHeight="1">
      <c r="B25" s="212"/>
      <c r="C25" s="737" t="s">
        <v>171</v>
      </c>
      <c r="D25" s="738"/>
      <c r="E25" s="213" t="s">
        <v>35</v>
      </c>
      <c r="F25" s="210" t="s">
        <v>36</v>
      </c>
    </row>
    <row r="26" spans="2:6" ht="34.5" customHeight="1">
      <c r="B26" s="741" t="s">
        <v>310</v>
      </c>
      <c r="C26" s="741"/>
      <c r="D26" s="741"/>
      <c r="E26" s="207" t="s">
        <v>28</v>
      </c>
      <c r="F26" s="208" t="s">
        <v>28</v>
      </c>
    </row>
    <row r="27" spans="2:6" ht="9.75" customHeight="1">
      <c r="B27" s="123"/>
      <c r="C27" s="123"/>
      <c r="D27" s="12"/>
      <c r="E27" s="12"/>
      <c r="F27" s="12"/>
    </row>
    <row r="28" spans="2:6" ht="18" customHeight="1">
      <c r="B28" s="12" t="s">
        <v>210</v>
      </c>
      <c r="C28" s="123"/>
      <c r="D28" s="12"/>
      <c r="E28" s="12"/>
      <c r="F28" s="12"/>
    </row>
    <row r="29" spans="2:6" ht="18" customHeight="1">
      <c r="B29" s="12" t="s">
        <v>254</v>
      </c>
      <c r="C29" s="123"/>
      <c r="D29" s="12"/>
      <c r="E29" s="12"/>
      <c r="F29" s="12"/>
    </row>
    <row r="30" spans="2:6" ht="18" customHeight="1">
      <c r="B30" s="12" t="s">
        <v>327</v>
      </c>
      <c r="C30" s="123"/>
      <c r="D30" s="12"/>
      <c r="E30" s="12"/>
      <c r="F30" s="12"/>
    </row>
    <row r="31" spans="2:6" ht="18" customHeight="1">
      <c r="B31" s="5" t="s">
        <v>328</v>
      </c>
      <c r="C31" s="123"/>
      <c r="D31" s="12"/>
      <c r="E31" s="12"/>
      <c r="F31" s="12"/>
    </row>
    <row r="32" spans="2:3" ht="18" customHeight="1">
      <c r="B32" s="12" t="s">
        <v>329</v>
      </c>
      <c r="C32" s="12"/>
    </row>
    <row r="33" ht="18" customHeight="1">
      <c r="B33" s="14" t="s">
        <v>339</v>
      </c>
    </row>
    <row r="34" ht="18" customHeight="1">
      <c r="B34" s="5" t="s">
        <v>265</v>
      </c>
    </row>
    <row r="35" ht="18" customHeight="1">
      <c r="B35" s="5" t="s">
        <v>264</v>
      </c>
    </row>
    <row r="36" ht="18" customHeight="1">
      <c r="B36" s="5" t="s">
        <v>255</v>
      </c>
    </row>
    <row r="37" ht="18" customHeight="1"/>
  </sheetData>
  <sheetProtection/>
  <mergeCells count="15">
    <mergeCell ref="B19:D19"/>
    <mergeCell ref="B26:D26"/>
    <mergeCell ref="C25:D25"/>
    <mergeCell ref="B21:D21"/>
    <mergeCell ref="C22:D22"/>
    <mergeCell ref="B20:D20"/>
    <mergeCell ref="B18:D18"/>
    <mergeCell ref="C8:D8"/>
    <mergeCell ref="C13:D13"/>
    <mergeCell ref="C14:D14"/>
    <mergeCell ref="C15:D15"/>
    <mergeCell ref="B4:D4"/>
    <mergeCell ref="B5:D5"/>
    <mergeCell ref="B6:D6"/>
    <mergeCell ref="C7:D7"/>
  </mergeCells>
  <printOptions horizontalCentered="1"/>
  <pageMargins left="0.5905511811023622" right="0.5905511811023622" top="0.5905511811023622" bottom="0.36" header="0.5118110236220472" footer="0.32"/>
  <pageSetup fitToHeight="0" fitToWidth="0" horizontalDpi="600" verticalDpi="600" orientation="landscape" paperSize="9" scale="55" r:id="rId1"/>
  <rowBreaks count="1" manualBreakCount="1">
    <brk id="15" min="1" max="5" man="1"/>
  </rowBreaks>
</worksheet>
</file>

<file path=xl/worksheets/sheet6.xml><?xml version="1.0" encoding="utf-8"?>
<worksheet xmlns="http://schemas.openxmlformats.org/spreadsheetml/2006/main" xmlns:r="http://schemas.openxmlformats.org/officeDocument/2006/relationships">
  <dimension ref="A1:Q57"/>
  <sheetViews>
    <sheetView view="pageBreakPreview" zoomScale="60" zoomScalePageLayoutView="0" workbookViewId="0" topLeftCell="A1">
      <selection activeCell="A1" sqref="A1"/>
    </sheetView>
  </sheetViews>
  <sheetFormatPr defaultColWidth="8.796875" defaultRowHeight="15"/>
  <cols>
    <col min="1" max="1" width="9" style="5" customWidth="1"/>
    <col min="2" max="2" width="7.19921875" style="5" customWidth="1"/>
    <col min="3" max="3" width="10.59765625" style="5" customWidth="1"/>
    <col min="4" max="4" width="6.69921875" style="5" customWidth="1"/>
    <col min="5" max="5" width="32.5" style="5" customWidth="1"/>
    <col min="6" max="16" width="15.59765625" style="5" customWidth="1"/>
    <col min="17" max="18" width="12.59765625" style="5" customWidth="1"/>
    <col min="19" max="16384" width="9" style="5" customWidth="1"/>
  </cols>
  <sheetData>
    <row r="1" spans="1:16" ht="18" customHeight="1">
      <c r="A1" s="14"/>
      <c r="B1" s="14"/>
      <c r="C1" s="14"/>
      <c r="D1" s="14"/>
      <c r="E1" s="14"/>
      <c r="F1" s="14"/>
      <c r="G1" s="14"/>
      <c r="H1" s="14"/>
      <c r="I1" s="14"/>
      <c r="J1" s="14"/>
      <c r="K1" s="14"/>
      <c r="L1" s="14"/>
      <c r="M1" s="14"/>
      <c r="N1" s="14"/>
      <c r="O1" s="14"/>
      <c r="P1" s="14"/>
    </row>
    <row r="2" spans="1:16" ht="18" customHeight="1">
      <c r="A2" s="14"/>
      <c r="B2" s="25" t="s">
        <v>313</v>
      </c>
      <c r="C2" s="25"/>
      <c r="D2" s="14"/>
      <c r="E2" s="14"/>
      <c r="F2" s="14"/>
      <c r="G2" s="14"/>
      <c r="H2" s="14"/>
      <c r="I2" s="14"/>
      <c r="J2" s="14"/>
      <c r="K2" s="14"/>
      <c r="L2" s="14"/>
      <c r="M2" s="14"/>
      <c r="N2" s="14"/>
      <c r="O2" s="14"/>
      <c r="P2" s="14"/>
    </row>
    <row r="3" spans="1:16" ht="18" customHeight="1">
      <c r="A3" s="14"/>
      <c r="B3" s="25" t="s">
        <v>187</v>
      </c>
      <c r="C3" s="25"/>
      <c r="D3" s="14"/>
      <c r="E3" s="14"/>
      <c r="F3" s="14"/>
      <c r="G3" s="14"/>
      <c r="H3" s="14"/>
      <c r="I3" s="14"/>
      <c r="J3" s="14"/>
      <c r="K3" s="14"/>
      <c r="L3" s="14"/>
      <c r="M3" s="14"/>
      <c r="N3" s="14"/>
      <c r="O3" s="14"/>
      <c r="P3" s="14"/>
    </row>
    <row r="4" spans="1:16" ht="9.75" customHeight="1">
      <c r="A4" s="14"/>
      <c r="B4" s="14"/>
      <c r="C4" s="14"/>
      <c r="D4" s="14"/>
      <c r="E4" s="14"/>
      <c r="F4" s="14"/>
      <c r="G4" s="14"/>
      <c r="H4" s="14"/>
      <c r="I4" s="14"/>
      <c r="J4" s="14"/>
      <c r="K4" s="14"/>
      <c r="L4" s="14"/>
      <c r="M4" s="14"/>
      <c r="N4" s="14"/>
      <c r="O4" s="14"/>
      <c r="P4" s="14"/>
    </row>
    <row r="5" spans="1:17" ht="18" customHeight="1">
      <c r="A5" s="14"/>
      <c r="B5" s="796" t="s">
        <v>86</v>
      </c>
      <c r="C5" s="797"/>
      <c r="D5" s="797"/>
      <c r="E5" s="797"/>
      <c r="F5" s="796" t="s">
        <v>188</v>
      </c>
      <c r="G5" s="797"/>
      <c r="H5" s="797"/>
      <c r="I5" s="797"/>
      <c r="J5" s="797"/>
      <c r="K5" s="797"/>
      <c r="L5" s="797"/>
      <c r="M5" s="797"/>
      <c r="N5" s="797"/>
      <c r="O5" s="797"/>
      <c r="P5" s="803"/>
      <c r="Q5" s="13"/>
    </row>
    <row r="6" spans="1:17" ht="58.5" customHeight="1">
      <c r="A6" s="14"/>
      <c r="B6" s="798" t="s">
        <v>314</v>
      </c>
      <c r="C6" s="799"/>
      <c r="D6" s="799"/>
      <c r="E6" s="799"/>
      <c r="F6" s="804" t="s">
        <v>395</v>
      </c>
      <c r="G6" s="745"/>
      <c r="H6" s="745"/>
      <c r="I6" s="745"/>
      <c r="J6" s="745"/>
      <c r="K6" s="745"/>
      <c r="L6" s="745"/>
      <c r="M6" s="745"/>
      <c r="N6" s="745"/>
      <c r="O6" s="745"/>
      <c r="P6" s="746"/>
      <c r="Q6" s="12"/>
    </row>
    <row r="7" spans="1:17" ht="30" customHeight="1">
      <c r="A7" s="14"/>
      <c r="B7" s="794" t="s">
        <v>189</v>
      </c>
      <c r="C7" s="745"/>
      <c r="D7" s="745"/>
      <c r="E7" s="745"/>
      <c r="F7" s="793" t="s">
        <v>37</v>
      </c>
      <c r="G7" s="745"/>
      <c r="H7" s="745"/>
      <c r="I7" s="745"/>
      <c r="J7" s="745"/>
      <c r="K7" s="745"/>
      <c r="L7" s="745"/>
      <c r="M7" s="745"/>
      <c r="N7" s="745"/>
      <c r="O7" s="745"/>
      <c r="P7" s="746"/>
      <c r="Q7" s="12"/>
    </row>
    <row r="8" spans="1:17" ht="30" customHeight="1">
      <c r="A8" s="14"/>
      <c r="B8" s="794" t="s">
        <v>135</v>
      </c>
      <c r="C8" s="745"/>
      <c r="D8" s="745"/>
      <c r="E8" s="745"/>
      <c r="F8" s="793" t="s">
        <v>35</v>
      </c>
      <c r="G8" s="745"/>
      <c r="H8" s="745"/>
      <c r="I8" s="745"/>
      <c r="J8" s="745"/>
      <c r="K8" s="745"/>
      <c r="L8" s="745"/>
      <c r="M8" s="745"/>
      <c r="N8" s="745"/>
      <c r="O8" s="745"/>
      <c r="P8" s="746"/>
      <c r="Q8" s="12"/>
    </row>
    <row r="9" spans="1:17" ht="30" customHeight="1">
      <c r="A9" s="14"/>
      <c r="B9" s="794" t="s">
        <v>134</v>
      </c>
      <c r="C9" s="745"/>
      <c r="D9" s="745"/>
      <c r="E9" s="745"/>
      <c r="F9" s="793" t="s">
        <v>38</v>
      </c>
      <c r="G9" s="745"/>
      <c r="H9" s="745"/>
      <c r="I9" s="745"/>
      <c r="J9" s="745"/>
      <c r="K9" s="745"/>
      <c r="L9" s="745"/>
      <c r="M9" s="745"/>
      <c r="N9" s="745"/>
      <c r="O9" s="745"/>
      <c r="P9" s="746"/>
      <c r="Q9" s="12"/>
    </row>
    <row r="10" spans="1:16" ht="15.75" customHeight="1">
      <c r="A10" s="14"/>
      <c r="B10" s="26" t="s">
        <v>232</v>
      </c>
      <c r="C10" s="14"/>
      <c r="D10" s="26"/>
      <c r="E10" s="15"/>
      <c r="F10" s="15"/>
      <c r="G10" s="15"/>
      <c r="H10" s="15"/>
      <c r="I10" s="15"/>
      <c r="J10" s="15"/>
      <c r="K10" s="15"/>
      <c r="L10" s="15"/>
      <c r="M10" s="15"/>
      <c r="N10" s="15"/>
      <c r="O10" s="15"/>
      <c r="P10" s="15"/>
    </row>
    <row r="11" spans="2:16" s="14" customFormat="1" ht="15.75" customHeight="1">
      <c r="B11" s="26" t="s">
        <v>269</v>
      </c>
      <c r="D11" s="26"/>
      <c r="E11" s="15"/>
      <c r="F11" s="15"/>
      <c r="G11" s="15"/>
      <c r="H11" s="15"/>
      <c r="I11" s="15"/>
      <c r="J11" s="15"/>
      <c r="K11" s="15"/>
      <c r="L11" s="15"/>
      <c r="M11" s="15"/>
      <c r="N11" s="15"/>
      <c r="O11" s="15"/>
      <c r="P11" s="15"/>
    </row>
    <row r="12" spans="2:16" s="14" customFormat="1" ht="15.75" customHeight="1">
      <c r="B12" s="26" t="s">
        <v>261</v>
      </c>
      <c r="D12" s="26"/>
      <c r="E12" s="15"/>
      <c r="F12" s="15"/>
      <c r="G12" s="15"/>
      <c r="H12" s="15"/>
      <c r="I12" s="15"/>
      <c r="J12" s="15"/>
      <c r="K12" s="15"/>
      <c r="L12" s="15"/>
      <c r="M12" s="15"/>
      <c r="N12" s="15"/>
      <c r="O12" s="15"/>
      <c r="P12" s="15"/>
    </row>
    <row r="13" spans="1:16" ht="15.75" customHeight="1">
      <c r="A13" s="14"/>
      <c r="B13" s="26" t="s">
        <v>270</v>
      </c>
      <c r="C13" s="14"/>
      <c r="D13" s="26"/>
      <c r="E13" s="15"/>
      <c r="F13" s="15"/>
      <c r="G13" s="15"/>
      <c r="H13" s="15"/>
      <c r="I13" s="15"/>
      <c r="J13" s="15"/>
      <c r="K13" s="15"/>
      <c r="L13" s="15"/>
      <c r="M13" s="15"/>
      <c r="N13" s="15"/>
      <c r="O13" s="15"/>
      <c r="P13" s="15"/>
    </row>
    <row r="14" spans="1:16" ht="15.75" customHeight="1">
      <c r="A14" s="14"/>
      <c r="B14" s="26" t="s">
        <v>233</v>
      </c>
      <c r="C14" s="14"/>
      <c r="D14" s="26"/>
      <c r="E14" s="15"/>
      <c r="F14" s="15"/>
      <c r="G14" s="15"/>
      <c r="H14" s="15"/>
      <c r="I14" s="15"/>
      <c r="J14" s="15"/>
      <c r="K14" s="15"/>
      <c r="L14" s="15"/>
      <c r="M14" s="15"/>
      <c r="N14" s="15"/>
      <c r="O14" s="15"/>
      <c r="P14" s="15"/>
    </row>
    <row r="15" spans="1:16" ht="13.5" customHeight="1">
      <c r="A15" s="14"/>
      <c r="B15" s="14"/>
      <c r="C15" s="14"/>
      <c r="D15" s="14"/>
      <c r="E15" s="14"/>
      <c r="F15" s="14"/>
      <c r="G15" s="14"/>
      <c r="H15" s="14"/>
      <c r="I15" s="14"/>
      <c r="J15" s="14"/>
      <c r="K15" s="14"/>
      <c r="L15" s="14"/>
      <c r="M15" s="14"/>
      <c r="N15" s="14"/>
      <c r="O15" s="14"/>
      <c r="P15" s="14"/>
    </row>
    <row r="16" spans="1:17" ht="18" customHeight="1" thickBot="1">
      <c r="A16" s="14"/>
      <c r="B16" s="25" t="s">
        <v>311</v>
      </c>
      <c r="C16" s="25"/>
      <c r="D16" s="14"/>
      <c r="E16" s="14"/>
      <c r="F16" s="14"/>
      <c r="G16" s="14"/>
      <c r="H16" s="14"/>
      <c r="I16" s="14"/>
      <c r="J16" s="14"/>
      <c r="K16" s="14"/>
      <c r="L16" s="27"/>
      <c r="M16" s="27"/>
      <c r="N16" s="27"/>
      <c r="O16" s="27"/>
      <c r="P16" s="28" t="s">
        <v>291</v>
      </c>
      <c r="Q16" s="18"/>
    </row>
    <row r="17" spans="1:16" ht="15.75" customHeight="1">
      <c r="A17" s="14"/>
      <c r="B17" s="800" t="s">
        <v>293</v>
      </c>
      <c r="C17" s="800" t="s">
        <v>39</v>
      </c>
      <c r="D17" s="783" t="s">
        <v>40</v>
      </c>
      <c r="E17" s="784"/>
      <c r="F17" s="216" t="s">
        <v>5</v>
      </c>
      <c r="G17" s="217" t="s">
        <v>6</v>
      </c>
      <c r="H17" s="218" t="s">
        <v>7</v>
      </c>
      <c r="I17" s="218" t="s">
        <v>8</v>
      </c>
      <c r="J17" s="218" t="s">
        <v>9</v>
      </c>
      <c r="K17" s="219" t="s">
        <v>10</v>
      </c>
      <c r="L17" s="790" t="s">
        <v>238</v>
      </c>
      <c r="M17" s="220" t="s">
        <v>11</v>
      </c>
      <c r="N17" s="218" t="s">
        <v>12</v>
      </c>
      <c r="O17" s="221" t="s">
        <v>13</v>
      </c>
      <c r="P17" s="780" t="s">
        <v>239</v>
      </c>
    </row>
    <row r="18" spans="1:16" ht="13.5" customHeight="1">
      <c r="A18" s="14"/>
      <c r="B18" s="801"/>
      <c r="C18" s="805"/>
      <c r="D18" s="785"/>
      <c r="E18" s="786"/>
      <c r="F18" s="33" t="s">
        <v>284</v>
      </c>
      <c r="G18" s="30" t="s">
        <v>256</v>
      </c>
      <c r="H18" s="29" t="s">
        <v>257</v>
      </c>
      <c r="I18" s="29" t="s">
        <v>258</v>
      </c>
      <c r="J18" s="29" t="s">
        <v>259</v>
      </c>
      <c r="K18" s="33" t="s">
        <v>260</v>
      </c>
      <c r="L18" s="791"/>
      <c r="M18" s="34"/>
      <c r="N18" s="29"/>
      <c r="O18" s="35"/>
      <c r="P18" s="781"/>
    </row>
    <row r="19" spans="1:16" ht="15.75" customHeight="1">
      <c r="A19" s="14"/>
      <c r="B19" s="802"/>
      <c r="C19" s="806"/>
      <c r="D19" s="787"/>
      <c r="E19" s="788"/>
      <c r="F19" s="36"/>
      <c r="G19" s="37"/>
      <c r="H19" s="38"/>
      <c r="I19" s="38" t="s">
        <v>290</v>
      </c>
      <c r="J19" s="38" t="s">
        <v>285</v>
      </c>
      <c r="K19" s="39" t="s">
        <v>286</v>
      </c>
      <c r="L19" s="792"/>
      <c r="M19" s="40" t="s">
        <v>287</v>
      </c>
      <c r="N19" s="38" t="s">
        <v>288</v>
      </c>
      <c r="O19" s="41" t="s">
        <v>289</v>
      </c>
      <c r="P19" s="782"/>
    </row>
    <row r="20" spans="1:16" ht="21.75" customHeight="1">
      <c r="A20" s="14" t="s">
        <v>41</v>
      </c>
      <c r="B20" s="775"/>
      <c r="C20" s="775"/>
      <c r="D20" s="777" t="s">
        <v>181</v>
      </c>
      <c r="E20" s="42" t="s">
        <v>298</v>
      </c>
      <c r="F20" s="43"/>
      <c r="G20" s="44">
        <v>17.1</v>
      </c>
      <c r="H20" s="45">
        <v>16.7</v>
      </c>
      <c r="I20" s="45">
        <v>16.2</v>
      </c>
      <c r="J20" s="45">
        <v>16.1</v>
      </c>
      <c r="K20" s="46">
        <v>16.1</v>
      </c>
      <c r="L20" s="47"/>
      <c r="M20" s="48"/>
      <c r="N20" s="49"/>
      <c r="O20" s="50"/>
      <c r="P20" s="51"/>
    </row>
    <row r="21" spans="1:16" ht="21.75" customHeight="1">
      <c r="A21" s="14"/>
      <c r="B21" s="775"/>
      <c r="C21" s="775"/>
      <c r="D21" s="778"/>
      <c r="E21" s="42" t="s">
        <v>297</v>
      </c>
      <c r="F21" s="52">
        <v>16.7</v>
      </c>
      <c r="G21" s="53">
        <v>16.6</v>
      </c>
      <c r="H21" s="45">
        <v>16.6</v>
      </c>
      <c r="I21" s="45">
        <v>17.2</v>
      </c>
      <c r="J21" s="49"/>
      <c r="K21" s="43"/>
      <c r="L21" s="54"/>
      <c r="M21" s="55"/>
      <c r="N21" s="56"/>
      <c r="O21" s="57"/>
      <c r="P21" s="51"/>
    </row>
    <row r="22" spans="1:16" ht="32.25" customHeight="1">
      <c r="A22" s="14"/>
      <c r="B22" s="775"/>
      <c r="C22" s="775"/>
      <c r="D22" s="779"/>
      <c r="E22" s="42" t="s">
        <v>299</v>
      </c>
      <c r="F22" s="58"/>
      <c r="G22" s="59"/>
      <c r="H22" s="49"/>
      <c r="I22" s="49"/>
      <c r="J22" s="310" t="s">
        <v>383</v>
      </c>
      <c r="K22" s="308" t="s">
        <v>385</v>
      </c>
      <c r="L22" s="54"/>
      <c r="M22" s="309" t="s">
        <v>394</v>
      </c>
      <c r="N22" s="310" t="s">
        <v>396</v>
      </c>
      <c r="O22" s="311" t="s">
        <v>403</v>
      </c>
      <c r="P22" s="59"/>
    </row>
    <row r="23" spans="1:16" ht="21.75" customHeight="1">
      <c r="A23" s="14"/>
      <c r="B23" s="775"/>
      <c r="C23" s="775"/>
      <c r="D23" s="777" t="s">
        <v>190</v>
      </c>
      <c r="E23" s="42" t="s">
        <v>298</v>
      </c>
      <c r="F23" s="43"/>
      <c r="G23" s="222">
        <v>4317617</v>
      </c>
      <c r="H23" s="223">
        <v>4277617</v>
      </c>
      <c r="I23" s="223">
        <v>4237617</v>
      </c>
      <c r="J23" s="223">
        <v>4167617</v>
      </c>
      <c r="K23" s="224">
        <v>4082617</v>
      </c>
      <c r="L23" s="47"/>
      <c r="M23" s="48"/>
      <c r="N23" s="49"/>
      <c r="O23" s="50"/>
      <c r="P23" s="51"/>
    </row>
    <row r="24" spans="1:16" ht="21.75" customHeight="1">
      <c r="A24" s="14"/>
      <c r="B24" s="775"/>
      <c r="C24" s="775"/>
      <c r="D24" s="778"/>
      <c r="E24" s="42" t="s">
        <v>297</v>
      </c>
      <c r="F24" s="225">
        <v>4300461</v>
      </c>
      <c r="G24" s="226">
        <v>4336366</v>
      </c>
      <c r="H24" s="223">
        <v>4398558</v>
      </c>
      <c r="I24" s="223">
        <v>4560770</v>
      </c>
      <c r="J24" s="49"/>
      <c r="K24" s="43"/>
      <c r="L24" s="54"/>
      <c r="M24" s="55"/>
      <c r="N24" s="56"/>
      <c r="O24" s="57"/>
      <c r="P24" s="51"/>
    </row>
    <row r="25" spans="1:16" ht="35.25" customHeight="1">
      <c r="A25" s="14"/>
      <c r="B25" s="776"/>
      <c r="C25" s="776"/>
      <c r="D25" s="779"/>
      <c r="E25" s="42" t="s">
        <v>299</v>
      </c>
      <c r="F25" s="58"/>
      <c r="G25" s="59"/>
      <c r="H25" s="49"/>
      <c r="I25" s="49"/>
      <c r="J25" s="312" t="s">
        <v>382</v>
      </c>
      <c r="K25" s="313" t="s">
        <v>389</v>
      </c>
      <c r="L25" s="54"/>
      <c r="M25" s="314" t="s">
        <v>390</v>
      </c>
      <c r="N25" s="315" t="s">
        <v>405</v>
      </c>
      <c r="O25" s="316" t="s">
        <v>399</v>
      </c>
      <c r="P25" s="59"/>
    </row>
    <row r="26" spans="1:16" ht="6" customHeight="1">
      <c r="A26" s="14"/>
      <c r="B26" s="61"/>
      <c r="C26" s="61"/>
      <c r="D26" s="62"/>
      <c r="E26" s="63"/>
      <c r="F26" s="31"/>
      <c r="G26" s="31"/>
      <c r="H26" s="31"/>
      <c r="I26" s="31"/>
      <c r="J26" s="31"/>
      <c r="K26" s="31"/>
      <c r="L26" s="31"/>
      <c r="M26" s="31"/>
      <c r="N26" s="31"/>
      <c r="O26" s="31"/>
      <c r="P26" s="31"/>
    </row>
    <row r="27" spans="1:16" ht="19.5" customHeight="1">
      <c r="A27" s="14"/>
      <c r="B27" s="748" t="s">
        <v>330</v>
      </c>
      <c r="C27" s="789" t="s">
        <v>42</v>
      </c>
      <c r="D27" s="764" t="s">
        <v>43</v>
      </c>
      <c r="E27" s="765"/>
      <c r="F27" s="227"/>
      <c r="G27" s="228"/>
      <c r="H27" s="229"/>
      <c r="I27" s="229"/>
      <c r="J27" s="229"/>
      <c r="K27" s="227"/>
      <c r="L27" s="64"/>
      <c r="M27" s="65"/>
      <c r="N27" s="66"/>
      <c r="O27" s="67"/>
      <c r="P27" s="68"/>
    </row>
    <row r="28" spans="1:16" ht="19.5" customHeight="1" thickBot="1">
      <c r="A28" s="14"/>
      <c r="B28" s="749"/>
      <c r="C28" s="773"/>
      <c r="D28" s="766" t="s">
        <v>44</v>
      </c>
      <c r="E28" s="757"/>
      <c r="F28" s="69"/>
      <c r="G28" s="230">
        <v>11600</v>
      </c>
      <c r="H28" s="231">
        <v>24400</v>
      </c>
      <c r="I28" s="231">
        <v>30600</v>
      </c>
      <c r="J28" s="231">
        <v>36600</v>
      </c>
      <c r="K28" s="232">
        <v>41100</v>
      </c>
      <c r="L28" s="233">
        <f>SUM(G28:K28)</f>
        <v>144300</v>
      </c>
      <c r="M28" s="70"/>
      <c r="N28" s="71"/>
      <c r="O28" s="72"/>
      <c r="P28" s="73"/>
    </row>
    <row r="29" spans="1:16" ht="19.5" customHeight="1" thickTop="1">
      <c r="A29" s="14"/>
      <c r="B29" s="750"/>
      <c r="C29" s="767" t="s">
        <v>45</v>
      </c>
      <c r="D29" s="754" t="s">
        <v>46</v>
      </c>
      <c r="E29" s="769"/>
      <c r="F29" s="227"/>
      <c r="G29" s="228"/>
      <c r="H29" s="234"/>
      <c r="I29" s="234"/>
      <c r="J29" s="234"/>
      <c r="K29" s="235"/>
      <c r="L29" s="64"/>
      <c r="M29" s="74"/>
      <c r="N29" s="60"/>
      <c r="O29" s="75"/>
      <c r="P29" s="68"/>
    </row>
    <row r="30" spans="1:16" ht="19.5" customHeight="1" thickBot="1">
      <c r="A30" s="14"/>
      <c r="B30" s="750"/>
      <c r="C30" s="795"/>
      <c r="D30" s="766" t="s">
        <v>47</v>
      </c>
      <c r="E30" s="757"/>
      <c r="F30" s="69"/>
      <c r="G30" s="230">
        <v>5200</v>
      </c>
      <c r="H30" s="231">
        <v>8000</v>
      </c>
      <c r="I30" s="231">
        <v>11500</v>
      </c>
      <c r="J30" s="231">
        <v>15000</v>
      </c>
      <c r="K30" s="232">
        <v>15300</v>
      </c>
      <c r="L30" s="233">
        <f>SUM(G30:K30)</f>
        <v>55000</v>
      </c>
      <c r="M30" s="70"/>
      <c r="N30" s="71"/>
      <c r="O30" s="72"/>
      <c r="P30" s="73"/>
    </row>
    <row r="31" spans="1:16" ht="19.5" customHeight="1" thickTop="1">
      <c r="A31" s="14"/>
      <c r="B31" s="750"/>
      <c r="C31" s="767" t="s">
        <v>48</v>
      </c>
      <c r="D31" s="754" t="s">
        <v>49</v>
      </c>
      <c r="E31" s="755"/>
      <c r="F31" s="227"/>
      <c r="G31" s="228"/>
      <c r="H31" s="234"/>
      <c r="I31" s="234"/>
      <c r="J31" s="234"/>
      <c r="K31" s="235"/>
      <c r="L31" s="64"/>
      <c r="M31" s="74"/>
      <c r="N31" s="60"/>
      <c r="O31" s="75"/>
      <c r="P31" s="68"/>
    </row>
    <row r="32" spans="1:16" ht="19.5" customHeight="1" thickBot="1">
      <c r="A32" s="14"/>
      <c r="B32" s="750"/>
      <c r="C32" s="773"/>
      <c r="D32" s="774" t="s">
        <v>50</v>
      </c>
      <c r="E32" s="763"/>
      <c r="F32" s="69"/>
      <c r="G32" s="230">
        <v>600</v>
      </c>
      <c r="H32" s="231">
        <v>500</v>
      </c>
      <c r="I32" s="231">
        <v>1000</v>
      </c>
      <c r="J32" s="231">
        <v>1000</v>
      </c>
      <c r="K32" s="232">
        <v>3500</v>
      </c>
      <c r="L32" s="233">
        <f>SUM(G32:K32)</f>
        <v>6600</v>
      </c>
      <c r="M32" s="70"/>
      <c r="N32" s="71"/>
      <c r="O32" s="72"/>
      <c r="P32" s="73"/>
    </row>
    <row r="33" spans="1:16" ht="19.5" customHeight="1" thickTop="1">
      <c r="A33" s="14"/>
      <c r="B33" s="750"/>
      <c r="C33" s="767" t="s">
        <v>51</v>
      </c>
      <c r="D33" s="754" t="s">
        <v>52</v>
      </c>
      <c r="E33" s="755"/>
      <c r="F33" s="227"/>
      <c r="G33" s="228"/>
      <c r="H33" s="234"/>
      <c r="I33" s="234"/>
      <c r="J33" s="234"/>
      <c r="K33" s="235"/>
      <c r="L33" s="64"/>
      <c r="M33" s="74"/>
      <c r="N33" s="60"/>
      <c r="O33" s="75"/>
      <c r="P33" s="68"/>
    </row>
    <row r="34" spans="1:16" ht="19.5" customHeight="1" thickBot="1">
      <c r="A34" s="14"/>
      <c r="B34" s="750"/>
      <c r="C34" s="773"/>
      <c r="D34" s="774" t="s">
        <v>53</v>
      </c>
      <c r="E34" s="763"/>
      <c r="F34" s="69"/>
      <c r="G34" s="230">
        <v>3000</v>
      </c>
      <c r="H34" s="231">
        <v>4600</v>
      </c>
      <c r="I34" s="231">
        <v>4600</v>
      </c>
      <c r="J34" s="231">
        <v>5100</v>
      </c>
      <c r="K34" s="232">
        <v>5600</v>
      </c>
      <c r="L34" s="233">
        <f>SUM(G34:K34)</f>
        <v>22900</v>
      </c>
      <c r="M34" s="70"/>
      <c r="N34" s="71"/>
      <c r="O34" s="72"/>
      <c r="P34" s="73"/>
    </row>
    <row r="35" spans="1:16" ht="19.5" customHeight="1" thickTop="1">
      <c r="A35" s="14"/>
      <c r="B35" s="750"/>
      <c r="C35" s="767" t="s">
        <v>54</v>
      </c>
      <c r="D35" s="754" t="s">
        <v>55</v>
      </c>
      <c r="E35" s="769"/>
      <c r="F35" s="227"/>
      <c r="G35" s="236"/>
      <c r="H35" s="237"/>
      <c r="I35" s="237"/>
      <c r="J35" s="237"/>
      <c r="K35" s="238"/>
      <c r="L35" s="76"/>
      <c r="M35" s="77"/>
      <c r="N35" s="78"/>
      <c r="O35" s="79"/>
      <c r="P35" s="80"/>
    </row>
    <row r="36" spans="1:16" ht="19.5" customHeight="1" thickBot="1">
      <c r="A36" s="14"/>
      <c r="B36" s="751"/>
      <c r="C36" s="768"/>
      <c r="D36" s="770" t="s">
        <v>56</v>
      </c>
      <c r="E36" s="761"/>
      <c r="F36" s="81"/>
      <c r="G36" s="239">
        <v>20100</v>
      </c>
      <c r="H36" s="240">
        <v>10500</v>
      </c>
      <c r="I36" s="240">
        <v>11000</v>
      </c>
      <c r="J36" s="240">
        <v>11000</v>
      </c>
      <c r="K36" s="241">
        <v>11000</v>
      </c>
      <c r="L36" s="242">
        <f>SUM(G36:K36)</f>
        <v>63600</v>
      </c>
      <c r="M36" s="82"/>
      <c r="N36" s="83"/>
      <c r="O36" s="84"/>
      <c r="P36" s="85"/>
    </row>
    <row r="37" spans="1:16" ht="19.5" customHeight="1">
      <c r="A37" s="14"/>
      <c r="B37" s="86"/>
      <c r="C37" s="86"/>
      <c r="D37" s="14"/>
      <c r="E37" s="14"/>
      <c r="F37" s="14"/>
      <c r="G37" s="14"/>
      <c r="H37" s="14"/>
      <c r="I37" s="807" t="s">
        <v>331</v>
      </c>
      <c r="J37" s="808"/>
      <c r="K37" s="809"/>
      <c r="L37" s="87">
        <f>L28+L30+L32+L34+L36</f>
        <v>292400</v>
      </c>
      <c r="M37" s="14"/>
      <c r="N37" s="14"/>
      <c r="O37" s="88"/>
      <c r="P37" s="14"/>
    </row>
    <row r="38" spans="1:17" ht="18.75" customHeight="1">
      <c r="A38" s="14"/>
      <c r="B38" s="86"/>
      <c r="C38" s="86"/>
      <c r="D38" s="14"/>
      <c r="E38" s="14"/>
      <c r="F38" s="14"/>
      <c r="G38" s="14"/>
      <c r="H38" s="14"/>
      <c r="I38" s="810" t="s">
        <v>315</v>
      </c>
      <c r="J38" s="811"/>
      <c r="K38" s="761"/>
      <c r="L38" s="89">
        <v>1782</v>
      </c>
      <c r="M38" s="14"/>
      <c r="N38" s="14"/>
      <c r="O38" s="14"/>
      <c r="P38" s="88"/>
      <c r="Q38" s="243"/>
    </row>
    <row r="39" spans="1:16" ht="9" customHeight="1">
      <c r="A39" s="14"/>
      <c r="B39" s="86"/>
      <c r="C39" s="86"/>
      <c r="D39" s="14"/>
      <c r="E39" s="14"/>
      <c r="F39" s="14"/>
      <c r="G39" s="14"/>
      <c r="H39" s="14"/>
      <c r="I39" s="14"/>
      <c r="J39" s="90"/>
      <c r="K39" s="90"/>
      <c r="L39" s="91"/>
      <c r="M39" s="14"/>
      <c r="N39" s="14"/>
      <c r="O39" s="14"/>
      <c r="P39" s="88"/>
    </row>
    <row r="40" spans="1:16" ht="19.5" customHeight="1">
      <c r="A40" s="14"/>
      <c r="B40" s="748" t="s">
        <v>332</v>
      </c>
      <c r="C40" s="772" t="s">
        <v>57</v>
      </c>
      <c r="D40" s="764" t="s">
        <v>58</v>
      </c>
      <c r="E40" s="765"/>
      <c r="F40" s="66"/>
      <c r="G40" s="92"/>
      <c r="H40" s="66"/>
      <c r="I40" s="244"/>
      <c r="J40" s="244"/>
      <c r="K40" s="343"/>
      <c r="L40" s="54"/>
      <c r="M40" s="812"/>
      <c r="N40" s="813"/>
      <c r="O40" s="814"/>
      <c r="P40" s="93"/>
    </row>
    <row r="41" spans="1:16" ht="19.5" customHeight="1" thickBot="1">
      <c r="A41" s="14"/>
      <c r="B41" s="749"/>
      <c r="C41" s="771"/>
      <c r="D41" s="756" t="s">
        <v>59</v>
      </c>
      <c r="E41" s="757"/>
      <c r="F41" s="71"/>
      <c r="G41" s="94"/>
      <c r="H41" s="71"/>
      <c r="I41" s="71"/>
      <c r="J41" s="245">
        <v>0</v>
      </c>
      <c r="K41" s="387" t="s">
        <v>391</v>
      </c>
      <c r="L41" s="247"/>
      <c r="M41" s="388" t="s">
        <v>409</v>
      </c>
      <c r="N41" s="389" t="s">
        <v>410</v>
      </c>
      <c r="O41" s="423" t="s">
        <v>411</v>
      </c>
      <c r="P41" s="390" t="s">
        <v>412</v>
      </c>
    </row>
    <row r="42" spans="1:16" ht="19.5" customHeight="1" thickTop="1">
      <c r="A42" s="14"/>
      <c r="B42" s="750"/>
      <c r="C42" s="752" t="s">
        <v>60</v>
      </c>
      <c r="D42" s="754" t="s">
        <v>61</v>
      </c>
      <c r="E42" s="769"/>
      <c r="F42" s="60"/>
      <c r="G42" s="92"/>
      <c r="H42" s="60"/>
      <c r="I42" s="249"/>
      <c r="J42" s="45"/>
      <c r="K42" s="46"/>
      <c r="L42" s="54"/>
      <c r="M42" s="250"/>
      <c r="N42" s="45"/>
      <c r="O42" s="251"/>
      <c r="P42" s="93"/>
    </row>
    <row r="43" spans="1:16" ht="19.5" customHeight="1" thickBot="1">
      <c r="A43" s="14"/>
      <c r="B43" s="750"/>
      <c r="C43" s="771"/>
      <c r="D43" s="756" t="s">
        <v>62</v>
      </c>
      <c r="E43" s="757"/>
      <c r="F43" s="71"/>
      <c r="G43" s="94"/>
      <c r="H43" s="71"/>
      <c r="I43" s="71"/>
      <c r="J43" s="245">
        <v>0</v>
      </c>
      <c r="K43" s="387" t="s">
        <v>392</v>
      </c>
      <c r="L43" s="247"/>
      <c r="M43" s="388" t="s">
        <v>413</v>
      </c>
      <c r="N43" s="389" t="s">
        <v>414</v>
      </c>
      <c r="O43" s="423" t="s">
        <v>415</v>
      </c>
      <c r="P43" s="390" t="s">
        <v>416</v>
      </c>
    </row>
    <row r="44" spans="1:16" ht="19.5" customHeight="1" thickTop="1">
      <c r="A44" s="14"/>
      <c r="B44" s="750"/>
      <c r="C44" s="752" t="s">
        <v>63</v>
      </c>
      <c r="D44" s="754" t="s">
        <v>64</v>
      </c>
      <c r="E44" s="755"/>
      <c r="F44" s="95"/>
      <c r="G44" s="92"/>
      <c r="H44" s="60"/>
      <c r="I44" s="249"/>
      <c r="J44" s="45"/>
      <c r="K44" s="46"/>
      <c r="L44" s="54"/>
      <c r="M44" s="250"/>
      <c r="N44" s="45"/>
      <c r="O44" s="251"/>
      <c r="P44" s="93"/>
    </row>
    <row r="45" spans="1:16" ht="19.5" customHeight="1" thickBot="1">
      <c r="A45" s="14"/>
      <c r="B45" s="750"/>
      <c r="C45" s="753"/>
      <c r="D45" s="762" t="s">
        <v>65</v>
      </c>
      <c r="E45" s="763"/>
      <c r="F45" s="69"/>
      <c r="G45" s="94"/>
      <c r="H45" s="71"/>
      <c r="I45" s="71"/>
      <c r="J45" s="245">
        <v>0</v>
      </c>
      <c r="K45" s="246">
        <v>26882</v>
      </c>
      <c r="L45" s="247"/>
      <c r="M45" s="248">
        <v>26882</v>
      </c>
      <c r="N45" s="389">
        <v>26882</v>
      </c>
      <c r="O45" s="423" t="s">
        <v>417</v>
      </c>
      <c r="P45" s="815" t="s">
        <v>418</v>
      </c>
    </row>
    <row r="46" spans="1:16" ht="19.5" customHeight="1" thickTop="1">
      <c r="A46" s="14"/>
      <c r="B46" s="750"/>
      <c r="C46" s="752" t="s">
        <v>66</v>
      </c>
      <c r="D46" s="754" t="s">
        <v>67</v>
      </c>
      <c r="E46" s="755"/>
      <c r="F46" s="95"/>
      <c r="G46" s="92"/>
      <c r="H46" s="60"/>
      <c r="I46" s="249"/>
      <c r="J46" s="45"/>
      <c r="K46" s="46"/>
      <c r="L46" s="54"/>
      <c r="M46" s="250"/>
      <c r="N46" s="45"/>
      <c r="O46" s="251"/>
      <c r="P46" s="93"/>
    </row>
    <row r="47" spans="1:16" ht="19.5" customHeight="1" thickBot="1">
      <c r="A47" s="14"/>
      <c r="B47" s="750"/>
      <c r="C47" s="753"/>
      <c r="D47" s="756" t="s">
        <v>68</v>
      </c>
      <c r="E47" s="757"/>
      <c r="F47" s="69"/>
      <c r="G47" s="94"/>
      <c r="H47" s="71"/>
      <c r="I47" s="71"/>
      <c r="J47" s="245">
        <v>0</v>
      </c>
      <c r="K47" s="246">
        <v>100</v>
      </c>
      <c r="L47" s="247"/>
      <c r="M47" s="391" t="s">
        <v>419</v>
      </c>
      <c r="N47" s="392" t="s">
        <v>420</v>
      </c>
      <c r="O47" s="392" t="s">
        <v>421</v>
      </c>
      <c r="P47" s="390" t="s">
        <v>422</v>
      </c>
    </row>
    <row r="48" spans="1:16" ht="19.5" customHeight="1" thickTop="1">
      <c r="A48" s="14"/>
      <c r="B48" s="750"/>
      <c r="C48" s="758" t="s">
        <v>69</v>
      </c>
      <c r="D48" s="754" t="s">
        <v>70</v>
      </c>
      <c r="E48" s="755"/>
      <c r="F48" s="78"/>
      <c r="G48" s="96"/>
      <c r="H48" s="78"/>
      <c r="I48" s="249"/>
      <c r="J48" s="249"/>
      <c r="K48" s="252"/>
      <c r="L48" s="253"/>
      <c r="M48" s="254"/>
      <c r="N48" s="249"/>
      <c r="O48" s="255"/>
      <c r="P48" s="97"/>
    </row>
    <row r="49" spans="1:17" ht="19.5" customHeight="1" thickBot="1">
      <c r="A49" s="14"/>
      <c r="B49" s="751"/>
      <c r="C49" s="759"/>
      <c r="D49" s="760" t="s">
        <v>71</v>
      </c>
      <c r="E49" s="761"/>
      <c r="F49" s="81"/>
      <c r="G49" s="98"/>
      <c r="H49" s="83"/>
      <c r="I49" s="83"/>
      <c r="J49" s="256">
        <v>0</v>
      </c>
      <c r="K49" s="393" t="s">
        <v>393</v>
      </c>
      <c r="L49" s="257"/>
      <c r="M49" s="394" t="s">
        <v>423</v>
      </c>
      <c r="N49" s="395" t="s">
        <v>424</v>
      </c>
      <c r="O49" s="424" t="s">
        <v>425</v>
      </c>
      <c r="P49" s="396" t="s">
        <v>426</v>
      </c>
      <c r="Q49" s="10"/>
    </row>
    <row r="50" spans="1:17" ht="20.25" customHeight="1">
      <c r="A50" s="14"/>
      <c r="B50" s="86"/>
      <c r="C50" s="86"/>
      <c r="D50" s="14"/>
      <c r="E50" s="14"/>
      <c r="F50" s="14"/>
      <c r="G50" s="14"/>
      <c r="H50" s="14"/>
      <c r="I50" s="14"/>
      <c r="J50" s="14"/>
      <c r="K50" s="14"/>
      <c r="L50" s="14"/>
      <c r="M50" s="807" t="s">
        <v>333</v>
      </c>
      <c r="N50" s="808"/>
      <c r="O50" s="809"/>
      <c r="P50" s="816" t="s">
        <v>427</v>
      </c>
      <c r="Q50" s="10"/>
    </row>
    <row r="51" spans="1:17" ht="20.25" customHeight="1">
      <c r="A51" s="14"/>
      <c r="B51" s="86" t="s">
        <v>206</v>
      </c>
      <c r="C51" s="86"/>
      <c r="D51" s="86"/>
      <c r="E51" s="86"/>
      <c r="F51" s="86"/>
      <c r="G51" s="86"/>
      <c r="H51" s="86"/>
      <c r="I51" s="86"/>
      <c r="J51" s="86"/>
      <c r="K51" s="86"/>
      <c r="L51" s="86"/>
      <c r="M51" s="747" t="s">
        <v>334</v>
      </c>
      <c r="N51" s="745"/>
      <c r="O51" s="746"/>
      <c r="P51" s="397">
        <v>0</v>
      </c>
      <c r="Q51" s="10"/>
    </row>
    <row r="52" spans="1:17" ht="20.25" customHeight="1">
      <c r="A52" s="14"/>
      <c r="B52" s="86" t="s">
        <v>207</v>
      </c>
      <c r="C52" s="86"/>
      <c r="D52" s="86"/>
      <c r="E52" s="86"/>
      <c r="F52" s="86"/>
      <c r="G52" s="86"/>
      <c r="H52" s="86"/>
      <c r="I52" s="86"/>
      <c r="J52" s="86"/>
      <c r="K52" s="86"/>
      <c r="L52" s="86"/>
      <c r="M52" s="747" t="s">
        <v>72</v>
      </c>
      <c r="N52" s="745"/>
      <c r="O52" s="746"/>
      <c r="P52" s="817" t="s">
        <v>427</v>
      </c>
      <c r="Q52" s="10"/>
    </row>
    <row r="53" spans="1:17" ht="20.25" customHeight="1">
      <c r="A53" s="14"/>
      <c r="B53" s="86" t="s">
        <v>335</v>
      </c>
      <c r="C53" s="86"/>
      <c r="D53" s="86"/>
      <c r="E53" s="86"/>
      <c r="F53" s="86"/>
      <c r="G53" s="86"/>
      <c r="H53" s="86"/>
      <c r="I53" s="86"/>
      <c r="J53" s="86"/>
      <c r="K53" s="86"/>
      <c r="L53" s="86"/>
      <c r="M53" s="747" t="s">
        <v>326</v>
      </c>
      <c r="N53" s="745"/>
      <c r="O53" s="746"/>
      <c r="P53" s="397">
        <v>0</v>
      </c>
      <c r="Q53" s="10"/>
    </row>
    <row r="54" spans="1:17" ht="20.25" customHeight="1">
      <c r="A54" s="14"/>
      <c r="B54" s="258" t="s">
        <v>336</v>
      </c>
      <c r="C54" s="103"/>
      <c r="D54" s="103"/>
      <c r="E54" s="86"/>
      <c r="F54" s="86"/>
      <c r="G54" s="86"/>
      <c r="H54" s="86"/>
      <c r="I54" s="86"/>
      <c r="J54" s="86"/>
      <c r="K54" s="86"/>
      <c r="L54" s="86"/>
      <c r="M54" s="744" t="s">
        <v>318</v>
      </c>
      <c r="N54" s="745"/>
      <c r="O54" s="746"/>
      <c r="P54" s="397">
        <v>0</v>
      </c>
      <c r="Q54" s="10"/>
    </row>
    <row r="55" spans="1:16" ht="20.25" customHeight="1">
      <c r="A55" s="14"/>
      <c r="B55" s="258" t="s">
        <v>73</v>
      </c>
      <c r="C55" s="103"/>
      <c r="D55" s="103"/>
      <c r="E55" s="86"/>
      <c r="F55" s="86"/>
      <c r="G55" s="86"/>
      <c r="H55" s="86"/>
      <c r="I55" s="86"/>
      <c r="J55" s="86"/>
      <c r="K55" s="86"/>
      <c r="L55" s="86"/>
      <c r="M55" s="744" t="s">
        <v>317</v>
      </c>
      <c r="N55" s="745"/>
      <c r="O55" s="746"/>
      <c r="P55" s="397">
        <v>0</v>
      </c>
    </row>
    <row r="56" spans="2:16" ht="20.25" customHeight="1">
      <c r="B56" s="258" t="s">
        <v>337</v>
      </c>
      <c r="C56" s="258"/>
      <c r="D56" s="258"/>
      <c r="E56" s="258"/>
      <c r="F56" s="258"/>
      <c r="G56" s="258"/>
      <c r="H56" s="258"/>
      <c r="I56" s="258"/>
      <c r="J56" s="258"/>
      <c r="K56" s="258"/>
      <c r="L56" s="258"/>
      <c r="M56" s="747" t="s">
        <v>74</v>
      </c>
      <c r="N56" s="745"/>
      <c r="O56" s="746"/>
      <c r="P56" s="817" t="s">
        <v>427</v>
      </c>
    </row>
    <row r="57" spans="2:16" ht="20.25" customHeight="1">
      <c r="B57" s="258" t="s">
        <v>338</v>
      </c>
      <c r="C57" s="258"/>
      <c r="D57" s="258"/>
      <c r="E57" s="258"/>
      <c r="F57" s="258"/>
      <c r="G57" s="258"/>
      <c r="H57" s="258"/>
      <c r="I57" s="258"/>
      <c r="J57" s="258"/>
      <c r="K57" s="258"/>
      <c r="L57" s="258"/>
      <c r="M57" s="747" t="s">
        <v>312</v>
      </c>
      <c r="N57" s="745"/>
      <c r="O57" s="746"/>
      <c r="P57" s="397">
        <v>775</v>
      </c>
    </row>
  </sheetData>
  <sheetProtection/>
  <mergeCells count="61">
    <mergeCell ref="C44:C45"/>
    <mergeCell ref="D32:E32"/>
    <mergeCell ref="D29:E29"/>
    <mergeCell ref="M53:O53"/>
    <mergeCell ref="M51:O51"/>
    <mergeCell ref="M50:O50"/>
    <mergeCell ref="M52:O52"/>
    <mergeCell ref="I37:K37"/>
    <mergeCell ref="I38:K38"/>
    <mergeCell ref="D33:E33"/>
    <mergeCell ref="B5:E5"/>
    <mergeCell ref="B6:E6"/>
    <mergeCell ref="B7:E7"/>
    <mergeCell ref="B17:B19"/>
    <mergeCell ref="F5:P5"/>
    <mergeCell ref="F6:P6"/>
    <mergeCell ref="F7:P7"/>
    <mergeCell ref="C17:C19"/>
    <mergeCell ref="C31:C32"/>
    <mergeCell ref="D30:E30"/>
    <mergeCell ref="L17:L19"/>
    <mergeCell ref="F8:P8"/>
    <mergeCell ref="F9:P9"/>
    <mergeCell ref="B8:E8"/>
    <mergeCell ref="B9:E9"/>
    <mergeCell ref="D31:E31"/>
    <mergeCell ref="B27:B36"/>
    <mergeCell ref="C29:C30"/>
    <mergeCell ref="C33:C34"/>
    <mergeCell ref="D34:E34"/>
    <mergeCell ref="B20:B25"/>
    <mergeCell ref="D20:D22"/>
    <mergeCell ref="D23:D25"/>
    <mergeCell ref="P17:P19"/>
    <mergeCell ref="D17:E19"/>
    <mergeCell ref="C20:C25"/>
    <mergeCell ref="C27:C28"/>
    <mergeCell ref="D27:E27"/>
    <mergeCell ref="C35:C36"/>
    <mergeCell ref="D35:E35"/>
    <mergeCell ref="D36:E36"/>
    <mergeCell ref="D42:E42"/>
    <mergeCell ref="C42:C43"/>
    <mergeCell ref="C40:C41"/>
    <mergeCell ref="D41:E41"/>
    <mergeCell ref="D49:E49"/>
    <mergeCell ref="D44:E44"/>
    <mergeCell ref="D45:E45"/>
    <mergeCell ref="D40:E40"/>
    <mergeCell ref="D28:E28"/>
    <mergeCell ref="D43:E43"/>
    <mergeCell ref="M54:O54"/>
    <mergeCell ref="M55:O55"/>
    <mergeCell ref="M56:O56"/>
    <mergeCell ref="M57:O57"/>
    <mergeCell ref="B40:B49"/>
    <mergeCell ref="C46:C47"/>
    <mergeCell ref="D46:E46"/>
    <mergeCell ref="D47:E47"/>
    <mergeCell ref="C48:C49"/>
    <mergeCell ref="D48:E48"/>
  </mergeCells>
  <printOptions horizontalCentered="1"/>
  <pageMargins left="0.5905511811023622" right="0.5905511811023622" top="0.5905511811023622" bottom="0.5905511811023622" header="0.5118110236220472" footer="0.3543307086614173"/>
  <pageSetup fitToHeight="0" fitToWidth="0" horizontalDpi="600" verticalDpi="600" orientation="landscape"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天野190215各省協議反映</dc:creator>
  <cp:keywords/>
  <dc:description/>
  <cp:lastModifiedBy>HOSTNAME</cp:lastModifiedBy>
  <cp:lastPrinted>2015-08-21T01:18:51Z</cp:lastPrinted>
  <dcterms:created xsi:type="dcterms:W3CDTF">2007-05-01T01:44:16Z</dcterms:created>
  <dcterms:modified xsi:type="dcterms:W3CDTF">2016-03-04T06:11:48Z</dcterms:modified>
  <cp:category/>
  <cp:version/>
  <cp:contentType/>
  <cp:contentStatus/>
</cp:coreProperties>
</file>