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30_学事G共有\030_高校受入\400_教育委員会会議\100_議題\06_修正版\"/>
    </mc:Choice>
  </mc:AlternateContent>
  <bookViews>
    <workbookView xWindow="0" yWindow="0" windowWidth="20490" windowHeight="6930" activeTab="2"/>
  </bookViews>
  <sheets>
    <sheet name="２－３" sheetId="1" r:id="rId1"/>
    <sheet name="２－４" sheetId="4" r:id="rId2"/>
    <sheet name="２－５" sheetId="5" r:id="rId3"/>
    <sheet name="２－６" sheetId="13" r:id="rId4"/>
    <sheet name="２－７" sheetId="10" r:id="rId5"/>
    <sheet name="２－８" sheetId="9" r:id="rId6"/>
  </sheets>
  <definedNames>
    <definedName name="_xlnm.Print_Area" localSheetId="0">'２－３'!$A$1:$I$58</definedName>
    <definedName name="_xlnm.Print_Area" localSheetId="1">'２－４'!$A$1:$K$80</definedName>
    <definedName name="_xlnm.Print_Area" localSheetId="2">'２－５'!$A$1:$K$75</definedName>
    <definedName name="_xlnm.Print_Area" localSheetId="3">'２－６'!$A$1:$J$72</definedName>
    <definedName name="_xlnm.Print_Area" localSheetId="4">'２－７'!$A$1:$K$32</definedName>
    <definedName name="_xlnm.Print_Area" localSheetId="5">'２－８'!$A$1:$K$47</definedName>
  </definedNames>
  <calcPr calcId="162913"/>
</workbook>
</file>

<file path=xl/calcChain.xml><?xml version="1.0" encoding="utf-8"?>
<calcChain xmlns="http://schemas.openxmlformats.org/spreadsheetml/2006/main">
  <c r="I65" i="5" l="1"/>
  <c r="I70" i="5"/>
  <c r="I41" i="5"/>
  <c r="I42" i="5"/>
  <c r="I43" i="5"/>
  <c r="I44" i="5"/>
  <c r="I45" i="5"/>
  <c r="I46" i="5"/>
  <c r="I47" i="5"/>
  <c r="I48" i="5"/>
  <c r="I49" i="5"/>
  <c r="I50" i="5"/>
  <c r="I55" i="5"/>
  <c r="I60" i="5"/>
  <c r="I25" i="5"/>
  <c r="I26" i="5"/>
  <c r="I27" i="5"/>
  <c r="I36" i="5"/>
  <c r="J46" i="4"/>
  <c r="J47" i="4"/>
  <c r="J48" i="4"/>
  <c r="J49" i="4"/>
  <c r="K49" i="4"/>
  <c r="J50" i="4"/>
  <c r="J51" i="4"/>
  <c r="J52" i="4"/>
  <c r="J53" i="4"/>
  <c r="J54" i="4"/>
  <c r="K55" i="4"/>
  <c r="O36" i="4"/>
  <c r="J56" i="4"/>
  <c r="J57" i="4"/>
  <c r="J58" i="4"/>
  <c r="J59" i="4"/>
  <c r="J60" i="4"/>
  <c r="K61" i="4"/>
  <c r="J61" i="4"/>
  <c r="J62" i="4"/>
  <c r="J63" i="4"/>
  <c r="J64" i="4"/>
  <c r="K65" i="4"/>
  <c r="J65" i="4"/>
  <c r="J66" i="4"/>
  <c r="J67" i="4"/>
  <c r="K68" i="4"/>
  <c r="J68" i="4"/>
  <c r="J69" i="4"/>
  <c r="C22" i="13"/>
  <c r="D64" i="1"/>
  <c r="D63" i="1"/>
  <c r="D62" i="1"/>
  <c r="E15" i="4"/>
  <c r="D60" i="5"/>
  <c r="I60" i="1"/>
  <c r="D60" i="1"/>
  <c r="C56" i="1"/>
  <c r="H56" i="1"/>
  <c r="H55" i="1"/>
  <c r="H54" i="1"/>
  <c r="H53" i="1"/>
  <c r="H48" i="1"/>
  <c r="C64" i="1" s="1"/>
  <c r="H47" i="1"/>
  <c r="H46" i="1"/>
  <c r="H45" i="1"/>
  <c r="H44" i="1"/>
  <c r="C55" i="1"/>
  <c r="C54" i="1"/>
  <c r="C53" i="1"/>
  <c r="C52" i="1"/>
  <c r="C51" i="1"/>
  <c r="C14" i="1"/>
  <c r="C62" i="1" s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13" i="1"/>
  <c r="H43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9" i="1"/>
  <c r="F30" i="10"/>
  <c r="F29" i="10"/>
  <c r="F19" i="10"/>
  <c r="F18" i="10"/>
  <c r="F11" i="10"/>
  <c r="C15" i="13"/>
  <c r="C18" i="13"/>
  <c r="C28" i="13"/>
  <c r="C16" i="13"/>
  <c r="O16" i="9"/>
  <c r="N16" i="9"/>
  <c r="O15" i="9"/>
  <c r="O14" i="9"/>
  <c r="N13" i="9"/>
  <c r="M13" i="9"/>
  <c r="I34" i="9"/>
  <c r="C33" i="9"/>
  <c r="I33" i="9"/>
  <c r="I32" i="9"/>
  <c r="I31" i="9"/>
  <c r="I30" i="9"/>
  <c r="I29" i="9"/>
  <c r="C28" i="9"/>
  <c r="I28" i="9"/>
  <c r="I27" i="9"/>
  <c r="I20" i="9"/>
  <c r="C20" i="9"/>
  <c r="C19" i="9"/>
  <c r="C18" i="9"/>
  <c r="I17" i="9"/>
  <c r="C17" i="9"/>
  <c r="C16" i="9"/>
  <c r="C15" i="9"/>
  <c r="C14" i="9"/>
  <c r="I13" i="9"/>
  <c r="C13" i="9"/>
  <c r="Q14" i="10"/>
  <c r="Q13" i="10"/>
  <c r="P12" i="10"/>
  <c r="P13" i="10"/>
  <c r="C32" i="13"/>
  <c r="C31" i="13"/>
  <c r="C30" i="13"/>
  <c r="C29" i="13"/>
  <c r="C27" i="13"/>
  <c r="C26" i="13"/>
  <c r="C25" i="13"/>
  <c r="C24" i="13"/>
  <c r="C23" i="13"/>
  <c r="C21" i="13"/>
  <c r="C20" i="13"/>
  <c r="C19" i="13"/>
  <c r="C17" i="13"/>
  <c r="C9" i="13"/>
  <c r="C4" i="13"/>
  <c r="N27" i="5"/>
  <c r="O26" i="5"/>
  <c r="N26" i="5"/>
  <c r="M25" i="5"/>
  <c r="M24" i="5"/>
  <c r="M23" i="5"/>
  <c r="M22" i="5"/>
  <c r="M21" i="5"/>
  <c r="D29" i="5"/>
  <c r="D28" i="5"/>
  <c r="D27" i="5"/>
  <c r="D26" i="5"/>
  <c r="D25" i="5"/>
  <c r="I20" i="5"/>
  <c r="I19" i="5"/>
  <c r="I14" i="5"/>
  <c r="D13" i="5"/>
  <c r="D12" i="5"/>
  <c r="J9" i="5"/>
  <c r="I9" i="5" s="1"/>
  <c r="D11" i="5"/>
  <c r="I8" i="5"/>
  <c r="D10" i="5"/>
  <c r="I7" i="5"/>
  <c r="D9" i="5"/>
  <c r="I6" i="5"/>
  <c r="I5" i="5"/>
  <c r="I4" i="5"/>
  <c r="D4" i="5"/>
  <c r="D68" i="5"/>
  <c r="D50" i="5"/>
  <c r="D49" i="5"/>
  <c r="D40" i="5"/>
  <c r="D39" i="5"/>
  <c r="D38" i="5"/>
  <c r="E63" i="4"/>
  <c r="D63" i="4"/>
  <c r="K45" i="4"/>
  <c r="J44" i="4"/>
  <c r="J43" i="4"/>
  <c r="D55" i="4"/>
  <c r="J41" i="4"/>
  <c r="E54" i="4"/>
  <c r="D53" i="4"/>
  <c r="J39" i="4"/>
  <c r="K38" i="4"/>
  <c r="J38" i="4"/>
  <c r="D48" i="4"/>
  <c r="J32" i="4"/>
  <c r="K31" i="4"/>
  <c r="J31" i="4"/>
  <c r="E43" i="4"/>
  <c r="D43" i="4"/>
  <c r="D42" i="4"/>
  <c r="J25" i="4"/>
  <c r="D41" i="4"/>
  <c r="K24" i="4"/>
  <c r="J24" i="4"/>
  <c r="D40" i="4"/>
  <c r="E39" i="4"/>
  <c r="D38" i="4"/>
  <c r="D37" i="4"/>
  <c r="D36" i="4"/>
  <c r="J18" i="4"/>
  <c r="K17" i="4"/>
  <c r="J17" i="4"/>
  <c r="D30" i="4"/>
  <c r="J10" i="4"/>
  <c r="K9" i="4"/>
  <c r="J9" i="4"/>
  <c r="D25" i="4"/>
  <c r="D20" i="4"/>
  <c r="J3" i="4"/>
  <c r="E79" i="4"/>
  <c r="D79" i="4"/>
  <c r="D78" i="4"/>
  <c r="D15" i="4"/>
  <c r="D14" i="4"/>
  <c r="D13" i="4"/>
  <c r="D72" i="4"/>
  <c r="D11" i="4"/>
  <c r="E71" i="4"/>
  <c r="D71" i="4"/>
  <c r="D70" i="4"/>
  <c r="D9" i="4"/>
  <c r="D7" i="4"/>
  <c r="D5" i="4"/>
  <c r="D64" i="4"/>
  <c r="H18" i="1"/>
  <c r="H17" i="1"/>
  <c r="H16" i="1"/>
  <c r="H15" i="1"/>
  <c r="H14" i="1"/>
  <c r="H60" i="1" s="1"/>
  <c r="H13" i="1"/>
  <c r="H12" i="1"/>
  <c r="C12" i="1"/>
  <c r="C60" i="1" s="1"/>
  <c r="M17" i="9"/>
  <c r="P37" i="4"/>
  <c r="N37" i="4"/>
  <c r="J45" i="4"/>
  <c r="D54" i="4"/>
  <c r="N24" i="5"/>
  <c r="P36" i="4"/>
  <c r="J55" i="4"/>
  <c r="N36" i="4"/>
  <c r="C63" i="1"/>
  <c r="D39" i="4"/>
  <c r="M36" i="4"/>
  <c r="M35" i="4"/>
  <c r="C65" i="1" l="1"/>
  <c r="D65" i="1"/>
</calcChain>
</file>

<file path=xl/sharedStrings.xml><?xml version="1.0" encoding="utf-8"?>
<sst xmlns="http://schemas.openxmlformats.org/spreadsheetml/2006/main" count="724" uniqueCount="425">
  <si>
    <t>高等学校名</t>
    <rPh sb="0" eb="2">
      <t>コウトウ</t>
    </rPh>
    <rPh sb="2" eb="4">
      <t>ガッコウ</t>
    </rPh>
    <rPh sb="4" eb="5">
      <t>メイ</t>
    </rPh>
    <phoneticPr fontId="1"/>
  </si>
  <si>
    <t>募集人員</t>
    <rPh sb="0" eb="2">
      <t>ボシュウ</t>
    </rPh>
    <rPh sb="2" eb="4">
      <t>ジンイン</t>
    </rPh>
    <phoneticPr fontId="1"/>
  </si>
  <si>
    <t>学級数</t>
    <rPh sb="0" eb="2">
      <t>ガッキュウ</t>
    </rPh>
    <rPh sb="2" eb="3">
      <t>スウ</t>
    </rPh>
    <phoneticPr fontId="1"/>
  </si>
  <si>
    <t>　府　立　池　　　田</t>
    <rPh sb="1" eb="2">
      <t>フ</t>
    </rPh>
    <rPh sb="3" eb="4">
      <t>リツ</t>
    </rPh>
    <rPh sb="5" eb="6">
      <t>イケ</t>
    </rPh>
    <rPh sb="9" eb="10">
      <t>タ</t>
    </rPh>
    <phoneticPr fontId="1"/>
  </si>
  <si>
    <t>　府　立　渋　　　谷</t>
    <rPh sb="1" eb="2">
      <t>フ</t>
    </rPh>
    <rPh sb="3" eb="4">
      <t>リツ</t>
    </rPh>
    <rPh sb="5" eb="6">
      <t>シブ</t>
    </rPh>
    <rPh sb="9" eb="10">
      <t>タニ</t>
    </rPh>
    <phoneticPr fontId="1"/>
  </si>
  <si>
    <t>　府　立　桜　　　塚</t>
    <rPh sb="1" eb="2">
      <t>フ</t>
    </rPh>
    <rPh sb="3" eb="4">
      <t>リツ</t>
    </rPh>
    <rPh sb="5" eb="6">
      <t>サクラ</t>
    </rPh>
    <rPh sb="9" eb="10">
      <t>ヅカ</t>
    </rPh>
    <phoneticPr fontId="1"/>
  </si>
  <si>
    <t>　府　立　刀　根　山</t>
    <rPh sb="1" eb="2">
      <t>フ</t>
    </rPh>
    <rPh sb="3" eb="4">
      <t>リツ</t>
    </rPh>
    <rPh sb="5" eb="6">
      <t>カタナ</t>
    </rPh>
    <rPh sb="7" eb="8">
      <t>ネ</t>
    </rPh>
    <rPh sb="9" eb="10">
      <t>ヤマ</t>
    </rPh>
    <phoneticPr fontId="1"/>
  </si>
  <si>
    <t>　府　立　箕　　　面</t>
    <rPh sb="1" eb="2">
      <t>フ</t>
    </rPh>
    <rPh sb="3" eb="4">
      <t>リツ</t>
    </rPh>
    <rPh sb="5" eb="6">
      <t>ミ</t>
    </rPh>
    <rPh sb="9" eb="10">
      <t>メン</t>
    </rPh>
    <phoneticPr fontId="1"/>
  </si>
  <si>
    <t>　府　立　春　日　丘</t>
    <rPh sb="1" eb="2">
      <t>フ</t>
    </rPh>
    <rPh sb="3" eb="4">
      <t>リツ</t>
    </rPh>
    <rPh sb="5" eb="6">
      <t>ハル</t>
    </rPh>
    <rPh sb="7" eb="8">
      <t>ヒ</t>
    </rPh>
    <rPh sb="9" eb="10">
      <t>オカ</t>
    </rPh>
    <phoneticPr fontId="1"/>
  </si>
  <si>
    <t>　府　立　茨　木　西</t>
    <rPh sb="1" eb="2">
      <t>フ</t>
    </rPh>
    <rPh sb="3" eb="4">
      <t>リツ</t>
    </rPh>
    <rPh sb="5" eb="6">
      <t>イバラ</t>
    </rPh>
    <rPh sb="7" eb="8">
      <t>キ</t>
    </rPh>
    <rPh sb="9" eb="10">
      <t>ニシ</t>
    </rPh>
    <phoneticPr fontId="1"/>
  </si>
  <si>
    <t>　府　立　吹　田　東</t>
    <rPh sb="1" eb="2">
      <t>フ</t>
    </rPh>
    <rPh sb="3" eb="4">
      <t>リツ</t>
    </rPh>
    <rPh sb="5" eb="6">
      <t>スイ</t>
    </rPh>
    <rPh sb="7" eb="8">
      <t>タ</t>
    </rPh>
    <rPh sb="9" eb="10">
      <t>ヒガシ</t>
    </rPh>
    <phoneticPr fontId="1"/>
  </si>
  <si>
    <t>　府　立　北　千　里</t>
    <rPh sb="1" eb="2">
      <t>フ</t>
    </rPh>
    <rPh sb="3" eb="4">
      <t>リツ</t>
    </rPh>
    <rPh sb="5" eb="6">
      <t>キタ</t>
    </rPh>
    <rPh sb="7" eb="8">
      <t>セン</t>
    </rPh>
    <rPh sb="9" eb="10">
      <t>サト</t>
    </rPh>
    <phoneticPr fontId="1"/>
  </si>
  <si>
    <t>　府　立　山　　　田</t>
    <rPh sb="1" eb="2">
      <t>フ</t>
    </rPh>
    <rPh sb="3" eb="4">
      <t>リツ</t>
    </rPh>
    <rPh sb="5" eb="6">
      <t>ヤマ</t>
    </rPh>
    <rPh sb="9" eb="10">
      <t>タ</t>
    </rPh>
    <phoneticPr fontId="1"/>
  </si>
  <si>
    <t>　府　立　三　　　島</t>
    <rPh sb="1" eb="2">
      <t>フ</t>
    </rPh>
    <rPh sb="3" eb="4">
      <t>リツ</t>
    </rPh>
    <rPh sb="5" eb="6">
      <t>サン</t>
    </rPh>
    <rPh sb="9" eb="10">
      <t>シマ</t>
    </rPh>
    <phoneticPr fontId="1"/>
  </si>
  <si>
    <t>　府　立　高　槻　北</t>
    <rPh sb="1" eb="2">
      <t>フ</t>
    </rPh>
    <rPh sb="3" eb="4">
      <t>リツ</t>
    </rPh>
    <rPh sb="5" eb="6">
      <t>タカ</t>
    </rPh>
    <rPh sb="7" eb="8">
      <t>ツキ</t>
    </rPh>
    <rPh sb="9" eb="10">
      <t>キタ</t>
    </rPh>
    <phoneticPr fontId="1"/>
  </si>
  <si>
    <t>　府　立　芥　　　川</t>
    <rPh sb="1" eb="2">
      <t>フ</t>
    </rPh>
    <rPh sb="3" eb="4">
      <t>リツ</t>
    </rPh>
    <rPh sb="5" eb="6">
      <t>アクタ</t>
    </rPh>
    <rPh sb="9" eb="10">
      <t>カワ</t>
    </rPh>
    <phoneticPr fontId="1"/>
  </si>
  <si>
    <t>　府　立　阿　武　野</t>
    <rPh sb="1" eb="2">
      <t>フ</t>
    </rPh>
    <rPh sb="3" eb="4">
      <t>リツ</t>
    </rPh>
    <rPh sb="5" eb="6">
      <t>オク</t>
    </rPh>
    <rPh sb="7" eb="8">
      <t>ブ</t>
    </rPh>
    <rPh sb="9" eb="10">
      <t>ノ</t>
    </rPh>
    <phoneticPr fontId="1"/>
  </si>
  <si>
    <t>　府　立　大　　　冠</t>
    <rPh sb="1" eb="2">
      <t>フ</t>
    </rPh>
    <rPh sb="3" eb="4">
      <t>リツ</t>
    </rPh>
    <rPh sb="5" eb="6">
      <t>ダイ</t>
    </rPh>
    <rPh sb="9" eb="10">
      <t>カン</t>
    </rPh>
    <phoneticPr fontId="1"/>
  </si>
  <si>
    <t>　府　立　摂　　　津</t>
    <rPh sb="1" eb="2">
      <t>フ</t>
    </rPh>
    <rPh sb="3" eb="4">
      <t>リツ</t>
    </rPh>
    <rPh sb="5" eb="6">
      <t>セツ</t>
    </rPh>
    <rPh sb="9" eb="10">
      <t>ツ</t>
    </rPh>
    <phoneticPr fontId="1"/>
  </si>
  <si>
    <t>　府　立　島　　　本</t>
    <rPh sb="1" eb="2">
      <t>フ</t>
    </rPh>
    <rPh sb="3" eb="4">
      <t>リツ</t>
    </rPh>
    <rPh sb="5" eb="6">
      <t>シマ</t>
    </rPh>
    <rPh sb="9" eb="10">
      <t>ホン</t>
    </rPh>
    <phoneticPr fontId="1"/>
  </si>
  <si>
    <t>　府　立　吹　　　田</t>
    <rPh sb="1" eb="2">
      <t>フ</t>
    </rPh>
    <rPh sb="3" eb="4">
      <t>リツ</t>
    </rPh>
    <rPh sb="5" eb="6">
      <t>スイ</t>
    </rPh>
    <rPh sb="9" eb="10">
      <t>タ</t>
    </rPh>
    <phoneticPr fontId="1"/>
  </si>
  <si>
    <t>　府　立　　　旭</t>
    <rPh sb="1" eb="2">
      <t>フ</t>
    </rPh>
    <rPh sb="3" eb="4">
      <t>リツ</t>
    </rPh>
    <rPh sb="7" eb="8">
      <t>アサヒ</t>
    </rPh>
    <phoneticPr fontId="1"/>
  </si>
  <si>
    <t>　府　立　茨　　　田</t>
    <rPh sb="1" eb="2">
      <t>フ</t>
    </rPh>
    <rPh sb="3" eb="4">
      <t>リツ</t>
    </rPh>
    <rPh sb="5" eb="6">
      <t>イバラ</t>
    </rPh>
    <rPh sb="9" eb="10">
      <t>タ</t>
    </rPh>
    <phoneticPr fontId="1"/>
  </si>
  <si>
    <t>　府　立　　　港</t>
    <rPh sb="1" eb="2">
      <t>フ</t>
    </rPh>
    <rPh sb="3" eb="4">
      <t>リツ</t>
    </rPh>
    <rPh sb="7" eb="8">
      <t>ミナト</t>
    </rPh>
    <phoneticPr fontId="1"/>
  </si>
  <si>
    <t>　大阪市立　桜　　宮</t>
    <rPh sb="1" eb="5">
      <t>オオサカシリツ</t>
    </rPh>
    <rPh sb="6" eb="7">
      <t>サクラ</t>
    </rPh>
    <rPh sb="9" eb="10">
      <t>ミヤ</t>
    </rPh>
    <phoneticPr fontId="1"/>
  </si>
  <si>
    <t>　大阪市立 　　東</t>
    <rPh sb="1" eb="5">
      <t>オオサカシリツ</t>
    </rPh>
    <rPh sb="8" eb="9">
      <t>ヒガシ</t>
    </rPh>
    <phoneticPr fontId="1"/>
  </si>
  <si>
    <t>　大阪市立　汎　　愛</t>
    <rPh sb="1" eb="5">
      <t>オオサカシリツ</t>
    </rPh>
    <rPh sb="6" eb="7">
      <t>ワタル</t>
    </rPh>
    <rPh sb="9" eb="10">
      <t>アイ</t>
    </rPh>
    <phoneticPr fontId="1"/>
  </si>
  <si>
    <t>　府　立　寝　屋　川</t>
    <rPh sb="1" eb="2">
      <t>フ</t>
    </rPh>
    <rPh sb="3" eb="4">
      <t>リツ</t>
    </rPh>
    <rPh sb="5" eb="6">
      <t>ネ</t>
    </rPh>
    <rPh sb="7" eb="8">
      <t>ヤ</t>
    </rPh>
    <rPh sb="9" eb="10">
      <t>カワ</t>
    </rPh>
    <phoneticPr fontId="1"/>
  </si>
  <si>
    <t>　府　立　枚　　　方</t>
    <rPh sb="1" eb="2">
      <t>フ</t>
    </rPh>
    <rPh sb="3" eb="4">
      <t>リツ</t>
    </rPh>
    <rPh sb="5" eb="6">
      <t>マイ</t>
    </rPh>
    <rPh sb="9" eb="10">
      <t>カタ</t>
    </rPh>
    <phoneticPr fontId="1"/>
  </si>
  <si>
    <t>　府　立　長　　　尾</t>
    <rPh sb="1" eb="2">
      <t>フ</t>
    </rPh>
    <rPh sb="3" eb="4">
      <t>リツ</t>
    </rPh>
    <rPh sb="5" eb="6">
      <t>チョウ</t>
    </rPh>
    <rPh sb="9" eb="10">
      <t>オ</t>
    </rPh>
    <phoneticPr fontId="1"/>
  </si>
  <si>
    <t>　府　立　牧　　　野</t>
    <rPh sb="1" eb="2">
      <t>フ</t>
    </rPh>
    <rPh sb="3" eb="4">
      <t>リツ</t>
    </rPh>
    <rPh sb="5" eb="6">
      <t>マキ</t>
    </rPh>
    <rPh sb="9" eb="10">
      <t>ノ</t>
    </rPh>
    <phoneticPr fontId="1"/>
  </si>
  <si>
    <t>　府　立　香　里　丘</t>
    <rPh sb="1" eb="2">
      <t>フ</t>
    </rPh>
    <rPh sb="3" eb="4">
      <t>リツ</t>
    </rPh>
    <rPh sb="5" eb="6">
      <t>カオリ</t>
    </rPh>
    <rPh sb="7" eb="8">
      <t>サト</t>
    </rPh>
    <rPh sb="9" eb="10">
      <t>オカ</t>
    </rPh>
    <phoneticPr fontId="1"/>
  </si>
  <si>
    <t>　府　立　守　口　東</t>
    <rPh sb="1" eb="2">
      <t>フ</t>
    </rPh>
    <rPh sb="3" eb="4">
      <t>リツ</t>
    </rPh>
    <rPh sb="5" eb="6">
      <t>カミ</t>
    </rPh>
    <rPh sb="7" eb="8">
      <t>クチ</t>
    </rPh>
    <rPh sb="9" eb="10">
      <t>ヒガシ</t>
    </rPh>
    <phoneticPr fontId="1"/>
  </si>
  <si>
    <t>　府　立　門　真　西</t>
    <rPh sb="1" eb="2">
      <t>フ</t>
    </rPh>
    <rPh sb="3" eb="4">
      <t>リツ</t>
    </rPh>
    <rPh sb="5" eb="6">
      <t>モン</t>
    </rPh>
    <rPh sb="7" eb="8">
      <t>マコト</t>
    </rPh>
    <rPh sb="9" eb="10">
      <t>ニシ</t>
    </rPh>
    <phoneticPr fontId="1"/>
  </si>
  <si>
    <t>　府　立　野　　　崎</t>
    <rPh sb="1" eb="2">
      <t>フ</t>
    </rPh>
    <rPh sb="3" eb="4">
      <t>リツ</t>
    </rPh>
    <rPh sb="5" eb="6">
      <t>ノ</t>
    </rPh>
    <rPh sb="9" eb="10">
      <t>ザキ</t>
    </rPh>
    <phoneticPr fontId="1"/>
  </si>
  <si>
    <t>　府　立　交　　　野</t>
    <rPh sb="1" eb="2">
      <t>フ</t>
    </rPh>
    <rPh sb="3" eb="4">
      <t>リツ</t>
    </rPh>
    <rPh sb="5" eb="6">
      <t>コウ</t>
    </rPh>
    <rPh sb="9" eb="10">
      <t>ノ</t>
    </rPh>
    <phoneticPr fontId="1"/>
  </si>
  <si>
    <t>　府　立　清　水　谷</t>
    <rPh sb="1" eb="2">
      <t>フ</t>
    </rPh>
    <rPh sb="3" eb="4">
      <t>リツ</t>
    </rPh>
    <rPh sb="5" eb="6">
      <t>セイ</t>
    </rPh>
    <rPh sb="7" eb="8">
      <t>ミズ</t>
    </rPh>
    <rPh sb="9" eb="10">
      <t>タニ</t>
    </rPh>
    <phoneticPr fontId="1"/>
  </si>
  <si>
    <t>　府　立　夕　陽　丘</t>
    <rPh sb="1" eb="2">
      <t>フ</t>
    </rPh>
    <rPh sb="3" eb="4">
      <t>リツ</t>
    </rPh>
    <rPh sb="5" eb="6">
      <t>ユウ</t>
    </rPh>
    <rPh sb="7" eb="8">
      <t>ヨウ</t>
    </rPh>
    <rPh sb="9" eb="10">
      <t>オカ</t>
    </rPh>
    <phoneticPr fontId="1"/>
  </si>
  <si>
    <t>　府　立　布　　　施</t>
    <rPh sb="1" eb="2">
      <t>フ</t>
    </rPh>
    <rPh sb="3" eb="4">
      <t>リツ</t>
    </rPh>
    <rPh sb="5" eb="6">
      <t>ヌノ</t>
    </rPh>
    <rPh sb="9" eb="10">
      <t>シ</t>
    </rPh>
    <phoneticPr fontId="1"/>
  </si>
  <si>
    <t>　府　立　花　　　園</t>
    <rPh sb="1" eb="2">
      <t>フ</t>
    </rPh>
    <rPh sb="3" eb="4">
      <t>リツ</t>
    </rPh>
    <rPh sb="5" eb="6">
      <t>ハナ</t>
    </rPh>
    <rPh sb="9" eb="10">
      <t>エン</t>
    </rPh>
    <phoneticPr fontId="1"/>
  </si>
  <si>
    <t>　府　立　山　　　本</t>
    <rPh sb="1" eb="2">
      <t>フ</t>
    </rPh>
    <rPh sb="3" eb="4">
      <t>リツ</t>
    </rPh>
    <rPh sb="5" eb="6">
      <t>ヤマ</t>
    </rPh>
    <rPh sb="9" eb="10">
      <t>ホン</t>
    </rPh>
    <phoneticPr fontId="1"/>
  </si>
  <si>
    <t>　府　立　勝　　　山</t>
    <rPh sb="1" eb="2">
      <t>フ</t>
    </rPh>
    <rPh sb="3" eb="4">
      <t>リツ</t>
    </rPh>
    <rPh sb="5" eb="6">
      <t>カツ</t>
    </rPh>
    <rPh sb="9" eb="10">
      <t>ヤマ</t>
    </rPh>
    <phoneticPr fontId="1"/>
  </si>
  <si>
    <t>　府　立　阿　倍　野</t>
    <rPh sb="1" eb="2">
      <t>フ</t>
    </rPh>
    <rPh sb="3" eb="4">
      <t>リツ</t>
    </rPh>
    <rPh sb="5" eb="6">
      <t>オク</t>
    </rPh>
    <rPh sb="7" eb="8">
      <t>バイ</t>
    </rPh>
    <rPh sb="9" eb="10">
      <t>ノ</t>
    </rPh>
    <phoneticPr fontId="1"/>
  </si>
  <si>
    <t>　府　立　阪　　　南</t>
    <rPh sb="1" eb="2">
      <t>フ</t>
    </rPh>
    <rPh sb="3" eb="4">
      <t>リツ</t>
    </rPh>
    <rPh sb="5" eb="6">
      <t>サカ</t>
    </rPh>
    <rPh sb="9" eb="10">
      <t>ミナミ</t>
    </rPh>
    <phoneticPr fontId="1"/>
  </si>
  <si>
    <t>　府　立　平　　　野</t>
    <rPh sb="1" eb="2">
      <t>フ</t>
    </rPh>
    <rPh sb="3" eb="4">
      <t>リツ</t>
    </rPh>
    <rPh sb="5" eb="6">
      <t>ヒラ</t>
    </rPh>
    <rPh sb="9" eb="10">
      <t>ノ</t>
    </rPh>
    <phoneticPr fontId="1"/>
  </si>
  <si>
    <t>　府　立　大　　　塚</t>
    <rPh sb="1" eb="2">
      <t>フ</t>
    </rPh>
    <rPh sb="3" eb="4">
      <t>リツ</t>
    </rPh>
    <rPh sb="5" eb="6">
      <t>ダイ</t>
    </rPh>
    <rPh sb="9" eb="10">
      <t>ツカ</t>
    </rPh>
    <phoneticPr fontId="1"/>
  </si>
  <si>
    <t>　府　立　河　　　南</t>
    <rPh sb="1" eb="2">
      <t>フ</t>
    </rPh>
    <rPh sb="3" eb="4">
      <t>リツ</t>
    </rPh>
    <rPh sb="5" eb="6">
      <t>カワ</t>
    </rPh>
    <rPh sb="9" eb="10">
      <t>ミナミ</t>
    </rPh>
    <phoneticPr fontId="1"/>
  </si>
  <si>
    <t>　府　立　富　田　林</t>
    <rPh sb="1" eb="2">
      <t>フ</t>
    </rPh>
    <rPh sb="3" eb="4">
      <t>リツ</t>
    </rPh>
    <rPh sb="5" eb="6">
      <t>トミ</t>
    </rPh>
    <rPh sb="7" eb="8">
      <t>タ</t>
    </rPh>
    <rPh sb="9" eb="10">
      <t>ハヤシ</t>
    </rPh>
    <phoneticPr fontId="1"/>
  </si>
  <si>
    <t>　府　立　長　　　野</t>
    <rPh sb="1" eb="2">
      <t>フ</t>
    </rPh>
    <rPh sb="3" eb="4">
      <t>リツ</t>
    </rPh>
    <rPh sb="5" eb="6">
      <t>チョウ</t>
    </rPh>
    <rPh sb="9" eb="10">
      <t>ノ</t>
    </rPh>
    <phoneticPr fontId="1"/>
  </si>
  <si>
    <t>　府　立　藤　井　寺</t>
    <rPh sb="1" eb="2">
      <t>フ</t>
    </rPh>
    <rPh sb="3" eb="4">
      <t>リツ</t>
    </rPh>
    <rPh sb="5" eb="6">
      <t>フジ</t>
    </rPh>
    <rPh sb="7" eb="8">
      <t>セイ</t>
    </rPh>
    <rPh sb="9" eb="10">
      <t>テラ</t>
    </rPh>
    <phoneticPr fontId="1"/>
  </si>
  <si>
    <t>　府　立　美　　　原</t>
    <rPh sb="1" eb="2">
      <t>フ</t>
    </rPh>
    <rPh sb="3" eb="4">
      <t>リツ</t>
    </rPh>
    <rPh sb="5" eb="6">
      <t>ビ</t>
    </rPh>
    <rPh sb="9" eb="10">
      <t>ハラ</t>
    </rPh>
    <phoneticPr fontId="1"/>
  </si>
  <si>
    <t>　府　立　狭　　　山</t>
    <rPh sb="1" eb="2">
      <t>フ</t>
    </rPh>
    <rPh sb="3" eb="4">
      <t>リツ</t>
    </rPh>
    <rPh sb="5" eb="6">
      <t>セマ</t>
    </rPh>
    <rPh sb="9" eb="10">
      <t>ヤマ</t>
    </rPh>
    <phoneticPr fontId="1"/>
  </si>
  <si>
    <t>　府　立　登　美　丘</t>
    <rPh sb="1" eb="2">
      <t>フ</t>
    </rPh>
    <rPh sb="3" eb="4">
      <t>リツ</t>
    </rPh>
    <rPh sb="5" eb="6">
      <t>ノボ</t>
    </rPh>
    <rPh sb="7" eb="8">
      <t>ビ</t>
    </rPh>
    <rPh sb="9" eb="10">
      <t>オカ</t>
    </rPh>
    <phoneticPr fontId="1"/>
  </si>
  <si>
    <t>　府　立　泉　　　陽</t>
    <rPh sb="1" eb="2">
      <t>フ</t>
    </rPh>
    <rPh sb="3" eb="4">
      <t>リツ</t>
    </rPh>
    <rPh sb="5" eb="6">
      <t>イズミ</t>
    </rPh>
    <rPh sb="9" eb="10">
      <t>ヒ</t>
    </rPh>
    <phoneticPr fontId="1"/>
  </si>
  <si>
    <t>　府　立　金　　　岡</t>
    <rPh sb="1" eb="2">
      <t>フ</t>
    </rPh>
    <rPh sb="3" eb="4">
      <t>リツ</t>
    </rPh>
    <rPh sb="5" eb="6">
      <t>キン</t>
    </rPh>
    <rPh sb="9" eb="10">
      <t>オカ</t>
    </rPh>
    <phoneticPr fontId="1"/>
  </si>
  <si>
    <t>　府　立　堺　　　西</t>
    <rPh sb="1" eb="2">
      <t>フ</t>
    </rPh>
    <rPh sb="3" eb="4">
      <t>リツ</t>
    </rPh>
    <rPh sb="5" eb="6">
      <t>サカイ</t>
    </rPh>
    <rPh sb="9" eb="10">
      <t>ニシ</t>
    </rPh>
    <phoneticPr fontId="1"/>
  </si>
  <si>
    <t>　府　立　福　　　泉</t>
    <rPh sb="1" eb="2">
      <t>フ</t>
    </rPh>
    <rPh sb="3" eb="4">
      <t>リツ</t>
    </rPh>
    <rPh sb="5" eb="6">
      <t>フク</t>
    </rPh>
    <rPh sb="9" eb="10">
      <t>イズミ</t>
    </rPh>
    <phoneticPr fontId="1"/>
  </si>
  <si>
    <t>　府　立　堺　　　上</t>
    <rPh sb="1" eb="2">
      <t>フ</t>
    </rPh>
    <rPh sb="3" eb="4">
      <t>リツ</t>
    </rPh>
    <rPh sb="5" eb="6">
      <t>サカイ</t>
    </rPh>
    <rPh sb="9" eb="10">
      <t>ウエ</t>
    </rPh>
    <phoneticPr fontId="1"/>
  </si>
  <si>
    <t>　府　立　泉　大　津</t>
    <rPh sb="1" eb="2">
      <t>フ</t>
    </rPh>
    <rPh sb="3" eb="4">
      <t>リツ</t>
    </rPh>
    <rPh sb="5" eb="6">
      <t>イズミ</t>
    </rPh>
    <rPh sb="7" eb="8">
      <t>ダイ</t>
    </rPh>
    <rPh sb="9" eb="10">
      <t>ツ</t>
    </rPh>
    <phoneticPr fontId="1"/>
  </si>
  <si>
    <t>　府　立　信　　　太</t>
    <rPh sb="1" eb="2">
      <t>フ</t>
    </rPh>
    <rPh sb="3" eb="4">
      <t>リツ</t>
    </rPh>
    <rPh sb="5" eb="6">
      <t>シン</t>
    </rPh>
    <rPh sb="9" eb="10">
      <t>フトシ</t>
    </rPh>
    <phoneticPr fontId="1"/>
  </si>
  <si>
    <t>　府　立　高　　　石</t>
    <rPh sb="1" eb="2">
      <t>フ</t>
    </rPh>
    <rPh sb="3" eb="4">
      <t>リツ</t>
    </rPh>
    <rPh sb="5" eb="6">
      <t>タカ</t>
    </rPh>
    <rPh sb="9" eb="10">
      <t>イシ</t>
    </rPh>
    <phoneticPr fontId="1"/>
  </si>
  <si>
    <t>　府　立　和　　　泉</t>
    <rPh sb="1" eb="2">
      <t>フ</t>
    </rPh>
    <rPh sb="3" eb="4">
      <t>リツ</t>
    </rPh>
    <rPh sb="5" eb="6">
      <t>ワ</t>
    </rPh>
    <rPh sb="9" eb="10">
      <t>イズミ</t>
    </rPh>
    <phoneticPr fontId="1"/>
  </si>
  <si>
    <t>　府　立　久　米　田</t>
    <rPh sb="1" eb="2">
      <t>フ</t>
    </rPh>
    <rPh sb="3" eb="4">
      <t>リツ</t>
    </rPh>
    <rPh sb="5" eb="6">
      <t>ヒサシ</t>
    </rPh>
    <rPh sb="7" eb="8">
      <t>ベイ</t>
    </rPh>
    <rPh sb="9" eb="10">
      <t>タ</t>
    </rPh>
    <phoneticPr fontId="1"/>
  </si>
  <si>
    <t>　府　立　佐　　　野</t>
    <rPh sb="1" eb="2">
      <t>フ</t>
    </rPh>
    <rPh sb="3" eb="4">
      <t>リツ</t>
    </rPh>
    <rPh sb="5" eb="6">
      <t>サ</t>
    </rPh>
    <rPh sb="9" eb="10">
      <t>ノ</t>
    </rPh>
    <phoneticPr fontId="1"/>
  </si>
  <si>
    <t>　府　立　貝　塚　南</t>
    <rPh sb="1" eb="2">
      <t>フ</t>
    </rPh>
    <rPh sb="3" eb="4">
      <t>リツ</t>
    </rPh>
    <rPh sb="5" eb="6">
      <t>カイ</t>
    </rPh>
    <rPh sb="7" eb="8">
      <t>ツカ</t>
    </rPh>
    <rPh sb="9" eb="10">
      <t>ミナミ</t>
    </rPh>
    <phoneticPr fontId="1"/>
  </si>
  <si>
    <t>　府　立　泉　鳥　取</t>
    <rPh sb="1" eb="2">
      <t>フ</t>
    </rPh>
    <rPh sb="3" eb="4">
      <t>リツ</t>
    </rPh>
    <rPh sb="5" eb="6">
      <t>イズミ</t>
    </rPh>
    <rPh sb="7" eb="8">
      <t>トリ</t>
    </rPh>
    <rPh sb="9" eb="10">
      <t>トリ</t>
    </rPh>
    <phoneticPr fontId="1"/>
  </si>
  <si>
    <t>　単位制による課程</t>
    <rPh sb="1" eb="4">
      <t>タンイセイ</t>
    </rPh>
    <rPh sb="7" eb="9">
      <t>カテイ</t>
    </rPh>
    <phoneticPr fontId="1"/>
  </si>
  <si>
    <t>学科名</t>
    <rPh sb="0" eb="2">
      <t>ガッカ</t>
    </rPh>
    <rPh sb="2" eb="3">
      <t>メイ</t>
    </rPh>
    <phoneticPr fontId="1"/>
  </si>
  <si>
    <t>　(1)商業科</t>
    <rPh sb="4" eb="7">
      <t>ショウギョウカ</t>
    </rPh>
    <phoneticPr fontId="1"/>
  </si>
  <si>
    <t xml:space="preserve"> 大阪市立</t>
    <rPh sb="1" eb="5">
      <t>オオサカシリツ</t>
    </rPh>
    <phoneticPr fontId="1"/>
  </si>
  <si>
    <t>商　業</t>
    <rPh sb="0" eb="1">
      <t>ショウ</t>
    </rPh>
    <rPh sb="2" eb="3">
      <t>ギョウ</t>
    </rPh>
    <phoneticPr fontId="1"/>
  </si>
  <si>
    <t>情　報</t>
    <rPh sb="0" eb="1">
      <t>ジョウ</t>
    </rPh>
    <rPh sb="2" eb="3">
      <t>ホウ</t>
    </rPh>
    <phoneticPr fontId="1"/>
  </si>
  <si>
    <t>計</t>
    <rPh sb="0" eb="1">
      <t>ケイ</t>
    </rPh>
    <phoneticPr fontId="1"/>
  </si>
  <si>
    <t>流通経済</t>
    <rPh sb="0" eb="2">
      <t>リュウツウ</t>
    </rPh>
    <rPh sb="2" eb="4">
      <t>ケイザイ</t>
    </rPh>
    <phoneticPr fontId="1"/>
  </si>
  <si>
    <t xml:space="preserve"> 大阪市立　西</t>
    <rPh sb="1" eb="4">
      <t>オオサカシ</t>
    </rPh>
    <rPh sb="4" eb="5">
      <t>リツ</t>
    </rPh>
    <rPh sb="6" eb="7">
      <t>ニシ</t>
    </rPh>
    <phoneticPr fontId="1"/>
  </si>
  <si>
    <t>環境緑化</t>
    <rPh sb="0" eb="2">
      <t>カンキョウ</t>
    </rPh>
    <rPh sb="2" eb="4">
      <t>リョッカ</t>
    </rPh>
    <phoneticPr fontId="1"/>
  </si>
  <si>
    <t>食品加工</t>
    <rPh sb="0" eb="2">
      <t>ショクヒン</t>
    </rPh>
    <rPh sb="2" eb="4">
      <t>カコウ</t>
    </rPh>
    <phoneticPr fontId="1"/>
  </si>
  <si>
    <t>資源動物</t>
    <rPh sb="0" eb="2">
      <t>シゲン</t>
    </rPh>
    <rPh sb="2" eb="4">
      <t>ドウブツ</t>
    </rPh>
    <phoneticPr fontId="1"/>
  </si>
  <si>
    <t>電　　気</t>
    <rPh sb="0" eb="1">
      <t>デン</t>
    </rPh>
    <rPh sb="3" eb="4">
      <t>キ</t>
    </rPh>
    <phoneticPr fontId="1"/>
  </si>
  <si>
    <t>機　　械</t>
    <rPh sb="0" eb="1">
      <t>キ</t>
    </rPh>
    <rPh sb="3" eb="4">
      <t>カイ</t>
    </rPh>
    <phoneticPr fontId="1"/>
  </si>
  <si>
    <t>建　　築</t>
    <rPh sb="0" eb="1">
      <t>ケン</t>
    </rPh>
    <rPh sb="3" eb="4">
      <t>チク</t>
    </rPh>
    <phoneticPr fontId="1"/>
  </si>
  <si>
    <t>工業デザイン</t>
    <rPh sb="0" eb="2">
      <t>コウギョウ</t>
    </rPh>
    <phoneticPr fontId="1"/>
  </si>
  <si>
    <t>電子機械</t>
    <rPh sb="0" eb="2">
      <t>デンシ</t>
    </rPh>
    <rPh sb="2" eb="4">
      <t>キカイ</t>
    </rPh>
    <phoneticPr fontId="1"/>
  </si>
  <si>
    <t>機械工学</t>
    <rPh sb="0" eb="2">
      <t>キカイ</t>
    </rPh>
    <rPh sb="2" eb="4">
      <t>コウガク</t>
    </rPh>
    <phoneticPr fontId="1"/>
  </si>
  <si>
    <t>工業化学</t>
    <rPh sb="0" eb="2">
      <t>コウギョウ</t>
    </rPh>
    <rPh sb="2" eb="4">
      <t>カガク</t>
    </rPh>
    <phoneticPr fontId="1"/>
  </si>
  <si>
    <t xml:space="preserve"> 大阪市立　工芸</t>
    <rPh sb="1" eb="5">
      <t>オオサカシリツ</t>
    </rPh>
    <rPh sb="6" eb="7">
      <t>コウ</t>
    </rPh>
    <rPh sb="7" eb="8">
      <t>ゲイ</t>
    </rPh>
    <phoneticPr fontId="1"/>
  </si>
  <si>
    <t>都市工学</t>
    <rPh sb="0" eb="2">
      <t>トシ</t>
    </rPh>
    <rPh sb="2" eb="4">
      <t>コウガク</t>
    </rPh>
    <phoneticPr fontId="1"/>
  </si>
  <si>
    <t>理数工学</t>
    <rPh sb="0" eb="2">
      <t>リスウ</t>
    </rPh>
    <rPh sb="2" eb="4">
      <t>コウガク</t>
    </rPh>
    <phoneticPr fontId="1"/>
  </si>
  <si>
    <t>電気工学</t>
    <rPh sb="0" eb="2">
      <t>デンキ</t>
    </rPh>
    <rPh sb="2" eb="4">
      <t>コウガク</t>
    </rPh>
    <phoneticPr fontId="1"/>
  </si>
  <si>
    <t xml:space="preserve"> 大阪市立　西</t>
    <rPh sb="1" eb="5">
      <t>オオサカシリツ</t>
    </rPh>
    <rPh sb="6" eb="7">
      <t>ニシ</t>
    </rPh>
    <phoneticPr fontId="1"/>
  </si>
  <si>
    <t>情報科学</t>
    <rPh sb="0" eb="2">
      <t>ジョウホウ</t>
    </rPh>
    <rPh sb="2" eb="4">
      <t>カガク</t>
    </rPh>
    <phoneticPr fontId="1"/>
  </si>
  <si>
    <t xml:space="preserve"> 大阪市立　東</t>
    <rPh sb="1" eb="5">
      <t>オオサカシリツ</t>
    </rPh>
    <rPh sb="6" eb="7">
      <t>ヒガシ</t>
    </rPh>
    <phoneticPr fontId="1"/>
  </si>
  <si>
    <t xml:space="preserve"> 大　阪　市　立</t>
    <rPh sb="1" eb="2">
      <t>ダイ</t>
    </rPh>
    <rPh sb="3" eb="4">
      <t>サカ</t>
    </rPh>
    <rPh sb="5" eb="6">
      <t>シ</t>
    </rPh>
    <rPh sb="7" eb="8">
      <t>リツ</t>
    </rPh>
    <phoneticPr fontId="1"/>
  </si>
  <si>
    <t xml:space="preserve"> 大阪市立　南</t>
    <rPh sb="1" eb="5">
      <t>オオサカシリツ</t>
    </rPh>
    <rPh sb="6" eb="7">
      <t>ミナミ</t>
    </rPh>
    <phoneticPr fontId="1"/>
  </si>
  <si>
    <t xml:space="preserve"> 府　立　箕　面</t>
    <rPh sb="1" eb="2">
      <t>フ</t>
    </rPh>
    <rPh sb="3" eb="4">
      <t>リツ</t>
    </rPh>
    <rPh sb="5" eb="6">
      <t>ミ</t>
    </rPh>
    <rPh sb="7" eb="8">
      <t>メン</t>
    </rPh>
    <phoneticPr fontId="1"/>
  </si>
  <si>
    <t xml:space="preserve"> 府　立　千　里</t>
    <rPh sb="1" eb="2">
      <t>フ</t>
    </rPh>
    <rPh sb="3" eb="4">
      <t>リツ</t>
    </rPh>
    <rPh sb="5" eb="6">
      <t>セン</t>
    </rPh>
    <rPh sb="7" eb="8">
      <t>サト</t>
    </rPh>
    <phoneticPr fontId="1"/>
  </si>
  <si>
    <t xml:space="preserve"> 府　立　　旭</t>
    <rPh sb="1" eb="2">
      <t>フ</t>
    </rPh>
    <rPh sb="3" eb="4">
      <t>リツ</t>
    </rPh>
    <rPh sb="6" eb="7">
      <t>アサヒ</t>
    </rPh>
    <phoneticPr fontId="1"/>
  </si>
  <si>
    <t xml:space="preserve"> 府　立　枚　方</t>
    <rPh sb="1" eb="2">
      <t>フ</t>
    </rPh>
    <rPh sb="3" eb="4">
      <t>リツ</t>
    </rPh>
    <rPh sb="5" eb="6">
      <t>マイ</t>
    </rPh>
    <rPh sb="7" eb="8">
      <t>カタ</t>
    </rPh>
    <phoneticPr fontId="1"/>
  </si>
  <si>
    <t xml:space="preserve"> 府　立　花　園</t>
    <rPh sb="1" eb="2">
      <t>フ</t>
    </rPh>
    <rPh sb="3" eb="4">
      <t>リツ</t>
    </rPh>
    <rPh sb="5" eb="6">
      <t>ハナ</t>
    </rPh>
    <rPh sb="7" eb="8">
      <t>エン</t>
    </rPh>
    <phoneticPr fontId="1"/>
  </si>
  <si>
    <t xml:space="preserve"> 府　立　住　吉</t>
    <rPh sb="1" eb="2">
      <t>フ</t>
    </rPh>
    <rPh sb="3" eb="4">
      <t>リツ</t>
    </rPh>
    <rPh sb="5" eb="6">
      <t>ジュウ</t>
    </rPh>
    <rPh sb="7" eb="8">
      <t>キチ</t>
    </rPh>
    <phoneticPr fontId="1"/>
  </si>
  <si>
    <t xml:space="preserve"> 府　立　長　野</t>
    <rPh sb="1" eb="2">
      <t>フ</t>
    </rPh>
    <rPh sb="3" eb="4">
      <t>リツ</t>
    </rPh>
    <rPh sb="5" eb="6">
      <t>チョウ</t>
    </rPh>
    <rPh sb="7" eb="8">
      <t>ノ</t>
    </rPh>
    <phoneticPr fontId="1"/>
  </si>
  <si>
    <t xml:space="preserve"> 府　立　泉　北</t>
    <rPh sb="1" eb="2">
      <t>フ</t>
    </rPh>
    <rPh sb="3" eb="4">
      <t>リツ</t>
    </rPh>
    <rPh sb="5" eb="6">
      <t>イズミ</t>
    </rPh>
    <rPh sb="7" eb="8">
      <t>キタ</t>
    </rPh>
    <phoneticPr fontId="1"/>
  </si>
  <si>
    <t xml:space="preserve"> 府　立　佐　野</t>
    <rPh sb="1" eb="2">
      <t>フ</t>
    </rPh>
    <rPh sb="3" eb="4">
      <t>リツ</t>
    </rPh>
    <rPh sb="5" eb="6">
      <t>サ</t>
    </rPh>
    <rPh sb="7" eb="8">
      <t>ノ</t>
    </rPh>
    <phoneticPr fontId="1"/>
  </si>
  <si>
    <t>国際教養</t>
    <rPh sb="0" eb="2">
      <t>コクサイ</t>
    </rPh>
    <rPh sb="2" eb="4">
      <t>キョウヨウ</t>
    </rPh>
    <phoneticPr fontId="1"/>
  </si>
  <si>
    <t xml:space="preserve"> 府　立　大　塚</t>
    <rPh sb="1" eb="2">
      <t>フ</t>
    </rPh>
    <rPh sb="3" eb="4">
      <t>リツ</t>
    </rPh>
    <rPh sb="5" eb="6">
      <t>ダイ</t>
    </rPh>
    <rPh sb="7" eb="8">
      <t>ツカ</t>
    </rPh>
    <phoneticPr fontId="1"/>
  </si>
  <si>
    <t xml:space="preserve"> 大阪市立 桜 宮</t>
    <rPh sb="1" eb="5">
      <t>オオサカシリツ</t>
    </rPh>
    <rPh sb="6" eb="7">
      <t>サクラ</t>
    </rPh>
    <rPh sb="8" eb="9">
      <t>ミヤ</t>
    </rPh>
    <phoneticPr fontId="1"/>
  </si>
  <si>
    <t>体　　育</t>
    <rPh sb="0" eb="1">
      <t>カラダ</t>
    </rPh>
    <rPh sb="3" eb="4">
      <t>イク</t>
    </rPh>
    <phoneticPr fontId="1"/>
  </si>
  <si>
    <t>理　数</t>
    <rPh sb="0" eb="1">
      <t>リ</t>
    </rPh>
    <rPh sb="2" eb="3">
      <t>カズ</t>
    </rPh>
    <phoneticPr fontId="1"/>
  </si>
  <si>
    <t>国　語</t>
    <rPh sb="0" eb="1">
      <t>クニ</t>
    </rPh>
    <rPh sb="2" eb="3">
      <t>ゴ</t>
    </rPh>
    <phoneticPr fontId="1"/>
  </si>
  <si>
    <t>英　語</t>
    <rPh sb="0" eb="1">
      <t>エイ</t>
    </rPh>
    <rPh sb="2" eb="3">
      <t>ゴ</t>
    </rPh>
    <phoneticPr fontId="1"/>
  </si>
  <si>
    <t>美　術</t>
    <rPh sb="0" eb="1">
      <t>ビ</t>
    </rPh>
    <rPh sb="2" eb="3">
      <t>ジュツ</t>
    </rPh>
    <phoneticPr fontId="1"/>
  </si>
  <si>
    <t>芸能文化</t>
    <rPh sb="0" eb="2">
      <t>ゲイノウ</t>
    </rPh>
    <rPh sb="2" eb="4">
      <t>ブンカ</t>
    </rPh>
    <phoneticPr fontId="1"/>
  </si>
  <si>
    <t>機　械</t>
    <rPh sb="0" eb="1">
      <t>キ</t>
    </rPh>
    <rPh sb="2" eb="3">
      <t>カイ</t>
    </rPh>
    <phoneticPr fontId="1"/>
  </si>
  <si>
    <t>電　気</t>
    <rPh sb="0" eb="1">
      <t>デン</t>
    </rPh>
    <rPh sb="2" eb="3">
      <t>キ</t>
    </rPh>
    <phoneticPr fontId="1"/>
  </si>
  <si>
    <t>建　築</t>
    <rPh sb="0" eb="1">
      <t>ケン</t>
    </rPh>
    <rPh sb="2" eb="3">
      <t>チク</t>
    </rPh>
    <phoneticPr fontId="1"/>
  </si>
  <si>
    <t xml:space="preserve"> 大阪市立 汎 愛</t>
    <rPh sb="1" eb="5">
      <t>オオサカシリツ</t>
    </rPh>
    <rPh sb="6" eb="7">
      <t>ワタル</t>
    </rPh>
    <rPh sb="8" eb="9">
      <t>アイ</t>
    </rPh>
    <phoneticPr fontId="1"/>
  </si>
  <si>
    <t>　府　立　東　住　吉</t>
    <rPh sb="1" eb="2">
      <t>フ</t>
    </rPh>
    <rPh sb="3" eb="4">
      <t>リツ</t>
    </rPh>
    <rPh sb="5" eb="6">
      <t>ヒガシ</t>
    </rPh>
    <rPh sb="7" eb="8">
      <t>ジュウ</t>
    </rPh>
    <rPh sb="9" eb="10">
      <t>キチ</t>
    </rPh>
    <phoneticPr fontId="1"/>
  </si>
  <si>
    <t>　府　立　八　　　尾</t>
    <rPh sb="1" eb="2">
      <t>フ</t>
    </rPh>
    <rPh sb="3" eb="4">
      <t>リツ</t>
    </rPh>
    <rPh sb="5" eb="6">
      <t>ハチ</t>
    </rPh>
    <rPh sb="9" eb="10">
      <t>オ</t>
    </rPh>
    <phoneticPr fontId="1"/>
  </si>
  <si>
    <t>電気電子工学</t>
    <rPh sb="0" eb="2">
      <t>デンキ</t>
    </rPh>
    <rPh sb="2" eb="4">
      <t>デンシ</t>
    </rPh>
    <rPh sb="4" eb="6">
      <t>コウガク</t>
    </rPh>
    <phoneticPr fontId="1"/>
  </si>
  <si>
    <t>総合造形</t>
    <rPh sb="0" eb="2">
      <t>ソウゴウ</t>
    </rPh>
    <rPh sb="2" eb="4">
      <t>ゾウケイ</t>
    </rPh>
    <phoneticPr fontId="1"/>
  </si>
  <si>
    <t>部別</t>
    <rPh sb="0" eb="1">
      <t>ブ</t>
    </rPh>
    <rPh sb="1" eb="2">
      <t>ベツ</t>
    </rPh>
    <phoneticPr fontId="1"/>
  </si>
  <si>
    <t>Ⅰ部</t>
    <rPh sb="1" eb="2">
      <t>ブ</t>
    </rPh>
    <phoneticPr fontId="1"/>
  </si>
  <si>
    <t>Ⅱ部</t>
    <rPh sb="1" eb="2">
      <t>ブ</t>
    </rPh>
    <phoneticPr fontId="1"/>
  </si>
  <si>
    <t>機械電気</t>
    <rPh sb="0" eb="2">
      <t>キカイ</t>
    </rPh>
    <rPh sb="2" eb="4">
      <t>デンキ</t>
    </rPh>
    <phoneticPr fontId="1"/>
  </si>
  <si>
    <t>音　楽</t>
    <rPh sb="0" eb="1">
      <t>オト</t>
    </rPh>
    <rPh sb="2" eb="3">
      <t>ラク</t>
    </rPh>
    <phoneticPr fontId="1"/>
  </si>
  <si>
    <t>体　  育</t>
    <rPh sb="0" eb="1">
      <t>カラダ</t>
    </rPh>
    <rPh sb="4" eb="5">
      <t>イク</t>
    </rPh>
    <phoneticPr fontId="1"/>
  </si>
  <si>
    <t>機械技術</t>
    <rPh sb="0" eb="2">
      <t>キカイ</t>
    </rPh>
    <rPh sb="2" eb="4">
      <t>ギジュツ</t>
    </rPh>
    <phoneticPr fontId="1"/>
  </si>
  <si>
    <t>生産技術</t>
    <rPh sb="0" eb="2">
      <t>セイサン</t>
    </rPh>
    <rPh sb="2" eb="4">
      <t>ギジュツ</t>
    </rPh>
    <phoneticPr fontId="1"/>
  </si>
  <si>
    <t>機械制御</t>
    <rPh sb="0" eb="2">
      <t>キカイ</t>
    </rPh>
    <rPh sb="2" eb="4">
      <t>セイギョ</t>
    </rPh>
    <phoneticPr fontId="1"/>
  </si>
  <si>
    <t>電気技術</t>
    <rPh sb="0" eb="2">
      <t>デンキ</t>
    </rPh>
    <rPh sb="2" eb="4">
      <t>ギジュツ</t>
    </rPh>
    <phoneticPr fontId="1"/>
  </si>
  <si>
    <t>電子情報通信</t>
    <rPh sb="0" eb="2">
      <t>デンシ</t>
    </rPh>
    <rPh sb="2" eb="4">
      <t>ジョウホウ</t>
    </rPh>
    <rPh sb="4" eb="6">
      <t>ツウシン</t>
    </rPh>
    <phoneticPr fontId="1"/>
  </si>
  <si>
    <t>環境システム</t>
    <rPh sb="0" eb="2">
      <t>カンキョウ</t>
    </rPh>
    <phoneticPr fontId="1"/>
  </si>
  <si>
    <t>化学システム</t>
    <rPh sb="0" eb="2">
      <t>カガク</t>
    </rPh>
    <phoneticPr fontId="1"/>
  </si>
  <si>
    <t>電子制御</t>
    <rPh sb="0" eb="2">
      <t>デンシ</t>
    </rPh>
    <rPh sb="2" eb="4">
      <t>セイギョ</t>
    </rPh>
    <phoneticPr fontId="1"/>
  </si>
  <si>
    <t>建築システム</t>
    <rPh sb="0" eb="2">
      <t>ケンチク</t>
    </rPh>
    <phoneticPr fontId="1"/>
  </si>
  <si>
    <t>機械設計</t>
    <rPh sb="0" eb="2">
      <t>キカイ</t>
    </rPh>
    <rPh sb="2" eb="4">
      <t>セッケイ</t>
    </rPh>
    <phoneticPr fontId="1"/>
  </si>
  <si>
    <t>ロボット工学</t>
    <rPh sb="4" eb="6">
      <t>コウガク</t>
    </rPh>
    <phoneticPr fontId="1"/>
  </si>
  <si>
    <t>制御システム</t>
    <rPh sb="0" eb="2">
      <t>セイギョ</t>
    </rPh>
    <phoneticPr fontId="1"/>
  </si>
  <si>
    <t>設備システム</t>
    <rPh sb="0" eb="2">
      <t>セツビ</t>
    </rPh>
    <phoneticPr fontId="1"/>
  </si>
  <si>
    <t>化学分析技術</t>
    <rPh sb="0" eb="2">
      <t>カガク</t>
    </rPh>
    <rPh sb="2" eb="4">
      <t>ブンセキ</t>
    </rPh>
    <rPh sb="4" eb="6">
      <t>ギジュツ</t>
    </rPh>
    <phoneticPr fontId="1"/>
  </si>
  <si>
    <t>国際文化</t>
    <rPh sb="0" eb="2">
      <t>コクサイ</t>
    </rPh>
    <rPh sb="2" eb="4">
      <t>ブンカ</t>
    </rPh>
    <phoneticPr fontId="1"/>
  </si>
  <si>
    <t>総合科学</t>
    <rPh sb="0" eb="2">
      <t>ソウゴウ</t>
    </rPh>
    <rPh sb="2" eb="4">
      <t>カガク</t>
    </rPh>
    <phoneticPr fontId="1"/>
  </si>
  <si>
    <t>学科（専科）名等</t>
    <rPh sb="0" eb="2">
      <t>ガッカ</t>
    </rPh>
    <rPh sb="3" eb="5">
      <t>センカ</t>
    </rPh>
    <rPh sb="6" eb="7">
      <t>メイ</t>
    </rPh>
    <rPh sb="7" eb="8">
      <t>トウ</t>
    </rPh>
    <phoneticPr fontId="1"/>
  </si>
  <si>
    <t>機械系</t>
    <rPh sb="0" eb="3">
      <t>キカイケイ</t>
    </rPh>
    <phoneticPr fontId="1"/>
  </si>
  <si>
    <t>電気系</t>
    <rPh sb="0" eb="3">
      <t>デンキケイ</t>
    </rPh>
    <phoneticPr fontId="1"/>
  </si>
  <si>
    <t>メカトロニクス系</t>
    <rPh sb="7" eb="8">
      <t>ケイ</t>
    </rPh>
    <phoneticPr fontId="1"/>
  </si>
  <si>
    <t>建築都市工学系</t>
    <rPh sb="0" eb="2">
      <t>ケンチク</t>
    </rPh>
    <rPh sb="2" eb="4">
      <t>トシ</t>
    </rPh>
    <rPh sb="4" eb="6">
      <t>コウガク</t>
    </rPh>
    <rPh sb="6" eb="7">
      <t>ケイ</t>
    </rPh>
    <phoneticPr fontId="1"/>
  </si>
  <si>
    <t>工業デザイン系</t>
    <rPh sb="0" eb="2">
      <t>コウギョウ</t>
    </rPh>
    <rPh sb="6" eb="7">
      <t>ケイ</t>
    </rPh>
    <phoneticPr fontId="1"/>
  </si>
  <si>
    <t>建築系</t>
    <rPh sb="0" eb="2">
      <t>ケンチク</t>
    </rPh>
    <rPh sb="2" eb="3">
      <t>ケイ</t>
    </rPh>
    <phoneticPr fontId="1"/>
  </si>
  <si>
    <t>電気系</t>
    <rPh sb="0" eb="2">
      <t>デンキ</t>
    </rPh>
    <rPh sb="2" eb="3">
      <t>ケイ</t>
    </rPh>
    <phoneticPr fontId="1"/>
  </si>
  <si>
    <t>グラフィックデザイン系</t>
    <rPh sb="10" eb="11">
      <t>ケイ</t>
    </rPh>
    <phoneticPr fontId="1"/>
  </si>
  <si>
    <t>環境化学システム系</t>
    <rPh sb="0" eb="2">
      <t>カンキョウ</t>
    </rPh>
    <rPh sb="2" eb="4">
      <t>カガク</t>
    </rPh>
    <rPh sb="8" eb="9">
      <t>ケイ</t>
    </rPh>
    <phoneticPr fontId="1"/>
  </si>
  <si>
    <t>建築設備系</t>
    <rPh sb="0" eb="2">
      <t>ケンチク</t>
    </rPh>
    <rPh sb="2" eb="4">
      <t>セツビ</t>
    </rPh>
    <rPh sb="4" eb="5">
      <t>ケイ</t>
    </rPh>
    <phoneticPr fontId="1"/>
  </si>
  <si>
    <t>３　工業に関する学科</t>
    <rPh sb="2" eb="4">
      <t>コウギョウ</t>
    </rPh>
    <rPh sb="5" eb="6">
      <t>カン</t>
    </rPh>
    <rPh sb="8" eb="10">
      <t>ガッカ</t>
    </rPh>
    <phoneticPr fontId="1"/>
  </si>
  <si>
    <t>４　総合学科</t>
    <rPh sb="2" eb="4">
      <t>ソウゴウ</t>
    </rPh>
    <rPh sb="4" eb="6">
      <t>ガッカ</t>
    </rPh>
    <phoneticPr fontId="1"/>
  </si>
  <si>
    <t>＊ 大阪市立</t>
    <rPh sb="2" eb="6">
      <t>オオサカシリツ</t>
    </rPh>
    <phoneticPr fontId="1"/>
  </si>
  <si>
    <t>〔　通　信　制　の　課　程　〕</t>
    <rPh sb="2" eb="3">
      <t>ツウ</t>
    </rPh>
    <rPh sb="4" eb="5">
      <t>シン</t>
    </rPh>
    <rPh sb="6" eb="7">
      <t>セイ</t>
    </rPh>
    <rPh sb="10" eb="11">
      <t>カ</t>
    </rPh>
    <rPh sb="12" eb="13">
      <t>ホド</t>
    </rPh>
    <phoneticPr fontId="1"/>
  </si>
  <si>
    <t>部　別</t>
    <rPh sb="0" eb="1">
      <t>ブ</t>
    </rPh>
    <rPh sb="2" eb="3">
      <t>ベツ</t>
    </rPh>
    <phoneticPr fontId="1"/>
  </si>
  <si>
    <t>昼間部</t>
    <rPh sb="0" eb="2">
      <t>チュウカン</t>
    </rPh>
    <rPh sb="2" eb="3">
      <t>ブ</t>
    </rPh>
    <phoneticPr fontId="1"/>
  </si>
  <si>
    <t>日・夜間部</t>
    <rPh sb="0" eb="1">
      <t>ニチ</t>
    </rPh>
    <rPh sb="2" eb="4">
      <t>ヤカン</t>
    </rPh>
    <rPh sb="4" eb="5">
      <t>ブ</t>
    </rPh>
    <phoneticPr fontId="1"/>
  </si>
  <si>
    <t>募集
人員</t>
    <rPh sb="0" eb="2">
      <t>ボシュウ</t>
    </rPh>
    <rPh sb="3" eb="5">
      <t>ジンイン</t>
    </rPh>
    <phoneticPr fontId="1"/>
  </si>
  <si>
    <t>１　普通科</t>
    <rPh sb="2" eb="5">
      <t>フツウカ</t>
    </rPh>
    <phoneticPr fontId="1"/>
  </si>
  <si>
    <t>学科等</t>
    <rPh sb="0" eb="3">
      <t>ガッカトウ</t>
    </rPh>
    <phoneticPr fontId="1"/>
  </si>
  <si>
    <t>２　商業に関する学科</t>
    <rPh sb="2" eb="4">
      <t>ショウギョウ</t>
    </rPh>
    <rPh sb="5" eb="6">
      <t>カン</t>
    </rPh>
    <rPh sb="8" eb="10">
      <t>ガッカ</t>
    </rPh>
    <phoneticPr fontId="1"/>
  </si>
  <si>
    <t>　大   阪   市    立</t>
    <rPh sb="1" eb="2">
      <t>ダイ</t>
    </rPh>
    <rPh sb="5" eb="6">
      <t>サカ</t>
    </rPh>
    <rPh sb="9" eb="10">
      <t>シ</t>
    </rPh>
    <rPh sb="14" eb="15">
      <t>リツ</t>
    </rPh>
    <phoneticPr fontId="1"/>
  </si>
  <si>
    <t xml:space="preserve"> 府　立　　柴　　島</t>
    <rPh sb="1" eb="2">
      <t>フ</t>
    </rPh>
    <rPh sb="3" eb="4">
      <t>リツ</t>
    </rPh>
    <rPh sb="6" eb="7">
      <t>シバ</t>
    </rPh>
    <rPh sb="9" eb="10">
      <t>シマ</t>
    </rPh>
    <phoneticPr fontId="1"/>
  </si>
  <si>
    <t xml:space="preserve"> 府　立　　今　　宮</t>
    <rPh sb="1" eb="2">
      <t>フ</t>
    </rPh>
    <rPh sb="3" eb="4">
      <t>リツ</t>
    </rPh>
    <rPh sb="6" eb="7">
      <t>イマ</t>
    </rPh>
    <rPh sb="9" eb="10">
      <t>ミヤ</t>
    </rPh>
    <phoneticPr fontId="1"/>
  </si>
  <si>
    <t xml:space="preserve"> 府  立  　枚岡樟風</t>
    <rPh sb="1" eb="2">
      <t>フ</t>
    </rPh>
    <rPh sb="4" eb="5">
      <t>リツ</t>
    </rPh>
    <rPh sb="8" eb="10">
      <t>ヒラオカ</t>
    </rPh>
    <rPh sb="10" eb="11">
      <t>クヌギ</t>
    </rPh>
    <rPh sb="11" eb="12">
      <t>フウ</t>
    </rPh>
    <phoneticPr fontId="1"/>
  </si>
  <si>
    <t xml:space="preserve"> 府　立　　八 尾 北 </t>
    <rPh sb="1" eb="2">
      <t>フ</t>
    </rPh>
    <rPh sb="3" eb="4">
      <t>リツ</t>
    </rPh>
    <rPh sb="6" eb="7">
      <t>ハチ</t>
    </rPh>
    <rPh sb="8" eb="9">
      <t>オ</t>
    </rPh>
    <rPh sb="10" eb="11">
      <t>キタ</t>
    </rPh>
    <phoneticPr fontId="1"/>
  </si>
  <si>
    <t xml:space="preserve"> 府　立　　松　　原</t>
    <rPh sb="1" eb="2">
      <t>フ</t>
    </rPh>
    <rPh sb="3" eb="4">
      <t>リツ</t>
    </rPh>
    <rPh sb="6" eb="7">
      <t>マツ</t>
    </rPh>
    <rPh sb="9" eb="10">
      <t>ハラ</t>
    </rPh>
    <phoneticPr fontId="1"/>
  </si>
  <si>
    <t xml:space="preserve"> 府　立　　堺　　東</t>
    <rPh sb="1" eb="2">
      <t>フ</t>
    </rPh>
    <rPh sb="3" eb="4">
      <t>リツ</t>
    </rPh>
    <rPh sb="6" eb="7">
      <t>サカイ</t>
    </rPh>
    <rPh sb="9" eb="10">
      <t>ヒガシ</t>
    </rPh>
    <phoneticPr fontId="1"/>
  </si>
  <si>
    <t xml:space="preserve"> 府　立　　貝　　塚</t>
    <rPh sb="1" eb="2">
      <t>フ</t>
    </rPh>
    <rPh sb="3" eb="4">
      <t>リツ</t>
    </rPh>
    <rPh sb="6" eb="7">
      <t>カイ</t>
    </rPh>
    <rPh sb="9" eb="10">
      <t>チュウ</t>
    </rPh>
    <phoneticPr fontId="1"/>
  </si>
  <si>
    <t>＊ 府　立　　西野田工科</t>
    <rPh sb="2" eb="3">
      <t>フ</t>
    </rPh>
    <rPh sb="4" eb="5">
      <t>リツ</t>
    </rPh>
    <rPh sb="7" eb="8">
      <t>ニシ</t>
    </rPh>
    <rPh sb="8" eb="10">
      <t>ノタ</t>
    </rPh>
    <rPh sb="10" eb="11">
      <t>コウ</t>
    </rPh>
    <rPh sb="11" eb="12">
      <t>カ</t>
    </rPh>
    <phoneticPr fontId="1"/>
  </si>
  <si>
    <t>＊ 府　立 　 今宮工科</t>
    <rPh sb="2" eb="3">
      <t>フ</t>
    </rPh>
    <rPh sb="4" eb="5">
      <t>リツ</t>
    </rPh>
    <rPh sb="8" eb="10">
      <t>イマミヤ</t>
    </rPh>
    <rPh sb="10" eb="11">
      <t>コウ</t>
    </rPh>
    <rPh sb="11" eb="12">
      <t>カ</t>
    </rPh>
    <phoneticPr fontId="1"/>
  </si>
  <si>
    <t>＊ 府　立  　茨木工科</t>
    <rPh sb="2" eb="3">
      <t>フ</t>
    </rPh>
    <rPh sb="4" eb="5">
      <t>リツ</t>
    </rPh>
    <rPh sb="8" eb="10">
      <t>イバラギ</t>
    </rPh>
    <rPh sb="10" eb="11">
      <t>コウ</t>
    </rPh>
    <rPh sb="11" eb="12">
      <t>カ</t>
    </rPh>
    <phoneticPr fontId="1"/>
  </si>
  <si>
    <t>＊ 府　立　　藤井寺工科</t>
    <rPh sb="2" eb="3">
      <t>フ</t>
    </rPh>
    <rPh sb="4" eb="5">
      <t>リツ</t>
    </rPh>
    <rPh sb="7" eb="10">
      <t>フジイデラ</t>
    </rPh>
    <rPh sb="10" eb="11">
      <t>コウ</t>
    </rPh>
    <rPh sb="11" eb="12">
      <t>カ</t>
    </rPh>
    <phoneticPr fontId="1"/>
  </si>
  <si>
    <t>＊ 府　立  　佐野工科</t>
    <rPh sb="2" eb="3">
      <t>フ</t>
    </rPh>
    <rPh sb="4" eb="5">
      <t>リツ</t>
    </rPh>
    <rPh sb="8" eb="10">
      <t>サノ</t>
    </rPh>
    <rPh sb="10" eb="11">
      <t>コウ</t>
    </rPh>
    <rPh sb="11" eb="12">
      <t>カ</t>
    </rPh>
    <phoneticPr fontId="1"/>
  </si>
  <si>
    <t>　　  なお、１学級の生徒数は40人を目安とする。</t>
    <rPh sb="8" eb="10">
      <t>ガッキュウ</t>
    </rPh>
    <rPh sb="11" eb="14">
      <t>セイトスウ</t>
    </rPh>
    <rPh sb="17" eb="18">
      <t>ニン</t>
    </rPh>
    <rPh sb="19" eb="21">
      <t>メヤス</t>
    </rPh>
    <phoneticPr fontId="1"/>
  </si>
  <si>
    <t xml:space="preserve"> 府 立  東住吉総合</t>
    <rPh sb="1" eb="2">
      <t>フ</t>
    </rPh>
    <rPh sb="3" eb="4">
      <t>リツ</t>
    </rPh>
    <rPh sb="6" eb="7">
      <t>ヒガシ</t>
    </rPh>
    <rPh sb="7" eb="9">
      <t>スミヨシ</t>
    </rPh>
    <rPh sb="9" eb="11">
      <t>ソウゴウ</t>
    </rPh>
    <phoneticPr fontId="1"/>
  </si>
  <si>
    <t xml:space="preserve"> 府 立　桃    谷</t>
    <rPh sb="1" eb="2">
      <t>フ</t>
    </rPh>
    <rPh sb="3" eb="4">
      <t>リツ</t>
    </rPh>
    <rPh sb="5" eb="6">
      <t>モモ</t>
    </rPh>
    <rPh sb="10" eb="11">
      <t>タニ</t>
    </rPh>
    <phoneticPr fontId="1"/>
  </si>
  <si>
    <t>　　　受入れ生徒の人数で募集人員の内数である。</t>
    <rPh sb="12" eb="14">
      <t>ボシュウ</t>
    </rPh>
    <rPh sb="14" eb="16">
      <t>ジンイン</t>
    </rPh>
    <rPh sb="17" eb="18">
      <t>ウチ</t>
    </rPh>
    <rPh sb="18" eb="19">
      <t>スウ</t>
    </rPh>
    <phoneticPr fontId="1"/>
  </si>
  <si>
    <t xml:space="preserve"> 大阪市立　扇町総合</t>
    <rPh sb="1" eb="5">
      <t>オオサカシリツ</t>
    </rPh>
    <phoneticPr fontId="1"/>
  </si>
  <si>
    <t xml:space="preserve"> 府　立　港南造形</t>
    <rPh sb="1" eb="2">
      <t>フ</t>
    </rPh>
    <rPh sb="3" eb="4">
      <t>リツ</t>
    </rPh>
    <rPh sb="5" eb="7">
      <t>コウナン</t>
    </rPh>
    <rPh sb="7" eb="9">
      <t>ゾウケイ</t>
    </rPh>
    <phoneticPr fontId="1"/>
  </si>
  <si>
    <t>府　立　桃　谷</t>
    <rPh sb="0" eb="1">
      <t>フ</t>
    </rPh>
    <rPh sb="2" eb="3">
      <t>リツ</t>
    </rPh>
    <rPh sb="4" eb="5">
      <t>モモ</t>
    </rPh>
    <rPh sb="6" eb="7">
      <t>タニ</t>
    </rPh>
    <phoneticPr fontId="1"/>
  </si>
  <si>
    <t xml:space="preserve"> 大阪市立 工 芸</t>
    <rPh sb="1" eb="5">
      <t>オオサカシリツ</t>
    </rPh>
    <rPh sb="6" eb="7">
      <t>コウ</t>
    </rPh>
    <rPh sb="8" eb="9">
      <t>ゲイ</t>
    </rPh>
    <phoneticPr fontId="1"/>
  </si>
  <si>
    <t xml:space="preserve"> 府　立　大 手 前</t>
    <rPh sb="1" eb="2">
      <t>フ</t>
    </rPh>
    <rPh sb="3" eb="4">
      <t>リツ</t>
    </rPh>
    <rPh sb="5" eb="6">
      <t>ダイ</t>
    </rPh>
    <rPh sb="7" eb="8">
      <t>テ</t>
    </rPh>
    <rPh sb="9" eb="10">
      <t>マエ</t>
    </rPh>
    <phoneticPr fontId="1"/>
  </si>
  <si>
    <t xml:space="preserve"> 府　立　天 王 寺</t>
    <rPh sb="1" eb="2">
      <t>フ</t>
    </rPh>
    <rPh sb="3" eb="4">
      <t>リツ</t>
    </rPh>
    <rPh sb="5" eb="6">
      <t>テン</t>
    </rPh>
    <rPh sb="7" eb="8">
      <t>オウ</t>
    </rPh>
    <rPh sb="9" eb="10">
      <t>テラ</t>
    </rPh>
    <phoneticPr fontId="1"/>
  </si>
  <si>
    <t xml:space="preserve"> 大阪市立 　東</t>
    <rPh sb="1" eb="5">
      <t>オオサカシリツ</t>
    </rPh>
    <rPh sb="7" eb="8">
      <t>ヒガシ</t>
    </rPh>
    <phoneticPr fontId="1"/>
  </si>
  <si>
    <t xml:space="preserve"> 府　立　東 住 吉</t>
    <rPh sb="1" eb="2">
      <t>フ</t>
    </rPh>
    <rPh sb="3" eb="4">
      <t>リツ</t>
    </rPh>
    <rPh sb="5" eb="6">
      <t>ヒガシ</t>
    </rPh>
    <rPh sb="7" eb="8">
      <t>ジュウ</t>
    </rPh>
    <rPh sb="9" eb="10">
      <t>キチ</t>
    </rPh>
    <phoneticPr fontId="1"/>
  </si>
  <si>
    <t xml:space="preserve"> 府　立　夕 陽 丘</t>
    <rPh sb="1" eb="2">
      <t>フ</t>
    </rPh>
    <rPh sb="3" eb="4">
      <t>リツ</t>
    </rPh>
    <rPh sb="5" eb="6">
      <t>ユウ</t>
    </rPh>
    <rPh sb="7" eb="8">
      <t>ヨウ</t>
    </rPh>
    <rPh sb="9" eb="10">
      <t>オカ</t>
    </rPh>
    <phoneticPr fontId="1"/>
  </si>
  <si>
    <t>（注）府立桃谷高等学校の（　）内は、編転入学による</t>
    <rPh sb="1" eb="2">
      <t>チュウ</t>
    </rPh>
    <rPh sb="3" eb="5">
      <t>フリツ</t>
    </rPh>
    <rPh sb="5" eb="7">
      <t>モモダニ</t>
    </rPh>
    <rPh sb="7" eb="9">
      <t>コウトウ</t>
    </rPh>
    <rPh sb="9" eb="11">
      <t>ガッコウ</t>
    </rPh>
    <rPh sb="15" eb="16">
      <t>ナイ</t>
    </rPh>
    <phoneticPr fontId="1"/>
  </si>
  <si>
    <t>＊ 府　立　大  手  前</t>
    <rPh sb="2" eb="3">
      <t>フ</t>
    </rPh>
    <rPh sb="4" eb="5">
      <t>リツ</t>
    </rPh>
    <rPh sb="6" eb="7">
      <t>ダイ</t>
    </rPh>
    <rPh sb="9" eb="10">
      <t>テ</t>
    </rPh>
    <rPh sb="12" eb="13">
      <t>マエ</t>
    </rPh>
    <phoneticPr fontId="1"/>
  </si>
  <si>
    <t>＊ 府　立　桜  　　塚</t>
    <rPh sb="2" eb="3">
      <t>フ</t>
    </rPh>
    <rPh sb="4" eb="5">
      <t>リツ</t>
    </rPh>
    <rPh sb="6" eb="7">
      <t>サクラ</t>
    </rPh>
    <rPh sb="11" eb="12">
      <t>ヅカ</t>
    </rPh>
    <phoneticPr fontId="1"/>
  </si>
  <si>
    <t>＊ 府　立　春  日  丘</t>
    <rPh sb="2" eb="3">
      <t>フ</t>
    </rPh>
    <rPh sb="4" eb="5">
      <t>リツ</t>
    </rPh>
    <rPh sb="6" eb="7">
      <t>ハル</t>
    </rPh>
    <rPh sb="9" eb="10">
      <t>ヒ</t>
    </rPh>
    <rPh sb="12" eb="13">
      <t>オカ</t>
    </rPh>
    <phoneticPr fontId="1"/>
  </si>
  <si>
    <t>＊ 府　立　寝  屋  川</t>
    <rPh sb="2" eb="3">
      <t>フ</t>
    </rPh>
    <rPh sb="4" eb="5">
      <t>リツ</t>
    </rPh>
    <rPh sb="6" eb="7">
      <t>ネ</t>
    </rPh>
    <rPh sb="9" eb="10">
      <t>ヤ</t>
    </rPh>
    <rPh sb="12" eb="13">
      <t>カワ</t>
    </rPh>
    <phoneticPr fontId="1"/>
  </si>
  <si>
    <t>＊ 府　立　布　　  施</t>
    <rPh sb="2" eb="3">
      <t>フ</t>
    </rPh>
    <rPh sb="4" eb="5">
      <t>リツ</t>
    </rPh>
    <rPh sb="6" eb="7">
      <t>ヌノ</t>
    </rPh>
    <rPh sb="11" eb="12">
      <t>シ</t>
    </rPh>
    <phoneticPr fontId="1"/>
  </si>
  <si>
    <t>＊ 府　立　三  国  丘</t>
    <rPh sb="2" eb="3">
      <t>フ</t>
    </rPh>
    <rPh sb="4" eb="5">
      <t>リツ</t>
    </rPh>
    <rPh sb="6" eb="7">
      <t>サン</t>
    </rPh>
    <rPh sb="9" eb="10">
      <t>コク</t>
    </rPh>
    <rPh sb="12" eb="13">
      <t>オカ</t>
    </rPh>
    <phoneticPr fontId="1"/>
  </si>
  <si>
    <t>＊ 府　立  　堺 工 科</t>
    <rPh sb="2" eb="3">
      <t>フ</t>
    </rPh>
    <rPh sb="4" eb="5">
      <t>リツ</t>
    </rPh>
    <rPh sb="8" eb="9">
      <t>サカイ</t>
    </rPh>
    <rPh sb="10" eb="11">
      <t>コウ</t>
    </rPh>
    <rPh sb="12" eb="13">
      <t>カ</t>
    </rPh>
    <phoneticPr fontId="1"/>
  </si>
  <si>
    <t>（注）（　）内は、編転入学による受入れ生徒の人数で募集人員の内数である。</t>
    <rPh sb="1" eb="2">
      <t>チュウ</t>
    </rPh>
    <rPh sb="6" eb="7">
      <t>ナイ</t>
    </rPh>
    <phoneticPr fontId="1"/>
  </si>
  <si>
    <t>府 立　農　　芸</t>
    <rPh sb="0" eb="1">
      <t>フ</t>
    </rPh>
    <rPh sb="2" eb="3">
      <t>リツ</t>
    </rPh>
    <rPh sb="4" eb="5">
      <t>ノウ</t>
    </rPh>
    <rPh sb="7" eb="8">
      <t>ゲイ</t>
    </rPh>
    <phoneticPr fontId="1"/>
  </si>
  <si>
    <t>府 立　園　　芸</t>
    <rPh sb="0" eb="1">
      <t>フ</t>
    </rPh>
    <rPh sb="2" eb="3">
      <t>リツ</t>
    </rPh>
    <rPh sb="4" eb="5">
      <t>エン</t>
    </rPh>
    <rPh sb="7" eb="8">
      <t>ゲイ</t>
    </rPh>
    <phoneticPr fontId="1"/>
  </si>
  <si>
    <t xml:space="preserve"> 大阪市立　淀商業</t>
    <rPh sb="1" eb="5">
      <t>オオサカシリツ</t>
    </rPh>
    <rPh sb="6" eb="7">
      <t>ヨド</t>
    </rPh>
    <rPh sb="7" eb="8">
      <t>ショウ</t>
    </rPh>
    <rPh sb="8" eb="9">
      <t>ギョウ</t>
    </rPh>
    <phoneticPr fontId="1"/>
  </si>
  <si>
    <t>（注）※は、総合募集。</t>
    <rPh sb="1" eb="2">
      <t>チュウ</t>
    </rPh>
    <rPh sb="6" eb="8">
      <t>ソウゴウ</t>
    </rPh>
    <rPh sb="8" eb="10">
      <t>ボシュウ</t>
    </rPh>
    <phoneticPr fontId="1"/>
  </si>
  <si>
    <t>理 工 学</t>
    <rPh sb="0" eb="1">
      <t>リ</t>
    </rPh>
    <rPh sb="2" eb="3">
      <t>コウ</t>
    </rPh>
    <rPh sb="4" eb="5">
      <t>ガク</t>
    </rPh>
    <phoneticPr fontId="1"/>
  </si>
  <si>
    <t xml:space="preserve"> 府　立　　千里青雲</t>
    <rPh sb="1" eb="2">
      <t>フ</t>
    </rPh>
    <rPh sb="3" eb="4">
      <t>リツ</t>
    </rPh>
    <rPh sb="6" eb="8">
      <t>センリ</t>
    </rPh>
    <rPh sb="8" eb="10">
      <t>セイウン</t>
    </rPh>
    <phoneticPr fontId="1"/>
  </si>
  <si>
    <t xml:space="preserve"> 堺市立　　堺</t>
    <rPh sb="1" eb="4">
      <t>サカイシリツ</t>
    </rPh>
    <rPh sb="6" eb="7">
      <t>サカイ</t>
    </rPh>
    <phoneticPr fontId="1"/>
  </si>
  <si>
    <t>機械材料創造</t>
    <rPh sb="0" eb="2">
      <t>キカイ</t>
    </rPh>
    <rPh sb="2" eb="4">
      <t>ザイリョウ</t>
    </rPh>
    <rPh sb="4" eb="6">
      <t>ソウゾウ</t>
    </rPh>
    <phoneticPr fontId="1"/>
  </si>
  <si>
    <t>建築インテリア創造</t>
    <rPh sb="0" eb="2">
      <t>ケンチク</t>
    </rPh>
    <rPh sb="7" eb="9">
      <t>ソウゾウ</t>
    </rPh>
    <phoneticPr fontId="1"/>
  </si>
  <si>
    <t>サイエンス創造</t>
    <rPh sb="5" eb="7">
      <t>ソウゾウ</t>
    </rPh>
    <phoneticPr fontId="1"/>
  </si>
  <si>
    <t>食物文化</t>
    <rPh sb="0" eb="2">
      <t>ショクモツ</t>
    </rPh>
    <rPh sb="2" eb="4">
      <t>ブンカ</t>
    </rPh>
    <phoneticPr fontId="1"/>
  </si>
  <si>
    <t xml:space="preserve"> 大阪市立　咲くやこの花</t>
    <rPh sb="1" eb="5">
      <t>オオサカシリツ</t>
    </rPh>
    <rPh sb="6" eb="7">
      <t>サ</t>
    </rPh>
    <rPh sb="11" eb="12">
      <t>ハナ</t>
    </rPh>
    <phoneticPr fontId="1"/>
  </si>
  <si>
    <t>　(2)マネジメント創造科</t>
    <rPh sb="10" eb="13">
      <t>ソウゾウカ</t>
    </rPh>
    <phoneticPr fontId="1"/>
  </si>
  <si>
    <t>機械自動車創造</t>
    <rPh sb="0" eb="2">
      <t>キカイ</t>
    </rPh>
    <rPh sb="2" eb="5">
      <t>ジドウシャ</t>
    </rPh>
    <rPh sb="5" eb="7">
      <t>ソウゾウ</t>
    </rPh>
    <phoneticPr fontId="1"/>
  </si>
  <si>
    <t>　堺市立　　堺</t>
    <rPh sb="1" eb="4">
      <t>サカイシリツ</t>
    </rPh>
    <rPh sb="6" eb="7">
      <t>サカイ</t>
    </rPh>
    <phoneticPr fontId="1"/>
  </si>
  <si>
    <t>演　劇</t>
    <rPh sb="0" eb="1">
      <t>エン</t>
    </rPh>
    <rPh sb="2" eb="3">
      <t>ゲキ</t>
    </rPh>
    <phoneticPr fontId="1"/>
  </si>
  <si>
    <t xml:space="preserve"> </t>
    <phoneticPr fontId="1"/>
  </si>
  <si>
    <t>都島第二工業</t>
    <rPh sb="0" eb="2">
      <t>ミヤコジマ</t>
    </rPh>
    <rPh sb="2" eb="3">
      <t>ダイ</t>
    </rPh>
    <rPh sb="3" eb="4">
      <t>２</t>
    </rPh>
    <rPh sb="4" eb="6">
      <t>コウギョウ</t>
    </rPh>
    <phoneticPr fontId="1"/>
  </si>
  <si>
    <t>建築創造</t>
    <rPh sb="0" eb="1">
      <t>ケン</t>
    </rPh>
    <rPh sb="1" eb="2">
      <t>チク</t>
    </rPh>
    <rPh sb="2" eb="4">
      <t>ソウゾウ</t>
    </rPh>
    <phoneticPr fontId="1"/>
  </si>
  <si>
    <t>マネジメント創造</t>
    <rPh sb="6" eb="8">
      <t>ソウゾウ</t>
    </rPh>
    <phoneticPr fontId="1"/>
  </si>
  <si>
    <t>〔　全　日　制　の　課　程　〕</t>
    <rPh sb="2" eb="3">
      <t>ゼン</t>
    </rPh>
    <rPh sb="4" eb="5">
      <t>ヒ</t>
    </rPh>
    <rPh sb="6" eb="7">
      <t>セイ</t>
    </rPh>
    <rPh sb="10" eb="11">
      <t>カ</t>
    </rPh>
    <rPh sb="12" eb="13">
      <t>ホド</t>
    </rPh>
    <phoneticPr fontId="1"/>
  </si>
  <si>
    <t>　　  ☆は、２年次の選択によって編制される系の学級数。</t>
    <rPh sb="8" eb="10">
      <t>ネンジ</t>
    </rPh>
    <rPh sb="11" eb="13">
      <t>センタク</t>
    </rPh>
    <rPh sb="17" eb="19">
      <t>ヘンセイ</t>
    </rPh>
    <rPh sb="22" eb="23">
      <t>ケイ</t>
    </rPh>
    <rPh sb="24" eb="27">
      <t>ガッキュウスウ</t>
    </rPh>
    <phoneticPr fontId="1"/>
  </si>
  <si>
    <t xml:space="preserve"> 大阪市立　咲くやこの花</t>
    <rPh sb="1" eb="4">
      <t>オオサカシ</t>
    </rPh>
    <rPh sb="4" eb="5">
      <t>リツ</t>
    </rPh>
    <rPh sb="6" eb="7">
      <t>サ</t>
    </rPh>
    <rPh sb="11" eb="12">
      <t>ハナ</t>
    </rPh>
    <phoneticPr fontId="1"/>
  </si>
  <si>
    <t>体　　育</t>
  </si>
  <si>
    <t xml:space="preserve"> 府　立　摂　津</t>
    <rPh sb="1" eb="2">
      <t>フ</t>
    </rPh>
    <rPh sb="3" eb="4">
      <t>リツ</t>
    </rPh>
    <rPh sb="5" eb="6">
      <t>セツ</t>
    </rPh>
    <rPh sb="7" eb="8">
      <t>ツ</t>
    </rPh>
    <phoneticPr fontId="1"/>
  </si>
  <si>
    <t xml:space="preserve"> 府　立　北　　野</t>
    <rPh sb="1" eb="2">
      <t>フ</t>
    </rPh>
    <rPh sb="3" eb="4">
      <t>リツ</t>
    </rPh>
    <rPh sb="5" eb="6">
      <t>キタ</t>
    </rPh>
    <rPh sb="8" eb="9">
      <t>ノ</t>
    </rPh>
    <phoneticPr fontId="1"/>
  </si>
  <si>
    <t xml:space="preserve"> 府　立　豊　　中</t>
    <rPh sb="1" eb="2">
      <t>フ</t>
    </rPh>
    <rPh sb="3" eb="4">
      <t>リツ</t>
    </rPh>
    <rPh sb="5" eb="6">
      <t>トヨ</t>
    </rPh>
    <rPh sb="8" eb="9">
      <t>ナカ</t>
    </rPh>
    <phoneticPr fontId="1"/>
  </si>
  <si>
    <t xml:space="preserve"> 府　立　茨　　木</t>
    <rPh sb="1" eb="2">
      <t>フ</t>
    </rPh>
    <rPh sb="3" eb="4">
      <t>リツ</t>
    </rPh>
    <rPh sb="5" eb="6">
      <t>イバラ</t>
    </rPh>
    <rPh sb="8" eb="9">
      <t>キ</t>
    </rPh>
    <phoneticPr fontId="1"/>
  </si>
  <si>
    <t xml:space="preserve"> 府　立　高　　津</t>
    <rPh sb="1" eb="2">
      <t>フ</t>
    </rPh>
    <rPh sb="3" eb="4">
      <t>リツ</t>
    </rPh>
    <rPh sb="5" eb="6">
      <t>タカ</t>
    </rPh>
    <rPh sb="8" eb="9">
      <t>ツ</t>
    </rPh>
    <phoneticPr fontId="1"/>
  </si>
  <si>
    <t xml:space="preserve"> 府　立　生　　野</t>
    <rPh sb="1" eb="2">
      <t>フ</t>
    </rPh>
    <rPh sb="3" eb="4">
      <t>リツ</t>
    </rPh>
    <rPh sb="5" eb="6">
      <t>ショウ</t>
    </rPh>
    <rPh sb="8" eb="9">
      <t>ノ</t>
    </rPh>
    <phoneticPr fontId="1"/>
  </si>
  <si>
    <t xml:space="preserve"> 府　立　三 国 丘</t>
    <rPh sb="1" eb="2">
      <t>フ</t>
    </rPh>
    <rPh sb="3" eb="4">
      <t>リツ</t>
    </rPh>
    <rPh sb="5" eb="6">
      <t>サン</t>
    </rPh>
    <rPh sb="7" eb="8">
      <t>コク</t>
    </rPh>
    <rPh sb="9" eb="10">
      <t>オカ</t>
    </rPh>
    <phoneticPr fontId="1"/>
  </si>
  <si>
    <t xml:space="preserve"> 府　立　岸 和 田</t>
    <rPh sb="1" eb="2">
      <t>フ</t>
    </rPh>
    <rPh sb="3" eb="4">
      <t>リツ</t>
    </rPh>
    <rPh sb="5" eb="6">
      <t>キシ</t>
    </rPh>
    <rPh sb="7" eb="8">
      <t>ワ</t>
    </rPh>
    <rPh sb="9" eb="10">
      <t>タ</t>
    </rPh>
    <phoneticPr fontId="1"/>
  </si>
  <si>
    <t xml:space="preserve"> 府　立　四 條 畷</t>
    <rPh sb="1" eb="2">
      <t>フ</t>
    </rPh>
    <rPh sb="3" eb="4">
      <t>リツ</t>
    </rPh>
    <rPh sb="5" eb="6">
      <t>ヨン</t>
    </rPh>
    <rPh sb="7" eb="8">
      <t>ジョウ</t>
    </rPh>
    <rPh sb="9" eb="10">
      <t>テツ</t>
    </rPh>
    <phoneticPr fontId="1"/>
  </si>
  <si>
    <t>文 理 学</t>
    <rPh sb="0" eb="1">
      <t>ブン</t>
    </rPh>
    <rPh sb="2" eb="3">
      <t>リ</t>
    </rPh>
    <rPh sb="4" eb="5">
      <t>ガク</t>
    </rPh>
    <phoneticPr fontId="1"/>
  </si>
  <si>
    <t>〔 多部制単位制Ⅲ部(ｸﾘｴｲﾃｨﾌﾞｽｸｰﾙ)及び定時制の課程 〕</t>
    <rPh sb="2" eb="4">
      <t>タブ</t>
    </rPh>
    <rPh sb="4" eb="5">
      <t>セイ</t>
    </rPh>
    <rPh sb="5" eb="8">
      <t>タンイセイ</t>
    </rPh>
    <rPh sb="9" eb="10">
      <t>ブ</t>
    </rPh>
    <rPh sb="24" eb="25">
      <t>オヨ</t>
    </rPh>
    <rPh sb="26" eb="27">
      <t>サダム</t>
    </rPh>
    <rPh sb="27" eb="28">
      <t>ジ</t>
    </rPh>
    <rPh sb="28" eb="29">
      <t>セイ</t>
    </rPh>
    <rPh sb="30" eb="31">
      <t>カ</t>
    </rPh>
    <rPh sb="31" eb="32">
      <t>ホド</t>
    </rPh>
    <phoneticPr fontId="1"/>
  </si>
  <si>
    <t>大阪ビジネスフロンティア</t>
    <rPh sb="0" eb="2">
      <t>オオサカ</t>
    </rPh>
    <phoneticPr fontId="1"/>
  </si>
  <si>
    <t>　(2)流通経済科</t>
    <rPh sb="4" eb="6">
      <t>リュウツウ</t>
    </rPh>
    <rPh sb="6" eb="8">
      <t>ケイザイ</t>
    </rPh>
    <rPh sb="8" eb="9">
      <t>カ</t>
    </rPh>
    <phoneticPr fontId="1"/>
  </si>
  <si>
    <t>　(3)マネジメント創造科</t>
    <rPh sb="10" eb="12">
      <t>ソウゾウ</t>
    </rPh>
    <rPh sb="12" eb="13">
      <t>カ</t>
    </rPh>
    <phoneticPr fontId="1"/>
  </si>
  <si>
    <t>１　全日制の課程総合学科（クリエイティブスクール）</t>
    <rPh sb="2" eb="5">
      <t>ゼンニチセイ</t>
    </rPh>
    <rPh sb="6" eb="8">
      <t>カテイ</t>
    </rPh>
    <rPh sb="8" eb="10">
      <t>ソウゴウ</t>
    </rPh>
    <rPh sb="10" eb="12">
      <t>ガッカ</t>
    </rPh>
    <phoneticPr fontId="1"/>
  </si>
  <si>
    <t>２　多部制単位制Ⅰ・Ⅱ部（クリエイティブスクール）</t>
    <rPh sb="2" eb="3">
      <t>タ</t>
    </rPh>
    <rPh sb="3" eb="4">
      <t>ブ</t>
    </rPh>
    <rPh sb="4" eb="5">
      <t>セイ</t>
    </rPh>
    <rPh sb="5" eb="8">
      <t>タンイセイ</t>
    </rPh>
    <rPh sb="11" eb="12">
      <t>ブ</t>
    </rPh>
    <phoneticPr fontId="1"/>
  </si>
  <si>
    <t>○ 府　立　桃　　  谷</t>
    <rPh sb="2" eb="3">
      <t>フ</t>
    </rPh>
    <rPh sb="4" eb="5">
      <t>リツ</t>
    </rPh>
    <rPh sb="6" eb="7">
      <t>モモ</t>
    </rPh>
    <rPh sb="11" eb="12">
      <t>タニ</t>
    </rPh>
    <phoneticPr fontId="1"/>
  </si>
  <si>
    <t>総合学</t>
    <rPh sb="0" eb="2">
      <t>ソウゴウ</t>
    </rPh>
    <rPh sb="2" eb="3">
      <t>ガク</t>
    </rPh>
    <phoneticPr fontId="1"/>
  </si>
  <si>
    <t>普通</t>
    <rPh sb="0" eb="2">
      <t>フツウ</t>
    </rPh>
    <phoneticPr fontId="1"/>
  </si>
  <si>
    <t>学科名等</t>
    <rPh sb="0" eb="2">
      <t>ガッカ</t>
    </rPh>
    <rPh sb="2" eb="3">
      <t>メイ</t>
    </rPh>
    <rPh sb="3" eb="4">
      <t>トウ</t>
    </rPh>
    <phoneticPr fontId="1"/>
  </si>
  <si>
    <t>普　　通〔単位制〕</t>
    <rPh sb="0" eb="1">
      <t>ススム</t>
    </rPh>
    <rPh sb="3" eb="4">
      <t>ツウ</t>
    </rPh>
    <rPh sb="5" eb="8">
      <t>タンイセイ</t>
    </rPh>
    <phoneticPr fontId="1"/>
  </si>
  <si>
    <t>普　　通〔単位制〕</t>
    <rPh sb="0" eb="1">
      <t>フ</t>
    </rPh>
    <rPh sb="3" eb="4">
      <t>ツウ</t>
    </rPh>
    <rPh sb="5" eb="8">
      <t>タンイセイ</t>
    </rPh>
    <phoneticPr fontId="1"/>
  </si>
  <si>
    <t>10　グローバル科</t>
    <rPh sb="8" eb="9">
      <t>カ</t>
    </rPh>
    <phoneticPr fontId="1"/>
  </si>
  <si>
    <t xml:space="preserve"> 府　立　和　泉</t>
    <rPh sb="1" eb="2">
      <t>フ</t>
    </rPh>
    <rPh sb="3" eb="4">
      <t>リツ</t>
    </rPh>
    <rPh sb="5" eb="6">
      <t>カズ</t>
    </rPh>
    <rPh sb="7" eb="8">
      <t>イズミ</t>
    </rPh>
    <phoneticPr fontId="1"/>
  </si>
  <si>
    <t xml:space="preserve"> 府　立　 園　　芸</t>
    <rPh sb="1" eb="2">
      <t>フ</t>
    </rPh>
    <rPh sb="3" eb="4">
      <t>リツ</t>
    </rPh>
    <rPh sb="6" eb="7">
      <t>エン</t>
    </rPh>
    <rPh sb="9" eb="10">
      <t>ゲイ</t>
    </rPh>
    <phoneticPr fontId="1"/>
  </si>
  <si>
    <t xml:space="preserve"> 府　立　 阿 武 野</t>
    <rPh sb="1" eb="2">
      <t>フ</t>
    </rPh>
    <rPh sb="3" eb="4">
      <t>リツ</t>
    </rPh>
    <rPh sb="6" eb="7">
      <t>オク</t>
    </rPh>
    <rPh sb="8" eb="9">
      <t>ブ</t>
    </rPh>
    <rPh sb="10" eb="11">
      <t>ノ</t>
    </rPh>
    <phoneticPr fontId="1"/>
  </si>
  <si>
    <t xml:space="preserve"> 府　立　 柴　　島</t>
    <rPh sb="1" eb="2">
      <t>フ</t>
    </rPh>
    <rPh sb="3" eb="4">
      <t>リツ</t>
    </rPh>
    <rPh sb="6" eb="7">
      <t>シバ</t>
    </rPh>
    <rPh sb="9" eb="10">
      <t>ジマ</t>
    </rPh>
    <phoneticPr fontId="1"/>
  </si>
  <si>
    <t xml:space="preserve"> 府　立　 枚方なぎさ</t>
    <rPh sb="1" eb="2">
      <t>フ</t>
    </rPh>
    <rPh sb="3" eb="4">
      <t>リツ</t>
    </rPh>
    <rPh sb="6" eb="8">
      <t>ヒラカタ</t>
    </rPh>
    <phoneticPr fontId="1"/>
  </si>
  <si>
    <t xml:space="preserve"> 府　立　 松　　原</t>
    <rPh sb="1" eb="2">
      <t>フ</t>
    </rPh>
    <rPh sb="3" eb="4">
      <t>リツ</t>
    </rPh>
    <rPh sb="6" eb="7">
      <t>マツ</t>
    </rPh>
    <rPh sb="9" eb="10">
      <t>ハラ</t>
    </rPh>
    <phoneticPr fontId="1"/>
  </si>
  <si>
    <t xml:space="preserve"> 府　立　 堺　　東</t>
    <rPh sb="1" eb="2">
      <t>フ</t>
    </rPh>
    <rPh sb="3" eb="4">
      <t>リツ</t>
    </rPh>
    <rPh sb="6" eb="7">
      <t>サカイ</t>
    </rPh>
    <rPh sb="9" eb="10">
      <t>ヒガシ</t>
    </rPh>
    <phoneticPr fontId="1"/>
  </si>
  <si>
    <t xml:space="preserve"> 府　立　 貝　　塚</t>
    <rPh sb="1" eb="2">
      <t>フ</t>
    </rPh>
    <rPh sb="3" eb="4">
      <t>リツ</t>
    </rPh>
    <rPh sb="6" eb="7">
      <t>カイ</t>
    </rPh>
    <rPh sb="9" eb="10">
      <t>ツカ</t>
    </rPh>
    <phoneticPr fontId="1"/>
  </si>
  <si>
    <t xml:space="preserve"> 大阪市立 東淀工業</t>
    <rPh sb="1" eb="5">
      <t>オオサカシリツ</t>
    </rPh>
    <rPh sb="6" eb="7">
      <t>ヒガシ</t>
    </rPh>
    <rPh sb="7" eb="8">
      <t>ヨド</t>
    </rPh>
    <rPh sb="8" eb="10">
      <t>コウギョウ</t>
    </rPh>
    <phoneticPr fontId="1"/>
  </si>
  <si>
    <t>９　国際文化科</t>
    <rPh sb="2" eb="4">
      <t>コクサイ</t>
    </rPh>
    <rPh sb="4" eb="6">
      <t>ブンカ</t>
    </rPh>
    <rPh sb="6" eb="7">
      <t>カ</t>
    </rPh>
    <phoneticPr fontId="1"/>
  </si>
  <si>
    <t>６　情報科学科</t>
    <rPh sb="2" eb="4">
      <t>ジョウホウ</t>
    </rPh>
    <rPh sb="4" eb="6">
      <t>カガク</t>
    </rPh>
    <rPh sb="6" eb="7">
      <t>カ</t>
    </rPh>
    <phoneticPr fontId="1"/>
  </si>
  <si>
    <t>７　英語科</t>
    <rPh sb="2" eb="4">
      <t>エイゴ</t>
    </rPh>
    <rPh sb="4" eb="5">
      <t>カ</t>
    </rPh>
    <phoneticPr fontId="1"/>
  </si>
  <si>
    <t>８　国際教養科</t>
    <rPh sb="2" eb="4">
      <t>コクサイ</t>
    </rPh>
    <rPh sb="4" eb="6">
      <t>キョウヨウ</t>
    </rPh>
    <rPh sb="6" eb="7">
      <t>カ</t>
    </rPh>
    <phoneticPr fontId="1"/>
  </si>
  <si>
    <t>３　グローバルビジネス科</t>
    <rPh sb="11" eb="12">
      <t>カ</t>
    </rPh>
    <phoneticPr fontId="1"/>
  </si>
  <si>
    <t>４　農業に関する学科</t>
    <rPh sb="2" eb="4">
      <t>ノウギョウ</t>
    </rPh>
    <rPh sb="5" eb="6">
      <t>カン</t>
    </rPh>
    <rPh sb="8" eb="10">
      <t>ガッカ</t>
    </rPh>
    <phoneticPr fontId="1"/>
  </si>
  <si>
    <t>５　工業に関する学科</t>
    <rPh sb="2" eb="4">
      <t>コウギョウ</t>
    </rPh>
    <rPh sb="5" eb="6">
      <t>カン</t>
    </rPh>
    <rPh sb="8" eb="10">
      <t>ガッカ</t>
    </rPh>
    <phoneticPr fontId="1"/>
  </si>
  <si>
    <t>工学系</t>
    <rPh sb="0" eb="3">
      <t>コウガクケイ</t>
    </rPh>
    <phoneticPr fontId="1"/>
  </si>
  <si>
    <t>大学進学</t>
    <rPh sb="0" eb="2">
      <t>ダイガク</t>
    </rPh>
    <rPh sb="2" eb="4">
      <t>シンガク</t>
    </rPh>
    <phoneticPr fontId="1"/>
  </si>
  <si>
    <t>建築</t>
    <rPh sb="0" eb="2">
      <t>ケンチク</t>
    </rPh>
    <phoneticPr fontId="1"/>
  </si>
  <si>
    <t>グラフィックデザイン</t>
  </si>
  <si>
    <t>人間スポーツ科学</t>
    <rPh sb="0" eb="2">
      <t>ニンゲン</t>
    </rPh>
    <rPh sb="6" eb="8">
      <t>カガク</t>
    </rPh>
    <phoneticPr fontId="1"/>
  </si>
  <si>
    <t>　府　立　日　根　野</t>
    <rPh sb="1" eb="2">
      <t>フ</t>
    </rPh>
    <rPh sb="3" eb="4">
      <t>リツ</t>
    </rPh>
    <rPh sb="5" eb="6">
      <t>ヒ</t>
    </rPh>
    <rPh sb="7" eb="8">
      <t>ネ</t>
    </rPh>
    <rPh sb="9" eb="10">
      <t>ノ</t>
    </rPh>
    <phoneticPr fontId="1"/>
  </si>
  <si>
    <t xml:space="preserve"> 府　立　　西　　成</t>
    <rPh sb="1" eb="2">
      <t>フ</t>
    </rPh>
    <rPh sb="3" eb="4">
      <t>リツ</t>
    </rPh>
    <rPh sb="6" eb="7">
      <t>ニシ</t>
    </rPh>
    <rPh sb="9" eb="10">
      <t>シゲル</t>
    </rPh>
    <phoneticPr fontId="1"/>
  </si>
  <si>
    <t xml:space="preserve"> 府　立　　長　　吉</t>
    <rPh sb="1" eb="2">
      <t>フ</t>
    </rPh>
    <rPh sb="3" eb="4">
      <t>リツ</t>
    </rPh>
    <rPh sb="6" eb="7">
      <t>ナガ</t>
    </rPh>
    <rPh sb="9" eb="10">
      <t>キチ</t>
    </rPh>
    <phoneticPr fontId="1"/>
  </si>
  <si>
    <t xml:space="preserve"> 府　立　　箕 面 東</t>
    <rPh sb="1" eb="2">
      <t>フ</t>
    </rPh>
    <rPh sb="3" eb="4">
      <t>リツ</t>
    </rPh>
    <rPh sb="6" eb="7">
      <t>ミ</t>
    </rPh>
    <rPh sb="8" eb="9">
      <t>メン</t>
    </rPh>
    <rPh sb="10" eb="11">
      <t>ヒガシ</t>
    </rPh>
    <phoneticPr fontId="1"/>
  </si>
  <si>
    <t>産業創造系</t>
    <rPh sb="0" eb="2">
      <t>サンギョウ</t>
    </rPh>
    <rPh sb="2" eb="4">
      <t>ソウゾウ</t>
    </rPh>
    <rPh sb="4" eb="5">
      <t>ケイ</t>
    </rPh>
    <phoneticPr fontId="1"/>
  </si>
  <si>
    <t>製品開発</t>
    <rPh sb="0" eb="2">
      <t>セイヒン</t>
    </rPh>
    <rPh sb="2" eb="4">
      <t>カイハツ</t>
    </rPh>
    <phoneticPr fontId="1"/>
  </si>
  <si>
    <t>グローバル</t>
  </si>
  <si>
    <t>　大阪府教育センター附属</t>
    <rPh sb="1" eb="4">
      <t>オオサカフ</t>
    </rPh>
    <rPh sb="4" eb="6">
      <t>キョウイク</t>
    </rPh>
    <rPh sb="10" eb="12">
      <t>フゾク</t>
    </rPh>
    <phoneticPr fontId="1"/>
  </si>
  <si>
    <t>　府　立　　槻 　の 　木</t>
    <rPh sb="1" eb="2">
      <t>フ</t>
    </rPh>
    <rPh sb="3" eb="4">
      <t>リツ</t>
    </rPh>
    <rPh sb="6" eb="7">
      <t>ツキ</t>
    </rPh>
    <rPh sb="12" eb="13">
      <t>キ</t>
    </rPh>
    <phoneticPr fontId="1"/>
  </si>
  <si>
    <t>　府　立　　　　 鳳</t>
    <rPh sb="1" eb="2">
      <t>フ</t>
    </rPh>
    <rPh sb="3" eb="4">
      <t>リツ</t>
    </rPh>
    <rPh sb="9" eb="10">
      <t>オオトリ</t>
    </rPh>
    <phoneticPr fontId="1"/>
  </si>
  <si>
    <t>　府　立 　 市　　  　岡</t>
    <rPh sb="1" eb="2">
      <t>フ</t>
    </rPh>
    <rPh sb="3" eb="4">
      <t>リツ</t>
    </rPh>
    <rPh sb="7" eb="8">
      <t>シ</t>
    </rPh>
    <rPh sb="13" eb="14">
      <t>オカ</t>
    </rPh>
    <phoneticPr fontId="1"/>
  </si>
  <si>
    <t>＊ 府　立  　成　　城</t>
    <rPh sb="2" eb="3">
      <t>フ</t>
    </rPh>
    <rPh sb="4" eb="5">
      <t>リツ</t>
    </rPh>
    <rPh sb="8" eb="9">
      <t>シゲル</t>
    </rPh>
    <rPh sb="11" eb="12">
      <t>シロ</t>
    </rPh>
    <phoneticPr fontId="1"/>
  </si>
  <si>
    <t>　府　立　豊　　　島</t>
    <rPh sb="1" eb="2">
      <t>フ</t>
    </rPh>
    <rPh sb="3" eb="4">
      <t>リツ</t>
    </rPh>
    <rPh sb="5" eb="6">
      <t>トヨ</t>
    </rPh>
    <rPh sb="9" eb="10">
      <t>シマ</t>
    </rPh>
    <phoneticPr fontId="1"/>
  </si>
  <si>
    <t>　府  立  北かわち皐が丘</t>
    <rPh sb="1" eb="2">
      <t>フ</t>
    </rPh>
    <rPh sb="4" eb="5">
      <t>リツ</t>
    </rPh>
    <rPh sb="7" eb="8">
      <t>キタ</t>
    </rPh>
    <rPh sb="11" eb="12">
      <t>サツキ</t>
    </rPh>
    <rPh sb="13" eb="14">
      <t>オカ</t>
    </rPh>
    <phoneticPr fontId="1"/>
  </si>
  <si>
    <t>　府　立  みどり清朋</t>
    <rPh sb="1" eb="2">
      <t>フ</t>
    </rPh>
    <rPh sb="3" eb="4">
      <t>リツ</t>
    </rPh>
    <rPh sb="9" eb="10">
      <t>セイ</t>
    </rPh>
    <rPh sb="10" eb="11">
      <t>ホウ</t>
    </rPh>
    <phoneticPr fontId="1"/>
  </si>
  <si>
    <t>　府　立　懐　風　館</t>
    <rPh sb="1" eb="2">
      <t>フ</t>
    </rPh>
    <rPh sb="3" eb="4">
      <t>リツ</t>
    </rPh>
    <rPh sb="5" eb="6">
      <t>フトコロ</t>
    </rPh>
    <rPh sb="7" eb="8">
      <t>カゼ</t>
    </rPh>
    <rPh sb="9" eb="10">
      <t>カン</t>
    </rPh>
    <phoneticPr fontId="1"/>
  </si>
  <si>
    <t xml:space="preserve"> 府　立　　芦　　間 </t>
    <rPh sb="1" eb="2">
      <t>フ</t>
    </rPh>
    <rPh sb="3" eb="4">
      <t>リツ</t>
    </rPh>
    <rPh sb="6" eb="7">
      <t>アシ</t>
    </rPh>
    <rPh sb="9" eb="10">
      <t>アイダ</t>
    </rPh>
    <phoneticPr fontId="1"/>
  </si>
  <si>
    <t xml:space="preserve"> 府　立　　福　　井</t>
    <rPh sb="1" eb="2">
      <t>フ</t>
    </rPh>
    <rPh sb="3" eb="4">
      <t>リツ</t>
    </rPh>
    <rPh sb="6" eb="7">
      <t>フク</t>
    </rPh>
    <rPh sb="9" eb="10">
      <t>イ</t>
    </rPh>
    <phoneticPr fontId="1"/>
  </si>
  <si>
    <t xml:space="preserve"> 府　立　　　 岬</t>
    <rPh sb="1" eb="2">
      <t>フ</t>
    </rPh>
    <rPh sb="3" eb="4">
      <t>リツ</t>
    </rPh>
    <rPh sb="8" eb="9">
      <t>ミサキ</t>
    </rPh>
    <phoneticPr fontId="1"/>
  </si>
  <si>
    <t xml:space="preserve"> 府　立　　成　　城</t>
    <rPh sb="1" eb="2">
      <t>フ</t>
    </rPh>
    <rPh sb="3" eb="4">
      <t>リツ</t>
    </rPh>
    <rPh sb="6" eb="7">
      <t>シゲル</t>
    </rPh>
    <rPh sb="9" eb="10">
      <t>シロ</t>
    </rPh>
    <phoneticPr fontId="1"/>
  </si>
  <si>
    <t xml:space="preserve"> 大阪市立 桜 　 宮</t>
    <rPh sb="1" eb="5">
      <t>オオサカシリツ</t>
    </rPh>
    <rPh sb="6" eb="7">
      <t>サクラ</t>
    </rPh>
    <rPh sb="10" eb="11">
      <t>ミヤ</t>
    </rPh>
    <phoneticPr fontId="1"/>
  </si>
  <si>
    <t xml:space="preserve"> 府 立  藤井寺工科</t>
    <rPh sb="1" eb="2">
      <t>フ</t>
    </rPh>
    <rPh sb="3" eb="4">
      <t>リツ</t>
    </rPh>
    <rPh sb="6" eb="9">
      <t>フジイデラ</t>
    </rPh>
    <rPh sb="9" eb="11">
      <t>コウカ</t>
    </rPh>
    <phoneticPr fontId="1"/>
  </si>
  <si>
    <t xml:space="preserve"> 府 立　今宮工科</t>
    <rPh sb="1" eb="2">
      <t>フ</t>
    </rPh>
    <rPh sb="3" eb="4">
      <t>リツ</t>
    </rPh>
    <rPh sb="5" eb="7">
      <t>イマミヤ</t>
    </rPh>
    <rPh sb="7" eb="9">
      <t>コウカ</t>
    </rPh>
    <phoneticPr fontId="1"/>
  </si>
  <si>
    <t xml:space="preserve"> 府 立　茨木工科</t>
    <rPh sb="1" eb="2">
      <t>フ</t>
    </rPh>
    <rPh sb="3" eb="4">
      <t>リツ</t>
    </rPh>
    <rPh sb="5" eb="7">
      <t>イバラギ</t>
    </rPh>
    <rPh sb="7" eb="9">
      <t>コウカ</t>
    </rPh>
    <phoneticPr fontId="1"/>
  </si>
  <si>
    <t xml:space="preserve"> 府 立　城東工科</t>
    <rPh sb="1" eb="2">
      <t>フ</t>
    </rPh>
    <rPh sb="3" eb="4">
      <t>リツ</t>
    </rPh>
    <rPh sb="5" eb="7">
      <t>ジョウトウ</t>
    </rPh>
    <rPh sb="7" eb="9">
      <t>コウカ</t>
    </rPh>
    <phoneticPr fontId="1"/>
  </si>
  <si>
    <t xml:space="preserve"> 府 立　布施工科</t>
    <rPh sb="1" eb="2">
      <t>フ</t>
    </rPh>
    <rPh sb="3" eb="4">
      <t>リツ</t>
    </rPh>
    <rPh sb="5" eb="7">
      <t>フセ</t>
    </rPh>
    <rPh sb="7" eb="9">
      <t>コウカ</t>
    </rPh>
    <phoneticPr fontId="1"/>
  </si>
  <si>
    <t xml:space="preserve"> 府 立  堺 工 科</t>
    <rPh sb="1" eb="2">
      <t>フ</t>
    </rPh>
    <rPh sb="3" eb="4">
      <t>リツ</t>
    </rPh>
    <rPh sb="6" eb="7">
      <t>サカイ</t>
    </rPh>
    <rPh sb="8" eb="9">
      <t>コウ</t>
    </rPh>
    <rPh sb="10" eb="11">
      <t>カ</t>
    </rPh>
    <phoneticPr fontId="1"/>
  </si>
  <si>
    <t xml:space="preserve"> 府 立  佐野工科</t>
    <rPh sb="1" eb="2">
      <t>フ</t>
    </rPh>
    <rPh sb="3" eb="4">
      <t>リツ</t>
    </rPh>
    <rPh sb="6" eb="8">
      <t>サノ</t>
    </rPh>
    <rPh sb="8" eb="10">
      <t>コウカ</t>
    </rPh>
    <phoneticPr fontId="1"/>
  </si>
  <si>
    <t xml:space="preserve"> 府 立　淀川工科</t>
    <rPh sb="1" eb="2">
      <t>フ</t>
    </rPh>
    <rPh sb="3" eb="4">
      <t>リツ</t>
    </rPh>
    <rPh sb="5" eb="7">
      <t>ヨドガワ</t>
    </rPh>
    <rPh sb="7" eb="9">
      <t>コウカ</t>
    </rPh>
    <phoneticPr fontId="1"/>
  </si>
  <si>
    <t xml:space="preserve"> 府 立　西野田工科</t>
    <rPh sb="1" eb="2">
      <t>フ</t>
    </rPh>
    <rPh sb="3" eb="4">
      <t>リツ</t>
    </rPh>
    <rPh sb="5" eb="8">
      <t>ニシノダ</t>
    </rPh>
    <rPh sb="8" eb="10">
      <t>コウカ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</si>
  <si>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</si>
  <si>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</si>
  <si>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グローバル</t>
    <phoneticPr fontId="1"/>
  </si>
  <si>
    <t>体育</t>
    <rPh sb="0" eb="2">
      <t>タイイク</t>
    </rPh>
    <phoneticPr fontId="1"/>
  </si>
  <si>
    <t>総合</t>
    <rPh sb="0" eb="2">
      <t>ソウゴウ</t>
    </rPh>
    <phoneticPr fontId="1"/>
  </si>
  <si>
    <t>府立</t>
    <rPh sb="0" eb="2">
      <t>フリツ</t>
    </rPh>
    <phoneticPr fontId="1"/>
  </si>
  <si>
    <t>大阪市</t>
    <rPh sb="0" eb="3">
      <t>オオサカシ</t>
    </rPh>
    <phoneticPr fontId="1"/>
  </si>
  <si>
    <t>その他</t>
    <rPh sb="2" eb="3">
      <t>タ</t>
    </rPh>
    <phoneticPr fontId="1"/>
  </si>
  <si>
    <t>商業</t>
    <rPh sb="0" eb="2">
      <t>ショウギョウ</t>
    </rPh>
    <phoneticPr fontId="1"/>
  </si>
  <si>
    <t>英語</t>
    <rPh sb="0" eb="2">
      <t>エイゴ</t>
    </rPh>
    <phoneticPr fontId="1"/>
  </si>
  <si>
    <t>理数</t>
    <rPh sb="0" eb="2">
      <t>リスウ</t>
    </rPh>
    <phoneticPr fontId="1"/>
  </si>
  <si>
    <t>大阪市立</t>
    <rPh sb="0" eb="2">
      <t>オオサカ</t>
    </rPh>
    <rPh sb="2" eb="4">
      <t>イチリツ</t>
    </rPh>
    <phoneticPr fontId="1"/>
  </si>
  <si>
    <t>ビジネス</t>
    <phoneticPr fontId="1"/>
  </si>
  <si>
    <t>マネ</t>
    <phoneticPr fontId="1"/>
  </si>
  <si>
    <t>　府　立　東　淀　川</t>
    <rPh sb="1" eb="2">
      <t>フ</t>
    </rPh>
    <rPh sb="3" eb="4">
      <t>リツ</t>
    </rPh>
    <rPh sb="5" eb="6">
      <t>ヒガシ</t>
    </rPh>
    <rPh sb="7" eb="8">
      <t>ヨド</t>
    </rPh>
    <rPh sb="9" eb="10">
      <t>カワ</t>
    </rPh>
    <phoneticPr fontId="1"/>
  </si>
  <si>
    <t>　府　立　りんくう翔南</t>
    <rPh sb="1" eb="2">
      <t>フ</t>
    </rPh>
    <rPh sb="3" eb="4">
      <t>リツ</t>
    </rPh>
    <phoneticPr fontId="1"/>
  </si>
  <si>
    <t>グローバルビジネス</t>
    <phoneticPr fontId="1"/>
  </si>
  <si>
    <t>フラワーファクトリ</t>
    <phoneticPr fontId="1"/>
  </si>
  <si>
    <t>バイオサイエンス</t>
    <phoneticPr fontId="1"/>
  </si>
  <si>
    <t>ハイテク農芸</t>
    <rPh sb="4" eb="6">
      <t>ノウゲイ</t>
    </rPh>
    <phoneticPr fontId="1"/>
  </si>
  <si>
    <t>テキスタイルデザイン</t>
    <phoneticPr fontId="1"/>
  </si>
  <si>
    <t>建築デザイン</t>
    <rPh sb="0" eb="2">
      <t>ケンチク</t>
    </rPh>
    <phoneticPr fontId="1"/>
  </si>
  <si>
    <t>インテリアデザイン</t>
    <phoneticPr fontId="1"/>
  </si>
  <si>
    <t>プロダクトデザイン</t>
    <phoneticPr fontId="1"/>
  </si>
  <si>
    <t>映像デザイン</t>
    <rPh sb="0" eb="2">
      <t>エイゾウ</t>
    </rPh>
    <phoneticPr fontId="1"/>
  </si>
  <si>
    <t>ビジュアルデザイン</t>
    <phoneticPr fontId="1"/>
  </si>
  <si>
    <t>　　　</t>
    <phoneticPr fontId="1"/>
  </si>
  <si>
    <t>セラミック</t>
    <phoneticPr fontId="1"/>
  </si>
  <si>
    <t>ファッション工学</t>
    <rPh sb="6" eb="8">
      <t>コウガク</t>
    </rPh>
    <phoneticPr fontId="1"/>
  </si>
  <si>
    <t>グローバル</t>
    <phoneticPr fontId="1"/>
  </si>
  <si>
    <t>デザインシステム</t>
    <phoneticPr fontId="1"/>
  </si>
  <si>
    <t>武道(スポーツ)</t>
    <rPh sb="0" eb="2">
      <t>ブドウ</t>
    </rPh>
    <phoneticPr fontId="1"/>
  </si>
  <si>
    <t xml:space="preserve"> 府　立　　布 施 北</t>
    <rPh sb="1" eb="2">
      <t>フ</t>
    </rPh>
    <rPh sb="3" eb="4">
      <t>リツ</t>
    </rPh>
    <rPh sb="6" eb="7">
      <t>ヌノ</t>
    </rPh>
    <rPh sb="8" eb="9">
      <t>セ</t>
    </rPh>
    <rPh sb="10" eb="11">
      <t>キタ</t>
    </rPh>
    <phoneticPr fontId="1"/>
  </si>
  <si>
    <t xml:space="preserve"> 府　立　 八尾翠翔</t>
    <phoneticPr fontId="1"/>
  </si>
  <si>
    <t xml:space="preserve"> 府　立　 西　　成</t>
    <phoneticPr fontId="1"/>
  </si>
  <si>
    <t>福祉ボランティア</t>
    <rPh sb="0" eb="2">
      <t>フクシ</t>
    </rPh>
    <phoneticPr fontId="1"/>
  </si>
  <si>
    <t>　　ティブスクールを除く。）</t>
    <phoneticPr fontId="1"/>
  </si>
  <si>
    <t xml:space="preserve"> 府　立　　門真なみはや</t>
    <rPh sb="1" eb="2">
      <t>フ</t>
    </rPh>
    <rPh sb="3" eb="4">
      <t>リツ</t>
    </rPh>
    <rPh sb="6" eb="8">
      <t>カドマ</t>
    </rPh>
    <phoneticPr fontId="1"/>
  </si>
  <si>
    <t xml:space="preserve"> 府　立　　伯　　太</t>
    <rPh sb="1" eb="2">
      <t>フ</t>
    </rPh>
    <rPh sb="3" eb="4">
      <t>リツ</t>
    </rPh>
    <rPh sb="6" eb="7">
      <t>ハク</t>
    </rPh>
    <rPh sb="9" eb="10">
      <t>フトシ</t>
    </rPh>
    <phoneticPr fontId="1"/>
  </si>
  <si>
    <t>(注)　（　）内は、編転入学による受入れ生徒の人数で募集人員の内数である。</t>
    <rPh sb="1" eb="2">
      <t>チュウ</t>
    </rPh>
    <rPh sb="7" eb="8">
      <t>ナイ</t>
    </rPh>
    <rPh sb="10" eb="11">
      <t>ヘン</t>
    </rPh>
    <rPh sb="11" eb="14">
      <t>テンニュウガク</t>
    </rPh>
    <rPh sb="17" eb="19">
      <t>ウケイ</t>
    </rPh>
    <rPh sb="20" eb="22">
      <t>セイト</t>
    </rPh>
    <rPh sb="23" eb="25">
      <t>ニンズウ</t>
    </rPh>
    <rPh sb="26" eb="28">
      <t>ボシュウ</t>
    </rPh>
    <rPh sb="28" eb="30">
      <t>ジンイン</t>
    </rPh>
    <rPh sb="31" eb="32">
      <t>ウチ</t>
    </rPh>
    <rPh sb="32" eb="33">
      <t>スウ</t>
    </rPh>
    <phoneticPr fontId="1"/>
  </si>
  <si>
    <t>〔 昼夜間単位制 〕</t>
    <rPh sb="2" eb="4">
      <t>チュウヤ</t>
    </rPh>
    <rPh sb="4" eb="5">
      <t>カン</t>
    </rPh>
    <rPh sb="5" eb="8">
      <t>タンイセイ</t>
    </rPh>
    <phoneticPr fontId="1"/>
  </si>
  <si>
    <t>(注)　（　 ）内は、編転入学による受入れ生徒の人数で募集人員の内数である。</t>
    <rPh sb="1" eb="2">
      <t>チュウ</t>
    </rPh>
    <rPh sb="8" eb="9">
      <t>ナイ</t>
    </rPh>
    <rPh sb="11" eb="12">
      <t>ヘン</t>
    </rPh>
    <rPh sb="12" eb="14">
      <t>テンニュウ</t>
    </rPh>
    <rPh sb="14" eb="15">
      <t>ガク</t>
    </rPh>
    <rPh sb="18" eb="20">
      <t>ウケイ</t>
    </rPh>
    <rPh sb="21" eb="23">
      <t>セイト</t>
    </rPh>
    <rPh sb="24" eb="26">
      <t>ニンズウ</t>
    </rPh>
    <rPh sb="27" eb="29">
      <t>ボシュウ</t>
    </rPh>
    <rPh sb="29" eb="31">
      <t>ジンイン</t>
    </rPh>
    <rPh sb="32" eb="33">
      <t>ウチ</t>
    </rPh>
    <rPh sb="33" eb="34">
      <t>スウ</t>
    </rPh>
    <phoneticPr fontId="1"/>
  </si>
  <si>
    <t>昼夜間単位制</t>
    <rPh sb="0" eb="2">
      <t>チュウヤ</t>
    </rPh>
    <rPh sb="2" eb="3">
      <t>カン</t>
    </rPh>
    <rPh sb="3" eb="6">
      <t>タンイセイ</t>
    </rPh>
    <phoneticPr fontId="1"/>
  </si>
  <si>
    <t xml:space="preserve"> 大阪市立  中  央</t>
    <rPh sb="1" eb="2">
      <t>ダイ</t>
    </rPh>
    <rPh sb="2" eb="3">
      <t>サカ</t>
    </rPh>
    <rPh sb="3" eb="4">
      <t>シ</t>
    </rPh>
    <rPh sb="4" eb="5">
      <t>タテ</t>
    </rPh>
    <rPh sb="7" eb="8">
      <t>ナカ</t>
    </rPh>
    <rPh sb="10" eb="11">
      <t>ヒサシ</t>
    </rPh>
    <phoneticPr fontId="1"/>
  </si>
  <si>
    <t>普　　通</t>
    <rPh sb="0" eb="1">
      <t>フ</t>
    </rPh>
    <rPh sb="3" eb="4">
      <t>ツウ</t>
    </rPh>
    <phoneticPr fontId="1"/>
  </si>
  <si>
    <t>ビジネス</t>
    <phoneticPr fontId="1"/>
  </si>
  <si>
    <t>(注)＊は、単位制</t>
    <rPh sb="1" eb="2">
      <t>チュウ</t>
    </rPh>
    <rPh sb="6" eb="9">
      <t>タンイセイ</t>
    </rPh>
    <phoneticPr fontId="1"/>
  </si>
  <si>
    <t>　　○は、多部制単位制Ⅲ部（クリエイティブスクール）</t>
    <rPh sb="5" eb="6">
      <t>タ</t>
    </rPh>
    <rPh sb="6" eb="7">
      <t>ブ</t>
    </rPh>
    <rPh sb="7" eb="8">
      <t>セイ</t>
    </rPh>
    <rPh sb="8" eb="11">
      <t>タンイセイ</t>
    </rPh>
    <rPh sb="12" eb="13">
      <t>ブ</t>
    </rPh>
    <phoneticPr fontId="1"/>
  </si>
  <si>
    <t>インテリア</t>
    <phoneticPr fontId="1"/>
  </si>
  <si>
    <t>クラフト</t>
    <phoneticPr fontId="1"/>
  </si>
  <si>
    <t>デザイン</t>
    <phoneticPr fontId="1"/>
  </si>
  <si>
    <t>　　　</t>
    <phoneticPr fontId="1"/>
  </si>
  <si>
    <t>　府　立　金　　　剛</t>
    <rPh sb="1" eb="2">
      <t>フ</t>
    </rPh>
    <rPh sb="3" eb="4">
      <t>リツ</t>
    </rPh>
    <rPh sb="5" eb="6">
      <t>キン</t>
    </rPh>
    <rPh sb="9" eb="10">
      <t>ゴウ</t>
    </rPh>
    <phoneticPr fontId="1"/>
  </si>
  <si>
    <t>　府　立　緑　風　冠</t>
    <rPh sb="1" eb="2">
      <t>フ</t>
    </rPh>
    <rPh sb="3" eb="4">
      <t>リツ</t>
    </rPh>
    <rPh sb="5" eb="6">
      <t>ミドリ</t>
    </rPh>
    <rPh sb="7" eb="8">
      <t>フウ</t>
    </rPh>
    <rPh sb="9" eb="10">
      <t>カン</t>
    </rPh>
    <phoneticPr fontId="1"/>
  </si>
  <si>
    <t>　府　立　北摂つばさ</t>
    <rPh sb="1" eb="2">
      <t>フ</t>
    </rPh>
    <rPh sb="3" eb="4">
      <t>リツ</t>
    </rPh>
    <rPh sb="5" eb="7">
      <t>ホクセツ</t>
    </rPh>
    <phoneticPr fontId="1"/>
  </si>
  <si>
    <t>　東大阪市立 日　 新</t>
    <rPh sb="1" eb="6">
      <t>ヒガシオオサカシリツ</t>
    </rPh>
    <rPh sb="7" eb="8">
      <t>ヒ</t>
    </rPh>
    <rPh sb="10" eb="11">
      <t>シン</t>
    </rPh>
    <phoneticPr fontId="1"/>
  </si>
  <si>
    <t xml:space="preserve"> 府　立　　豊　　中　能勢分校</t>
    <rPh sb="1" eb="2">
      <t>フ</t>
    </rPh>
    <rPh sb="3" eb="4">
      <t>リツ</t>
    </rPh>
    <rPh sb="6" eb="7">
      <t>ユタカ</t>
    </rPh>
    <rPh sb="9" eb="10">
      <t>ナカ</t>
    </rPh>
    <rPh sb="11" eb="13">
      <t>ノセ</t>
    </rPh>
    <rPh sb="13" eb="15">
      <t>ブンコウ</t>
    </rPh>
    <phoneticPr fontId="1"/>
  </si>
  <si>
    <t xml:space="preserve"> 府　立　　成　　美</t>
    <rPh sb="1" eb="2">
      <t>フ</t>
    </rPh>
    <rPh sb="3" eb="4">
      <t>リツ</t>
    </rPh>
    <rPh sb="6" eb="7">
      <t>シゲル</t>
    </rPh>
    <rPh sb="9" eb="10">
      <t>ビ</t>
    </rPh>
    <phoneticPr fontId="1"/>
  </si>
  <si>
    <t xml:space="preserve"> 府　立　　和泉総合</t>
    <rPh sb="1" eb="2">
      <t>フ</t>
    </rPh>
    <rPh sb="3" eb="4">
      <t>リツ</t>
    </rPh>
    <rPh sb="6" eb="8">
      <t>イズミ</t>
    </rPh>
    <rPh sb="8" eb="10">
      <t>ソウゴウ</t>
    </rPh>
    <phoneticPr fontId="1"/>
  </si>
  <si>
    <t>＊ 府　立  　和泉総合</t>
    <rPh sb="2" eb="3">
      <t>フ</t>
    </rPh>
    <rPh sb="4" eb="5">
      <t>リツ</t>
    </rPh>
    <rPh sb="8" eb="10">
      <t>イズミ</t>
    </rPh>
    <rPh sb="10" eb="12">
      <t>ソウゴウ</t>
    </rPh>
    <phoneticPr fontId="1"/>
  </si>
  <si>
    <t xml:space="preserve"> 大阪市立 都島工業</t>
    <rPh sb="1" eb="5">
      <t>オオサカシリツ</t>
    </rPh>
    <rPh sb="6" eb="8">
      <t>ミヤコジマ</t>
    </rPh>
    <rPh sb="8" eb="10">
      <t>コウギョウ</t>
    </rPh>
    <phoneticPr fontId="1"/>
  </si>
  <si>
    <t xml:space="preserve"> 大阪市立 生野工業</t>
    <rPh sb="1" eb="5">
      <t>オオサカシリツ</t>
    </rPh>
    <phoneticPr fontId="1"/>
  </si>
  <si>
    <t xml:space="preserve"> 大阪市立 泉尾工業</t>
    <rPh sb="1" eb="5">
      <t>オオサカシリツ</t>
    </rPh>
    <phoneticPr fontId="1"/>
  </si>
  <si>
    <t xml:space="preserve"> 大阪市立 東淀工業</t>
    <rPh sb="1" eb="3">
      <t>オオサカ</t>
    </rPh>
    <rPh sb="3" eb="5">
      <t>シリツ</t>
    </rPh>
    <phoneticPr fontId="1"/>
  </si>
  <si>
    <t>〔 全日制の課程総合学科（ｸﾘｴｲﾃｨﾌﾞｽｸｰﾙ）及び多部制単位制Ⅰ・Ⅱ部（ｸﾘｴｲﾃｨﾌﾞｽｸｰﾙ）〕</t>
    <rPh sb="2" eb="5">
      <t>ゼンニチセイ</t>
    </rPh>
    <rPh sb="6" eb="8">
      <t>カテイ</t>
    </rPh>
    <rPh sb="8" eb="10">
      <t>ソウゴウ</t>
    </rPh>
    <rPh sb="10" eb="12">
      <t>ガッカ</t>
    </rPh>
    <rPh sb="26" eb="27">
      <t>オヨ</t>
    </rPh>
    <rPh sb="28" eb="29">
      <t>タ</t>
    </rPh>
    <rPh sb="29" eb="30">
      <t>ブ</t>
    </rPh>
    <rPh sb="30" eb="31">
      <t>セイ</t>
    </rPh>
    <rPh sb="31" eb="34">
      <t>タンイセイ</t>
    </rPh>
    <rPh sb="37" eb="38">
      <t>ブ</t>
    </rPh>
    <phoneticPr fontId="1"/>
  </si>
  <si>
    <t xml:space="preserve"> 大阪市立  淀 商 業</t>
    <rPh sb="7" eb="8">
      <t>ヨド</t>
    </rPh>
    <rPh sb="9" eb="10">
      <t>ショウ</t>
    </rPh>
    <rPh sb="11" eb="12">
      <t>ギョウ</t>
    </rPh>
    <phoneticPr fontId="1"/>
  </si>
  <si>
    <t xml:space="preserve"> 大阪市立　住吉商業</t>
    <rPh sb="6" eb="7">
      <t>ジュウ</t>
    </rPh>
    <rPh sb="7" eb="8">
      <t>キチ</t>
    </rPh>
    <rPh sb="8" eb="9">
      <t>ショウ</t>
    </rPh>
    <rPh sb="9" eb="10">
      <t>ギョウ</t>
    </rPh>
    <phoneticPr fontId="1"/>
  </si>
  <si>
    <t xml:space="preserve"> 大阪市立　鶴見商業</t>
    <rPh sb="1" eb="3">
      <t>オオサカ</t>
    </rPh>
    <rPh sb="3" eb="5">
      <t>イチリツ</t>
    </rPh>
    <rPh sb="6" eb="7">
      <t>ツル</t>
    </rPh>
    <rPh sb="7" eb="8">
      <t>ミ</t>
    </rPh>
    <rPh sb="8" eb="9">
      <t>ショウ</t>
    </rPh>
    <rPh sb="9" eb="10">
      <t>ギョウ</t>
    </rPh>
    <phoneticPr fontId="1"/>
  </si>
  <si>
    <t xml:space="preserve"> 岸和田市立　産 業</t>
    <rPh sb="1" eb="6">
      <t>キシワダシリツ</t>
    </rPh>
    <rPh sb="7" eb="8">
      <t>サン</t>
    </rPh>
    <rPh sb="9" eb="10">
      <t>ギョウ</t>
    </rPh>
    <phoneticPr fontId="1"/>
  </si>
  <si>
    <t xml:space="preserve"> 大  阪  市  立</t>
    <rPh sb="1" eb="2">
      <t>ダイ</t>
    </rPh>
    <rPh sb="4" eb="5">
      <t>サカ</t>
    </rPh>
    <rPh sb="7" eb="8">
      <t>シ</t>
    </rPh>
    <rPh sb="10" eb="11">
      <t>リツ</t>
    </rPh>
    <phoneticPr fontId="1"/>
  </si>
  <si>
    <t>大阪市立 第二工芸</t>
    <rPh sb="0" eb="4">
      <t>オオサカシリツ</t>
    </rPh>
    <rPh sb="5" eb="6">
      <t>ダイ</t>
    </rPh>
    <rPh sb="6" eb="7">
      <t>２</t>
    </rPh>
    <rPh sb="7" eb="9">
      <t>コウゲイ</t>
    </rPh>
    <phoneticPr fontId="1"/>
  </si>
  <si>
    <t>＊ 大阪市立 都島第二工業</t>
    <rPh sb="2" eb="6">
      <t>オオサカシリツ</t>
    </rPh>
    <phoneticPr fontId="1"/>
  </si>
  <si>
    <t xml:space="preserve"> 東大阪市立　日 新</t>
    <rPh sb="1" eb="5">
      <t>ヒガシオオサカシ</t>
    </rPh>
    <rPh sb="5" eb="6">
      <t>リツ</t>
    </rPh>
    <rPh sb="7" eb="8">
      <t>ヒ</t>
    </rPh>
    <rPh sb="9" eb="10">
      <t>シン</t>
    </rPh>
    <phoneticPr fontId="1"/>
  </si>
  <si>
    <t xml:space="preserve"> 府　立　　淀川清流</t>
    <rPh sb="1" eb="2">
      <t>フ</t>
    </rPh>
    <rPh sb="3" eb="4">
      <t>リツ</t>
    </rPh>
    <rPh sb="6" eb="8">
      <t>ヨドガワ</t>
    </rPh>
    <rPh sb="8" eb="9">
      <t>キヨ</t>
    </rPh>
    <rPh sb="9" eb="10">
      <t>ナガ</t>
    </rPh>
    <phoneticPr fontId="1"/>
  </si>
  <si>
    <t xml:space="preserve"> 府　立　　大正白稜</t>
    <rPh sb="1" eb="2">
      <t>フ</t>
    </rPh>
    <rPh sb="3" eb="4">
      <t>リツ</t>
    </rPh>
    <rPh sb="6" eb="8">
      <t>タイショウ</t>
    </rPh>
    <rPh sb="8" eb="9">
      <t>シロ</t>
    </rPh>
    <rPh sb="9" eb="10">
      <t>リョウ</t>
    </rPh>
    <phoneticPr fontId="1"/>
  </si>
  <si>
    <t>　岸和田市立　  産　業</t>
    <rPh sb="1" eb="2">
      <t>キシ</t>
    </rPh>
    <rPh sb="2" eb="3">
      <t>ワ</t>
    </rPh>
    <rPh sb="3" eb="4">
      <t>タ</t>
    </rPh>
    <rPh sb="4" eb="5">
      <t>シ</t>
    </rPh>
    <rPh sb="5" eb="6">
      <t>リツ</t>
    </rPh>
    <rPh sb="9" eb="10">
      <t>サン</t>
    </rPh>
    <rPh sb="11" eb="12">
      <t>ギョウ</t>
    </rPh>
    <phoneticPr fontId="1"/>
  </si>
  <si>
    <t>平 成 31 年 度　 大 阪 府 公 立 高 等 学 校 募 集 人 員</t>
    <rPh sb="0" eb="1">
      <t>ヒラ</t>
    </rPh>
    <rPh sb="2" eb="3">
      <t>シゲル</t>
    </rPh>
    <rPh sb="7" eb="8">
      <t>トシ</t>
    </rPh>
    <rPh sb="9" eb="10">
      <t>ド</t>
    </rPh>
    <rPh sb="12" eb="13">
      <t>ダイ</t>
    </rPh>
    <rPh sb="14" eb="15">
      <t>サカ</t>
    </rPh>
    <rPh sb="16" eb="17">
      <t>フ</t>
    </rPh>
    <rPh sb="18" eb="19">
      <t>コウ</t>
    </rPh>
    <rPh sb="20" eb="21">
      <t>リツ</t>
    </rPh>
    <rPh sb="22" eb="23">
      <t>タカ</t>
    </rPh>
    <rPh sb="24" eb="25">
      <t>トウ</t>
    </rPh>
    <rPh sb="26" eb="27">
      <t>ガク</t>
    </rPh>
    <rPh sb="28" eb="29">
      <t>コウ</t>
    </rPh>
    <rPh sb="30" eb="31">
      <t>ツノル</t>
    </rPh>
    <rPh sb="32" eb="33">
      <t>シュウ</t>
    </rPh>
    <rPh sb="34" eb="35">
      <t>ジン</t>
    </rPh>
    <rPh sb="36" eb="37">
      <t>イン</t>
    </rPh>
    <phoneticPr fontId="1"/>
  </si>
  <si>
    <t xml:space="preserve"> 大阪市立 水都国際</t>
    <rPh sb="1" eb="5">
      <t>オオサカシリツ</t>
    </rPh>
    <rPh sb="6" eb="8">
      <t>スイト</t>
    </rPh>
    <rPh sb="8" eb="10">
      <t>コクサイ</t>
    </rPh>
    <phoneticPr fontId="1"/>
  </si>
  <si>
    <t>12　美術科</t>
    <rPh sb="3" eb="5">
      <t>ビジュツ</t>
    </rPh>
    <rPh sb="5" eb="6">
      <t>カ</t>
    </rPh>
    <phoneticPr fontId="1"/>
  </si>
  <si>
    <t>13  体育に関する学科</t>
    <rPh sb="4" eb="6">
      <t>タイイク</t>
    </rPh>
    <rPh sb="7" eb="8">
      <t>カン</t>
    </rPh>
    <rPh sb="10" eb="12">
      <t>ガッカ</t>
    </rPh>
    <phoneticPr fontId="1"/>
  </si>
  <si>
    <t>14　国語科</t>
    <rPh sb="3" eb="5">
      <t>コクゴ</t>
    </rPh>
    <rPh sb="5" eb="6">
      <t>カ</t>
    </rPh>
    <phoneticPr fontId="1"/>
  </si>
  <si>
    <t>15　理数科</t>
    <rPh sb="3" eb="5">
      <t>リスウ</t>
    </rPh>
    <rPh sb="5" eb="6">
      <t>カ</t>
    </rPh>
    <phoneticPr fontId="1"/>
  </si>
  <si>
    <t>16　総合科学科</t>
    <rPh sb="3" eb="5">
      <t>ソウゴウ</t>
    </rPh>
    <rPh sb="5" eb="7">
      <t>カガク</t>
    </rPh>
    <rPh sb="7" eb="8">
      <t>カ</t>
    </rPh>
    <phoneticPr fontId="1"/>
  </si>
  <si>
    <t>17　サイエンス創造科</t>
    <rPh sb="8" eb="10">
      <t>ソウゾウ</t>
    </rPh>
    <rPh sb="10" eb="11">
      <t>カ</t>
    </rPh>
    <phoneticPr fontId="1"/>
  </si>
  <si>
    <t>18　文理学科</t>
    <rPh sb="3" eb="5">
      <t>ブンリ</t>
    </rPh>
    <rPh sb="5" eb="7">
      <t>ガッカ</t>
    </rPh>
    <phoneticPr fontId="1"/>
  </si>
  <si>
    <t>19　芸能文化科</t>
    <rPh sb="3" eb="5">
      <t>ゲイノウ</t>
    </rPh>
    <rPh sb="5" eb="7">
      <t>ブンカ</t>
    </rPh>
    <rPh sb="7" eb="8">
      <t>カ</t>
    </rPh>
    <phoneticPr fontId="1"/>
  </si>
  <si>
    <t>20　演劇科</t>
    <rPh sb="3" eb="5">
      <t>エンゲキ</t>
    </rPh>
    <rPh sb="5" eb="6">
      <t>カ</t>
    </rPh>
    <phoneticPr fontId="1"/>
  </si>
  <si>
    <t>21　音楽科</t>
    <rPh sb="3" eb="5">
      <t>オンガク</t>
    </rPh>
    <rPh sb="5" eb="6">
      <t>カ</t>
    </rPh>
    <phoneticPr fontId="1"/>
  </si>
  <si>
    <t>22　総合造形科</t>
    <rPh sb="3" eb="5">
      <t>ソウゴウ</t>
    </rPh>
    <rPh sb="5" eb="7">
      <t>ゾウケイ</t>
    </rPh>
    <rPh sb="7" eb="8">
      <t>カ</t>
    </rPh>
    <phoneticPr fontId="1"/>
  </si>
  <si>
    <t>23　福祉ボランティア科</t>
    <rPh sb="3" eb="5">
      <t>フクシ</t>
    </rPh>
    <rPh sb="11" eb="12">
      <t>カ</t>
    </rPh>
    <phoneticPr fontId="1"/>
  </si>
  <si>
    <t>24　食物文化科</t>
    <rPh sb="3" eb="5">
      <t>ショクモツ</t>
    </rPh>
    <rPh sb="5" eb="7">
      <t>ブンカ</t>
    </rPh>
    <rPh sb="7" eb="8">
      <t>カ</t>
    </rPh>
    <phoneticPr fontId="1"/>
  </si>
  <si>
    <t>25　総合学科（エンパワメントスクール及びクリエイ</t>
    <rPh sb="3" eb="5">
      <t>ソウゴウ</t>
    </rPh>
    <rPh sb="5" eb="7">
      <t>ガッカ</t>
    </rPh>
    <rPh sb="19" eb="20">
      <t>オヨ</t>
    </rPh>
    <phoneticPr fontId="1"/>
  </si>
  <si>
    <t>26　総合学科（エンパワメントスクール）</t>
    <rPh sb="3" eb="5">
      <t>ソウゴウ</t>
    </rPh>
    <rPh sb="5" eb="7">
      <t>ガッカ</t>
    </rPh>
    <phoneticPr fontId="1"/>
  </si>
  <si>
    <t>27　知的障がい生徒自立支援コース</t>
    <phoneticPr fontId="1"/>
  </si>
  <si>
    <t>その他市立</t>
    <rPh sb="2" eb="3">
      <t>タ</t>
    </rPh>
    <rPh sb="3" eb="5">
      <t>シリツ</t>
    </rPh>
    <phoneticPr fontId="1"/>
  </si>
  <si>
    <t>人員</t>
    <rPh sb="0" eb="2">
      <t>ジンイン</t>
    </rPh>
    <phoneticPr fontId="1"/>
  </si>
  <si>
    <t>普通科</t>
    <rPh sb="0" eb="3">
      <t>フツウカ</t>
    </rPh>
    <phoneticPr fontId="1"/>
  </si>
  <si>
    <t xml:space="preserve"> 府　立　　枚方なぎさ</t>
    <rPh sb="1" eb="2">
      <t>フ</t>
    </rPh>
    <rPh sb="3" eb="4">
      <t>リツ</t>
    </rPh>
    <rPh sb="6" eb="8">
      <t>ヒラカタ</t>
    </rPh>
    <phoneticPr fontId="1"/>
  </si>
  <si>
    <t>機械工学科・電気工学科・理工学科
知的障がい生徒自立支援コース</t>
    <rPh sb="0" eb="2">
      <t>キカイ</t>
    </rPh>
    <rPh sb="2" eb="4">
      <t>コウガク</t>
    </rPh>
    <rPh sb="4" eb="5">
      <t>カ</t>
    </rPh>
    <rPh sb="6" eb="8">
      <t>デンキ</t>
    </rPh>
    <rPh sb="8" eb="10">
      <t>コウガク</t>
    </rPh>
    <rPh sb="10" eb="11">
      <t>カ</t>
    </rPh>
    <rPh sb="12" eb="15">
      <t>リコウガク</t>
    </rPh>
    <rPh sb="15" eb="16">
      <t>カ</t>
    </rPh>
    <phoneticPr fontId="1"/>
  </si>
  <si>
    <t>普通科
知的障がい生徒自立支援コース</t>
    <rPh sb="0" eb="2">
      <t>フツウ</t>
    </rPh>
    <rPh sb="2" eb="3">
      <t>カ</t>
    </rPh>
    <phoneticPr fontId="1"/>
  </si>
  <si>
    <t>総合学科（エンパワメントスクール）
知的障がい生徒自立支援コース</t>
    <phoneticPr fontId="1"/>
  </si>
  <si>
    <t>総合学科
知的障がい生徒自立支援コース</t>
    <rPh sb="0" eb="2">
      <t>ソウゴウ</t>
    </rPh>
    <rPh sb="2" eb="4">
      <t>ガッカ</t>
    </rPh>
    <phoneticPr fontId="1"/>
  </si>
  <si>
    <t>フラワーファクトリ科・環境緑化科・バイオサイエンス科
知的障がい生徒自立支援コース</t>
    <rPh sb="9" eb="10">
      <t>カ</t>
    </rPh>
    <rPh sb="15" eb="16">
      <t>カ</t>
    </rPh>
    <rPh sb="25" eb="26">
      <t>カ</t>
    </rPh>
    <phoneticPr fontId="1"/>
  </si>
  <si>
    <t>普通科
知的障がい生徒自立支援コース</t>
    <phoneticPr fontId="1"/>
  </si>
  <si>
    <t>　府  立　か わ ち 野</t>
    <rPh sb="1" eb="2">
      <t>フ</t>
    </rPh>
    <rPh sb="4" eb="5">
      <t>リツ</t>
    </rPh>
    <rPh sb="12" eb="13">
      <t>ノ</t>
    </rPh>
    <phoneticPr fontId="1"/>
  </si>
  <si>
    <t>　府　立  八 尾 翠 翔　</t>
    <rPh sb="1" eb="2">
      <t>フ</t>
    </rPh>
    <rPh sb="3" eb="4">
      <t>リツ</t>
    </rPh>
    <rPh sb="6" eb="7">
      <t>ハチ</t>
    </rPh>
    <rPh sb="8" eb="9">
      <t>オ</t>
    </rPh>
    <rPh sb="10" eb="11">
      <t>ミドリ</t>
    </rPh>
    <rPh sb="12" eb="13">
      <t>ショウ</t>
    </rPh>
    <phoneticPr fontId="1"/>
  </si>
  <si>
    <t>　府　立  東 百 舌 鳥</t>
    <rPh sb="1" eb="2">
      <t>フ</t>
    </rPh>
    <rPh sb="3" eb="4">
      <t>リツ</t>
    </rPh>
    <rPh sb="6" eb="7">
      <t>ヒガシ</t>
    </rPh>
    <rPh sb="8" eb="9">
      <t>ヒャク</t>
    </rPh>
    <rPh sb="10" eb="11">
      <t>シタ</t>
    </rPh>
    <rPh sb="12" eb="13">
      <t>トリ</t>
    </rPh>
    <phoneticPr fontId="1"/>
  </si>
  <si>
    <t>　府  立　西 寝 屋 川</t>
    <rPh sb="1" eb="2">
      <t>フ</t>
    </rPh>
    <rPh sb="4" eb="5">
      <t>リツ</t>
    </rPh>
    <rPh sb="6" eb="7">
      <t>ニシ</t>
    </rPh>
    <rPh sb="8" eb="9">
      <t>ネ</t>
    </rPh>
    <rPh sb="10" eb="11">
      <t>ヤ</t>
    </rPh>
    <rPh sb="12" eb="13">
      <t>カワ</t>
    </rPh>
    <phoneticPr fontId="1"/>
  </si>
  <si>
    <t>　府  立　枚 方 津 田</t>
    <rPh sb="1" eb="2">
      <t>フ</t>
    </rPh>
    <rPh sb="4" eb="5">
      <t>リツ</t>
    </rPh>
    <rPh sb="6" eb="7">
      <t>マイ</t>
    </rPh>
    <rPh sb="8" eb="9">
      <t>カタ</t>
    </rPh>
    <rPh sb="10" eb="11">
      <t>ツ</t>
    </rPh>
    <rPh sb="12" eb="13">
      <t>タ</t>
    </rPh>
    <phoneticPr fontId="1"/>
  </si>
  <si>
    <t xml:space="preserve"> 東大阪市立　日 新</t>
    <rPh sb="1" eb="6">
      <t>ヒガシオオサカシリツ</t>
    </rPh>
    <rPh sb="7" eb="8">
      <t>ヒ</t>
    </rPh>
    <rPh sb="9" eb="10">
      <t>シン</t>
    </rPh>
    <phoneticPr fontId="1"/>
  </si>
  <si>
    <t>　</t>
    <phoneticPr fontId="1"/>
  </si>
  <si>
    <t>（注）</t>
    <phoneticPr fontId="1"/>
  </si>
  <si>
    <t>（注）</t>
    <phoneticPr fontId="1"/>
  </si>
  <si>
    <t>（注）</t>
    <rPh sb="1" eb="2">
      <t>チュウ</t>
    </rPh>
    <phoneticPr fontId="1"/>
  </si>
  <si>
    <t xml:space="preserve"> 　　 </t>
    <phoneticPr fontId="1"/>
  </si>
  <si>
    <t xml:space="preserve"> 　　 </t>
    <phoneticPr fontId="1"/>
  </si>
  <si>
    <t>　　　</t>
    <phoneticPr fontId="1"/>
  </si>
  <si>
    <t xml:space="preserve">　　  </t>
    <phoneticPr fontId="1"/>
  </si>
  <si>
    <t>　　　</t>
    <phoneticPr fontId="1"/>
  </si>
  <si>
    <t>　　　</t>
    <phoneticPr fontId="1"/>
  </si>
  <si>
    <t>　　　</t>
    <phoneticPr fontId="1"/>
  </si>
  <si>
    <t>　　　</t>
    <phoneticPr fontId="1"/>
  </si>
  <si>
    <t>　　　</t>
    <phoneticPr fontId="1"/>
  </si>
  <si>
    <t xml:space="preserve">　 　 </t>
    <phoneticPr fontId="1"/>
  </si>
  <si>
    <t>　　　</t>
    <phoneticPr fontId="1"/>
  </si>
  <si>
    <t>　◇には、「日本語指導が必要な帰国生徒・外国人生徒入学者選抜」（以下「日本語指導が必要な生徒選抜」という。）における募集人員を含む。ただし、「日本語指導が必要な生徒選抜」における合格者数については、16名以内とする。
　「日本語指導が必要な生徒選抜」実施校にあっては当該選抜の合格者数を募集人員から減じ、一般入学者選抜（以下「一般選抜」という。）における確定募集人員を別途定める。</t>
    <phoneticPr fontId="1"/>
  </si>
  <si>
    <t>11　グローバル探究科</t>
    <rPh sb="8" eb="10">
      <t>タンキュウ</t>
    </rPh>
    <rPh sb="10" eb="11">
      <t>カ</t>
    </rPh>
    <phoneticPr fontId="1"/>
  </si>
  <si>
    <t>グローバル探究</t>
    <rPh sb="5" eb="7">
      <t>タンキュウ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</si>
</sst>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 "/>
    <numFmt numFmtId="177" formatCode="0_);[Red]\(0\)"/>
    <numFmt numFmtId="178" formatCode="&quot;※&quot;0"/>
    <numFmt numFmtId="179" formatCode="&quot;☆&quot;0"/>
    <numFmt numFmtId="180" formatCode="&quot;◇&quot;0"/>
    <numFmt numFmtId="181" formatCode="&quot;※&quot;0\ "/>
    <numFmt numFmtId="182" formatCode="#,##0_ "/>
    <numFmt numFmtId="183" formatCode="\(#0\)"/>
    <numFmt numFmtId="184" formatCode="#,##0_);[Red]\(#,##0\)"/>
    <numFmt numFmtId="185" formatCode="0\ \ \ "/>
    <numFmt numFmtId="186" formatCode="&quot;◇&quot;0\ \ 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447">
    <xf numFmtId="0" fontId="0" fillId="0" borderId="0" xfId="0">
      <alignment vertical="center"/>
    </xf>
    <xf numFmtId="177" fontId="3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/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83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 vertical="center" shrinkToFit="1"/>
    </xf>
    <xf numFmtId="183" fontId="3" fillId="0" borderId="1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177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/>
    <xf numFmtId="0" fontId="3" fillId="0" borderId="9" xfId="0" applyFont="1" applyFill="1" applyBorder="1" applyAlignment="1">
      <alignment horizontal="right" vertical="center" shrinkToFit="1"/>
    </xf>
    <xf numFmtId="0" fontId="5" fillId="0" borderId="0" xfId="0" applyFont="1" applyFill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5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>
      <alignment vertical="center"/>
    </xf>
    <xf numFmtId="0" fontId="5" fillId="0" borderId="2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183" fontId="3" fillId="0" borderId="77" xfId="0" applyNumberFormat="1" applyFont="1" applyFill="1" applyBorder="1" applyAlignment="1">
      <alignment vertical="center"/>
    </xf>
    <xf numFmtId="0" fontId="3" fillId="0" borderId="34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1" fillId="0" borderId="0" xfId="0" applyFont="1" applyFill="1">
      <alignment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>
      <alignment vertical="center"/>
    </xf>
    <xf numFmtId="0" fontId="0" fillId="0" borderId="24" xfId="0" applyFont="1" applyFill="1" applyBorder="1">
      <alignment vertical="center"/>
    </xf>
    <xf numFmtId="0" fontId="0" fillId="0" borderId="24" xfId="0" applyNumberFormat="1" applyFont="1" applyFill="1" applyBorder="1">
      <alignment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8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7" fontId="3" fillId="0" borderId="43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82" fontId="3" fillId="0" borderId="3" xfId="0" applyNumberFormat="1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center"/>
    </xf>
    <xf numFmtId="177" fontId="3" fillId="0" borderId="77" xfId="0" applyNumberFormat="1" applyFont="1" applyFill="1" applyBorder="1" applyAlignment="1">
      <alignment vertical="center"/>
    </xf>
    <xf numFmtId="177" fontId="3" fillId="0" borderId="78" xfId="0" applyNumberFormat="1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184" fontId="3" fillId="0" borderId="34" xfId="0" applyNumberFormat="1" applyFont="1" applyFill="1" applyBorder="1">
      <alignment vertical="center"/>
    </xf>
    <xf numFmtId="183" fontId="3" fillId="0" borderId="16" xfId="0" applyNumberFormat="1" applyFont="1" applyFill="1" applyBorder="1" applyAlignment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46" xfId="0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84" fontId="3" fillId="0" borderId="3" xfId="0" applyNumberFormat="1" applyFont="1" applyFill="1" applyBorder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81" fontId="3" fillId="0" borderId="3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3" fillId="0" borderId="44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9" xfId="0" applyNumberFormat="1" applyFont="1" applyFill="1" applyBorder="1">
      <alignment vertical="center"/>
    </xf>
    <xf numFmtId="176" fontId="3" fillId="0" borderId="4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177" fontId="3" fillId="0" borderId="47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top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177" fontId="3" fillId="0" borderId="23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3" fillId="0" borderId="5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4" fillId="0" borderId="38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9" fontId="3" fillId="0" borderId="38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shrinkToFit="1"/>
    </xf>
    <xf numFmtId="178" fontId="4" fillId="0" borderId="38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left" vertical="center" wrapText="1"/>
    </xf>
    <xf numFmtId="179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182" fontId="10" fillId="0" borderId="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85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85" fontId="3" fillId="0" borderId="3" xfId="0" applyNumberFormat="1" applyFont="1" applyFill="1" applyBorder="1" applyAlignment="1">
      <alignment horizontal="right" vertical="center"/>
    </xf>
    <xf numFmtId="185" fontId="3" fillId="0" borderId="6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185" fontId="3" fillId="0" borderId="5" xfId="0" applyNumberFormat="1" applyFont="1" applyFill="1" applyBorder="1" applyAlignment="1">
      <alignment horizontal="right" vertical="center"/>
    </xf>
    <xf numFmtId="0" fontId="3" fillId="0" borderId="4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186" fontId="3" fillId="0" borderId="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181" fontId="10" fillId="0" borderId="4" xfId="0" applyNumberFormat="1" applyFont="1" applyFill="1" applyBorder="1" applyAlignment="1">
      <alignment horizontal="right" vertical="center"/>
    </xf>
    <xf numFmtId="181" fontId="10" fillId="0" borderId="9" xfId="0" applyNumberFormat="1" applyFont="1" applyFill="1" applyBorder="1" applyAlignment="1">
      <alignment horizontal="right" vertical="center"/>
    </xf>
    <xf numFmtId="0" fontId="8" fillId="0" borderId="7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182" fontId="10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182" fontId="10" fillId="0" borderId="4" xfId="0" applyNumberFormat="1" applyFont="1" applyFill="1" applyBorder="1" applyAlignment="1">
      <alignment horizontal="right" vertical="center"/>
    </xf>
    <xf numFmtId="182" fontId="10" fillId="0" borderId="38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81" fontId="10" fillId="0" borderId="38" xfId="0" applyNumberFormat="1" applyFont="1" applyFill="1" applyBorder="1" applyAlignment="1">
      <alignment horizontal="right" vertical="center"/>
    </xf>
    <xf numFmtId="181" fontId="10" fillId="0" borderId="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81" fontId="3" fillId="0" borderId="54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46" xfId="0" applyNumberFormat="1" applyFont="1" applyFill="1" applyBorder="1" applyAlignment="1">
      <alignment vertical="center"/>
    </xf>
    <xf numFmtId="181" fontId="3" fillId="0" borderId="7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203637</xdr:colOff>
      <xdr:row>12</xdr:row>
      <xdr:rowOff>170793</xdr:rowOff>
    </xdr:from>
    <xdr:to>
      <xdr:col>5</xdr:col>
      <xdr:colOff>111673</xdr:colOff>
      <xdr:row>20</xdr:row>
      <xdr:rowOff>164224</xdr:rowOff>
    </xdr:to>
    <xdr:sp macro="" textlink="">
      <xdr:nvSpPr>
        <xdr:cNvPr id="2" name="テキスト ボックス 1"/>
        <xdr:cNvSpPr txBox="1"/>
      </xdr:nvSpPr>
      <xdr:spPr>
        <a:xfrm>
          <a:off x="203637" y="2437086"/>
          <a:ext cx="3875691" cy="1517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募集人員には、「海外から帰国した生徒の入学者選抜」（以下「帰国生選抜」という。）における募集人員を含む。ただし、「帰国生選抜」における合格者数については、大阪市立東高等学校及び東大阪市立日新高等学校は各校４名以内、それ以外の高等学校は各校８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「帰国生選抜」の合格者数を募集人員から減じ、一般選抜における確定募集人員を別途定める。</a:t>
          </a:r>
        </a:p>
      </xdr:txBody>
    </xdr:sp>
    <xdr:clientData/>
  </xdr:twoCellAnchor>
  <xdr:twoCellAnchor>
    <xdr:from>
      <xdr:col>0</xdr:col>
      <xdr:colOff>210208</xdr:colOff>
      <xdr:row>28</xdr:row>
      <xdr:rowOff>170793</xdr:rowOff>
    </xdr:from>
    <xdr:to>
      <xdr:col>5</xdr:col>
      <xdr:colOff>137948</xdr:colOff>
      <xdr:row>34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10208" y="5485086"/>
          <a:ext cx="3895395" cy="972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募集人員には、「帰国生選抜」における募集人員を含む。ただし、「帰国生選抜」における合格者数については、各校８名以内とする。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「帰国生選抜」の合格者数を募集人員から減じ、一般選抜における確定募集人員を別途定める。</a:t>
          </a:r>
        </a:p>
      </xdr:txBody>
    </xdr:sp>
    <xdr:clientData/>
  </xdr:twoCellAnchor>
  <xdr:twoCellAnchor>
    <xdr:from>
      <xdr:col>0</xdr:col>
      <xdr:colOff>197070</xdr:colOff>
      <xdr:row>39</xdr:row>
      <xdr:rowOff>164224</xdr:rowOff>
    </xdr:from>
    <xdr:to>
      <xdr:col>5</xdr:col>
      <xdr:colOff>124811</xdr:colOff>
      <xdr:row>45</xdr:row>
      <xdr:rowOff>13138</xdr:rowOff>
    </xdr:to>
    <xdr:sp macro="" textlink="">
      <xdr:nvSpPr>
        <xdr:cNvPr id="4" name="テキスト ボックス 3"/>
        <xdr:cNvSpPr txBox="1"/>
      </xdr:nvSpPr>
      <xdr:spPr>
        <a:xfrm>
          <a:off x="197070" y="7574017"/>
          <a:ext cx="3895396" cy="991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募集人員には、「帰国生選抜」における募集人員を含む。ただし、「帰国生選抜」における合格者数については、国際文化科及び総合科学科の両学科あわせて、各校８名以内とする。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「帰国生選抜」の合格者数を募集人員から減じ、一般選抜における確定募集人員を別途定める。</a:t>
          </a:r>
        </a:p>
      </xdr:txBody>
    </xdr:sp>
    <xdr:clientData/>
  </xdr:twoCellAnchor>
  <xdr:twoCellAnchor>
    <xdr:from>
      <xdr:col>0</xdr:col>
      <xdr:colOff>197070</xdr:colOff>
      <xdr:row>49</xdr:row>
      <xdr:rowOff>164224</xdr:rowOff>
    </xdr:from>
    <xdr:to>
      <xdr:col>5</xdr:col>
      <xdr:colOff>144517</xdr:colOff>
      <xdr:row>56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97070" y="9479017"/>
          <a:ext cx="3915102" cy="1090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募集人員には、「帰国生選抜」における募集人員を含む。ただし、「帰国生選抜」における合格者数については、各校８名以内とする。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「帰国生選抜」の合格者数を募集人員から減じ、一般選抜における確定募集人員を別途定める。</a:t>
          </a:r>
        </a:p>
      </xdr:txBody>
    </xdr:sp>
    <xdr:clientData/>
  </xdr:twoCellAnchor>
  <xdr:twoCellAnchor>
    <xdr:from>
      <xdr:col>0</xdr:col>
      <xdr:colOff>177364</xdr:colOff>
      <xdr:row>59</xdr:row>
      <xdr:rowOff>131379</xdr:rowOff>
    </xdr:from>
    <xdr:to>
      <xdr:col>5</xdr:col>
      <xdr:colOff>105104</xdr:colOff>
      <xdr:row>63</xdr:row>
      <xdr:rowOff>111673</xdr:rowOff>
    </xdr:to>
    <xdr:sp macro="" textlink="">
      <xdr:nvSpPr>
        <xdr:cNvPr id="6" name="テキスト ボックス 5"/>
        <xdr:cNvSpPr txBox="1"/>
      </xdr:nvSpPr>
      <xdr:spPr>
        <a:xfrm>
          <a:off x="177364" y="11186948"/>
          <a:ext cx="3895395" cy="650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募集人員には、「帰国生選抜」における募集人員を含む。ただし、「帰国生選抜」における合格者数については、８名以内とする。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</a:p>
      </xdr:txBody>
    </xdr:sp>
    <xdr:clientData/>
  </xdr:twoCellAnchor>
  <xdr:twoCellAnchor>
    <xdr:from>
      <xdr:col>6</xdr:col>
      <xdr:colOff>170796</xdr:colOff>
      <xdr:row>26</xdr:row>
      <xdr:rowOff>157655</xdr:rowOff>
    </xdr:from>
    <xdr:to>
      <xdr:col>11</xdr:col>
      <xdr:colOff>65690</xdr:colOff>
      <xdr:row>32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4493175" y="5090948"/>
          <a:ext cx="3921670" cy="98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募集人員には、「帰国生選抜」における募集人員を含む。ただし、「帰国生選抜」における合格者数については、国際文化科及び総合科学科の両学科あわせて、各校８名以内とする。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「帰国生選抜」の合格者数を募集人員から減じ、一般選抜における確定募集人員を別途定める。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163286</xdr:colOff>
      <xdr:row>31</xdr:row>
      <xdr:rowOff>174173</xdr:rowOff>
    </xdr:from>
    <xdr:to>
      <xdr:col>4</xdr:col>
      <xdr:colOff>106980</xdr:colOff>
      <xdr:row>38</xdr:row>
      <xdr:rowOff>10886</xdr:rowOff>
    </xdr:to>
    <xdr:sp macro="" textlink="">
      <xdr:nvSpPr>
        <xdr:cNvPr id="2" name="テキスト ボックス 1"/>
        <xdr:cNvSpPr txBox="1"/>
      </xdr:nvSpPr>
      <xdr:spPr>
        <a:xfrm>
          <a:off x="163286" y="6079673"/>
          <a:ext cx="3862551" cy="1170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◇には、「日本語指導が必要な生徒選抜」における募集人員を含む。ただし、「日本語指導が必要な生徒選抜」の合格者数については、府立成美高等学校は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名以内、それ以外の高等学校は各校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14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名以内とする。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「日本語指導が必要な生徒選抜」の合格者数を募集人員から減じ、一般選抜における確定募集人員を別途定める。</a:t>
          </a:r>
        </a:p>
      </xdr:txBody>
    </xdr:sp>
    <xdr:clientData/>
  </xdr:twoCellAnchor>
  <xdr:twoCellAnchor>
    <xdr:from>
      <xdr:col>0</xdr:col>
      <xdr:colOff>168729</xdr:colOff>
      <xdr:row>49</xdr:row>
      <xdr:rowOff>174173</xdr:rowOff>
    </xdr:from>
    <xdr:to>
      <xdr:col>4</xdr:col>
      <xdr:colOff>112423</xdr:colOff>
      <xdr:row>56</xdr:row>
      <xdr:rowOff>10886</xdr:rowOff>
    </xdr:to>
    <xdr:sp macro="" textlink="">
      <xdr:nvSpPr>
        <xdr:cNvPr id="3" name="テキスト ボックス 2"/>
        <xdr:cNvSpPr txBox="1"/>
      </xdr:nvSpPr>
      <xdr:spPr>
        <a:xfrm>
          <a:off x="168729" y="9508673"/>
          <a:ext cx="3862551" cy="1170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◇には、「日本語指導が必要な生徒選抜」における募集人員を含む。ただし、「日本語指導が必要な生徒選抜」の合格者数については、府立長吉高等学校は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名以内、府立布施北高等学校は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名以内とする。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P65"/>
  <sheetViews>
    <sheetView view="pageBreakPreview" topLeftCell="A52" zoomScaleNormal="100" zoomScaleSheetLayoutView="100" workbookViewId="0">
      <selection activeCell="G13" sqref="G13"/>
    </sheetView>
  </sheetViews>
  <sheetFormatPr defaultRowHeight="13.5" x14ac:dyDescent="0.15"/>
  <cols>
    <col min="1" max="1" width="4.75" style="2" customWidth="1"/>
    <col min="2" max="2" width="23.875" style="2" customWidth="1"/>
    <col min="3" max="4" width="7.125" style="2" customWidth="1"/>
    <col min="5" max="5" width="5.875" style="13" customWidth="1"/>
    <col min="6" max="6" width="5.875" style="2" customWidth="1"/>
    <col min="7" max="7" width="23.875" style="2" customWidth="1"/>
    <col min="8" max="9" width="7.125" style="2" customWidth="1"/>
    <col min="10" max="10" width="5.125" style="2" customWidth="1"/>
    <col min="11" max="12" width="5.875" style="2" customWidth="1"/>
    <col min="13" max="13" width="4.125" style="2" customWidth="1"/>
    <col min="14" max="16384" width="9" style="2"/>
  </cols>
  <sheetData>
    <row r="4" spans="1:16" ht="18" customHeight="1" x14ac:dyDescent="0.15">
      <c r="A4" s="218" t="s">
        <v>373</v>
      </c>
      <c r="B4" s="218"/>
      <c r="C4" s="218"/>
      <c r="D4" s="218"/>
      <c r="E4" s="218"/>
      <c r="F4" s="218"/>
      <c r="G4" s="218"/>
      <c r="H4" s="218"/>
      <c r="I4" s="218"/>
      <c r="J4" s="218"/>
      <c r="K4" s="4"/>
      <c r="L4" s="3"/>
      <c r="M4" s="3"/>
      <c r="N4" s="3"/>
      <c r="O4" s="3"/>
      <c r="P4" s="3"/>
    </row>
    <row r="5" spans="1:16" ht="14.25" x14ac:dyDescent="0.1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4"/>
      <c r="L5" s="3"/>
      <c r="M5" s="3"/>
      <c r="N5" s="3"/>
      <c r="O5" s="3"/>
      <c r="P5" s="3"/>
    </row>
    <row r="6" spans="1:16" ht="14.25" x14ac:dyDescent="0.1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4"/>
      <c r="L6" s="3"/>
      <c r="M6" s="3"/>
      <c r="N6" s="3"/>
      <c r="O6" s="3"/>
      <c r="P6" s="3"/>
    </row>
    <row r="7" spans="1:16" ht="14.25" x14ac:dyDescent="0.15">
      <c r="A7" s="218" t="s">
        <v>219</v>
      </c>
      <c r="B7" s="218"/>
      <c r="C7" s="218"/>
      <c r="D7" s="218"/>
      <c r="E7" s="218"/>
      <c r="F7" s="218"/>
      <c r="G7" s="218"/>
      <c r="H7" s="218"/>
      <c r="I7" s="218"/>
      <c r="J7" s="218"/>
      <c r="K7" s="4"/>
      <c r="L7" s="3"/>
      <c r="M7" s="3"/>
      <c r="N7" s="3"/>
      <c r="O7" s="3"/>
      <c r="P7" s="3"/>
    </row>
    <row r="8" spans="1:16" ht="14.25" x14ac:dyDescent="0.1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4"/>
      <c r="L8" s="3"/>
      <c r="M8" s="3"/>
      <c r="N8" s="3"/>
      <c r="O8" s="3"/>
      <c r="P8" s="3"/>
    </row>
    <row r="9" spans="1:16" x14ac:dyDescent="0.15">
      <c r="A9" s="204" t="s">
        <v>161</v>
      </c>
      <c r="B9" s="204"/>
      <c r="C9" s="202"/>
      <c r="D9" s="202"/>
      <c r="E9" s="202"/>
      <c r="F9" s="5"/>
      <c r="G9" s="5"/>
      <c r="H9" s="5"/>
      <c r="I9" s="5"/>
      <c r="J9" s="202"/>
      <c r="K9" s="202"/>
      <c r="L9" s="3"/>
      <c r="M9" s="3"/>
      <c r="N9" s="3"/>
      <c r="O9" s="3"/>
      <c r="P9" s="3"/>
    </row>
    <row r="10" spans="1:16" s="6" customFormat="1" ht="13.5" customHeight="1" x14ac:dyDescent="0.15">
      <c r="B10" s="219" t="s">
        <v>0</v>
      </c>
      <c r="C10" s="221" t="s">
        <v>160</v>
      </c>
      <c r="D10" s="221" t="s">
        <v>2</v>
      </c>
      <c r="E10" s="110"/>
      <c r="G10" s="219" t="s">
        <v>0</v>
      </c>
      <c r="H10" s="221" t="s">
        <v>160</v>
      </c>
      <c r="I10" s="221" t="s">
        <v>2</v>
      </c>
      <c r="J10" s="31"/>
      <c r="K10" s="1"/>
    </row>
    <row r="11" spans="1:16" s="6" customFormat="1" ht="12.75" thickBot="1" x14ac:dyDescent="0.2">
      <c r="B11" s="220"/>
      <c r="C11" s="222"/>
      <c r="D11" s="222"/>
      <c r="E11" s="110"/>
      <c r="G11" s="220"/>
      <c r="H11" s="222"/>
      <c r="I11" s="222"/>
      <c r="J11" s="111"/>
      <c r="K11" s="42"/>
    </row>
    <row r="12" spans="1:16" s="6" customFormat="1" ht="15" customHeight="1" thickTop="1" x14ac:dyDescent="0.15">
      <c r="B12" s="7" t="s">
        <v>311</v>
      </c>
      <c r="C12" s="112">
        <f>40*D12</f>
        <v>280</v>
      </c>
      <c r="D12" s="113">
        <v>7</v>
      </c>
      <c r="E12" s="29"/>
      <c r="G12" s="7" t="s">
        <v>39</v>
      </c>
      <c r="H12" s="113">
        <f t="shared" ref="H12:H18" si="0">40*I12</f>
        <v>240</v>
      </c>
      <c r="I12" s="114">
        <v>6</v>
      </c>
      <c r="J12" s="31"/>
      <c r="K12" s="1"/>
    </row>
    <row r="13" spans="1:16" s="6" customFormat="1" ht="15" customHeight="1" x14ac:dyDescent="0.15">
      <c r="B13" s="7" t="s">
        <v>21</v>
      </c>
      <c r="C13" s="113">
        <f>40*D13</f>
        <v>240</v>
      </c>
      <c r="D13" s="113">
        <v>6</v>
      </c>
      <c r="E13" s="29"/>
      <c r="G13" s="7" t="s">
        <v>401</v>
      </c>
      <c r="H13" s="113">
        <f t="shared" si="0"/>
        <v>240</v>
      </c>
      <c r="I13" s="114">
        <v>6</v>
      </c>
      <c r="J13" s="75"/>
      <c r="K13" s="75"/>
    </row>
    <row r="14" spans="1:16" s="6" customFormat="1" ht="15" customHeight="1" x14ac:dyDescent="0.15">
      <c r="B14" s="7" t="s">
        <v>22</v>
      </c>
      <c r="C14" s="113">
        <f>40*D14</f>
        <v>240</v>
      </c>
      <c r="D14" s="113">
        <v>6</v>
      </c>
      <c r="E14" s="29"/>
      <c r="G14" s="7" t="s">
        <v>281</v>
      </c>
      <c r="H14" s="115">
        <f t="shared" si="0"/>
        <v>240</v>
      </c>
      <c r="I14" s="114">
        <v>6</v>
      </c>
      <c r="J14" s="75"/>
      <c r="K14" s="75"/>
    </row>
    <row r="15" spans="1:16" s="6" customFormat="1" ht="15" customHeight="1" x14ac:dyDescent="0.15">
      <c r="B15" s="7" t="s">
        <v>36</v>
      </c>
      <c r="C15" s="113">
        <f t="shared" ref="C15:C50" si="1">40*D15</f>
        <v>280</v>
      </c>
      <c r="D15" s="113">
        <v>7</v>
      </c>
      <c r="E15" s="29"/>
      <c r="G15" s="7" t="s">
        <v>40</v>
      </c>
      <c r="H15" s="113">
        <f t="shared" si="0"/>
        <v>280</v>
      </c>
      <c r="I15" s="114">
        <v>7</v>
      </c>
      <c r="J15" s="14"/>
      <c r="K15" s="14"/>
    </row>
    <row r="16" spans="1:16" s="6" customFormat="1" ht="15" customHeight="1" x14ac:dyDescent="0.15">
      <c r="B16" s="7" t="s">
        <v>37</v>
      </c>
      <c r="C16" s="113">
        <f t="shared" si="1"/>
        <v>280</v>
      </c>
      <c r="D16" s="113">
        <v>7</v>
      </c>
      <c r="E16" s="29"/>
      <c r="G16" s="7" t="s">
        <v>117</v>
      </c>
      <c r="H16" s="113">
        <f t="shared" si="0"/>
        <v>280</v>
      </c>
      <c r="I16" s="114">
        <v>7</v>
      </c>
      <c r="J16" s="14"/>
      <c r="K16" s="14"/>
    </row>
    <row r="17" spans="2:11" s="6" customFormat="1" ht="15" customHeight="1" x14ac:dyDescent="0.15">
      <c r="B17" s="7" t="s">
        <v>23</v>
      </c>
      <c r="C17" s="113">
        <f t="shared" si="1"/>
        <v>280</v>
      </c>
      <c r="D17" s="113">
        <v>7</v>
      </c>
      <c r="E17" s="29"/>
      <c r="G17" s="9" t="s">
        <v>402</v>
      </c>
      <c r="H17" s="116">
        <f t="shared" si="0"/>
        <v>240</v>
      </c>
      <c r="I17" s="114">
        <v>6</v>
      </c>
      <c r="J17" s="14"/>
      <c r="K17" s="14"/>
    </row>
    <row r="18" spans="2:11" s="6" customFormat="1" ht="15" customHeight="1" x14ac:dyDescent="0.15">
      <c r="B18" s="7" t="s">
        <v>41</v>
      </c>
      <c r="C18" s="113">
        <f t="shared" si="1"/>
        <v>200</v>
      </c>
      <c r="D18" s="117">
        <v>5</v>
      </c>
      <c r="E18" s="29"/>
      <c r="G18" s="7" t="s">
        <v>45</v>
      </c>
      <c r="H18" s="113">
        <f t="shared" si="0"/>
        <v>160</v>
      </c>
      <c r="I18" s="114">
        <v>4</v>
      </c>
      <c r="J18" s="14"/>
      <c r="K18" s="14"/>
    </row>
    <row r="19" spans="2:11" s="6" customFormat="1" ht="15" customHeight="1" x14ac:dyDescent="0.15">
      <c r="B19" s="7" t="s">
        <v>42</v>
      </c>
      <c r="C19" s="113">
        <f t="shared" si="1"/>
        <v>320</v>
      </c>
      <c r="D19" s="117">
        <v>8</v>
      </c>
      <c r="E19" s="29"/>
      <c r="G19" s="7" t="s">
        <v>46</v>
      </c>
      <c r="H19" s="113">
        <f t="shared" ref="H19:H42" si="2">40*I19</f>
        <v>320</v>
      </c>
      <c r="I19" s="114">
        <v>8</v>
      </c>
      <c r="J19" s="14"/>
      <c r="K19" s="14"/>
    </row>
    <row r="20" spans="2:11" s="6" customFormat="1" ht="15" customHeight="1" x14ac:dyDescent="0.15">
      <c r="B20" s="7" t="s">
        <v>116</v>
      </c>
      <c r="C20" s="113">
        <f t="shared" si="1"/>
        <v>280</v>
      </c>
      <c r="D20" s="117">
        <v>7</v>
      </c>
      <c r="E20" s="29"/>
      <c r="G20" s="7" t="s">
        <v>47</v>
      </c>
      <c r="H20" s="113">
        <f t="shared" si="2"/>
        <v>240</v>
      </c>
      <c r="I20" s="114">
        <v>6</v>
      </c>
      <c r="J20" s="14"/>
      <c r="K20" s="14"/>
    </row>
    <row r="21" spans="2:11" s="6" customFormat="1" ht="15" customHeight="1" x14ac:dyDescent="0.15">
      <c r="B21" s="7" t="s">
        <v>44</v>
      </c>
      <c r="C21" s="113">
        <f t="shared" si="1"/>
        <v>240</v>
      </c>
      <c r="D21" s="113">
        <v>6</v>
      </c>
      <c r="E21" s="29"/>
      <c r="G21" s="7" t="s">
        <v>349</v>
      </c>
      <c r="H21" s="113">
        <f t="shared" si="2"/>
        <v>240</v>
      </c>
      <c r="I21" s="114">
        <v>6</v>
      </c>
      <c r="J21" s="14"/>
      <c r="K21" s="14"/>
    </row>
    <row r="22" spans="2:11" s="6" customFormat="1" ht="15" customHeight="1" x14ac:dyDescent="0.15">
      <c r="B22" s="7" t="s">
        <v>43</v>
      </c>
      <c r="C22" s="113">
        <f t="shared" si="1"/>
        <v>280</v>
      </c>
      <c r="D22" s="113">
        <v>7</v>
      </c>
      <c r="E22" s="29"/>
      <c r="G22" s="205" t="s">
        <v>282</v>
      </c>
      <c r="H22" s="113">
        <f t="shared" si="2"/>
        <v>240</v>
      </c>
      <c r="I22" s="114">
        <v>6</v>
      </c>
      <c r="J22" s="14"/>
      <c r="K22" s="14"/>
    </row>
    <row r="23" spans="2:11" s="6" customFormat="1" ht="15" customHeight="1" x14ac:dyDescent="0.15">
      <c r="B23" s="10" t="s">
        <v>3</v>
      </c>
      <c r="C23" s="113">
        <f t="shared" si="1"/>
        <v>360</v>
      </c>
      <c r="D23" s="113">
        <v>9</v>
      </c>
      <c r="E23" s="29"/>
      <c r="G23" s="205" t="s">
        <v>48</v>
      </c>
      <c r="H23" s="113">
        <f t="shared" si="2"/>
        <v>160</v>
      </c>
      <c r="I23" s="114">
        <v>4</v>
      </c>
      <c r="J23" s="14"/>
      <c r="K23" s="14"/>
    </row>
    <row r="24" spans="2:11" s="6" customFormat="1" ht="15" customHeight="1" x14ac:dyDescent="0.15">
      <c r="B24" s="205" t="s">
        <v>4</v>
      </c>
      <c r="C24" s="113">
        <f t="shared" si="1"/>
        <v>280</v>
      </c>
      <c r="D24" s="117">
        <v>7</v>
      </c>
      <c r="E24" s="29"/>
      <c r="G24" s="9" t="s">
        <v>49</v>
      </c>
      <c r="H24" s="113">
        <f t="shared" si="2"/>
        <v>240</v>
      </c>
      <c r="I24" s="114">
        <v>6</v>
      </c>
      <c r="J24" s="14"/>
      <c r="K24" s="14"/>
    </row>
    <row r="25" spans="2:11" s="6" customFormat="1" ht="15" customHeight="1" x14ac:dyDescent="0.15">
      <c r="B25" s="7" t="s">
        <v>5</v>
      </c>
      <c r="C25" s="113">
        <f t="shared" si="1"/>
        <v>360</v>
      </c>
      <c r="D25" s="118">
        <v>9</v>
      </c>
      <c r="E25" s="29"/>
      <c r="G25" s="9" t="s">
        <v>51</v>
      </c>
      <c r="H25" s="113">
        <f t="shared" si="2"/>
        <v>280</v>
      </c>
      <c r="I25" s="114">
        <v>7</v>
      </c>
      <c r="J25" s="14"/>
      <c r="K25" s="14"/>
    </row>
    <row r="26" spans="2:11" s="6" customFormat="1" ht="15" customHeight="1" x14ac:dyDescent="0.15">
      <c r="B26" s="7" t="s">
        <v>279</v>
      </c>
      <c r="C26" s="113">
        <f t="shared" si="1"/>
        <v>320</v>
      </c>
      <c r="D26" s="117">
        <v>8</v>
      </c>
      <c r="E26" s="29"/>
      <c r="G26" s="9" t="s">
        <v>52</v>
      </c>
      <c r="H26" s="113">
        <f t="shared" si="2"/>
        <v>320</v>
      </c>
      <c r="I26" s="114">
        <v>8</v>
      </c>
      <c r="J26" s="14"/>
      <c r="K26" s="14"/>
    </row>
    <row r="27" spans="2:11" s="6" customFormat="1" ht="15" customHeight="1" x14ac:dyDescent="0.15">
      <c r="B27" s="7" t="s">
        <v>6</v>
      </c>
      <c r="C27" s="113">
        <f t="shared" si="1"/>
        <v>360</v>
      </c>
      <c r="D27" s="117">
        <v>9</v>
      </c>
      <c r="E27" s="29"/>
      <c r="G27" s="9" t="s">
        <v>53</v>
      </c>
      <c r="H27" s="113">
        <f t="shared" si="2"/>
        <v>360</v>
      </c>
      <c r="I27" s="114">
        <v>9</v>
      </c>
      <c r="J27" s="14"/>
      <c r="K27" s="14"/>
    </row>
    <row r="28" spans="2:11" s="6" customFormat="1" ht="15" customHeight="1" x14ac:dyDescent="0.15">
      <c r="B28" s="7" t="s">
        <v>7</v>
      </c>
      <c r="C28" s="113">
        <f t="shared" si="1"/>
        <v>280</v>
      </c>
      <c r="D28" s="117">
        <v>7</v>
      </c>
      <c r="E28" s="29"/>
      <c r="G28" s="7" t="s">
        <v>54</v>
      </c>
      <c r="H28" s="113">
        <f t="shared" si="2"/>
        <v>320</v>
      </c>
      <c r="I28" s="114">
        <v>8</v>
      </c>
      <c r="J28" s="14"/>
      <c r="K28" s="14"/>
    </row>
    <row r="29" spans="2:11" s="6" customFormat="1" ht="15" customHeight="1" x14ac:dyDescent="0.15">
      <c r="B29" s="7" t="s">
        <v>8</v>
      </c>
      <c r="C29" s="113">
        <f t="shared" si="1"/>
        <v>320</v>
      </c>
      <c r="D29" s="113">
        <v>8</v>
      </c>
      <c r="E29" s="29"/>
      <c r="G29" s="9" t="s">
        <v>403</v>
      </c>
      <c r="H29" s="113">
        <f t="shared" si="2"/>
        <v>280</v>
      </c>
      <c r="I29" s="114">
        <v>7</v>
      </c>
      <c r="J29" s="14"/>
      <c r="K29" s="14"/>
    </row>
    <row r="30" spans="2:11" s="6" customFormat="1" ht="15" customHeight="1" x14ac:dyDescent="0.15">
      <c r="B30" s="7" t="s">
        <v>9</v>
      </c>
      <c r="C30" s="113">
        <f t="shared" si="1"/>
        <v>280</v>
      </c>
      <c r="D30" s="113">
        <v>7</v>
      </c>
      <c r="E30" s="29"/>
      <c r="G30" s="9" t="s">
        <v>55</v>
      </c>
      <c r="H30" s="113">
        <f t="shared" si="2"/>
        <v>280</v>
      </c>
      <c r="I30" s="114">
        <v>7</v>
      </c>
      <c r="J30" s="14"/>
      <c r="K30" s="14"/>
    </row>
    <row r="31" spans="2:11" s="6" customFormat="1" ht="15" customHeight="1" x14ac:dyDescent="0.15">
      <c r="B31" s="7" t="s">
        <v>351</v>
      </c>
      <c r="C31" s="113">
        <f t="shared" si="1"/>
        <v>280</v>
      </c>
      <c r="D31" s="113">
        <v>7</v>
      </c>
      <c r="E31" s="29"/>
      <c r="G31" s="9" t="s">
        <v>56</v>
      </c>
      <c r="H31" s="113">
        <f t="shared" si="2"/>
        <v>240</v>
      </c>
      <c r="I31" s="114">
        <v>6</v>
      </c>
      <c r="J31" s="14"/>
      <c r="K31" s="14"/>
    </row>
    <row r="32" spans="2:11" s="6" customFormat="1" ht="15" customHeight="1" x14ac:dyDescent="0.15">
      <c r="B32" s="8" t="s">
        <v>20</v>
      </c>
      <c r="C32" s="113">
        <f t="shared" si="1"/>
        <v>280</v>
      </c>
      <c r="D32" s="113">
        <v>7</v>
      </c>
      <c r="E32" s="29"/>
      <c r="G32" s="8" t="s">
        <v>57</v>
      </c>
      <c r="H32" s="113">
        <f t="shared" si="2"/>
        <v>240</v>
      </c>
      <c r="I32" s="119">
        <v>6</v>
      </c>
      <c r="J32" s="14"/>
      <c r="K32" s="14"/>
    </row>
    <row r="33" spans="2:11" s="6" customFormat="1" ht="15" customHeight="1" x14ac:dyDescent="0.15">
      <c r="B33" s="7" t="s">
        <v>10</v>
      </c>
      <c r="C33" s="113">
        <f t="shared" si="1"/>
        <v>320</v>
      </c>
      <c r="D33" s="113">
        <v>8</v>
      </c>
      <c r="E33" s="29"/>
      <c r="G33" s="8" t="s">
        <v>50</v>
      </c>
      <c r="H33" s="113">
        <f t="shared" si="2"/>
        <v>240</v>
      </c>
      <c r="I33" s="119">
        <v>6</v>
      </c>
      <c r="J33" s="14"/>
      <c r="K33" s="14"/>
    </row>
    <row r="34" spans="2:11" s="6" customFormat="1" ht="15" customHeight="1" x14ac:dyDescent="0.15">
      <c r="B34" s="7" t="s">
        <v>11</v>
      </c>
      <c r="C34" s="113">
        <f t="shared" si="1"/>
        <v>360</v>
      </c>
      <c r="D34" s="113">
        <v>9</v>
      </c>
      <c r="E34" s="29"/>
      <c r="G34" s="8" t="s">
        <v>58</v>
      </c>
      <c r="H34" s="113">
        <f t="shared" si="2"/>
        <v>280</v>
      </c>
      <c r="I34" s="119">
        <v>7</v>
      </c>
      <c r="J34" s="14"/>
      <c r="K34" s="14"/>
    </row>
    <row r="35" spans="2:11" s="6" customFormat="1" ht="15" customHeight="1" x14ac:dyDescent="0.15">
      <c r="B35" s="8" t="s">
        <v>12</v>
      </c>
      <c r="C35" s="113">
        <f t="shared" si="1"/>
        <v>360</v>
      </c>
      <c r="D35" s="113">
        <v>9</v>
      </c>
      <c r="E35" s="29"/>
      <c r="G35" s="8" t="s">
        <v>59</v>
      </c>
      <c r="H35" s="113">
        <f t="shared" si="2"/>
        <v>280</v>
      </c>
      <c r="I35" s="119">
        <v>7</v>
      </c>
      <c r="J35" s="14"/>
      <c r="K35" s="14"/>
    </row>
    <row r="36" spans="2:11" s="6" customFormat="1" ht="15" customHeight="1" x14ac:dyDescent="0.15">
      <c r="B36" s="7" t="s">
        <v>13</v>
      </c>
      <c r="C36" s="113">
        <f t="shared" si="1"/>
        <v>360</v>
      </c>
      <c r="D36" s="115">
        <v>9</v>
      </c>
      <c r="E36" s="29"/>
      <c r="G36" s="206" t="s">
        <v>60</v>
      </c>
      <c r="H36" s="113">
        <f t="shared" si="2"/>
        <v>360</v>
      </c>
      <c r="I36" s="119">
        <v>9</v>
      </c>
      <c r="J36" s="14"/>
      <c r="K36" s="14"/>
    </row>
    <row r="37" spans="2:11" s="6" customFormat="1" ht="15" customHeight="1" x14ac:dyDescent="0.15">
      <c r="B37" s="7" t="s">
        <v>14</v>
      </c>
      <c r="C37" s="113">
        <f t="shared" si="1"/>
        <v>360</v>
      </c>
      <c r="D37" s="113">
        <v>9</v>
      </c>
      <c r="E37" s="29"/>
      <c r="F37" s="11"/>
      <c r="G37" s="206" t="s">
        <v>61</v>
      </c>
      <c r="H37" s="113">
        <f t="shared" si="2"/>
        <v>280</v>
      </c>
      <c r="I37" s="119">
        <v>7</v>
      </c>
      <c r="J37" s="14"/>
      <c r="K37" s="14"/>
    </row>
    <row r="38" spans="2:11" s="6" customFormat="1" ht="15" customHeight="1" x14ac:dyDescent="0.15">
      <c r="B38" s="205" t="s">
        <v>15</v>
      </c>
      <c r="C38" s="113">
        <f t="shared" si="1"/>
        <v>360</v>
      </c>
      <c r="D38" s="113">
        <v>9</v>
      </c>
      <c r="E38" s="29"/>
      <c r="F38" s="11"/>
      <c r="G38" s="206" t="s">
        <v>62</v>
      </c>
      <c r="H38" s="113">
        <f t="shared" si="2"/>
        <v>320</v>
      </c>
      <c r="I38" s="119">
        <v>8</v>
      </c>
      <c r="J38" s="14"/>
      <c r="K38" s="14"/>
    </row>
    <row r="39" spans="2:11" s="6" customFormat="1" ht="15" customHeight="1" x14ac:dyDescent="0.15">
      <c r="B39" s="8" t="s">
        <v>16</v>
      </c>
      <c r="C39" s="113">
        <f t="shared" si="1"/>
        <v>240</v>
      </c>
      <c r="D39" s="115">
        <v>6</v>
      </c>
      <c r="E39" s="29"/>
      <c r="F39" s="11"/>
      <c r="G39" s="206" t="s">
        <v>63</v>
      </c>
      <c r="H39" s="113">
        <f t="shared" si="2"/>
        <v>240</v>
      </c>
      <c r="I39" s="119">
        <v>6</v>
      </c>
      <c r="J39" s="14"/>
      <c r="K39" s="14"/>
    </row>
    <row r="40" spans="2:11" s="14" customFormat="1" ht="15" customHeight="1" x14ac:dyDescent="0.15">
      <c r="B40" s="7" t="s">
        <v>17</v>
      </c>
      <c r="C40" s="113">
        <f t="shared" si="1"/>
        <v>320</v>
      </c>
      <c r="D40" s="113">
        <v>8</v>
      </c>
      <c r="E40" s="29"/>
      <c r="G40" s="206" t="s">
        <v>267</v>
      </c>
      <c r="H40" s="113">
        <f t="shared" si="2"/>
        <v>240</v>
      </c>
      <c r="I40" s="119">
        <v>6</v>
      </c>
    </row>
    <row r="41" spans="2:11" s="14" customFormat="1" ht="15" customHeight="1" x14ac:dyDescent="0.15">
      <c r="B41" s="7" t="s">
        <v>18</v>
      </c>
      <c r="C41" s="113">
        <f t="shared" si="1"/>
        <v>240</v>
      </c>
      <c r="D41" s="113">
        <v>6</v>
      </c>
      <c r="E41" s="29"/>
      <c r="G41" s="206" t="s">
        <v>64</v>
      </c>
      <c r="H41" s="113">
        <f t="shared" si="2"/>
        <v>240</v>
      </c>
      <c r="I41" s="119">
        <v>6</v>
      </c>
    </row>
    <row r="42" spans="2:11" s="14" customFormat="1" ht="15" customHeight="1" x14ac:dyDescent="0.15">
      <c r="B42" s="205" t="s">
        <v>19</v>
      </c>
      <c r="C42" s="113">
        <f t="shared" si="1"/>
        <v>240</v>
      </c>
      <c r="D42" s="120">
        <v>6</v>
      </c>
      <c r="E42" s="29"/>
      <c r="G42" s="206" t="s">
        <v>312</v>
      </c>
      <c r="H42" s="113">
        <f t="shared" si="2"/>
        <v>240</v>
      </c>
      <c r="I42" s="119">
        <v>6</v>
      </c>
    </row>
    <row r="43" spans="2:11" s="14" customFormat="1" ht="15" customHeight="1" x14ac:dyDescent="0.15">
      <c r="B43" s="7" t="s">
        <v>27</v>
      </c>
      <c r="C43" s="113">
        <f t="shared" si="1"/>
        <v>360</v>
      </c>
      <c r="D43" s="115">
        <v>9</v>
      </c>
      <c r="E43" s="29"/>
      <c r="G43" s="206" t="s">
        <v>65</v>
      </c>
      <c r="H43" s="113">
        <f t="shared" ref="H43:H48" si="3">40*I43</f>
        <v>240</v>
      </c>
      <c r="I43" s="119">
        <v>6</v>
      </c>
    </row>
    <row r="44" spans="2:11" s="14" customFormat="1" ht="15" customHeight="1" x14ac:dyDescent="0.15">
      <c r="B44" s="9" t="s">
        <v>404</v>
      </c>
      <c r="C44" s="113">
        <f t="shared" si="1"/>
        <v>240</v>
      </c>
      <c r="D44" s="114">
        <v>6</v>
      </c>
      <c r="E44" s="29"/>
      <c r="G44" s="206" t="s">
        <v>25</v>
      </c>
      <c r="H44" s="113">
        <f t="shared" si="3"/>
        <v>200</v>
      </c>
      <c r="I44" s="119">
        <v>5</v>
      </c>
    </row>
    <row r="45" spans="2:11" s="14" customFormat="1" ht="15" customHeight="1" x14ac:dyDescent="0.15">
      <c r="B45" s="9" t="s">
        <v>280</v>
      </c>
      <c r="C45" s="113">
        <f t="shared" si="1"/>
        <v>240</v>
      </c>
      <c r="D45" s="114">
        <v>6</v>
      </c>
      <c r="E45" s="29"/>
      <c r="G45" s="206" t="s">
        <v>24</v>
      </c>
      <c r="H45" s="105">
        <f t="shared" si="3"/>
        <v>160</v>
      </c>
      <c r="I45" s="119">
        <v>4</v>
      </c>
    </row>
    <row r="46" spans="2:11" s="14" customFormat="1" ht="15" customHeight="1" x14ac:dyDescent="0.15">
      <c r="B46" s="9" t="s">
        <v>28</v>
      </c>
      <c r="C46" s="113">
        <f t="shared" si="1"/>
        <v>240</v>
      </c>
      <c r="D46" s="114">
        <v>6</v>
      </c>
      <c r="E46" s="29"/>
      <c r="G46" s="206" t="s">
        <v>26</v>
      </c>
      <c r="H46" s="105">
        <f t="shared" si="3"/>
        <v>200</v>
      </c>
      <c r="I46" s="117">
        <v>5</v>
      </c>
    </row>
    <row r="47" spans="2:11" s="14" customFormat="1" ht="15" customHeight="1" x14ac:dyDescent="0.15">
      <c r="B47" s="9" t="s">
        <v>29</v>
      </c>
      <c r="C47" s="113">
        <f t="shared" si="1"/>
        <v>240</v>
      </c>
      <c r="D47" s="114">
        <v>6</v>
      </c>
      <c r="E47" s="29"/>
      <c r="G47" s="9" t="s">
        <v>164</v>
      </c>
      <c r="H47" s="105">
        <f t="shared" si="3"/>
        <v>200</v>
      </c>
      <c r="I47" s="117">
        <v>5</v>
      </c>
    </row>
    <row r="48" spans="2:11" s="14" customFormat="1" ht="15" customHeight="1" x14ac:dyDescent="0.15">
      <c r="B48" s="7" t="s">
        <v>30</v>
      </c>
      <c r="C48" s="113">
        <f t="shared" si="1"/>
        <v>320</v>
      </c>
      <c r="D48" s="114">
        <v>8</v>
      </c>
      <c r="E48" s="29"/>
      <c r="G48" s="71" t="s">
        <v>352</v>
      </c>
      <c r="H48" s="121">
        <f t="shared" si="3"/>
        <v>160</v>
      </c>
      <c r="I48" s="121">
        <v>4</v>
      </c>
      <c r="J48" s="75"/>
    </row>
    <row r="49" spans="1:9" s="14" customFormat="1" ht="15" customHeight="1" x14ac:dyDescent="0.15">
      <c r="B49" s="7" t="s">
        <v>31</v>
      </c>
      <c r="C49" s="113">
        <f t="shared" si="1"/>
        <v>320</v>
      </c>
      <c r="D49" s="114">
        <v>8</v>
      </c>
      <c r="E49" s="29"/>
    </row>
    <row r="50" spans="1:9" s="14" customFormat="1" ht="15" customHeight="1" x14ac:dyDescent="0.15">
      <c r="B50" s="7" t="s">
        <v>405</v>
      </c>
      <c r="C50" s="113">
        <f t="shared" si="1"/>
        <v>320</v>
      </c>
      <c r="D50" s="114">
        <v>8</v>
      </c>
      <c r="E50" s="29"/>
      <c r="G50" s="76" t="s">
        <v>66</v>
      </c>
    </row>
    <row r="51" spans="1:9" s="14" customFormat="1" ht="15" customHeight="1" x14ac:dyDescent="0.15">
      <c r="B51" s="7" t="s">
        <v>32</v>
      </c>
      <c r="C51" s="113">
        <f t="shared" ref="C51:C56" si="4">40*D51</f>
        <v>240</v>
      </c>
      <c r="D51" s="114">
        <v>6</v>
      </c>
      <c r="E51" s="29"/>
      <c r="G51" s="219" t="s">
        <v>0</v>
      </c>
      <c r="H51" s="221" t="s">
        <v>160</v>
      </c>
      <c r="I51" s="221" t="s">
        <v>2</v>
      </c>
    </row>
    <row r="52" spans="1:9" s="14" customFormat="1" ht="15" customHeight="1" thickBot="1" x14ac:dyDescent="0.2">
      <c r="B52" s="7" t="s">
        <v>33</v>
      </c>
      <c r="C52" s="113">
        <f t="shared" si="4"/>
        <v>240</v>
      </c>
      <c r="D52" s="114">
        <v>6</v>
      </c>
      <c r="E52" s="29"/>
      <c r="G52" s="220"/>
      <c r="H52" s="222"/>
      <c r="I52" s="222"/>
    </row>
    <row r="53" spans="1:9" s="14" customFormat="1" ht="15" customHeight="1" thickTop="1" x14ac:dyDescent="0.15">
      <c r="B53" s="7" t="s">
        <v>34</v>
      </c>
      <c r="C53" s="113">
        <f t="shared" si="4"/>
        <v>240</v>
      </c>
      <c r="D53" s="114">
        <v>6</v>
      </c>
      <c r="E53" s="29"/>
      <c r="G53" s="87" t="s">
        <v>277</v>
      </c>
      <c r="H53" s="122">
        <f>40*I53</f>
        <v>320</v>
      </c>
      <c r="I53" s="104">
        <v>8</v>
      </c>
    </row>
    <row r="54" spans="1:9" s="14" customFormat="1" ht="15" customHeight="1" x14ac:dyDescent="0.15">
      <c r="B54" s="7" t="s">
        <v>350</v>
      </c>
      <c r="C54" s="113">
        <f t="shared" si="4"/>
        <v>240</v>
      </c>
      <c r="D54" s="114">
        <v>6</v>
      </c>
      <c r="E54" s="29"/>
      <c r="G54" s="72" t="s">
        <v>274</v>
      </c>
      <c r="H54" s="123">
        <f>40*I54</f>
        <v>240</v>
      </c>
      <c r="I54" s="97">
        <v>6</v>
      </c>
    </row>
    <row r="55" spans="1:9" s="14" customFormat="1" ht="15" customHeight="1" x14ac:dyDescent="0.15">
      <c r="B55" s="7" t="s">
        <v>35</v>
      </c>
      <c r="C55" s="113">
        <f t="shared" si="4"/>
        <v>280</v>
      </c>
      <c r="D55" s="114">
        <v>7</v>
      </c>
      <c r="E55" s="29"/>
      <c r="G55" s="205" t="s">
        <v>275</v>
      </c>
      <c r="H55" s="117">
        <f>40*I55</f>
        <v>240</v>
      </c>
      <c r="I55" s="117">
        <v>6</v>
      </c>
    </row>
    <row r="56" spans="1:9" s="14" customFormat="1" ht="15" customHeight="1" x14ac:dyDescent="0.15">
      <c r="B56" s="84" t="s">
        <v>38</v>
      </c>
      <c r="C56" s="121">
        <f t="shared" si="4"/>
        <v>320</v>
      </c>
      <c r="D56" s="124">
        <v>8</v>
      </c>
      <c r="E56" s="29"/>
      <c r="G56" s="186" t="s">
        <v>276</v>
      </c>
      <c r="H56" s="125">
        <f>40*I56</f>
        <v>320</v>
      </c>
      <c r="I56" s="125">
        <v>8</v>
      </c>
    </row>
    <row r="57" spans="1:9" s="14" customFormat="1" ht="12" x14ac:dyDescent="0.15">
      <c r="B57" s="11"/>
      <c r="C57" s="126"/>
      <c r="D57" s="126"/>
      <c r="E57" s="29"/>
    </row>
    <row r="58" spans="1:9" s="14" customFormat="1" ht="52.5" customHeight="1" x14ac:dyDescent="0.15">
      <c r="A58" s="182" t="s">
        <v>408</v>
      </c>
      <c r="B58" s="223" t="s">
        <v>422</v>
      </c>
      <c r="C58" s="224"/>
      <c r="D58" s="224"/>
      <c r="E58" s="224"/>
      <c r="F58" s="224"/>
      <c r="G58" s="224"/>
      <c r="H58" s="224"/>
      <c r="I58" s="224"/>
    </row>
    <row r="60" spans="1:9" x14ac:dyDescent="0.15">
      <c r="C60" s="12">
        <f>SUM(C12:C56)</f>
        <v>13040</v>
      </c>
      <c r="D60" s="12">
        <f>SUM(D12:D56)</f>
        <v>326</v>
      </c>
      <c r="H60" s="12">
        <f>SUM(H12:H56)</f>
        <v>10440</v>
      </c>
      <c r="I60" s="12">
        <f>SUM(I12:I56)</f>
        <v>261</v>
      </c>
    </row>
    <row r="61" spans="1:9" x14ac:dyDescent="0.15">
      <c r="B61" s="88" t="s">
        <v>393</v>
      </c>
      <c r="C61" s="89" t="s">
        <v>392</v>
      </c>
      <c r="D61" s="89" t="s">
        <v>2</v>
      </c>
    </row>
    <row r="62" spans="1:9" x14ac:dyDescent="0.15">
      <c r="B62" s="89" t="s">
        <v>302</v>
      </c>
      <c r="C62" s="90">
        <f>SUM(C12:C56,H12:H43,H53:H56)</f>
        <v>22560</v>
      </c>
      <c r="D62" s="90">
        <f>SUM(D12:D56,I12:I43,I53:I56)</f>
        <v>564</v>
      </c>
    </row>
    <row r="63" spans="1:9" x14ac:dyDescent="0.15">
      <c r="B63" s="89" t="s">
        <v>303</v>
      </c>
      <c r="C63" s="90">
        <f>SUM(H44:H47)</f>
        <v>760</v>
      </c>
      <c r="D63" s="90">
        <f>SUM(I44:I47)</f>
        <v>19</v>
      </c>
    </row>
    <row r="64" spans="1:9" x14ac:dyDescent="0.15">
      <c r="B64" s="89" t="s">
        <v>391</v>
      </c>
      <c r="C64" s="90">
        <f>SUM(H48)</f>
        <v>160</v>
      </c>
      <c r="D64" s="90">
        <f>SUM(I48)</f>
        <v>4</v>
      </c>
    </row>
    <row r="65" spans="2:15" x14ac:dyDescent="0.15">
      <c r="B65" s="89" t="s">
        <v>72</v>
      </c>
      <c r="C65" s="90">
        <f>SUM(C62:C64)</f>
        <v>23480</v>
      </c>
      <c r="D65" s="90">
        <f>SUM(D62:D64)</f>
        <v>587</v>
      </c>
      <c r="F65" s="217" t="s">
        <v>407</v>
      </c>
      <c r="G65" s="217"/>
      <c r="H65" s="217"/>
      <c r="I65" s="217"/>
      <c r="J65" s="217"/>
      <c r="K65" s="217"/>
      <c r="L65" s="217"/>
      <c r="M65" s="217"/>
      <c r="N65" s="217"/>
      <c r="O65" s="217"/>
    </row>
  </sheetData>
  <mergeCells count="13">
    <mergeCell ref="F65:O65"/>
    <mergeCell ref="A4:J4"/>
    <mergeCell ref="A7:J7"/>
    <mergeCell ref="B10:B11"/>
    <mergeCell ref="C10:C11"/>
    <mergeCell ref="D10:D11"/>
    <mergeCell ref="G10:G11"/>
    <mergeCell ref="H10:H11"/>
    <mergeCell ref="I10:I11"/>
    <mergeCell ref="G51:G52"/>
    <mergeCell ref="H51:H52"/>
    <mergeCell ref="I51:I52"/>
    <mergeCell ref="B58:I58"/>
  </mergeCells>
  <phoneticPr fontId="1"/>
  <printOptions horizontalCentered="1"/>
  <pageMargins left="0.39370078740157483" right="0.39370078740157483" top="0.39370078740157483" bottom="0.19685039370078741" header="0" footer="0"/>
  <pageSetup paperSize="9" scale="90" fitToWidth="0" orientation="portrait" r:id="rId1"/>
  <headerFooter>
    <oddFooter>&amp;C&amp;"ＭＳ 明朝,標準"&amp;A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9"/>
  <sheetViews>
    <sheetView view="pageBreakPreview" topLeftCell="A55" zoomScaleNormal="100" zoomScaleSheetLayoutView="100" workbookViewId="0">
      <selection activeCell="A55" sqref="A1:XFD1048576"/>
    </sheetView>
  </sheetViews>
  <sheetFormatPr defaultRowHeight="13.5" customHeight="1" x14ac:dyDescent="0.15"/>
  <cols>
    <col min="1" max="1" width="17.625" style="14" customWidth="1"/>
    <col min="2" max="3" width="10.625" style="14" customWidth="1"/>
    <col min="4" max="5" width="6.625" style="14" customWidth="1"/>
    <col min="6" max="6" width="4.625" style="14" customWidth="1"/>
    <col min="7" max="7" width="17.625" style="14" customWidth="1"/>
    <col min="8" max="8" width="10.625" style="14" customWidth="1"/>
    <col min="9" max="9" width="10.625" style="108" customWidth="1"/>
    <col min="10" max="10" width="6.625" style="14" customWidth="1"/>
    <col min="11" max="11" width="6.625" style="109" customWidth="1"/>
    <col min="12" max="12" width="9.875" style="14" customWidth="1"/>
    <col min="13" max="13" width="5.125" style="14" customWidth="1"/>
    <col min="14" max="16384" width="9" style="14"/>
  </cols>
  <sheetData>
    <row r="1" spans="1:11" s="6" customFormat="1" ht="13.5" customHeight="1" x14ac:dyDescent="0.15">
      <c r="A1" s="314" t="s">
        <v>163</v>
      </c>
      <c r="B1" s="314"/>
      <c r="C1" s="314"/>
      <c r="D1" s="314"/>
      <c r="E1" s="314"/>
      <c r="G1" s="264" t="s">
        <v>0</v>
      </c>
      <c r="H1" s="264" t="s">
        <v>142</v>
      </c>
      <c r="I1" s="308"/>
      <c r="J1" s="221" t="s">
        <v>160</v>
      </c>
      <c r="K1" s="221" t="s">
        <v>2</v>
      </c>
    </row>
    <row r="2" spans="1:11" s="6" customFormat="1" ht="13.5" customHeight="1" thickBot="1" x14ac:dyDescent="0.2">
      <c r="A2" s="314" t="s">
        <v>68</v>
      </c>
      <c r="B2" s="314"/>
      <c r="C2" s="314"/>
      <c r="D2" s="314"/>
      <c r="E2" s="314"/>
      <c r="G2" s="271"/>
      <c r="H2" s="309"/>
      <c r="I2" s="310"/>
      <c r="J2" s="222"/>
      <c r="K2" s="222"/>
    </row>
    <row r="3" spans="1:11" s="6" customFormat="1" ht="13.5" customHeight="1" thickTop="1" x14ac:dyDescent="0.15">
      <c r="A3" s="264" t="s">
        <v>0</v>
      </c>
      <c r="B3" s="264" t="s">
        <v>67</v>
      </c>
      <c r="C3" s="282"/>
      <c r="D3" s="221" t="s">
        <v>160</v>
      </c>
      <c r="E3" s="221" t="s">
        <v>2</v>
      </c>
      <c r="G3" s="290" t="s">
        <v>291</v>
      </c>
      <c r="H3" s="316" t="s">
        <v>143</v>
      </c>
      <c r="I3" s="62" t="s">
        <v>126</v>
      </c>
      <c r="J3" s="247">
        <f>40*SUM(K3:K8)</f>
        <v>280</v>
      </c>
      <c r="K3" s="256">
        <v>3</v>
      </c>
    </row>
    <row r="4" spans="1:11" s="6" customFormat="1" ht="13.5" customHeight="1" thickBot="1" x14ac:dyDescent="0.2">
      <c r="A4" s="309"/>
      <c r="B4" s="271"/>
      <c r="C4" s="283"/>
      <c r="D4" s="251"/>
      <c r="E4" s="251"/>
      <c r="G4" s="291"/>
      <c r="H4" s="243"/>
      <c r="I4" s="58" t="s">
        <v>135</v>
      </c>
      <c r="J4" s="317"/>
      <c r="K4" s="258"/>
    </row>
    <row r="5" spans="1:11" s="6" customFormat="1" ht="13.5" customHeight="1" thickTop="1" x14ac:dyDescent="0.15">
      <c r="A5" s="312" t="s">
        <v>362</v>
      </c>
      <c r="B5" s="267" t="s">
        <v>70</v>
      </c>
      <c r="C5" s="315"/>
      <c r="D5" s="311">
        <f>40*E5</f>
        <v>200</v>
      </c>
      <c r="E5" s="311">
        <v>5</v>
      </c>
      <c r="G5" s="291"/>
      <c r="H5" s="270" t="s">
        <v>144</v>
      </c>
      <c r="I5" s="58" t="s">
        <v>129</v>
      </c>
      <c r="J5" s="317"/>
      <c r="K5" s="249">
        <v>2</v>
      </c>
    </row>
    <row r="6" spans="1:11" s="6" customFormat="1" ht="13.5" customHeight="1" x14ac:dyDescent="0.15">
      <c r="A6" s="304"/>
      <c r="B6" s="266"/>
      <c r="C6" s="276"/>
      <c r="D6" s="287"/>
      <c r="E6" s="287"/>
      <c r="G6" s="291"/>
      <c r="H6" s="270"/>
      <c r="I6" s="58" t="s">
        <v>130</v>
      </c>
      <c r="J6" s="317"/>
      <c r="K6" s="258"/>
    </row>
    <row r="7" spans="1:11" s="6" customFormat="1" ht="13.5" customHeight="1" x14ac:dyDescent="0.15">
      <c r="A7" s="303" t="s">
        <v>363</v>
      </c>
      <c r="B7" s="264" t="s">
        <v>70</v>
      </c>
      <c r="C7" s="282"/>
      <c r="D7" s="286">
        <f>40*E7</f>
        <v>240</v>
      </c>
      <c r="E7" s="286">
        <v>6</v>
      </c>
      <c r="G7" s="291"/>
      <c r="H7" s="313" t="s">
        <v>145</v>
      </c>
      <c r="I7" s="58" t="s">
        <v>136</v>
      </c>
      <c r="J7" s="317"/>
      <c r="K7" s="249">
        <v>2</v>
      </c>
    </row>
    <row r="8" spans="1:11" s="6" customFormat="1" ht="13.5" customHeight="1" x14ac:dyDescent="0.15">
      <c r="A8" s="304"/>
      <c r="B8" s="266"/>
      <c r="C8" s="276"/>
      <c r="D8" s="287"/>
      <c r="E8" s="287"/>
      <c r="G8" s="291"/>
      <c r="H8" s="245"/>
      <c r="I8" s="59" t="s">
        <v>137</v>
      </c>
      <c r="J8" s="317"/>
      <c r="K8" s="257"/>
    </row>
    <row r="9" spans="1:11" s="6" customFormat="1" ht="13.5" customHeight="1" x14ac:dyDescent="0.15">
      <c r="A9" s="303" t="s">
        <v>364</v>
      </c>
      <c r="B9" s="264" t="s">
        <v>70</v>
      </c>
      <c r="C9" s="282"/>
      <c r="D9" s="286">
        <f>40*E9</f>
        <v>240</v>
      </c>
      <c r="E9" s="286">
        <v>6</v>
      </c>
      <c r="G9" s="292"/>
      <c r="H9" s="296" t="s">
        <v>72</v>
      </c>
      <c r="I9" s="297"/>
      <c r="J9" s="100">
        <f>40*K9</f>
        <v>280</v>
      </c>
      <c r="K9" s="96">
        <f>SUM(K3:K8)</f>
        <v>7</v>
      </c>
    </row>
    <row r="10" spans="1:11" s="6" customFormat="1" ht="13.5" customHeight="1" x14ac:dyDescent="0.15">
      <c r="A10" s="304"/>
      <c r="B10" s="266"/>
      <c r="C10" s="276"/>
      <c r="D10" s="287"/>
      <c r="E10" s="287"/>
      <c r="G10" s="307" t="s">
        <v>292</v>
      </c>
      <c r="H10" s="243" t="s">
        <v>143</v>
      </c>
      <c r="I10" s="64" t="s">
        <v>126</v>
      </c>
      <c r="J10" s="248">
        <f>40*SUM(K10:K16)</f>
        <v>280</v>
      </c>
      <c r="K10" s="263">
        <v>3</v>
      </c>
    </row>
    <row r="11" spans="1:11" s="6" customFormat="1" ht="13.5" customHeight="1" x14ac:dyDescent="0.15">
      <c r="A11" s="303" t="s">
        <v>406</v>
      </c>
      <c r="B11" s="264" t="s">
        <v>70</v>
      </c>
      <c r="C11" s="282"/>
      <c r="D11" s="286">
        <f>40*E11</f>
        <v>80</v>
      </c>
      <c r="E11" s="286">
        <v>2</v>
      </c>
      <c r="G11" s="294"/>
      <c r="H11" s="243"/>
      <c r="I11" s="58" t="s">
        <v>127</v>
      </c>
      <c r="J11" s="317"/>
      <c r="K11" s="257"/>
    </row>
    <row r="12" spans="1:11" s="6" customFormat="1" ht="13.5" customHeight="1" x14ac:dyDescent="0.15">
      <c r="A12" s="304"/>
      <c r="B12" s="266"/>
      <c r="C12" s="276"/>
      <c r="D12" s="287"/>
      <c r="E12" s="287"/>
      <c r="G12" s="294"/>
      <c r="H12" s="243"/>
      <c r="I12" s="58" t="s">
        <v>128</v>
      </c>
      <c r="J12" s="317"/>
      <c r="K12" s="258"/>
    </row>
    <row r="13" spans="1:11" s="6" customFormat="1" ht="13.5" customHeight="1" x14ac:dyDescent="0.15">
      <c r="A13" s="327" t="s">
        <v>365</v>
      </c>
      <c r="B13" s="284" t="s">
        <v>70</v>
      </c>
      <c r="C13" s="285"/>
      <c r="D13" s="97">
        <f>40*E13</f>
        <v>160</v>
      </c>
      <c r="E13" s="97">
        <v>4</v>
      </c>
      <c r="G13" s="294"/>
      <c r="H13" s="270" t="s">
        <v>149</v>
      </c>
      <c r="I13" s="59" t="s">
        <v>129</v>
      </c>
      <c r="J13" s="317"/>
      <c r="K13" s="249">
        <v>2</v>
      </c>
    </row>
    <row r="14" spans="1:11" s="6" customFormat="1" ht="13.5" customHeight="1" x14ac:dyDescent="0.15">
      <c r="A14" s="328"/>
      <c r="B14" s="274" t="s">
        <v>71</v>
      </c>
      <c r="C14" s="275"/>
      <c r="D14" s="93">
        <f>40*E14</f>
        <v>80</v>
      </c>
      <c r="E14" s="93">
        <v>2</v>
      </c>
      <c r="G14" s="294"/>
      <c r="H14" s="270"/>
      <c r="I14" s="59" t="s">
        <v>130</v>
      </c>
      <c r="J14" s="317"/>
      <c r="K14" s="258"/>
    </row>
    <row r="15" spans="1:11" s="6" customFormat="1" ht="13.5" customHeight="1" x14ac:dyDescent="0.15">
      <c r="A15" s="329"/>
      <c r="B15" s="225" t="s">
        <v>72</v>
      </c>
      <c r="C15" s="262"/>
      <c r="D15" s="98">
        <f>40*E15</f>
        <v>240</v>
      </c>
      <c r="E15" s="96">
        <f>SUM(E13:E14)</f>
        <v>6</v>
      </c>
      <c r="G15" s="294"/>
      <c r="H15" s="270" t="s">
        <v>152</v>
      </c>
      <c r="I15" s="59" t="s">
        <v>134</v>
      </c>
      <c r="J15" s="317"/>
      <c r="K15" s="249">
        <v>2</v>
      </c>
    </row>
    <row r="16" spans="1:11" s="6" customFormat="1" ht="13.5" customHeight="1" x14ac:dyDescent="0.15">
      <c r="A16" s="39"/>
      <c r="B16" s="39"/>
      <c r="C16" s="39"/>
      <c r="D16" s="39"/>
      <c r="E16" s="39"/>
      <c r="G16" s="294"/>
      <c r="H16" s="306"/>
      <c r="I16" s="59" t="s">
        <v>138</v>
      </c>
      <c r="J16" s="317"/>
      <c r="K16" s="257"/>
    </row>
    <row r="17" spans="1:11" s="6" customFormat="1" ht="13.5" customHeight="1" x14ac:dyDescent="0.15">
      <c r="A17" s="198" t="s">
        <v>235</v>
      </c>
      <c r="B17" s="198"/>
      <c r="C17" s="198"/>
      <c r="D17" s="198"/>
      <c r="E17" s="198"/>
      <c r="G17" s="295"/>
      <c r="H17" s="296" t="s">
        <v>72</v>
      </c>
      <c r="I17" s="297"/>
      <c r="J17" s="98">
        <f>40*K17</f>
        <v>280</v>
      </c>
      <c r="K17" s="96">
        <f>SUM(K10:K16)</f>
        <v>7</v>
      </c>
    </row>
    <row r="18" spans="1:11" s="6" customFormat="1" ht="13.5" customHeight="1" x14ac:dyDescent="0.15">
      <c r="A18" s="264" t="s">
        <v>0</v>
      </c>
      <c r="B18" s="264" t="s">
        <v>67</v>
      </c>
      <c r="C18" s="282"/>
      <c r="D18" s="221" t="s">
        <v>160</v>
      </c>
      <c r="E18" s="221" t="s">
        <v>2</v>
      </c>
      <c r="G18" s="293" t="s">
        <v>288</v>
      </c>
      <c r="H18" s="243" t="s">
        <v>143</v>
      </c>
      <c r="I18" s="64" t="s">
        <v>126</v>
      </c>
      <c r="J18" s="248">
        <f>40*SUM(K18:K23)</f>
        <v>240</v>
      </c>
      <c r="K18" s="263">
        <v>2</v>
      </c>
    </row>
    <row r="19" spans="1:11" s="6" customFormat="1" ht="13.5" customHeight="1" thickBot="1" x14ac:dyDescent="0.2">
      <c r="A19" s="309"/>
      <c r="B19" s="271"/>
      <c r="C19" s="283"/>
      <c r="D19" s="251"/>
      <c r="E19" s="251"/>
      <c r="G19" s="294"/>
      <c r="H19" s="243"/>
      <c r="I19" s="58" t="s">
        <v>135</v>
      </c>
      <c r="J19" s="317"/>
      <c r="K19" s="258"/>
    </row>
    <row r="20" spans="1:11" s="6" customFormat="1" ht="13.5" customHeight="1" thickTop="1" x14ac:dyDescent="0.15">
      <c r="A20" s="186" t="s">
        <v>74</v>
      </c>
      <c r="B20" s="321" t="s">
        <v>73</v>
      </c>
      <c r="C20" s="322"/>
      <c r="D20" s="199">
        <f>40*E20</f>
        <v>80</v>
      </c>
      <c r="E20" s="199">
        <v>2</v>
      </c>
      <c r="G20" s="294"/>
      <c r="H20" s="306" t="s">
        <v>149</v>
      </c>
      <c r="I20" s="58" t="s">
        <v>129</v>
      </c>
      <c r="J20" s="317"/>
      <c r="K20" s="249">
        <v>2</v>
      </c>
    </row>
    <row r="21" spans="1:11" s="6" customFormat="1" ht="13.5" customHeight="1" x14ac:dyDescent="0.15">
      <c r="A21" s="39"/>
      <c r="B21" s="39"/>
      <c r="C21" s="39"/>
      <c r="D21" s="39"/>
      <c r="E21" s="39"/>
      <c r="G21" s="294"/>
      <c r="H21" s="244"/>
      <c r="I21" s="59" t="s">
        <v>130</v>
      </c>
      <c r="J21" s="317"/>
      <c r="K21" s="258"/>
    </row>
    <row r="22" spans="1:11" s="6" customFormat="1" ht="13.5" customHeight="1" x14ac:dyDescent="0.15">
      <c r="A22" s="198" t="s">
        <v>236</v>
      </c>
      <c r="B22" s="198"/>
      <c r="C22" s="198"/>
      <c r="D22" s="198"/>
      <c r="E22" s="198"/>
      <c r="G22" s="294"/>
      <c r="H22" s="318" t="s">
        <v>145</v>
      </c>
      <c r="I22" s="59" t="s">
        <v>136</v>
      </c>
      <c r="J22" s="317"/>
      <c r="K22" s="249">
        <v>2</v>
      </c>
    </row>
    <row r="23" spans="1:11" s="6" customFormat="1" ht="13.5" customHeight="1" x14ac:dyDescent="0.15">
      <c r="A23" s="264" t="s">
        <v>0</v>
      </c>
      <c r="B23" s="264" t="s">
        <v>67</v>
      </c>
      <c r="C23" s="282"/>
      <c r="D23" s="221" t="s">
        <v>160</v>
      </c>
      <c r="E23" s="221" t="s">
        <v>2</v>
      </c>
      <c r="G23" s="294"/>
      <c r="H23" s="318"/>
      <c r="I23" s="59" t="s">
        <v>137</v>
      </c>
      <c r="J23" s="317"/>
      <c r="K23" s="257"/>
    </row>
    <row r="24" spans="1:11" s="6" customFormat="1" ht="13.5" customHeight="1" thickBot="1" x14ac:dyDescent="0.2">
      <c r="A24" s="309"/>
      <c r="B24" s="271"/>
      <c r="C24" s="283"/>
      <c r="D24" s="251"/>
      <c r="E24" s="251"/>
      <c r="G24" s="295"/>
      <c r="H24" s="296" t="s">
        <v>72</v>
      </c>
      <c r="I24" s="297"/>
      <c r="J24" s="100">
        <f>40*K24</f>
        <v>240</v>
      </c>
      <c r="K24" s="96">
        <f>SUM(K18:K23)</f>
        <v>6</v>
      </c>
    </row>
    <row r="25" spans="1:11" s="6" customFormat="1" ht="13.5" customHeight="1" thickTop="1" x14ac:dyDescent="0.15">
      <c r="A25" s="63" t="s">
        <v>213</v>
      </c>
      <c r="B25" s="288" t="s">
        <v>218</v>
      </c>
      <c r="C25" s="289"/>
      <c r="D25" s="101">
        <f>40*E25</f>
        <v>80</v>
      </c>
      <c r="E25" s="101">
        <v>2</v>
      </c>
      <c r="G25" s="307" t="s">
        <v>293</v>
      </c>
      <c r="H25" s="316" t="s">
        <v>143</v>
      </c>
      <c r="I25" s="58" t="s">
        <v>126</v>
      </c>
      <c r="J25" s="247">
        <f>40*SUM(K25:K30)</f>
        <v>280</v>
      </c>
      <c r="K25" s="249">
        <v>3</v>
      </c>
    </row>
    <row r="26" spans="1:11" s="6" customFormat="1" ht="13.5" customHeight="1" x14ac:dyDescent="0.15">
      <c r="A26" s="36"/>
      <c r="B26" s="213"/>
      <c r="C26" s="213"/>
      <c r="D26" s="31"/>
      <c r="E26" s="31"/>
      <c r="G26" s="294"/>
      <c r="H26" s="243"/>
      <c r="I26" s="58" t="s">
        <v>128</v>
      </c>
      <c r="J26" s="317"/>
      <c r="K26" s="258"/>
    </row>
    <row r="27" spans="1:11" s="6" customFormat="1" ht="13.5" customHeight="1" x14ac:dyDescent="0.15">
      <c r="A27" s="198" t="s">
        <v>259</v>
      </c>
      <c r="B27" s="213"/>
      <c r="C27" s="213"/>
      <c r="D27" s="31"/>
      <c r="E27" s="31"/>
      <c r="G27" s="294"/>
      <c r="H27" s="306" t="s">
        <v>149</v>
      </c>
      <c r="I27" s="58" t="s">
        <v>129</v>
      </c>
      <c r="J27" s="317"/>
      <c r="K27" s="249">
        <v>2</v>
      </c>
    </row>
    <row r="28" spans="1:11" s="6" customFormat="1" ht="13.5" customHeight="1" x14ac:dyDescent="0.15">
      <c r="A28" s="264" t="s">
        <v>0</v>
      </c>
      <c r="B28" s="264" t="s">
        <v>67</v>
      </c>
      <c r="C28" s="282"/>
      <c r="D28" s="221" t="s">
        <v>160</v>
      </c>
      <c r="E28" s="221" t="s">
        <v>2</v>
      </c>
      <c r="G28" s="294"/>
      <c r="H28" s="244"/>
      <c r="I28" s="59" t="s">
        <v>133</v>
      </c>
      <c r="J28" s="317"/>
      <c r="K28" s="258"/>
    </row>
    <row r="29" spans="1:11" s="6" customFormat="1" ht="13.5" customHeight="1" thickBot="1" x14ac:dyDescent="0.2">
      <c r="A29" s="309"/>
      <c r="B29" s="271"/>
      <c r="C29" s="283"/>
      <c r="D29" s="251"/>
      <c r="E29" s="251"/>
      <c r="G29" s="294"/>
      <c r="H29" s="318" t="s">
        <v>151</v>
      </c>
      <c r="I29" s="59" t="s">
        <v>139</v>
      </c>
      <c r="J29" s="317"/>
      <c r="K29" s="249">
        <v>2</v>
      </c>
    </row>
    <row r="30" spans="1:11" s="6" customFormat="1" ht="13.5" customHeight="1" thickTop="1" x14ac:dyDescent="0.15">
      <c r="A30" s="65" t="s">
        <v>69</v>
      </c>
      <c r="B30" s="323" t="s">
        <v>313</v>
      </c>
      <c r="C30" s="324"/>
      <c r="D30" s="319">
        <f>40*E30</f>
        <v>280</v>
      </c>
      <c r="E30" s="319">
        <v>7</v>
      </c>
      <c r="G30" s="294"/>
      <c r="H30" s="318"/>
      <c r="I30" s="59" t="s">
        <v>131</v>
      </c>
      <c r="J30" s="317"/>
      <c r="K30" s="257"/>
    </row>
    <row r="31" spans="1:11" s="6" customFormat="1" ht="13.5" customHeight="1" x14ac:dyDescent="0.15">
      <c r="A31" s="66" t="s">
        <v>234</v>
      </c>
      <c r="B31" s="325"/>
      <c r="C31" s="326"/>
      <c r="D31" s="320"/>
      <c r="E31" s="320"/>
      <c r="G31" s="295"/>
      <c r="H31" s="296" t="s">
        <v>72</v>
      </c>
      <c r="I31" s="297"/>
      <c r="J31" s="100">
        <f>40*K31</f>
        <v>280</v>
      </c>
      <c r="K31" s="96">
        <f>SUM(K25:K30)</f>
        <v>7</v>
      </c>
    </row>
    <row r="32" spans="1:11" s="6" customFormat="1" ht="13.5" customHeight="1" x14ac:dyDescent="0.15">
      <c r="A32" s="67"/>
      <c r="B32" s="14"/>
      <c r="C32" s="14"/>
      <c r="D32" s="14"/>
      <c r="E32" s="14"/>
      <c r="G32" s="279" t="s">
        <v>294</v>
      </c>
      <c r="H32" s="316" t="s">
        <v>143</v>
      </c>
      <c r="I32" s="62" t="s">
        <v>126</v>
      </c>
      <c r="J32" s="247">
        <f>40*SUM(K32:K37)</f>
        <v>240</v>
      </c>
      <c r="K32" s="256">
        <v>3</v>
      </c>
    </row>
    <row r="33" spans="1:16" s="6" customFormat="1" ht="13.5" customHeight="1" x14ac:dyDescent="0.15">
      <c r="A33" s="314" t="s">
        <v>260</v>
      </c>
      <c r="B33" s="314"/>
      <c r="C33" s="314"/>
      <c r="D33" s="314"/>
      <c r="E33" s="314"/>
      <c r="G33" s="280"/>
      <c r="H33" s="243"/>
      <c r="I33" s="58" t="s">
        <v>135</v>
      </c>
      <c r="J33" s="317"/>
      <c r="K33" s="258"/>
    </row>
    <row r="34" spans="1:16" s="6" customFormat="1" ht="13.5" customHeight="1" x14ac:dyDescent="0.15">
      <c r="A34" s="264" t="s">
        <v>0</v>
      </c>
      <c r="B34" s="264" t="s">
        <v>67</v>
      </c>
      <c r="C34" s="282"/>
      <c r="D34" s="221" t="s">
        <v>160</v>
      </c>
      <c r="E34" s="221" t="s">
        <v>2</v>
      </c>
      <c r="G34" s="280"/>
      <c r="H34" s="306" t="s">
        <v>149</v>
      </c>
      <c r="I34" s="58" t="s">
        <v>129</v>
      </c>
      <c r="J34" s="317"/>
      <c r="K34" s="249">
        <v>2</v>
      </c>
      <c r="M34" s="6" t="s">
        <v>302</v>
      </c>
      <c r="N34" s="6" t="s">
        <v>303</v>
      </c>
      <c r="P34" s="6" t="s">
        <v>304</v>
      </c>
    </row>
    <row r="35" spans="1:16" s="6" customFormat="1" ht="13.5" customHeight="1" thickBot="1" x14ac:dyDescent="0.2">
      <c r="A35" s="309"/>
      <c r="B35" s="271"/>
      <c r="C35" s="283"/>
      <c r="D35" s="251"/>
      <c r="E35" s="251"/>
      <c r="G35" s="280"/>
      <c r="H35" s="244"/>
      <c r="I35" s="58" t="s">
        <v>133</v>
      </c>
      <c r="J35" s="317"/>
      <c r="K35" s="258"/>
      <c r="L35" s="102" t="s">
        <v>297</v>
      </c>
      <c r="M35" s="103">
        <f>E39+E43</f>
        <v>10</v>
      </c>
    </row>
    <row r="36" spans="1:16" s="6" customFormat="1" ht="13.5" customHeight="1" thickTop="1" x14ac:dyDescent="0.15">
      <c r="A36" s="267" t="s">
        <v>200</v>
      </c>
      <c r="B36" s="335" t="s">
        <v>314</v>
      </c>
      <c r="C36" s="336"/>
      <c r="D36" s="104">
        <f>40*E36</f>
        <v>80</v>
      </c>
      <c r="E36" s="104">
        <v>2</v>
      </c>
      <c r="G36" s="280"/>
      <c r="H36" s="318" t="s">
        <v>271</v>
      </c>
      <c r="I36" s="58" t="s">
        <v>272</v>
      </c>
      <c r="J36" s="317"/>
      <c r="K36" s="249">
        <v>1</v>
      </c>
      <c r="L36" s="102" t="s">
        <v>298</v>
      </c>
      <c r="M36" s="103">
        <f>E54+E63+E71+E79+K9+K17+K24+K31+K38</f>
        <v>58</v>
      </c>
      <c r="N36" s="103">
        <f>K45+'２－４'!K49+'２－４'!K61+'２－４'!K65</f>
        <v>24</v>
      </c>
      <c r="O36" s="6">
        <f>'２－４'!K55</f>
        <v>5</v>
      </c>
      <c r="P36" s="6">
        <f>'２－４'!K68+'２－４'!K69</f>
        <v>4</v>
      </c>
    </row>
    <row r="37" spans="1:16" s="6" customFormat="1" ht="13.5" customHeight="1" x14ac:dyDescent="0.15">
      <c r="A37" s="268"/>
      <c r="B37" s="272" t="s">
        <v>75</v>
      </c>
      <c r="C37" s="273"/>
      <c r="D37" s="105">
        <f t="shared" ref="D37:D43" si="0">40*E37</f>
        <v>40</v>
      </c>
      <c r="E37" s="105">
        <v>1</v>
      </c>
      <c r="G37" s="280"/>
      <c r="H37" s="318"/>
      <c r="I37" s="59" t="s">
        <v>317</v>
      </c>
      <c r="J37" s="317"/>
      <c r="K37" s="257"/>
      <c r="L37" s="102" t="s">
        <v>305</v>
      </c>
      <c r="M37" s="103"/>
      <c r="N37" s="103">
        <f>SUM(E5:E10)</f>
        <v>17</v>
      </c>
      <c r="O37" s="103"/>
      <c r="P37" s="103">
        <f>SUM(E11:E14)</f>
        <v>8</v>
      </c>
    </row>
    <row r="38" spans="1:16" s="6" customFormat="1" ht="13.5" customHeight="1" x14ac:dyDescent="0.15">
      <c r="A38" s="268"/>
      <c r="B38" s="274" t="s">
        <v>315</v>
      </c>
      <c r="C38" s="275"/>
      <c r="D38" s="93">
        <f t="shared" si="0"/>
        <v>80</v>
      </c>
      <c r="E38" s="93">
        <v>2</v>
      </c>
      <c r="G38" s="281"/>
      <c r="H38" s="225" t="s">
        <v>72</v>
      </c>
      <c r="I38" s="262"/>
      <c r="J38" s="100">
        <f>40*K38</f>
        <v>240</v>
      </c>
      <c r="K38" s="96">
        <f>SUM(K32:K37)</f>
        <v>6</v>
      </c>
      <c r="L38" s="102"/>
    </row>
    <row r="39" spans="1:16" s="6" customFormat="1" ht="13.5" customHeight="1" x14ac:dyDescent="0.15">
      <c r="A39" s="269"/>
      <c r="B39" s="266" t="s">
        <v>72</v>
      </c>
      <c r="C39" s="276"/>
      <c r="D39" s="98">
        <f t="shared" si="0"/>
        <v>200</v>
      </c>
      <c r="E39" s="96">
        <f>SUM(E36:E38)</f>
        <v>5</v>
      </c>
      <c r="G39" s="307" t="s">
        <v>357</v>
      </c>
      <c r="H39" s="227" t="s">
        <v>79</v>
      </c>
      <c r="I39" s="334"/>
      <c r="J39" s="247">
        <f>40*K39</f>
        <v>120</v>
      </c>
      <c r="K39" s="301">
        <v>3</v>
      </c>
      <c r="L39" s="102"/>
    </row>
    <row r="40" spans="1:16" s="6" customFormat="1" ht="13.5" customHeight="1" x14ac:dyDescent="0.15">
      <c r="A40" s="264" t="s">
        <v>199</v>
      </c>
      <c r="B40" s="284" t="s">
        <v>316</v>
      </c>
      <c r="C40" s="285"/>
      <c r="D40" s="193">
        <f t="shared" si="0"/>
        <v>40</v>
      </c>
      <c r="E40" s="193">
        <v>1</v>
      </c>
      <c r="G40" s="293"/>
      <c r="H40" s="229" t="s">
        <v>123</v>
      </c>
      <c r="I40" s="242"/>
      <c r="J40" s="300"/>
      <c r="K40" s="299"/>
      <c r="L40" s="102"/>
    </row>
    <row r="41" spans="1:16" s="6" customFormat="1" ht="13.5" customHeight="1" x14ac:dyDescent="0.15">
      <c r="A41" s="265"/>
      <c r="B41" s="272" t="s">
        <v>76</v>
      </c>
      <c r="C41" s="273"/>
      <c r="D41" s="105">
        <f t="shared" si="0"/>
        <v>80</v>
      </c>
      <c r="E41" s="105">
        <v>2</v>
      </c>
      <c r="G41" s="293"/>
      <c r="H41" s="229" t="s">
        <v>80</v>
      </c>
      <c r="I41" s="242"/>
      <c r="J41" s="302">
        <f>40*K41</f>
        <v>120</v>
      </c>
      <c r="K41" s="298">
        <v>3</v>
      </c>
      <c r="L41" s="102"/>
    </row>
    <row r="42" spans="1:16" s="6" customFormat="1" ht="13.5" customHeight="1" x14ac:dyDescent="0.15">
      <c r="A42" s="265"/>
      <c r="B42" s="274" t="s">
        <v>77</v>
      </c>
      <c r="C42" s="275"/>
      <c r="D42" s="93">
        <f t="shared" si="0"/>
        <v>80</v>
      </c>
      <c r="E42" s="93">
        <v>2</v>
      </c>
      <c r="G42" s="293"/>
      <c r="H42" s="229" t="s">
        <v>86</v>
      </c>
      <c r="I42" s="242"/>
      <c r="J42" s="300"/>
      <c r="K42" s="299"/>
      <c r="L42" s="102"/>
    </row>
    <row r="43" spans="1:16" s="6" customFormat="1" ht="13.5" customHeight="1" x14ac:dyDescent="0.15">
      <c r="A43" s="266"/>
      <c r="B43" s="266" t="s">
        <v>72</v>
      </c>
      <c r="C43" s="276"/>
      <c r="D43" s="98">
        <f t="shared" si="0"/>
        <v>200</v>
      </c>
      <c r="E43" s="96">
        <f>SUM(E40:E42)</f>
        <v>5</v>
      </c>
      <c r="G43" s="293"/>
      <c r="H43" s="229" t="s">
        <v>118</v>
      </c>
      <c r="I43" s="242"/>
      <c r="J43" s="106">
        <f t="shared" ref="J43:J69" si="1">40*K43</f>
        <v>80</v>
      </c>
      <c r="K43" s="105">
        <v>2</v>
      </c>
      <c r="L43" s="102"/>
    </row>
    <row r="44" spans="1:16" s="6" customFormat="1" ht="13.5" customHeight="1" x14ac:dyDescent="0.15">
      <c r="A44" s="14"/>
      <c r="B44" s="14"/>
      <c r="C44" s="14"/>
      <c r="D44" s="14"/>
      <c r="E44" s="14"/>
      <c r="G44" s="293"/>
      <c r="H44" s="277" t="s">
        <v>87</v>
      </c>
      <c r="I44" s="278"/>
      <c r="J44" s="107">
        <f t="shared" si="1"/>
        <v>80</v>
      </c>
      <c r="K44" s="93">
        <v>2</v>
      </c>
      <c r="L44" s="102"/>
    </row>
    <row r="45" spans="1:16" s="6" customFormat="1" ht="13.5" customHeight="1" x14ac:dyDescent="0.15">
      <c r="A45" s="202" t="s">
        <v>261</v>
      </c>
      <c r="B45" s="14"/>
      <c r="C45" s="14"/>
      <c r="D45" s="14"/>
      <c r="E45" s="14"/>
      <c r="G45" s="293"/>
      <c r="H45" s="225" t="s">
        <v>72</v>
      </c>
      <c r="I45" s="262"/>
      <c r="J45" s="100">
        <f t="shared" si="1"/>
        <v>400</v>
      </c>
      <c r="K45" s="96">
        <f>SUM(K39:K44)</f>
        <v>10</v>
      </c>
    </row>
    <row r="46" spans="1:16" s="6" customFormat="1" ht="13.5" customHeight="1" x14ac:dyDescent="0.15">
      <c r="A46" s="264" t="s">
        <v>0</v>
      </c>
      <c r="B46" s="264" t="s">
        <v>142</v>
      </c>
      <c r="C46" s="308"/>
      <c r="D46" s="221" t="s">
        <v>160</v>
      </c>
      <c r="E46" s="221" t="s">
        <v>2</v>
      </c>
      <c r="G46" s="237" t="s">
        <v>358</v>
      </c>
      <c r="H46" s="227" t="s">
        <v>79</v>
      </c>
      <c r="I46" s="254"/>
      <c r="J46" s="127">
        <f t="shared" si="1"/>
        <v>80</v>
      </c>
      <c r="K46" s="104">
        <v>2</v>
      </c>
    </row>
    <row r="47" spans="1:16" s="6" customFormat="1" ht="13.5" customHeight="1" thickBot="1" x14ac:dyDescent="0.2">
      <c r="A47" s="271"/>
      <c r="B47" s="309"/>
      <c r="C47" s="310"/>
      <c r="D47" s="222"/>
      <c r="E47" s="222"/>
      <c r="G47" s="238"/>
      <c r="H47" s="229" t="s">
        <v>82</v>
      </c>
      <c r="I47" s="259"/>
      <c r="J47" s="106">
        <f t="shared" si="1"/>
        <v>40</v>
      </c>
      <c r="K47" s="105">
        <v>1</v>
      </c>
    </row>
    <row r="48" spans="1:16" s="6" customFormat="1" ht="13.5" customHeight="1" thickTop="1" x14ac:dyDescent="0.15">
      <c r="A48" s="331" t="s">
        <v>295</v>
      </c>
      <c r="B48" s="337" t="s">
        <v>143</v>
      </c>
      <c r="C48" s="68" t="s">
        <v>126</v>
      </c>
      <c r="D48" s="333">
        <f>40*SUM(E48:E52)</f>
        <v>240</v>
      </c>
      <c r="E48" s="332">
        <v>2</v>
      </c>
      <c r="G48" s="238"/>
      <c r="H48" s="231" t="s">
        <v>78</v>
      </c>
      <c r="I48" s="252"/>
      <c r="J48" s="107">
        <f t="shared" si="1"/>
        <v>40</v>
      </c>
      <c r="K48" s="93">
        <v>1</v>
      </c>
    </row>
    <row r="49" spans="1:11" s="6" customFormat="1" ht="13.5" customHeight="1" x14ac:dyDescent="0.15">
      <c r="A49" s="294"/>
      <c r="B49" s="338"/>
      <c r="C49" s="58" t="s">
        <v>135</v>
      </c>
      <c r="D49" s="248"/>
      <c r="E49" s="258"/>
      <c r="G49" s="239"/>
      <c r="H49" s="225" t="s">
        <v>72</v>
      </c>
      <c r="I49" s="255"/>
      <c r="J49" s="100">
        <f t="shared" si="1"/>
        <v>160</v>
      </c>
      <c r="K49" s="96">
        <f>SUM(K46:K48)</f>
        <v>4</v>
      </c>
    </row>
    <row r="50" spans="1:11" s="6" customFormat="1" ht="13.5" customHeight="1" x14ac:dyDescent="0.15">
      <c r="A50" s="294"/>
      <c r="B50" s="339" t="s">
        <v>144</v>
      </c>
      <c r="C50" s="58" t="s">
        <v>129</v>
      </c>
      <c r="D50" s="248"/>
      <c r="E50" s="249">
        <v>2</v>
      </c>
      <c r="G50" s="237" t="s">
        <v>85</v>
      </c>
      <c r="H50" s="240" t="s">
        <v>318</v>
      </c>
      <c r="I50" s="241"/>
      <c r="J50" s="130">
        <f t="shared" si="1"/>
        <v>40</v>
      </c>
      <c r="K50" s="128">
        <v>1</v>
      </c>
    </row>
    <row r="51" spans="1:11" s="6" customFormat="1" ht="13.5" customHeight="1" x14ac:dyDescent="0.15">
      <c r="A51" s="294"/>
      <c r="B51" s="339"/>
      <c r="C51" s="58" t="s">
        <v>130</v>
      </c>
      <c r="D51" s="248"/>
      <c r="E51" s="258"/>
      <c r="G51" s="238"/>
      <c r="H51" s="229" t="s">
        <v>319</v>
      </c>
      <c r="I51" s="242"/>
      <c r="J51" s="106">
        <f t="shared" si="1"/>
        <v>40</v>
      </c>
      <c r="K51" s="105">
        <v>1</v>
      </c>
    </row>
    <row r="52" spans="1:11" s="6" customFormat="1" ht="13.5" customHeight="1" x14ac:dyDescent="0.15">
      <c r="A52" s="294"/>
      <c r="B52" s="197" t="s">
        <v>145</v>
      </c>
      <c r="C52" s="69" t="s">
        <v>82</v>
      </c>
      <c r="D52" s="248"/>
      <c r="E52" s="188">
        <v>2</v>
      </c>
      <c r="G52" s="238"/>
      <c r="H52" s="229" t="s">
        <v>320</v>
      </c>
      <c r="I52" s="242"/>
      <c r="J52" s="106">
        <f t="shared" si="1"/>
        <v>40</v>
      </c>
      <c r="K52" s="105">
        <v>1</v>
      </c>
    </row>
    <row r="53" spans="1:11" ht="13.5" customHeight="1" x14ac:dyDescent="0.15">
      <c r="A53" s="294"/>
      <c r="B53" s="92" t="s">
        <v>262</v>
      </c>
      <c r="C53" s="70" t="s">
        <v>263</v>
      </c>
      <c r="D53" s="93">
        <f>40*E53</f>
        <v>40</v>
      </c>
      <c r="E53" s="93">
        <v>1</v>
      </c>
      <c r="F53" s="67"/>
      <c r="G53" s="238"/>
      <c r="H53" s="229" t="s">
        <v>321</v>
      </c>
      <c r="I53" s="242"/>
      <c r="J53" s="106">
        <f t="shared" si="1"/>
        <v>40</v>
      </c>
      <c r="K53" s="105">
        <v>1</v>
      </c>
    </row>
    <row r="54" spans="1:11" ht="13.5" customHeight="1" x14ac:dyDescent="0.15">
      <c r="A54" s="295"/>
      <c r="B54" s="225" t="s">
        <v>72</v>
      </c>
      <c r="C54" s="262"/>
      <c r="D54" s="100">
        <f>40*E54</f>
        <v>280</v>
      </c>
      <c r="E54" s="96">
        <f>SUM(E48:E53)</f>
        <v>7</v>
      </c>
      <c r="F54" s="67"/>
      <c r="G54" s="238"/>
      <c r="H54" s="231" t="s">
        <v>322</v>
      </c>
      <c r="I54" s="261"/>
      <c r="J54" s="107">
        <f t="shared" si="1"/>
        <v>40</v>
      </c>
      <c r="K54" s="93">
        <v>1</v>
      </c>
    </row>
    <row r="55" spans="1:11" ht="13.5" customHeight="1" x14ac:dyDescent="0.15">
      <c r="A55" s="237" t="s">
        <v>296</v>
      </c>
      <c r="B55" s="316" t="s">
        <v>143</v>
      </c>
      <c r="C55" s="86" t="s">
        <v>126</v>
      </c>
      <c r="D55" s="247">
        <f>40*SUM(E55:E62)</f>
        <v>240</v>
      </c>
      <c r="E55" s="256">
        <v>2</v>
      </c>
      <c r="F55" s="67"/>
      <c r="G55" s="239"/>
      <c r="H55" s="225" t="s">
        <v>72</v>
      </c>
      <c r="I55" s="262"/>
      <c r="J55" s="100">
        <f t="shared" si="1"/>
        <v>200</v>
      </c>
      <c r="K55" s="96">
        <f>SUM(K50:K54)</f>
        <v>5</v>
      </c>
    </row>
    <row r="56" spans="1:11" ht="13.5" customHeight="1" x14ac:dyDescent="0.15">
      <c r="A56" s="294"/>
      <c r="B56" s="243"/>
      <c r="C56" s="58" t="s">
        <v>127</v>
      </c>
      <c r="D56" s="317"/>
      <c r="E56" s="257"/>
      <c r="F56" s="67"/>
      <c r="G56" s="237" t="s">
        <v>359</v>
      </c>
      <c r="H56" s="227" t="s">
        <v>79</v>
      </c>
      <c r="I56" s="254"/>
      <c r="J56" s="127">
        <f t="shared" si="1"/>
        <v>40</v>
      </c>
      <c r="K56" s="104">
        <v>1</v>
      </c>
    </row>
    <row r="57" spans="1:11" ht="13.5" customHeight="1" x14ac:dyDescent="0.15">
      <c r="A57" s="294"/>
      <c r="B57" s="243"/>
      <c r="C57" s="58" t="s">
        <v>128</v>
      </c>
      <c r="D57" s="317"/>
      <c r="E57" s="258"/>
      <c r="F57" s="67"/>
      <c r="G57" s="238"/>
      <c r="H57" s="229" t="s">
        <v>78</v>
      </c>
      <c r="I57" s="259"/>
      <c r="J57" s="106">
        <f t="shared" si="1"/>
        <v>40</v>
      </c>
      <c r="K57" s="105">
        <v>1</v>
      </c>
    </row>
    <row r="58" spans="1:11" ht="13.5" customHeight="1" x14ac:dyDescent="0.15">
      <c r="A58" s="294"/>
      <c r="B58" s="330" t="s">
        <v>144</v>
      </c>
      <c r="C58" s="58" t="s">
        <v>129</v>
      </c>
      <c r="D58" s="317"/>
      <c r="E58" s="249">
        <v>1</v>
      </c>
      <c r="F58" s="67"/>
      <c r="G58" s="238"/>
      <c r="H58" s="229" t="s">
        <v>84</v>
      </c>
      <c r="I58" s="259"/>
      <c r="J58" s="106">
        <f t="shared" si="1"/>
        <v>40</v>
      </c>
      <c r="K58" s="105">
        <v>1</v>
      </c>
    </row>
    <row r="59" spans="1:11" ht="13.5" customHeight="1" x14ac:dyDescent="0.15">
      <c r="A59" s="294"/>
      <c r="B59" s="270"/>
      <c r="C59" s="58" t="s">
        <v>133</v>
      </c>
      <c r="D59" s="317"/>
      <c r="E59" s="250"/>
      <c r="G59" s="238"/>
      <c r="H59" s="229" t="s">
        <v>324</v>
      </c>
      <c r="I59" s="259"/>
      <c r="J59" s="106">
        <f t="shared" si="1"/>
        <v>40</v>
      </c>
      <c r="K59" s="105">
        <v>1</v>
      </c>
    </row>
    <row r="60" spans="1:11" ht="13.5" customHeight="1" x14ac:dyDescent="0.15">
      <c r="A60" s="294"/>
      <c r="B60" s="270" t="s">
        <v>146</v>
      </c>
      <c r="C60" s="58" t="s">
        <v>134</v>
      </c>
      <c r="D60" s="317"/>
      <c r="E60" s="249">
        <v>2</v>
      </c>
      <c r="G60" s="238"/>
      <c r="H60" s="231" t="s">
        <v>325</v>
      </c>
      <c r="I60" s="252"/>
      <c r="J60" s="107">
        <f t="shared" si="1"/>
        <v>40</v>
      </c>
      <c r="K60" s="93">
        <v>1</v>
      </c>
    </row>
    <row r="61" spans="1:11" ht="13.5" customHeight="1" x14ac:dyDescent="0.15">
      <c r="A61" s="294"/>
      <c r="B61" s="270"/>
      <c r="C61" s="58" t="s">
        <v>86</v>
      </c>
      <c r="D61" s="317"/>
      <c r="E61" s="258"/>
      <c r="G61" s="239"/>
      <c r="H61" s="225" t="s">
        <v>72</v>
      </c>
      <c r="I61" s="255"/>
      <c r="J61" s="100">
        <f t="shared" si="1"/>
        <v>200</v>
      </c>
      <c r="K61" s="96">
        <f>SUM(K56:K60)</f>
        <v>5</v>
      </c>
    </row>
    <row r="62" spans="1:11" ht="13.5" customHeight="1" x14ac:dyDescent="0.15">
      <c r="A62" s="294"/>
      <c r="B62" s="195" t="s">
        <v>147</v>
      </c>
      <c r="C62" s="59" t="s">
        <v>81</v>
      </c>
      <c r="D62" s="317"/>
      <c r="E62" s="188">
        <v>1</v>
      </c>
      <c r="G62" s="237" t="s">
        <v>360</v>
      </c>
      <c r="H62" s="240" t="s">
        <v>83</v>
      </c>
      <c r="I62" s="253"/>
      <c r="J62" s="130">
        <f t="shared" si="1"/>
        <v>80</v>
      </c>
      <c r="K62" s="128">
        <v>2</v>
      </c>
    </row>
    <row r="63" spans="1:11" ht="13.5" customHeight="1" x14ac:dyDescent="0.15">
      <c r="A63" s="295"/>
      <c r="B63" s="225" t="s">
        <v>72</v>
      </c>
      <c r="C63" s="262"/>
      <c r="D63" s="96">
        <f>40*E63</f>
        <v>240</v>
      </c>
      <c r="E63" s="96">
        <f>SUM(E55:E62)</f>
        <v>6</v>
      </c>
      <c r="G63" s="238"/>
      <c r="H63" s="229" t="s">
        <v>88</v>
      </c>
      <c r="I63" s="260"/>
      <c r="J63" s="106">
        <f t="shared" si="1"/>
        <v>80</v>
      </c>
      <c r="K63" s="105">
        <v>2</v>
      </c>
    </row>
    <row r="64" spans="1:11" ht="13.5" customHeight="1" x14ac:dyDescent="0.15">
      <c r="A64" s="293" t="s">
        <v>289</v>
      </c>
      <c r="B64" s="243" t="s">
        <v>143</v>
      </c>
      <c r="C64" s="57" t="s">
        <v>126</v>
      </c>
      <c r="D64" s="248">
        <f>40*SUM(E64:E69)</f>
        <v>200</v>
      </c>
      <c r="E64" s="263">
        <v>1</v>
      </c>
      <c r="G64" s="238"/>
      <c r="H64" s="231" t="s">
        <v>203</v>
      </c>
      <c r="I64" s="232"/>
      <c r="J64" s="107">
        <f t="shared" si="1"/>
        <v>40</v>
      </c>
      <c r="K64" s="93">
        <v>1</v>
      </c>
    </row>
    <row r="65" spans="1:11" ht="13.5" customHeight="1" x14ac:dyDescent="0.15">
      <c r="A65" s="293"/>
      <c r="B65" s="244"/>
      <c r="C65" s="58" t="s">
        <v>127</v>
      </c>
      <c r="D65" s="248"/>
      <c r="E65" s="250"/>
      <c r="G65" s="239"/>
      <c r="H65" s="225" t="s">
        <v>72</v>
      </c>
      <c r="I65" s="226"/>
      <c r="J65" s="100">
        <f t="shared" si="1"/>
        <v>200</v>
      </c>
      <c r="K65" s="96">
        <f>SUM(K62:K64)</f>
        <v>5</v>
      </c>
    </row>
    <row r="66" spans="1:11" ht="13.5" customHeight="1" x14ac:dyDescent="0.15">
      <c r="A66" s="293"/>
      <c r="B66" s="306" t="s">
        <v>144</v>
      </c>
      <c r="C66" s="58" t="s">
        <v>129</v>
      </c>
      <c r="D66" s="248"/>
      <c r="E66" s="249">
        <v>2</v>
      </c>
      <c r="G66" s="233" t="s">
        <v>205</v>
      </c>
      <c r="H66" s="227" t="s">
        <v>206</v>
      </c>
      <c r="I66" s="228"/>
      <c r="J66" s="127">
        <f t="shared" si="1"/>
        <v>80</v>
      </c>
      <c r="K66" s="104">
        <v>2</v>
      </c>
    </row>
    <row r="67" spans="1:11" ht="13.5" customHeight="1" x14ac:dyDescent="0.15">
      <c r="A67" s="293"/>
      <c r="B67" s="244"/>
      <c r="C67" s="58" t="s">
        <v>133</v>
      </c>
      <c r="D67" s="248"/>
      <c r="E67" s="250"/>
      <c r="G67" s="234"/>
      <c r="H67" s="229" t="s">
        <v>207</v>
      </c>
      <c r="I67" s="230"/>
      <c r="J67" s="106">
        <f t="shared" si="1"/>
        <v>40</v>
      </c>
      <c r="K67" s="105">
        <v>1</v>
      </c>
    </row>
    <row r="68" spans="1:11" ht="13.5" customHeight="1" x14ac:dyDescent="0.15">
      <c r="A68" s="293"/>
      <c r="B68" s="195" t="s">
        <v>148</v>
      </c>
      <c r="C68" s="59" t="s">
        <v>264</v>
      </c>
      <c r="D68" s="248"/>
      <c r="E68" s="188">
        <v>1</v>
      </c>
      <c r="G68" s="235"/>
      <c r="H68" s="225" t="s">
        <v>72</v>
      </c>
      <c r="I68" s="236"/>
      <c r="J68" s="100">
        <f t="shared" si="1"/>
        <v>120</v>
      </c>
      <c r="K68" s="96">
        <f>SUM(K66:K67)</f>
        <v>3</v>
      </c>
    </row>
    <row r="69" spans="1:11" ht="13.5" customHeight="1" x14ac:dyDescent="0.15">
      <c r="A69" s="293"/>
      <c r="B69" s="187" t="s">
        <v>150</v>
      </c>
      <c r="C69" s="60" t="s">
        <v>265</v>
      </c>
      <c r="D69" s="248"/>
      <c r="E69" s="91">
        <v>1</v>
      </c>
      <c r="G69" s="25" t="s">
        <v>365</v>
      </c>
      <c r="H69" s="225" t="s">
        <v>327</v>
      </c>
      <c r="I69" s="226"/>
      <c r="J69" s="131">
        <f t="shared" si="1"/>
        <v>40</v>
      </c>
      <c r="K69" s="125">
        <v>1</v>
      </c>
    </row>
    <row r="70" spans="1:11" ht="13.5" customHeight="1" x14ac:dyDescent="0.15">
      <c r="A70" s="293"/>
      <c r="B70" s="92" t="s">
        <v>262</v>
      </c>
      <c r="C70" s="61" t="s">
        <v>263</v>
      </c>
      <c r="D70" s="93">
        <f>40*E70</f>
        <v>40</v>
      </c>
      <c r="E70" s="94">
        <v>1</v>
      </c>
      <c r="G70" s="27" t="s">
        <v>202</v>
      </c>
    </row>
    <row r="71" spans="1:11" ht="13.5" customHeight="1" x14ac:dyDescent="0.15">
      <c r="A71" s="305"/>
      <c r="B71" s="296" t="s">
        <v>72</v>
      </c>
      <c r="C71" s="297"/>
      <c r="D71" s="95">
        <f>40*E71</f>
        <v>240</v>
      </c>
      <c r="E71" s="96">
        <f>SUM(E64:E70)</f>
        <v>6</v>
      </c>
      <c r="G71" s="27" t="s">
        <v>220</v>
      </c>
    </row>
    <row r="72" spans="1:11" ht="13.5" customHeight="1" x14ac:dyDescent="0.15">
      <c r="A72" s="290" t="s">
        <v>290</v>
      </c>
      <c r="B72" s="316" t="s">
        <v>143</v>
      </c>
      <c r="C72" s="62" t="s">
        <v>126</v>
      </c>
      <c r="D72" s="247">
        <f>40*SUM(E72:E77)</f>
        <v>200</v>
      </c>
      <c r="E72" s="263">
        <v>3</v>
      </c>
      <c r="G72" s="27" t="s">
        <v>177</v>
      </c>
    </row>
    <row r="73" spans="1:11" ht="13.5" customHeight="1" x14ac:dyDescent="0.15">
      <c r="A73" s="291"/>
      <c r="B73" s="244"/>
      <c r="C73" s="58" t="s">
        <v>127</v>
      </c>
      <c r="D73" s="248"/>
      <c r="E73" s="250"/>
    </row>
    <row r="74" spans="1:11" ht="13.5" customHeight="1" x14ac:dyDescent="0.15">
      <c r="A74" s="291"/>
      <c r="B74" s="243" t="s">
        <v>149</v>
      </c>
      <c r="C74" s="58" t="s">
        <v>129</v>
      </c>
      <c r="D74" s="248"/>
      <c r="E74" s="249">
        <v>1</v>
      </c>
    </row>
    <row r="75" spans="1:11" ht="13.5" customHeight="1" x14ac:dyDescent="0.15">
      <c r="A75" s="291"/>
      <c r="B75" s="244"/>
      <c r="C75" s="58" t="s">
        <v>130</v>
      </c>
      <c r="D75" s="248"/>
      <c r="E75" s="250"/>
    </row>
    <row r="76" spans="1:11" ht="13.5" customHeight="1" x14ac:dyDescent="0.15">
      <c r="A76" s="291"/>
      <c r="B76" s="245" t="s">
        <v>151</v>
      </c>
      <c r="C76" s="58" t="s">
        <v>131</v>
      </c>
      <c r="D76" s="248"/>
      <c r="E76" s="249">
        <v>1</v>
      </c>
    </row>
    <row r="77" spans="1:11" ht="13.5" customHeight="1" x14ac:dyDescent="0.15">
      <c r="A77" s="291"/>
      <c r="B77" s="246"/>
      <c r="C77" s="58" t="s">
        <v>132</v>
      </c>
      <c r="D77" s="248"/>
      <c r="E77" s="250"/>
    </row>
    <row r="78" spans="1:11" ht="13.5" customHeight="1" x14ac:dyDescent="0.15">
      <c r="A78" s="291"/>
      <c r="B78" s="187" t="s">
        <v>262</v>
      </c>
      <c r="C78" s="59" t="s">
        <v>263</v>
      </c>
      <c r="D78" s="93">
        <f>40*E78</f>
        <v>40</v>
      </c>
      <c r="E78" s="99">
        <v>1</v>
      </c>
    </row>
    <row r="79" spans="1:11" ht="13.5" customHeight="1" x14ac:dyDescent="0.15">
      <c r="A79" s="292"/>
      <c r="B79" s="296" t="s">
        <v>72</v>
      </c>
      <c r="C79" s="297"/>
      <c r="D79" s="100">
        <f>40*E79</f>
        <v>240</v>
      </c>
      <c r="E79" s="96">
        <f>SUM(E72:E78)</f>
        <v>6</v>
      </c>
    </row>
  </sheetData>
  <mergeCells count="184">
    <mergeCell ref="K36:K37"/>
    <mergeCell ref="J32:J37"/>
    <mergeCell ref="K15:K16"/>
    <mergeCell ref="H32:H33"/>
    <mergeCell ref="E76:E77"/>
    <mergeCell ref="A34:A35"/>
    <mergeCell ref="G25:G31"/>
    <mergeCell ref="H22:H23"/>
    <mergeCell ref="H18:H19"/>
    <mergeCell ref="H31:I31"/>
    <mergeCell ref="H40:I40"/>
    <mergeCell ref="H39:I39"/>
    <mergeCell ref="H34:H35"/>
    <mergeCell ref="H15:H16"/>
    <mergeCell ref="K22:K23"/>
    <mergeCell ref="K25:K26"/>
    <mergeCell ref="H27:H28"/>
    <mergeCell ref="H36:H37"/>
    <mergeCell ref="D55:D62"/>
    <mergeCell ref="B36:C36"/>
    <mergeCell ref="B37:C37"/>
    <mergeCell ref="E50:E51"/>
    <mergeCell ref="B48:B49"/>
    <mergeCell ref="B50:B51"/>
    <mergeCell ref="B13:C13"/>
    <mergeCell ref="E9:E10"/>
    <mergeCell ref="D11:D12"/>
    <mergeCell ref="B18:C19"/>
    <mergeCell ref="B72:B73"/>
    <mergeCell ref="G10:G17"/>
    <mergeCell ref="A28:A29"/>
    <mergeCell ref="E30:E31"/>
    <mergeCell ref="B23:C24"/>
    <mergeCell ref="A13:A15"/>
    <mergeCell ref="D18:D19"/>
    <mergeCell ref="A18:A19"/>
    <mergeCell ref="B14:C14"/>
    <mergeCell ref="B58:B59"/>
    <mergeCell ref="B46:C47"/>
    <mergeCell ref="A48:A54"/>
    <mergeCell ref="A55:A63"/>
    <mergeCell ref="B63:C63"/>
    <mergeCell ref="E60:E61"/>
    <mergeCell ref="E48:E49"/>
    <mergeCell ref="D48:D52"/>
    <mergeCell ref="A72:A79"/>
    <mergeCell ref="B79:C79"/>
    <mergeCell ref="B55:B57"/>
    <mergeCell ref="K3:K4"/>
    <mergeCell ref="D34:D35"/>
    <mergeCell ref="E34:E35"/>
    <mergeCell ref="J3:J8"/>
    <mergeCell ref="K10:K12"/>
    <mergeCell ref="J10:J16"/>
    <mergeCell ref="H5:H6"/>
    <mergeCell ref="H29:H30"/>
    <mergeCell ref="H25:H26"/>
    <mergeCell ref="J25:J30"/>
    <mergeCell ref="K18:K19"/>
    <mergeCell ref="J18:J23"/>
    <mergeCell ref="D30:D31"/>
    <mergeCell ref="A33:E33"/>
    <mergeCell ref="A23:A24"/>
    <mergeCell ref="E23:E24"/>
    <mergeCell ref="B20:C20"/>
    <mergeCell ref="D23:D24"/>
    <mergeCell ref="E18:E19"/>
    <mergeCell ref="H10:H12"/>
    <mergeCell ref="H17:I17"/>
    <mergeCell ref="B28:C29"/>
    <mergeCell ref="B30:C31"/>
    <mergeCell ref="E7:E8"/>
    <mergeCell ref="H1:I2"/>
    <mergeCell ref="E11:E12"/>
    <mergeCell ref="E5:E6"/>
    <mergeCell ref="A5:A6"/>
    <mergeCell ref="B3:C4"/>
    <mergeCell ref="H7:H8"/>
    <mergeCell ref="H9:I9"/>
    <mergeCell ref="A1:E1"/>
    <mergeCell ref="A2:E2"/>
    <mergeCell ref="A3:A4"/>
    <mergeCell ref="D3:D4"/>
    <mergeCell ref="E3:E4"/>
    <mergeCell ref="D7:D8"/>
    <mergeCell ref="D5:D6"/>
    <mergeCell ref="B5:C6"/>
    <mergeCell ref="B7:C8"/>
    <mergeCell ref="H3:H4"/>
    <mergeCell ref="B9:C10"/>
    <mergeCell ref="B11:C12"/>
    <mergeCell ref="H13:H14"/>
    <mergeCell ref="A7:A8"/>
    <mergeCell ref="A9:A10"/>
    <mergeCell ref="A11:A12"/>
    <mergeCell ref="J1:J2"/>
    <mergeCell ref="K1:K2"/>
    <mergeCell ref="G1:G2"/>
    <mergeCell ref="A64:A71"/>
    <mergeCell ref="B64:B65"/>
    <mergeCell ref="D64:D69"/>
    <mergeCell ref="E64:E65"/>
    <mergeCell ref="B71:C71"/>
    <mergeCell ref="E66:E67"/>
    <mergeCell ref="B66:B67"/>
    <mergeCell ref="H42:I42"/>
    <mergeCell ref="H38:I38"/>
    <mergeCell ref="H41:I41"/>
    <mergeCell ref="G39:G45"/>
    <mergeCell ref="H59:I59"/>
    <mergeCell ref="H58:I58"/>
    <mergeCell ref="K29:K30"/>
    <mergeCell ref="K5:K6"/>
    <mergeCell ref="H20:H21"/>
    <mergeCell ref="K20:K21"/>
    <mergeCell ref="K7:K8"/>
    <mergeCell ref="K13:K14"/>
    <mergeCell ref="H44:I44"/>
    <mergeCell ref="G32:G38"/>
    <mergeCell ref="H45:I45"/>
    <mergeCell ref="H43:I43"/>
    <mergeCell ref="B34:C35"/>
    <mergeCell ref="B38:C38"/>
    <mergeCell ref="B39:C39"/>
    <mergeCell ref="B40:C40"/>
    <mergeCell ref="D28:D29"/>
    <mergeCell ref="D9:D10"/>
    <mergeCell ref="B25:C25"/>
    <mergeCell ref="B15:C15"/>
    <mergeCell ref="G3:G9"/>
    <mergeCell ref="G18:G24"/>
    <mergeCell ref="H24:I24"/>
    <mergeCell ref="K41:K42"/>
    <mergeCell ref="J39:J40"/>
    <mergeCell ref="K39:K40"/>
    <mergeCell ref="J41:J42"/>
    <mergeCell ref="K32:K33"/>
    <mergeCell ref="K27:K28"/>
    <mergeCell ref="K34:K35"/>
    <mergeCell ref="B54:C54"/>
    <mergeCell ref="E72:E73"/>
    <mergeCell ref="A40:A43"/>
    <mergeCell ref="A36:A39"/>
    <mergeCell ref="B60:B61"/>
    <mergeCell ref="A46:A47"/>
    <mergeCell ref="G46:G49"/>
    <mergeCell ref="G56:G61"/>
    <mergeCell ref="B41:C41"/>
    <mergeCell ref="B42:C42"/>
    <mergeCell ref="B43:C43"/>
    <mergeCell ref="B74:B75"/>
    <mergeCell ref="B76:B77"/>
    <mergeCell ref="D72:D77"/>
    <mergeCell ref="D46:D47"/>
    <mergeCell ref="E74:E75"/>
    <mergeCell ref="E46:E47"/>
    <mergeCell ref="E28:E29"/>
    <mergeCell ref="H60:I60"/>
    <mergeCell ref="H62:I62"/>
    <mergeCell ref="H56:I56"/>
    <mergeCell ref="H51:I51"/>
    <mergeCell ref="H61:I61"/>
    <mergeCell ref="E58:E59"/>
    <mergeCell ref="E55:E57"/>
    <mergeCell ref="H48:I48"/>
    <mergeCell ref="H46:I46"/>
    <mergeCell ref="H47:I47"/>
    <mergeCell ref="H49:I49"/>
    <mergeCell ref="H63:I63"/>
    <mergeCell ref="G50:G55"/>
    <mergeCell ref="H52:I52"/>
    <mergeCell ref="H57:I57"/>
    <mergeCell ref="H54:I54"/>
    <mergeCell ref="H55:I55"/>
    <mergeCell ref="H69:I69"/>
    <mergeCell ref="H65:I65"/>
    <mergeCell ref="H66:I66"/>
    <mergeCell ref="H67:I67"/>
    <mergeCell ref="H64:I64"/>
    <mergeCell ref="G66:G68"/>
    <mergeCell ref="H68:I68"/>
    <mergeCell ref="G62:G65"/>
    <mergeCell ref="H50:I50"/>
    <mergeCell ref="H53:I53"/>
  </mergeCells>
  <phoneticPr fontId="1"/>
  <printOptions horizontalCentered="1"/>
  <pageMargins left="0.39370078740157483" right="0.39370078740157483" top="0.39370078740157483" bottom="0.19685039370078741" header="0" footer="0"/>
  <pageSetup paperSize="9" scale="82" fitToHeight="0" orientation="portrait" r:id="rId1"/>
  <headerFooter>
    <oddFooter>&amp;C&amp;"ＭＳ 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73"/>
  <sheetViews>
    <sheetView tabSelected="1" view="pageBreakPreview" zoomScale="145" zoomScaleNormal="40" zoomScaleSheetLayoutView="145" workbookViewId="0">
      <selection activeCell="B61" sqref="B61"/>
    </sheetView>
  </sheetViews>
  <sheetFormatPr defaultRowHeight="12" x14ac:dyDescent="0.15"/>
  <cols>
    <col min="1" max="1" width="17.625" style="14" customWidth="1"/>
    <col min="2" max="3" width="10.625" style="14" customWidth="1"/>
    <col min="4" max="5" width="6.625" style="14" customWidth="1"/>
    <col min="6" max="6" width="4.625" style="14" customWidth="1"/>
    <col min="7" max="7" width="21.625" style="14" customWidth="1"/>
    <col min="8" max="8" width="16.625" style="14" customWidth="1"/>
    <col min="9" max="10" width="6.625" style="14" customWidth="1"/>
    <col min="11" max="11" width="1.25" style="14" customWidth="1"/>
    <col min="12" max="12" width="10.125" style="14" customWidth="1"/>
    <col min="13" max="16384" width="9" style="14"/>
  </cols>
  <sheetData>
    <row r="1" spans="1:12" s="6" customFormat="1" ht="13.5" customHeight="1" x14ac:dyDescent="0.15">
      <c r="A1" s="202" t="s">
        <v>256</v>
      </c>
      <c r="B1" s="14"/>
      <c r="C1" s="14"/>
      <c r="D1" s="14"/>
      <c r="E1" s="14"/>
      <c r="F1" s="202"/>
      <c r="G1" s="202" t="s">
        <v>376</v>
      </c>
      <c r="H1" s="202"/>
      <c r="I1" s="202"/>
      <c r="J1" s="202"/>
      <c r="K1" s="202"/>
      <c r="L1" s="202"/>
    </row>
    <row r="2" spans="1:12" s="6" customFormat="1" ht="15" customHeight="1" x14ac:dyDescent="0.15">
      <c r="A2" s="264" t="s">
        <v>0</v>
      </c>
      <c r="B2" s="264" t="s">
        <v>67</v>
      </c>
      <c r="C2" s="308"/>
      <c r="D2" s="344" t="s">
        <v>160</v>
      </c>
      <c r="E2" s="221" t="s">
        <v>2</v>
      </c>
      <c r="F2" s="213"/>
      <c r="G2" s="264" t="s">
        <v>0</v>
      </c>
      <c r="H2" s="219" t="s">
        <v>67</v>
      </c>
      <c r="I2" s="221" t="s">
        <v>160</v>
      </c>
      <c r="J2" s="221" t="s">
        <v>2</v>
      </c>
      <c r="K2" s="213"/>
      <c r="L2" s="213"/>
    </row>
    <row r="3" spans="1:12" s="6" customFormat="1" ht="15" customHeight="1" thickBot="1" x14ac:dyDescent="0.2">
      <c r="A3" s="271"/>
      <c r="B3" s="309"/>
      <c r="C3" s="310"/>
      <c r="D3" s="345"/>
      <c r="E3" s="222"/>
      <c r="F3" s="213"/>
      <c r="G3" s="271"/>
      <c r="H3" s="220"/>
      <c r="I3" s="222"/>
      <c r="J3" s="222"/>
      <c r="K3" s="213"/>
      <c r="L3" s="213"/>
    </row>
    <row r="4" spans="1:12" s="6" customFormat="1" ht="15" customHeight="1" thickTop="1" x14ac:dyDescent="0.15">
      <c r="A4" s="25" t="s">
        <v>89</v>
      </c>
      <c r="B4" s="321" t="s">
        <v>90</v>
      </c>
      <c r="C4" s="322"/>
      <c r="D4" s="194">
        <f>40*E4</f>
        <v>80</v>
      </c>
      <c r="E4" s="194">
        <v>2</v>
      </c>
      <c r="F4" s="42"/>
      <c r="G4" s="25" t="s">
        <v>223</v>
      </c>
      <c r="H4" s="51" t="s">
        <v>222</v>
      </c>
      <c r="I4" s="132">
        <f t="shared" ref="I4:I9" si="0">40*J4</f>
        <v>80</v>
      </c>
      <c r="J4" s="133">
        <v>2</v>
      </c>
      <c r="K4" s="42"/>
      <c r="L4" s="42"/>
    </row>
    <row r="5" spans="1:12" s="6" customFormat="1" ht="15" customHeight="1" x14ac:dyDescent="0.15">
      <c r="A5" s="202"/>
      <c r="B5" s="202"/>
      <c r="C5" s="202"/>
      <c r="D5" s="202"/>
      <c r="E5" s="202"/>
      <c r="F5" s="42"/>
      <c r="G5" s="25" t="s">
        <v>104</v>
      </c>
      <c r="H5" s="211" t="s">
        <v>106</v>
      </c>
      <c r="I5" s="131">
        <f t="shared" si="0"/>
        <v>80</v>
      </c>
      <c r="J5" s="194">
        <v>2</v>
      </c>
      <c r="K5" s="42"/>
      <c r="L5" s="42"/>
    </row>
    <row r="6" spans="1:12" s="6" customFormat="1" ht="15" customHeight="1" x14ac:dyDescent="0.15">
      <c r="A6" s="202" t="s">
        <v>257</v>
      </c>
      <c r="B6" s="202"/>
      <c r="C6" s="202"/>
      <c r="D6" s="202"/>
      <c r="E6" s="14"/>
      <c r="F6" s="42"/>
      <c r="G6" s="192" t="s">
        <v>105</v>
      </c>
      <c r="H6" s="52" t="s">
        <v>266</v>
      </c>
      <c r="I6" s="130">
        <f t="shared" si="0"/>
        <v>120</v>
      </c>
      <c r="J6" s="128">
        <v>3</v>
      </c>
      <c r="K6" s="42"/>
      <c r="L6" s="202"/>
    </row>
    <row r="7" spans="1:12" s="6" customFormat="1" ht="15" customHeight="1" x14ac:dyDescent="0.15">
      <c r="A7" s="264" t="s">
        <v>0</v>
      </c>
      <c r="B7" s="264" t="s">
        <v>67</v>
      </c>
      <c r="C7" s="282"/>
      <c r="D7" s="221" t="s">
        <v>160</v>
      </c>
      <c r="E7" s="221" t="s">
        <v>2</v>
      </c>
      <c r="F7" s="42"/>
      <c r="G7" s="343" t="s">
        <v>115</v>
      </c>
      <c r="H7" s="53" t="s">
        <v>125</v>
      </c>
      <c r="I7" s="127">
        <f t="shared" si="0"/>
        <v>80</v>
      </c>
      <c r="J7" s="104">
        <v>2</v>
      </c>
      <c r="K7" s="42"/>
      <c r="L7" s="213"/>
    </row>
    <row r="8" spans="1:12" s="6" customFormat="1" ht="15" customHeight="1" thickBot="1" x14ac:dyDescent="0.2">
      <c r="A8" s="271"/>
      <c r="B8" s="271"/>
      <c r="C8" s="283"/>
      <c r="D8" s="222"/>
      <c r="E8" s="222"/>
      <c r="F8" s="42"/>
      <c r="G8" s="328"/>
      <c r="H8" s="54" t="s">
        <v>328</v>
      </c>
      <c r="I8" s="107">
        <f t="shared" si="0"/>
        <v>40</v>
      </c>
      <c r="J8" s="93">
        <v>1</v>
      </c>
      <c r="K8" s="42"/>
      <c r="L8" s="213"/>
    </row>
    <row r="9" spans="1:12" s="6" customFormat="1" ht="15" customHeight="1" thickTop="1" x14ac:dyDescent="0.15">
      <c r="A9" s="56" t="s">
        <v>91</v>
      </c>
      <c r="B9" s="335" t="s">
        <v>109</v>
      </c>
      <c r="C9" s="336"/>
      <c r="D9" s="128">
        <f>40*E9</f>
        <v>40</v>
      </c>
      <c r="E9" s="128">
        <v>1</v>
      </c>
      <c r="F9" s="42"/>
      <c r="G9" s="329"/>
      <c r="H9" s="55" t="s">
        <v>72</v>
      </c>
      <c r="I9" s="100">
        <f t="shared" si="0"/>
        <v>120</v>
      </c>
      <c r="J9" s="96">
        <f>SUM(J7:J8)</f>
        <v>3</v>
      </c>
      <c r="K9" s="183"/>
      <c r="L9" s="42"/>
    </row>
    <row r="10" spans="1:12" s="6" customFormat="1" ht="15" customHeight="1" x14ac:dyDescent="0.15">
      <c r="A10" s="205" t="s">
        <v>366</v>
      </c>
      <c r="B10" s="272" t="s">
        <v>109</v>
      </c>
      <c r="C10" s="273"/>
      <c r="D10" s="105">
        <f>40*E10</f>
        <v>80</v>
      </c>
      <c r="E10" s="105">
        <v>2</v>
      </c>
      <c r="F10" s="42"/>
      <c r="G10" s="14"/>
      <c r="H10" s="14"/>
      <c r="I10" s="14"/>
      <c r="J10" s="14"/>
      <c r="K10" s="14"/>
      <c r="L10" s="42"/>
    </row>
    <row r="11" spans="1:12" s="6" customFormat="1" ht="15" customHeight="1" x14ac:dyDescent="0.15">
      <c r="A11" s="205" t="s">
        <v>89</v>
      </c>
      <c r="B11" s="272" t="s">
        <v>109</v>
      </c>
      <c r="C11" s="273"/>
      <c r="D11" s="105">
        <f>40*E11</f>
        <v>80</v>
      </c>
      <c r="E11" s="105">
        <v>2</v>
      </c>
      <c r="F11" s="42"/>
      <c r="G11" s="202" t="s">
        <v>377</v>
      </c>
      <c r="H11" s="202"/>
      <c r="I11" s="14"/>
      <c r="J11" s="14"/>
      <c r="K11" s="14"/>
      <c r="L11" s="202"/>
    </row>
    <row r="12" spans="1:12" s="6" customFormat="1" ht="15" customHeight="1" x14ac:dyDescent="0.15">
      <c r="A12" s="205" t="s">
        <v>93</v>
      </c>
      <c r="B12" s="272" t="s">
        <v>109</v>
      </c>
      <c r="C12" s="273"/>
      <c r="D12" s="105">
        <f>40*E12</f>
        <v>80</v>
      </c>
      <c r="E12" s="105">
        <v>2</v>
      </c>
      <c r="F12" s="42"/>
      <c r="G12" s="264" t="s">
        <v>0</v>
      </c>
      <c r="H12" s="264" t="s">
        <v>67</v>
      </c>
      <c r="I12" s="221" t="s">
        <v>160</v>
      </c>
      <c r="J12" s="221" t="s">
        <v>2</v>
      </c>
      <c r="K12" s="213"/>
      <c r="L12" s="213"/>
    </row>
    <row r="13" spans="1:12" s="6" customFormat="1" ht="15" customHeight="1" thickBot="1" x14ac:dyDescent="0.2">
      <c r="A13" s="25" t="s">
        <v>369</v>
      </c>
      <c r="B13" s="274" t="s">
        <v>109</v>
      </c>
      <c r="C13" s="275"/>
      <c r="D13" s="129">
        <f>40*E13</f>
        <v>40</v>
      </c>
      <c r="E13" s="129">
        <v>1</v>
      </c>
      <c r="F13" s="42"/>
      <c r="G13" s="309"/>
      <c r="H13" s="309"/>
      <c r="I13" s="251"/>
      <c r="J13" s="251"/>
      <c r="K13" s="214"/>
      <c r="L13" s="213"/>
    </row>
    <row r="14" spans="1:12" s="6" customFormat="1" ht="15" customHeight="1" thickTop="1" x14ac:dyDescent="0.15">
      <c r="A14" s="27" t="s">
        <v>409</v>
      </c>
      <c r="B14" s="30"/>
      <c r="C14" s="30"/>
      <c r="D14" s="30"/>
      <c r="E14" s="14"/>
      <c r="F14" s="42"/>
      <c r="G14" s="25" t="s">
        <v>93</v>
      </c>
      <c r="H14" s="189" t="s">
        <v>108</v>
      </c>
      <c r="I14" s="194">
        <f>40*J14</f>
        <v>80</v>
      </c>
      <c r="J14" s="194">
        <v>2</v>
      </c>
      <c r="K14" s="42"/>
      <c r="L14" s="42"/>
    </row>
    <row r="15" spans="1:12" s="6" customFormat="1" ht="15" customHeight="1" x14ac:dyDescent="0.15">
      <c r="A15" s="27"/>
      <c r="B15" s="29"/>
      <c r="C15" s="29"/>
      <c r="D15" s="29"/>
      <c r="E15" s="14"/>
      <c r="F15" s="42"/>
      <c r="G15" s="14"/>
      <c r="H15" s="14"/>
      <c r="I15" s="14"/>
      <c r="J15" s="14"/>
      <c r="K15" s="14"/>
      <c r="L15" s="42"/>
    </row>
    <row r="16" spans="1:12" s="6" customFormat="1" ht="15" customHeight="1" x14ac:dyDescent="0.15">
      <c r="A16" s="27"/>
      <c r="B16" s="29"/>
      <c r="C16" s="29"/>
      <c r="D16" s="29"/>
      <c r="E16" s="14"/>
      <c r="F16" s="42"/>
      <c r="G16" s="202" t="s">
        <v>378</v>
      </c>
      <c r="H16" s="202"/>
      <c r="I16" s="14"/>
      <c r="J16" s="14"/>
      <c r="K16" s="14"/>
      <c r="L16" s="42"/>
    </row>
    <row r="17" spans="1:15" s="6" customFormat="1" ht="15" customHeight="1" x14ac:dyDescent="0.15">
      <c r="A17" s="27"/>
      <c r="B17" s="29"/>
      <c r="C17" s="29"/>
      <c r="D17" s="29"/>
      <c r="E17" s="14"/>
      <c r="F17" s="202"/>
      <c r="G17" s="264" t="s">
        <v>0</v>
      </c>
      <c r="H17" s="264" t="s">
        <v>67</v>
      </c>
      <c r="I17" s="221" t="s">
        <v>160</v>
      </c>
      <c r="J17" s="221" t="s">
        <v>2</v>
      </c>
      <c r="K17" s="213"/>
      <c r="L17" s="30"/>
    </row>
    <row r="18" spans="1:15" s="6" customFormat="1" ht="15" customHeight="1" thickBot="1" x14ac:dyDescent="0.2">
      <c r="A18" s="27"/>
      <c r="B18" s="29"/>
      <c r="C18" s="29"/>
      <c r="D18" s="29"/>
      <c r="E18" s="14"/>
      <c r="F18" s="213"/>
      <c r="G18" s="271"/>
      <c r="H18" s="271"/>
      <c r="I18" s="251"/>
      <c r="J18" s="251"/>
      <c r="K18" s="214"/>
      <c r="L18" s="42"/>
    </row>
    <row r="19" spans="1:15" s="6" customFormat="1" ht="15" customHeight="1" thickTop="1" x14ac:dyDescent="0.15">
      <c r="A19" s="27"/>
      <c r="B19" s="14"/>
      <c r="C19" s="14"/>
      <c r="D19" s="14"/>
      <c r="E19" s="14"/>
      <c r="F19" s="213"/>
      <c r="G19" s="206" t="s">
        <v>187</v>
      </c>
      <c r="H19" s="190" t="s">
        <v>107</v>
      </c>
      <c r="I19" s="135">
        <f>40*J19</f>
        <v>80</v>
      </c>
      <c r="J19" s="105">
        <v>2</v>
      </c>
      <c r="K19" s="42"/>
      <c r="L19" s="42"/>
    </row>
    <row r="20" spans="1:15" s="6" customFormat="1" ht="15" customHeight="1" x14ac:dyDescent="0.15">
      <c r="A20" s="27"/>
      <c r="B20" s="14"/>
      <c r="C20" s="14"/>
      <c r="D20" s="14"/>
      <c r="E20" s="14"/>
      <c r="F20" s="42"/>
      <c r="G20" s="208" t="s">
        <v>92</v>
      </c>
      <c r="H20" s="191" t="s">
        <v>107</v>
      </c>
      <c r="I20" s="136">
        <f>40*J20</f>
        <v>40</v>
      </c>
      <c r="J20" s="194">
        <v>1</v>
      </c>
      <c r="K20" s="42"/>
      <c r="L20" s="42"/>
      <c r="M20" s="6" t="s">
        <v>302</v>
      </c>
      <c r="N20" s="6" t="s">
        <v>303</v>
      </c>
      <c r="O20" s="6" t="s">
        <v>304</v>
      </c>
    </row>
    <row r="21" spans="1:15" s="6" customFormat="1" ht="15" customHeight="1" x14ac:dyDescent="0.15">
      <c r="A21" s="27"/>
      <c r="B21" s="14"/>
      <c r="C21" s="14"/>
      <c r="D21" s="14"/>
      <c r="E21" s="14"/>
      <c r="F21" s="42"/>
      <c r="G21" s="14"/>
      <c r="H21" s="14"/>
      <c r="I21" s="14"/>
      <c r="J21" s="14"/>
      <c r="K21" s="14"/>
      <c r="L21" s="30" t="s">
        <v>103</v>
      </c>
      <c r="M21" s="103">
        <f>SUM(E25:E29)</f>
        <v>10</v>
      </c>
    </row>
    <row r="22" spans="1:15" s="6" customFormat="1" ht="15" customHeight="1" x14ac:dyDescent="0.15">
      <c r="A22" s="202" t="s">
        <v>258</v>
      </c>
      <c r="B22" s="202"/>
      <c r="C22" s="202"/>
      <c r="D22" s="202"/>
      <c r="E22" s="202"/>
      <c r="F22" s="42"/>
      <c r="G22" s="202" t="s">
        <v>379</v>
      </c>
      <c r="H22" s="202"/>
      <c r="I22" s="14"/>
      <c r="J22" s="14"/>
      <c r="K22" s="14"/>
      <c r="L22" s="29" t="s">
        <v>140</v>
      </c>
      <c r="M22" s="103">
        <f>SUM(E38:E40)</f>
        <v>12</v>
      </c>
    </row>
    <row r="23" spans="1:15" s="6" customFormat="1" ht="15" customHeight="1" x14ac:dyDescent="0.15">
      <c r="A23" s="264" t="s">
        <v>0</v>
      </c>
      <c r="B23" s="264" t="s">
        <v>67</v>
      </c>
      <c r="C23" s="282"/>
      <c r="D23" s="221" t="s">
        <v>160</v>
      </c>
      <c r="E23" s="221" t="s">
        <v>2</v>
      </c>
      <c r="F23" s="42"/>
      <c r="G23" s="264" t="s">
        <v>0</v>
      </c>
      <c r="H23" s="264" t="s">
        <v>67</v>
      </c>
      <c r="I23" s="221" t="s">
        <v>160</v>
      </c>
      <c r="J23" s="221" t="s">
        <v>2</v>
      </c>
      <c r="K23" s="213"/>
      <c r="L23" s="42" t="s">
        <v>299</v>
      </c>
      <c r="M23" s="103">
        <f>SUM(E49:E50)</f>
        <v>4</v>
      </c>
    </row>
    <row r="24" spans="1:15" s="6" customFormat="1" ht="15" customHeight="1" thickBot="1" x14ac:dyDescent="0.2">
      <c r="A24" s="271"/>
      <c r="B24" s="271"/>
      <c r="C24" s="283"/>
      <c r="D24" s="222"/>
      <c r="E24" s="222"/>
      <c r="F24" s="42"/>
      <c r="G24" s="271"/>
      <c r="H24" s="271"/>
      <c r="I24" s="251"/>
      <c r="J24" s="222"/>
      <c r="K24" s="213"/>
      <c r="L24" s="202" t="s">
        <v>300</v>
      </c>
      <c r="M24" s="103">
        <f>J4+J5</f>
        <v>4</v>
      </c>
      <c r="N24" s="103">
        <f>SUM(J6,J9)</f>
        <v>6</v>
      </c>
    </row>
    <row r="25" spans="1:15" s="6" customFormat="1" ht="15" customHeight="1" thickTop="1" x14ac:dyDescent="0.15">
      <c r="A25" s="207" t="s">
        <v>96</v>
      </c>
      <c r="B25" s="335" t="s">
        <v>103</v>
      </c>
      <c r="C25" s="336"/>
      <c r="D25" s="128">
        <f>40*E25</f>
        <v>80</v>
      </c>
      <c r="E25" s="128">
        <v>2</v>
      </c>
      <c r="F25" s="42"/>
      <c r="G25" s="207" t="s">
        <v>99</v>
      </c>
      <c r="H25" s="203" t="s">
        <v>141</v>
      </c>
      <c r="I25" s="128">
        <f>40*J25</f>
        <v>120</v>
      </c>
      <c r="J25" s="128">
        <v>3</v>
      </c>
      <c r="K25" s="42"/>
      <c r="L25" s="74" t="s">
        <v>141</v>
      </c>
      <c r="M25" s="103">
        <f>SUM('２－５'!J25:J27)</f>
        <v>9</v>
      </c>
    </row>
    <row r="26" spans="1:15" s="6" customFormat="1" ht="15" customHeight="1" x14ac:dyDescent="0.15">
      <c r="A26" s="206" t="s">
        <v>97</v>
      </c>
      <c r="B26" s="272" t="s">
        <v>103</v>
      </c>
      <c r="C26" s="273"/>
      <c r="D26" s="105">
        <f>40*E26</f>
        <v>80</v>
      </c>
      <c r="E26" s="105">
        <v>2</v>
      </c>
      <c r="F26" s="42"/>
      <c r="G26" s="206" t="s">
        <v>95</v>
      </c>
      <c r="H26" s="190" t="s">
        <v>141</v>
      </c>
      <c r="I26" s="105">
        <f>40*J26</f>
        <v>120</v>
      </c>
      <c r="J26" s="105">
        <v>3</v>
      </c>
      <c r="K26" s="42"/>
      <c r="L26" s="213" t="s">
        <v>306</v>
      </c>
      <c r="N26" s="103">
        <f>SUM(E9:E12)</f>
        <v>7</v>
      </c>
      <c r="O26" s="103">
        <f>E13</f>
        <v>1</v>
      </c>
    </row>
    <row r="27" spans="1:15" s="6" customFormat="1" ht="15" customHeight="1" x14ac:dyDescent="0.15">
      <c r="A27" s="206" t="s">
        <v>98</v>
      </c>
      <c r="B27" s="272" t="s">
        <v>103</v>
      </c>
      <c r="C27" s="273"/>
      <c r="D27" s="105">
        <f>40*E27</f>
        <v>80</v>
      </c>
      <c r="E27" s="105">
        <v>2</v>
      </c>
      <c r="F27" s="42"/>
      <c r="G27" s="208" t="s">
        <v>101</v>
      </c>
      <c r="H27" s="191" t="s">
        <v>141</v>
      </c>
      <c r="I27" s="129">
        <f>40*J27</f>
        <v>120</v>
      </c>
      <c r="J27" s="129">
        <v>3</v>
      </c>
      <c r="K27" s="42"/>
      <c r="L27" s="42" t="s">
        <v>307</v>
      </c>
      <c r="N27" s="103">
        <f>J19+J20</f>
        <v>3</v>
      </c>
    </row>
    <row r="28" spans="1:15" s="6" customFormat="1" ht="15" customHeight="1" x14ac:dyDescent="0.15">
      <c r="A28" s="206" t="s">
        <v>100</v>
      </c>
      <c r="B28" s="272" t="s">
        <v>103</v>
      </c>
      <c r="C28" s="273"/>
      <c r="D28" s="105">
        <f>40*E28</f>
        <v>80</v>
      </c>
      <c r="E28" s="105">
        <v>2</v>
      </c>
      <c r="F28" s="42"/>
      <c r="G28" s="27" t="s">
        <v>410</v>
      </c>
      <c r="L28" s="42"/>
    </row>
    <row r="29" spans="1:15" s="6" customFormat="1" ht="15" customHeight="1" x14ac:dyDescent="0.15">
      <c r="A29" s="208" t="s">
        <v>102</v>
      </c>
      <c r="B29" s="274" t="s">
        <v>103</v>
      </c>
      <c r="C29" s="275"/>
      <c r="D29" s="129">
        <f>40*E29</f>
        <v>80</v>
      </c>
      <c r="E29" s="129">
        <v>2</v>
      </c>
      <c r="F29" s="42"/>
      <c r="G29" s="27"/>
      <c r="L29" s="42"/>
    </row>
    <row r="30" spans="1:15" s="6" customFormat="1" ht="15" customHeight="1" x14ac:dyDescent="0.15">
      <c r="A30" s="27" t="s">
        <v>410</v>
      </c>
      <c r="F30" s="42"/>
      <c r="G30" s="27"/>
      <c r="H30" s="30"/>
      <c r="I30" s="30"/>
      <c r="J30" s="30"/>
      <c r="K30" s="30"/>
      <c r="L30" s="42"/>
    </row>
    <row r="31" spans="1:15" s="6" customFormat="1" ht="15" customHeight="1" x14ac:dyDescent="0.15">
      <c r="A31" s="27" t="s">
        <v>411</v>
      </c>
      <c r="B31" s="29"/>
      <c r="C31" s="29"/>
      <c r="D31" s="29"/>
      <c r="E31" s="29"/>
      <c r="F31" s="42"/>
      <c r="G31" s="27"/>
      <c r="H31" s="30"/>
      <c r="I31" s="30"/>
      <c r="J31" s="30"/>
      <c r="K31" s="30"/>
      <c r="L31" s="42"/>
    </row>
    <row r="32" spans="1:15" s="6" customFormat="1" ht="15" customHeight="1" x14ac:dyDescent="0.15">
      <c r="A32" s="27" t="s">
        <v>412</v>
      </c>
      <c r="B32" s="29"/>
      <c r="C32" s="29"/>
      <c r="D32" s="29"/>
      <c r="E32" s="29"/>
      <c r="F32" s="42"/>
      <c r="G32" s="27"/>
      <c r="H32" s="29"/>
      <c r="I32" s="42"/>
      <c r="J32" s="42"/>
      <c r="K32" s="42"/>
      <c r="L32" s="42"/>
    </row>
    <row r="33" spans="1:12" s="6" customFormat="1" ht="15" customHeight="1" x14ac:dyDescent="0.15">
      <c r="A33" s="27"/>
      <c r="B33" s="29"/>
      <c r="C33" s="29"/>
      <c r="D33" s="29"/>
      <c r="E33" s="29"/>
      <c r="F33" s="42"/>
      <c r="G33" s="342" t="s">
        <v>380</v>
      </c>
      <c r="H33" s="342"/>
      <c r="I33" s="342"/>
      <c r="J33" s="342"/>
      <c r="K33" s="202"/>
      <c r="L33" s="42"/>
    </row>
    <row r="34" spans="1:12" s="6" customFormat="1" ht="15" customHeight="1" x14ac:dyDescent="0.15">
      <c r="A34" s="27" t="s">
        <v>413</v>
      </c>
      <c r="B34" s="14"/>
      <c r="C34" s="14"/>
      <c r="D34" s="14"/>
      <c r="E34" s="14"/>
      <c r="F34" s="42"/>
      <c r="G34" s="264" t="s">
        <v>0</v>
      </c>
      <c r="H34" s="264" t="s">
        <v>67</v>
      </c>
      <c r="I34" s="221" t="s">
        <v>160</v>
      </c>
      <c r="J34" s="221" t="s">
        <v>2</v>
      </c>
      <c r="K34" s="213"/>
      <c r="L34" s="42"/>
    </row>
    <row r="35" spans="1:12" s="6" customFormat="1" ht="15" customHeight="1" thickBot="1" x14ac:dyDescent="0.2">
      <c r="A35" s="202" t="s">
        <v>255</v>
      </c>
      <c r="B35" s="202"/>
      <c r="C35" s="202"/>
      <c r="D35" s="202"/>
      <c r="E35" s="14"/>
      <c r="F35" s="42"/>
      <c r="G35" s="309"/>
      <c r="H35" s="309"/>
      <c r="I35" s="251"/>
      <c r="J35" s="251"/>
      <c r="K35" s="214"/>
      <c r="L35" s="42"/>
    </row>
    <row r="36" spans="1:12" s="6" customFormat="1" ht="15" customHeight="1" thickTop="1" x14ac:dyDescent="0.15">
      <c r="A36" s="264" t="s">
        <v>0</v>
      </c>
      <c r="B36" s="284" t="s">
        <v>67</v>
      </c>
      <c r="C36" s="285"/>
      <c r="D36" s="221" t="s">
        <v>160</v>
      </c>
      <c r="E36" s="221" t="s">
        <v>2</v>
      </c>
      <c r="F36" s="42"/>
      <c r="G36" s="25" t="s">
        <v>213</v>
      </c>
      <c r="H36" s="189" t="s">
        <v>208</v>
      </c>
      <c r="I36" s="194">
        <f>40*J36</f>
        <v>40</v>
      </c>
      <c r="J36" s="194">
        <v>1</v>
      </c>
      <c r="K36" s="42"/>
      <c r="L36" s="30"/>
    </row>
    <row r="37" spans="1:12" s="6" customFormat="1" ht="15" customHeight="1" thickBot="1" x14ac:dyDescent="0.2">
      <c r="A37" s="309"/>
      <c r="B37" s="346"/>
      <c r="C37" s="347"/>
      <c r="D37" s="222"/>
      <c r="E37" s="222"/>
      <c r="F37" s="42"/>
      <c r="G37" s="36"/>
      <c r="H37" s="40"/>
      <c r="I37" s="42"/>
      <c r="J37" s="42"/>
      <c r="K37" s="42"/>
      <c r="L37" s="29"/>
    </row>
    <row r="38" spans="1:12" s="6" customFormat="1" ht="15" customHeight="1" thickTop="1" x14ac:dyDescent="0.15">
      <c r="A38" s="207" t="s">
        <v>99</v>
      </c>
      <c r="B38" s="348" t="s">
        <v>140</v>
      </c>
      <c r="C38" s="349"/>
      <c r="D38" s="128">
        <f>40*E38</f>
        <v>160</v>
      </c>
      <c r="E38" s="128">
        <v>4</v>
      </c>
      <c r="F38" s="42"/>
      <c r="G38" s="202" t="s">
        <v>381</v>
      </c>
      <c r="H38" s="40"/>
      <c r="I38" s="42"/>
      <c r="J38" s="42"/>
      <c r="K38" s="42"/>
      <c r="L38" s="35"/>
    </row>
    <row r="39" spans="1:12" s="6" customFormat="1" ht="15" customHeight="1" x14ac:dyDescent="0.15">
      <c r="A39" s="206" t="s">
        <v>95</v>
      </c>
      <c r="B39" s="272" t="s">
        <v>140</v>
      </c>
      <c r="C39" s="273"/>
      <c r="D39" s="105">
        <f>40*E39</f>
        <v>160</v>
      </c>
      <c r="E39" s="105">
        <v>4</v>
      </c>
      <c r="F39" s="42"/>
      <c r="G39" s="264" t="s">
        <v>0</v>
      </c>
      <c r="H39" s="219" t="s">
        <v>67</v>
      </c>
      <c r="I39" s="221" t="s">
        <v>160</v>
      </c>
      <c r="J39" s="221" t="s">
        <v>2</v>
      </c>
      <c r="K39" s="213"/>
      <c r="L39" s="202"/>
    </row>
    <row r="40" spans="1:12" s="6" customFormat="1" ht="15" customHeight="1" thickBot="1" x14ac:dyDescent="0.2">
      <c r="A40" s="208" t="s">
        <v>101</v>
      </c>
      <c r="B40" s="274" t="s">
        <v>140</v>
      </c>
      <c r="C40" s="275"/>
      <c r="D40" s="129">
        <f>40*E40</f>
        <v>160</v>
      </c>
      <c r="E40" s="129">
        <v>4</v>
      </c>
      <c r="F40" s="42"/>
      <c r="G40" s="271"/>
      <c r="H40" s="340"/>
      <c r="I40" s="251"/>
      <c r="J40" s="222"/>
      <c r="K40" s="213"/>
      <c r="L40" s="213"/>
    </row>
    <row r="41" spans="1:12" s="6" customFormat="1" ht="15" customHeight="1" thickTop="1" x14ac:dyDescent="0.15">
      <c r="A41" s="27" t="s">
        <v>410</v>
      </c>
      <c r="E41" s="14"/>
      <c r="F41" s="42"/>
      <c r="G41" s="205" t="s">
        <v>224</v>
      </c>
      <c r="H41" s="48" t="s">
        <v>232</v>
      </c>
      <c r="I41" s="128">
        <f t="shared" ref="I41:I49" si="1">40*J41</f>
        <v>320</v>
      </c>
      <c r="J41" s="128">
        <v>8</v>
      </c>
      <c r="K41" s="42"/>
      <c r="L41" s="213"/>
    </row>
    <row r="42" spans="1:12" s="6" customFormat="1" ht="15" customHeight="1" x14ac:dyDescent="0.15">
      <c r="A42" s="27" t="s">
        <v>414</v>
      </c>
      <c r="E42" s="14"/>
      <c r="F42" s="42"/>
      <c r="G42" s="205" t="s">
        <v>185</v>
      </c>
      <c r="H42" s="48" t="s">
        <v>232</v>
      </c>
      <c r="I42" s="105">
        <f t="shared" si="1"/>
        <v>360</v>
      </c>
      <c r="J42" s="105">
        <v>9</v>
      </c>
      <c r="K42" s="42"/>
      <c r="L42" s="42"/>
    </row>
    <row r="43" spans="1:12" s="6" customFormat="1" ht="15" customHeight="1" x14ac:dyDescent="0.15">
      <c r="A43" s="27" t="s">
        <v>415</v>
      </c>
      <c r="E43" s="14"/>
      <c r="F43" s="42"/>
      <c r="G43" s="205" t="s">
        <v>227</v>
      </c>
      <c r="H43" s="48" t="s">
        <v>232</v>
      </c>
      <c r="I43" s="105">
        <f t="shared" si="1"/>
        <v>360</v>
      </c>
      <c r="J43" s="105">
        <v>9</v>
      </c>
      <c r="K43" s="42"/>
      <c r="L43" s="42"/>
    </row>
    <row r="44" spans="1:12" s="6" customFormat="1" ht="15" customHeight="1" x14ac:dyDescent="0.15">
      <c r="A44" s="27" t="s">
        <v>416</v>
      </c>
      <c r="B44" s="30"/>
      <c r="C44" s="30"/>
      <c r="D44" s="30"/>
      <c r="E44" s="14"/>
      <c r="F44" s="42"/>
      <c r="G44" s="205" t="s">
        <v>186</v>
      </c>
      <c r="H44" s="48" t="s">
        <v>232</v>
      </c>
      <c r="I44" s="105">
        <f t="shared" si="1"/>
        <v>360</v>
      </c>
      <c r="J44" s="105">
        <v>9</v>
      </c>
      <c r="K44" s="42"/>
      <c r="L44" s="31"/>
    </row>
    <row r="45" spans="1:12" s="6" customFormat="1" ht="15" customHeight="1" x14ac:dyDescent="0.15">
      <c r="A45" s="27" t="s">
        <v>417</v>
      </c>
      <c r="B45" s="30"/>
      <c r="C45" s="30"/>
      <c r="D45" s="30"/>
      <c r="E45" s="14"/>
      <c r="F45" s="42"/>
      <c r="G45" s="205" t="s">
        <v>225</v>
      </c>
      <c r="H45" s="48" t="s">
        <v>232</v>
      </c>
      <c r="I45" s="105">
        <f t="shared" si="1"/>
        <v>360</v>
      </c>
      <c r="J45" s="105">
        <v>9</v>
      </c>
      <c r="K45" s="42"/>
      <c r="L45" s="36"/>
    </row>
    <row r="46" spans="1:12" s="6" customFormat="1" ht="15" customHeight="1" x14ac:dyDescent="0.15">
      <c r="A46" s="202" t="s">
        <v>245</v>
      </c>
      <c r="B46" s="29"/>
      <c r="C46" s="29"/>
      <c r="D46" s="29"/>
      <c r="E46" s="14"/>
      <c r="F46" s="42"/>
      <c r="G46" s="205" t="s">
        <v>226</v>
      </c>
      <c r="H46" s="48" t="s">
        <v>232</v>
      </c>
      <c r="I46" s="105">
        <f t="shared" si="1"/>
        <v>360</v>
      </c>
      <c r="J46" s="105">
        <v>9</v>
      </c>
      <c r="K46" s="42"/>
      <c r="L46" s="36"/>
    </row>
    <row r="47" spans="1:12" s="6" customFormat="1" ht="15" customHeight="1" x14ac:dyDescent="0.15">
      <c r="A47" s="264" t="s">
        <v>0</v>
      </c>
      <c r="B47" s="264" t="s">
        <v>67</v>
      </c>
      <c r="C47" s="282"/>
      <c r="D47" s="221" t="s">
        <v>160</v>
      </c>
      <c r="E47" s="221" t="s">
        <v>2</v>
      </c>
      <c r="F47" s="42"/>
      <c r="G47" s="205" t="s">
        <v>231</v>
      </c>
      <c r="H47" s="48" t="s">
        <v>232</v>
      </c>
      <c r="I47" s="105">
        <f t="shared" si="1"/>
        <v>360</v>
      </c>
      <c r="J47" s="105">
        <v>9</v>
      </c>
      <c r="K47" s="42"/>
      <c r="L47" s="36"/>
    </row>
    <row r="48" spans="1:12" s="6" customFormat="1" ht="15" customHeight="1" thickBot="1" x14ac:dyDescent="0.2">
      <c r="A48" s="309"/>
      <c r="B48" s="271"/>
      <c r="C48" s="283"/>
      <c r="D48" s="222"/>
      <c r="E48" s="222"/>
      <c r="F48" s="42"/>
      <c r="G48" s="205" t="s">
        <v>228</v>
      </c>
      <c r="H48" s="48" t="s">
        <v>232</v>
      </c>
      <c r="I48" s="105">
        <f t="shared" si="1"/>
        <v>360</v>
      </c>
      <c r="J48" s="105">
        <v>9</v>
      </c>
      <c r="K48" s="42"/>
      <c r="L48" s="35"/>
    </row>
    <row r="49" spans="1:12" s="6" customFormat="1" ht="15" customHeight="1" thickTop="1" x14ac:dyDescent="0.15">
      <c r="A49" s="200" t="s">
        <v>94</v>
      </c>
      <c r="B49" s="321" t="s">
        <v>326</v>
      </c>
      <c r="C49" s="322"/>
      <c r="D49" s="42">
        <f>40*E49</f>
        <v>80</v>
      </c>
      <c r="E49" s="97">
        <v>2</v>
      </c>
      <c r="F49" s="42"/>
      <c r="G49" s="56" t="s">
        <v>229</v>
      </c>
      <c r="H49" s="52" t="s">
        <v>232</v>
      </c>
      <c r="I49" s="105">
        <f t="shared" si="1"/>
        <v>320</v>
      </c>
      <c r="J49" s="128">
        <v>8</v>
      </c>
      <c r="K49" s="42"/>
      <c r="L49" s="36"/>
    </row>
    <row r="50" spans="1:12" s="6" customFormat="1" ht="15" customHeight="1" x14ac:dyDescent="0.15">
      <c r="A50" s="73" t="s">
        <v>246</v>
      </c>
      <c r="B50" s="225" t="s">
        <v>273</v>
      </c>
      <c r="C50" s="262"/>
      <c r="D50" s="180">
        <f>40*E50</f>
        <v>80</v>
      </c>
      <c r="E50" s="98">
        <v>2</v>
      </c>
      <c r="F50" s="1"/>
      <c r="G50" s="209" t="s">
        <v>230</v>
      </c>
      <c r="H50" s="46" t="s">
        <v>232</v>
      </c>
      <c r="I50" s="129">
        <f>J50*40</f>
        <v>320</v>
      </c>
      <c r="J50" s="129">
        <v>8</v>
      </c>
      <c r="K50" s="42"/>
      <c r="L50" s="31"/>
    </row>
    <row r="51" spans="1:12" s="6" customFormat="1" ht="15" customHeight="1" x14ac:dyDescent="0.15">
      <c r="A51" s="27" t="s">
        <v>410</v>
      </c>
      <c r="B51" s="40"/>
      <c r="C51" s="42"/>
      <c r="D51" s="42"/>
      <c r="E51" s="14"/>
      <c r="F51" s="1"/>
      <c r="G51" s="36"/>
      <c r="H51" s="40"/>
      <c r="I51" s="42"/>
      <c r="J51" s="42"/>
      <c r="K51" s="42"/>
      <c r="L51" s="31"/>
    </row>
    <row r="52" spans="1:12" ht="15" customHeight="1" x14ac:dyDescent="0.15">
      <c r="A52" s="27"/>
      <c r="B52" s="40"/>
      <c r="C52" s="42"/>
      <c r="D52" s="42"/>
      <c r="F52" s="1"/>
      <c r="G52" s="342" t="s">
        <v>382</v>
      </c>
      <c r="H52" s="342"/>
      <c r="I52" s="342"/>
      <c r="J52" s="342"/>
      <c r="K52" s="202"/>
      <c r="L52" s="36"/>
    </row>
    <row r="53" spans="1:12" ht="15" customHeight="1" x14ac:dyDescent="0.15">
      <c r="A53" s="27"/>
      <c r="B53" s="40"/>
      <c r="C53" s="42"/>
      <c r="D53" s="42"/>
      <c r="F53" s="1"/>
      <c r="G53" s="264" t="s">
        <v>0</v>
      </c>
      <c r="H53" s="219" t="s">
        <v>67</v>
      </c>
      <c r="I53" s="221" t="s">
        <v>160</v>
      </c>
      <c r="J53" s="221" t="s">
        <v>2</v>
      </c>
      <c r="K53" s="213"/>
      <c r="L53" s="36"/>
    </row>
    <row r="54" spans="1:12" ht="13.5" customHeight="1" thickBot="1" x14ac:dyDescent="0.2">
      <c r="A54" s="27"/>
      <c r="B54" s="40"/>
      <c r="C54" s="42"/>
      <c r="D54" s="42"/>
      <c r="F54" s="1"/>
      <c r="G54" s="271"/>
      <c r="H54" s="340"/>
      <c r="I54" s="251"/>
      <c r="J54" s="222"/>
      <c r="K54" s="213"/>
      <c r="L54" s="202"/>
    </row>
    <row r="55" spans="1:12" ht="13.5" customHeight="1" thickTop="1" x14ac:dyDescent="0.15">
      <c r="A55" s="27"/>
      <c r="B55" s="40"/>
      <c r="C55" s="42"/>
      <c r="D55" s="42"/>
      <c r="F55" s="1"/>
      <c r="G55" s="25" t="s">
        <v>188</v>
      </c>
      <c r="H55" s="211" t="s">
        <v>111</v>
      </c>
      <c r="I55" s="194">
        <f>40*J55</f>
        <v>40</v>
      </c>
      <c r="J55" s="194">
        <v>1</v>
      </c>
      <c r="K55" s="42"/>
      <c r="L55" s="35"/>
    </row>
    <row r="56" spans="1:12" x14ac:dyDescent="0.15">
      <c r="A56" s="27"/>
      <c r="B56" s="40"/>
      <c r="C56" s="42"/>
      <c r="D56" s="42"/>
      <c r="G56" s="36"/>
      <c r="H56" s="40"/>
      <c r="I56" s="42"/>
      <c r="J56" s="42"/>
      <c r="K56" s="42"/>
      <c r="L56" s="134"/>
    </row>
    <row r="57" spans="1:12" ht="13.5" customHeight="1" x14ac:dyDescent="0.15">
      <c r="A57" s="202" t="s">
        <v>423</v>
      </c>
      <c r="B57" s="29"/>
      <c r="C57" s="29"/>
      <c r="D57" s="29"/>
      <c r="G57" s="341" t="s">
        <v>383</v>
      </c>
      <c r="H57" s="341"/>
      <c r="I57" s="341"/>
      <c r="J57" s="341"/>
      <c r="K57" s="202"/>
      <c r="L57" s="42"/>
    </row>
    <row r="58" spans="1:12" x14ac:dyDescent="0.15">
      <c r="A58" s="264" t="s">
        <v>0</v>
      </c>
      <c r="B58" s="344" t="s">
        <v>67</v>
      </c>
      <c r="C58" s="282"/>
      <c r="D58" s="221" t="s">
        <v>160</v>
      </c>
      <c r="E58" s="221" t="s">
        <v>2</v>
      </c>
      <c r="G58" s="219" t="s">
        <v>0</v>
      </c>
      <c r="H58" s="219" t="s">
        <v>67</v>
      </c>
      <c r="I58" s="221" t="s">
        <v>160</v>
      </c>
      <c r="J58" s="221" t="s">
        <v>2</v>
      </c>
      <c r="K58" s="213"/>
      <c r="L58" s="42"/>
    </row>
    <row r="59" spans="1:12" ht="12.75" thickBot="1" x14ac:dyDescent="0.2">
      <c r="A59" s="309"/>
      <c r="B59" s="271"/>
      <c r="C59" s="283"/>
      <c r="D59" s="222"/>
      <c r="E59" s="222"/>
      <c r="G59" s="220"/>
      <c r="H59" s="220"/>
      <c r="I59" s="222"/>
      <c r="J59" s="222"/>
      <c r="K59" s="213"/>
      <c r="L59" s="42"/>
    </row>
    <row r="60" spans="1:12" ht="12.75" thickTop="1" x14ac:dyDescent="0.15">
      <c r="A60" s="25" t="s">
        <v>374</v>
      </c>
      <c r="B60" s="321" t="s">
        <v>424</v>
      </c>
      <c r="C60" s="322"/>
      <c r="D60" s="131">
        <f>40*E60</f>
        <v>80</v>
      </c>
      <c r="E60" s="194">
        <v>2</v>
      </c>
      <c r="G60" s="181" t="s">
        <v>221</v>
      </c>
      <c r="H60" s="212" t="s">
        <v>214</v>
      </c>
      <c r="I60" s="196">
        <f>40*J60</f>
        <v>40</v>
      </c>
      <c r="J60" s="196">
        <v>1</v>
      </c>
      <c r="K60" s="42"/>
      <c r="L60" s="42"/>
    </row>
    <row r="61" spans="1:12" x14ac:dyDescent="0.15">
      <c r="A61" s="27" t="s">
        <v>410</v>
      </c>
      <c r="B61" s="40"/>
      <c r="C61" s="42"/>
      <c r="D61" s="42"/>
      <c r="G61" s="49"/>
      <c r="H61" s="49"/>
      <c r="I61" s="50"/>
      <c r="J61" s="50"/>
      <c r="K61" s="35"/>
    </row>
    <row r="62" spans="1:12" ht="13.5" customHeight="1" x14ac:dyDescent="0.15">
      <c r="A62" s="27"/>
      <c r="B62" s="40"/>
      <c r="C62" s="42"/>
      <c r="D62" s="42"/>
      <c r="G62" s="202" t="s">
        <v>384</v>
      </c>
      <c r="H62" s="202"/>
      <c r="I62" s="202"/>
      <c r="J62" s="202"/>
      <c r="K62" s="202"/>
    </row>
    <row r="63" spans="1:12" ht="14.25" customHeight="1" x14ac:dyDescent="0.15">
      <c r="A63" s="27"/>
      <c r="B63" s="40"/>
      <c r="C63" s="42"/>
      <c r="D63" s="42"/>
      <c r="G63" s="264" t="s">
        <v>0</v>
      </c>
      <c r="H63" s="264" t="s">
        <v>67</v>
      </c>
      <c r="I63" s="221" t="s">
        <v>160</v>
      </c>
      <c r="J63" s="221" t="s">
        <v>2</v>
      </c>
      <c r="K63" s="213"/>
    </row>
    <row r="64" spans="1:12" ht="12.75" thickBot="1" x14ac:dyDescent="0.2">
      <c r="G64" s="309"/>
      <c r="H64" s="309"/>
      <c r="I64" s="251"/>
      <c r="J64" s="251"/>
      <c r="K64" s="214"/>
    </row>
    <row r="65" spans="1:11" ht="12.75" thickTop="1" x14ac:dyDescent="0.15">
      <c r="A65" s="202" t="s">
        <v>375</v>
      </c>
      <c r="B65" s="29"/>
      <c r="C65" s="29"/>
      <c r="D65" s="29"/>
      <c r="G65" s="25" t="s">
        <v>189</v>
      </c>
      <c r="H65" s="189" t="s">
        <v>124</v>
      </c>
      <c r="I65" s="194">
        <f>40*J65</f>
        <v>40</v>
      </c>
      <c r="J65" s="194">
        <v>1</v>
      </c>
      <c r="K65" s="42"/>
    </row>
    <row r="66" spans="1:11" x14ac:dyDescent="0.15">
      <c r="A66" s="264" t="s">
        <v>0</v>
      </c>
      <c r="B66" s="264" t="s">
        <v>67</v>
      </c>
      <c r="C66" s="282"/>
      <c r="D66" s="221" t="s">
        <v>160</v>
      </c>
      <c r="E66" s="221" t="s">
        <v>2</v>
      </c>
      <c r="G66" s="49"/>
      <c r="H66" s="49"/>
      <c r="I66" s="50"/>
      <c r="J66" s="50"/>
      <c r="K66" s="35"/>
    </row>
    <row r="67" spans="1:11" ht="12.75" thickBot="1" x14ac:dyDescent="0.2">
      <c r="A67" s="309"/>
      <c r="B67" s="271"/>
      <c r="C67" s="283"/>
      <c r="D67" s="222"/>
      <c r="E67" s="222"/>
      <c r="G67" s="202" t="s">
        <v>385</v>
      </c>
      <c r="H67" s="202"/>
      <c r="I67" s="202"/>
      <c r="J67" s="202"/>
      <c r="K67" s="202"/>
    </row>
    <row r="68" spans="1:11" ht="12.75" thickTop="1" x14ac:dyDescent="0.15">
      <c r="A68" s="25" t="s">
        <v>184</v>
      </c>
      <c r="B68" s="321" t="s">
        <v>110</v>
      </c>
      <c r="C68" s="322"/>
      <c r="D68" s="131">
        <f>40*E68</f>
        <v>40</v>
      </c>
      <c r="E68" s="194">
        <v>1</v>
      </c>
      <c r="G68" s="264" t="s">
        <v>0</v>
      </c>
      <c r="H68" s="264" t="s">
        <v>67</v>
      </c>
      <c r="I68" s="221" t="s">
        <v>160</v>
      </c>
      <c r="J68" s="221" t="s">
        <v>2</v>
      </c>
      <c r="K68" s="213"/>
    </row>
    <row r="69" spans="1:11" ht="12.75" thickBot="1" x14ac:dyDescent="0.2">
      <c r="G69" s="309"/>
      <c r="H69" s="309"/>
      <c r="I69" s="251"/>
      <c r="J69" s="251"/>
      <c r="K69" s="214"/>
    </row>
    <row r="70" spans="1:11" ht="12.75" thickTop="1" x14ac:dyDescent="0.15">
      <c r="G70" s="25" t="s">
        <v>182</v>
      </c>
      <c r="H70" s="189" t="s">
        <v>119</v>
      </c>
      <c r="I70" s="194">
        <f>40*J70</f>
        <v>200</v>
      </c>
      <c r="J70" s="194">
        <v>5</v>
      </c>
      <c r="K70" s="42"/>
    </row>
    <row r="72" spans="1:11" ht="13.5" customHeight="1" x14ac:dyDescent="0.15"/>
    <row r="73" spans="1:11" ht="14.25" customHeight="1" x14ac:dyDescent="0.15"/>
  </sheetData>
  <mergeCells count="90">
    <mergeCell ref="I12:I13"/>
    <mergeCell ref="J12:J13"/>
    <mergeCell ref="B39:C39"/>
    <mergeCell ref="E23:E24"/>
    <mergeCell ref="I17:I18"/>
    <mergeCell ref="J17:J18"/>
    <mergeCell ref="B25:C25"/>
    <mergeCell ref="B26:C26"/>
    <mergeCell ref="B27:C27"/>
    <mergeCell ref="G17:G18"/>
    <mergeCell ref="H17:H18"/>
    <mergeCell ref="B23:C24"/>
    <mergeCell ref="D23:D24"/>
    <mergeCell ref="J39:J40"/>
    <mergeCell ref="G34:G35"/>
    <mergeCell ref="H34:H35"/>
    <mergeCell ref="I2:I3"/>
    <mergeCell ref="A47:A48"/>
    <mergeCell ref="D58:D59"/>
    <mergeCell ref="J2:J3"/>
    <mergeCell ref="B38:C38"/>
    <mergeCell ref="B11:C11"/>
    <mergeCell ref="A7:A8"/>
    <mergeCell ref="B28:C28"/>
    <mergeCell ref="B29:C29"/>
    <mergeCell ref="G12:G13"/>
    <mergeCell ref="A23:A24"/>
    <mergeCell ref="A58:A59"/>
    <mergeCell ref="D47:D48"/>
    <mergeCell ref="H2:H3"/>
    <mergeCell ref="H12:H13"/>
    <mergeCell ref="G2:G3"/>
    <mergeCell ref="B9:C9"/>
    <mergeCell ref="A66:A67"/>
    <mergeCell ref="D66:D67"/>
    <mergeCell ref="E66:E67"/>
    <mergeCell ref="D36:D37"/>
    <mergeCell ref="A36:A37"/>
    <mergeCell ref="B36:C37"/>
    <mergeCell ref="B49:C49"/>
    <mergeCell ref="B50:C50"/>
    <mergeCell ref="B58:C59"/>
    <mergeCell ref="B60:C60"/>
    <mergeCell ref="B66:C67"/>
    <mergeCell ref="E36:E37"/>
    <mergeCell ref="E47:E48"/>
    <mergeCell ref="J53:J54"/>
    <mergeCell ref="G58:G59"/>
    <mergeCell ref="A2:A3"/>
    <mergeCell ref="B4:C4"/>
    <mergeCell ref="B2:C3"/>
    <mergeCell ref="B40:C40"/>
    <mergeCell ref="B47:C48"/>
    <mergeCell ref="G7:G9"/>
    <mergeCell ref="D7:D8"/>
    <mergeCell ref="E2:E3"/>
    <mergeCell ref="E7:E8"/>
    <mergeCell ref="D2:D3"/>
    <mergeCell ref="B10:C10"/>
    <mergeCell ref="B12:C12"/>
    <mergeCell ref="B13:C13"/>
    <mergeCell ref="B7:C8"/>
    <mergeCell ref="I34:I35"/>
    <mergeCell ref="J34:J35"/>
    <mergeCell ref="G52:J52"/>
    <mergeCell ref="H23:H24"/>
    <mergeCell ref="G23:G24"/>
    <mergeCell ref="I23:I24"/>
    <mergeCell ref="J23:J24"/>
    <mergeCell ref="G33:J33"/>
    <mergeCell ref="I39:I40"/>
    <mergeCell ref="J63:J64"/>
    <mergeCell ref="J68:J69"/>
    <mergeCell ref="H63:H64"/>
    <mergeCell ref="G57:J57"/>
    <mergeCell ref="B68:C68"/>
    <mergeCell ref="I58:I59"/>
    <mergeCell ref="J58:J59"/>
    <mergeCell ref="G63:G64"/>
    <mergeCell ref="I63:I64"/>
    <mergeCell ref="G68:G69"/>
    <mergeCell ref="E58:E59"/>
    <mergeCell ref="H58:H59"/>
    <mergeCell ref="G53:G54"/>
    <mergeCell ref="G39:G40"/>
    <mergeCell ref="H39:H40"/>
    <mergeCell ref="H68:H69"/>
    <mergeCell ref="I68:I69"/>
    <mergeCell ref="H53:H54"/>
    <mergeCell ref="I53:I54"/>
  </mergeCells>
  <phoneticPr fontId="1"/>
  <printOptions horizontalCentered="1"/>
  <pageMargins left="0.39370078740157483" right="0.39370078740157483" top="0.39370078740157483" bottom="0.19685039370078741" header="0" footer="0"/>
  <pageSetup paperSize="9" scale="82" fitToWidth="0" orientation="portrait" r:id="rId1"/>
  <headerFooter>
    <oddFooter>&amp;C&amp;"ＭＳ 明朝,標準"&amp;A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BreakPreview" topLeftCell="A2" zoomScale="175" zoomScaleNormal="100" zoomScaleSheetLayoutView="175" workbookViewId="0">
      <selection activeCell="A2" sqref="A1:XFD1048576"/>
    </sheetView>
  </sheetViews>
  <sheetFormatPr defaultRowHeight="15" customHeight="1" x14ac:dyDescent="0.15"/>
  <cols>
    <col min="1" max="1" width="21.625" style="14" customWidth="1"/>
    <col min="2" max="2" width="16.5" style="14" customWidth="1"/>
    <col min="3" max="4" width="6.625" style="14" customWidth="1"/>
    <col min="5" max="5" width="4.625" style="14" customWidth="1"/>
    <col min="6" max="7" width="9.625" style="14" customWidth="1"/>
    <col min="8" max="8" width="16.625" style="14" customWidth="1"/>
    <col min="9" max="9" width="6.125" style="14" customWidth="1"/>
    <col min="10" max="10" width="6.625" style="14" customWidth="1"/>
    <col min="11" max="16384" width="9" style="14"/>
  </cols>
  <sheetData>
    <row r="1" spans="1:10" ht="15" customHeight="1" x14ac:dyDescent="0.15">
      <c r="A1" s="202" t="s">
        <v>386</v>
      </c>
      <c r="B1" s="202"/>
      <c r="C1" s="202"/>
      <c r="D1" s="202"/>
      <c r="F1" s="201" t="s">
        <v>390</v>
      </c>
    </row>
    <row r="2" spans="1:10" ht="15" customHeight="1" x14ac:dyDescent="0.15">
      <c r="A2" s="264" t="s">
        <v>0</v>
      </c>
      <c r="B2" s="264" t="s">
        <v>67</v>
      </c>
      <c r="C2" s="221" t="s">
        <v>160</v>
      </c>
      <c r="D2" s="221" t="s">
        <v>2</v>
      </c>
      <c r="F2" s="219" t="s">
        <v>0</v>
      </c>
      <c r="G2" s="219"/>
      <c r="H2" s="264" t="s">
        <v>162</v>
      </c>
      <c r="I2" s="282"/>
      <c r="J2" s="221" t="s">
        <v>160</v>
      </c>
    </row>
    <row r="3" spans="1:10" ht="15" customHeight="1" thickBot="1" x14ac:dyDescent="0.2">
      <c r="A3" s="271"/>
      <c r="B3" s="271"/>
      <c r="C3" s="251"/>
      <c r="D3" s="222"/>
      <c r="F3" s="220"/>
      <c r="G3" s="220"/>
      <c r="H3" s="271"/>
      <c r="I3" s="283"/>
      <c r="J3" s="222"/>
    </row>
    <row r="4" spans="1:10" ht="15" customHeight="1" thickTop="1" x14ac:dyDescent="0.15">
      <c r="A4" s="25" t="s">
        <v>201</v>
      </c>
      <c r="B4" s="77" t="s">
        <v>332</v>
      </c>
      <c r="C4" s="194">
        <f>40*D4</f>
        <v>40</v>
      </c>
      <c r="D4" s="194">
        <v>1</v>
      </c>
      <c r="F4" s="359" t="s">
        <v>248</v>
      </c>
      <c r="G4" s="359"/>
      <c r="H4" s="350" t="s">
        <v>396</v>
      </c>
      <c r="I4" s="351"/>
      <c r="J4" s="364">
        <v>3</v>
      </c>
    </row>
    <row r="5" spans="1:10" ht="15" customHeight="1" x14ac:dyDescent="0.15">
      <c r="A5" s="6"/>
      <c r="B5" s="6"/>
      <c r="C5" s="6"/>
      <c r="D5" s="6"/>
      <c r="F5" s="359"/>
      <c r="G5" s="359"/>
      <c r="H5" s="352"/>
      <c r="I5" s="353"/>
      <c r="J5" s="364"/>
    </row>
    <row r="6" spans="1:10" ht="15" customHeight="1" x14ac:dyDescent="0.15">
      <c r="A6" s="201" t="s">
        <v>387</v>
      </c>
      <c r="B6" s="202"/>
      <c r="C6" s="202"/>
      <c r="D6" s="202"/>
      <c r="F6" s="401" t="s">
        <v>330</v>
      </c>
      <c r="G6" s="402"/>
      <c r="H6" s="350" t="s">
        <v>400</v>
      </c>
      <c r="I6" s="351"/>
      <c r="J6" s="395">
        <v>3</v>
      </c>
    </row>
    <row r="7" spans="1:10" ht="15" customHeight="1" x14ac:dyDescent="0.15">
      <c r="A7" s="264" t="s">
        <v>0</v>
      </c>
      <c r="B7" s="264" t="s">
        <v>67</v>
      </c>
      <c r="C7" s="221" t="s">
        <v>160</v>
      </c>
      <c r="D7" s="221" t="s">
        <v>2</v>
      </c>
      <c r="F7" s="403"/>
      <c r="G7" s="404"/>
      <c r="H7" s="352"/>
      <c r="I7" s="353"/>
      <c r="J7" s="396"/>
    </row>
    <row r="8" spans="1:10" ht="15" customHeight="1" thickBot="1" x14ac:dyDescent="0.2">
      <c r="A8" s="271"/>
      <c r="B8" s="271"/>
      <c r="C8" s="251"/>
      <c r="D8" s="222"/>
      <c r="F8" s="371" t="s">
        <v>247</v>
      </c>
      <c r="G8" s="372"/>
      <c r="H8" s="350" t="s">
        <v>399</v>
      </c>
      <c r="I8" s="351"/>
      <c r="J8" s="405">
        <v>3</v>
      </c>
    </row>
    <row r="9" spans="1:10" ht="15" customHeight="1" thickTop="1" x14ac:dyDescent="0.15">
      <c r="A9" s="25" t="s">
        <v>221</v>
      </c>
      <c r="B9" s="211" t="s">
        <v>209</v>
      </c>
      <c r="C9" s="194">
        <f>40*D9</f>
        <v>40</v>
      </c>
      <c r="D9" s="194">
        <v>1</v>
      </c>
      <c r="F9" s="360"/>
      <c r="G9" s="373"/>
      <c r="H9" s="407"/>
      <c r="I9" s="408"/>
      <c r="J9" s="405"/>
    </row>
    <row r="10" spans="1:10" ht="15" customHeight="1" x14ac:dyDescent="0.15">
      <c r="A10" s="6"/>
      <c r="B10" s="6"/>
      <c r="C10" s="6"/>
      <c r="D10" s="6"/>
      <c r="F10" s="360"/>
      <c r="G10" s="373"/>
      <c r="H10" s="352"/>
      <c r="I10" s="353"/>
      <c r="J10" s="406"/>
    </row>
    <row r="11" spans="1:10" ht="15" customHeight="1" x14ac:dyDescent="0.15">
      <c r="A11" s="202" t="s">
        <v>388</v>
      </c>
      <c r="B11" s="202"/>
      <c r="C11" s="202"/>
      <c r="D11" s="202"/>
      <c r="F11" s="359" t="s">
        <v>249</v>
      </c>
      <c r="G11" s="359"/>
      <c r="H11" s="350" t="s">
        <v>398</v>
      </c>
      <c r="I11" s="351"/>
      <c r="J11" s="364">
        <v>3</v>
      </c>
    </row>
    <row r="12" spans="1:10" ht="15" customHeight="1" x14ac:dyDescent="0.15">
      <c r="A12" s="358" t="s">
        <v>333</v>
      </c>
      <c r="B12" s="358"/>
      <c r="C12" s="358"/>
      <c r="D12" s="358"/>
      <c r="F12" s="359"/>
      <c r="G12" s="359"/>
      <c r="H12" s="352"/>
      <c r="I12" s="353"/>
      <c r="J12" s="364"/>
    </row>
    <row r="13" spans="1:10" ht="15" customHeight="1" x14ac:dyDescent="0.15">
      <c r="A13" s="264" t="s">
        <v>0</v>
      </c>
      <c r="B13" s="369"/>
      <c r="C13" s="221" t="s">
        <v>160</v>
      </c>
      <c r="D13" s="221" t="s">
        <v>2</v>
      </c>
      <c r="F13" s="401" t="s">
        <v>250</v>
      </c>
      <c r="G13" s="402"/>
      <c r="H13" s="350" t="s">
        <v>398</v>
      </c>
      <c r="I13" s="351"/>
      <c r="J13" s="395">
        <v>4</v>
      </c>
    </row>
    <row r="14" spans="1:10" ht="15" customHeight="1" thickBot="1" x14ac:dyDescent="0.2">
      <c r="A14" s="271"/>
      <c r="B14" s="370"/>
      <c r="C14" s="222"/>
      <c r="D14" s="251"/>
      <c r="F14" s="403"/>
      <c r="G14" s="404"/>
      <c r="H14" s="352"/>
      <c r="I14" s="353"/>
      <c r="J14" s="396"/>
    </row>
    <row r="15" spans="1:10" ht="15" customHeight="1" thickTop="1" x14ac:dyDescent="0.15">
      <c r="A15" s="367" t="s">
        <v>353</v>
      </c>
      <c r="B15" s="368"/>
      <c r="C15" s="137">
        <f>35*D15</f>
        <v>70</v>
      </c>
      <c r="D15" s="137">
        <v>2</v>
      </c>
      <c r="F15" s="359" t="s">
        <v>251</v>
      </c>
      <c r="G15" s="359"/>
      <c r="H15" s="350" t="s">
        <v>398</v>
      </c>
      <c r="I15" s="351"/>
      <c r="J15" s="364">
        <v>4</v>
      </c>
    </row>
    <row r="16" spans="1:10" ht="15" customHeight="1" x14ac:dyDescent="0.15">
      <c r="A16" s="362" t="s">
        <v>165</v>
      </c>
      <c r="B16" s="363"/>
      <c r="C16" s="120">
        <f t="shared" ref="C16:C32" si="0">40*D16</f>
        <v>280</v>
      </c>
      <c r="D16" s="120">
        <v>7</v>
      </c>
      <c r="F16" s="359"/>
      <c r="G16" s="359"/>
      <c r="H16" s="352"/>
      <c r="I16" s="353"/>
      <c r="J16" s="364"/>
    </row>
    <row r="17" spans="1:10" ht="15" customHeight="1" x14ac:dyDescent="0.15">
      <c r="A17" s="362" t="s">
        <v>371</v>
      </c>
      <c r="B17" s="363"/>
      <c r="C17" s="120">
        <f t="shared" si="0"/>
        <v>240</v>
      </c>
      <c r="D17" s="120">
        <v>6</v>
      </c>
      <c r="F17" s="359" t="s">
        <v>252</v>
      </c>
      <c r="G17" s="359"/>
      <c r="H17" s="350" t="s">
        <v>398</v>
      </c>
      <c r="I17" s="351"/>
      <c r="J17" s="364">
        <v>3</v>
      </c>
    </row>
    <row r="18" spans="1:10" ht="15" customHeight="1" x14ac:dyDescent="0.15">
      <c r="A18" s="362" t="s">
        <v>166</v>
      </c>
      <c r="B18" s="363"/>
      <c r="C18" s="120">
        <f t="shared" si="0"/>
        <v>240</v>
      </c>
      <c r="D18" s="120">
        <v>6</v>
      </c>
      <c r="F18" s="359"/>
      <c r="G18" s="359"/>
      <c r="H18" s="352"/>
      <c r="I18" s="353"/>
      <c r="J18" s="364"/>
    </row>
    <row r="19" spans="1:10" ht="15" customHeight="1" x14ac:dyDescent="0.15">
      <c r="A19" s="362" t="s">
        <v>204</v>
      </c>
      <c r="B19" s="363"/>
      <c r="C19" s="120">
        <f t="shared" si="0"/>
        <v>240</v>
      </c>
      <c r="D19" s="120">
        <v>6</v>
      </c>
      <c r="F19" s="359" t="s">
        <v>253</v>
      </c>
      <c r="G19" s="359"/>
      <c r="H19" s="350" t="s">
        <v>398</v>
      </c>
      <c r="I19" s="351"/>
      <c r="J19" s="364">
        <v>4</v>
      </c>
    </row>
    <row r="20" spans="1:10" ht="15" customHeight="1" x14ac:dyDescent="0.15">
      <c r="A20" s="362" t="s">
        <v>284</v>
      </c>
      <c r="B20" s="363"/>
      <c r="C20" s="112">
        <f t="shared" si="0"/>
        <v>240</v>
      </c>
      <c r="D20" s="120">
        <v>6</v>
      </c>
      <c r="F20" s="359"/>
      <c r="G20" s="359"/>
      <c r="H20" s="352"/>
      <c r="I20" s="353"/>
      <c r="J20" s="364"/>
    </row>
    <row r="21" spans="1:10" s="6" customFormat="1" ht="15" customHeight="1" x14ac:dyDescent="0.15">
      <c r="A21" s="362" t="s">
        <v>283</v>
      </c>
      <c r="B21" s="363"/>
      <c r="C21" s="120">
        <f t="shared" si="0"/>
        <v>240</v>
      </c>
      <c r="D21" s="120">
        <v>6</v>
      </c>
      <c r="F21" s="354" t="s">
        <v>331</v>
      </c>
      <c r="G21" s="355"/>
      <c r="H21" s="391" t="s">
        <v>397</v>
      </c>
      <c r="I21" s="392"/>
      <c r="J21" s="399">
        <v>3</v>
      </c>
    </row>
    <row r="22" spans="1:10" s="6" customFormat="1" ht="15" customHeight="1" x14ac:dyDescent="0.15">
      <c r="A22" s="362" t="s">
        <v>394</v>
      </c>
      <c r="B22" s="363"/>
      <c r="C22" s="120">
        <f t="shared" si="0"/>
        <v>240</v>
      </c>
      <c r="D22" s="120">
        <v>6</v>
      </c>
      <c r="F22" s="356"/>
      <c r="G22" s="357"/>
      <c r="H22" s="397"/>
      <c r="I22" s="398"/>
      <c r="J22" s="400"/>
    </row>
    <row r="23" spans="1:10" s="6" customFormat="1" ht="15" customHeight="1" x14ac:dyDescent="0.15">
      <c r="A23" s="362" t="s">
        <v>334</v>
      </c>
      <c r="B23" s="363"/>
      <c r="C23" s="112">
        <f t="shared" si="0"/>
        <v>240</v>
      </c>
      <c r="D23" s="120">
        <v>6</v>
      </c>
      <c r="F23" s="359" t="s">
        <v>287</v>
      </c>
      <c r="G23" s="359"/>
      <c r="H23" s="391" t="s">
        <v>396</v>
      </c>
      <c r="I23" s="392"/>
      <c r="J23" s="364">
        <v>3</v>
      </c>
    </row>
    <row r="24" spans="1:10" s="6" customFormat="1" ht="15" customHeight="1" x14ac:dyDescent="0.15">
      <c r="A24" s="362" t="s">
        <v>167</v>
      </c>
      <c r="B24" s="363"/>
      <c r="C24" s="120">
        <f t="shared" si="0"/>
        <v>240</v>
      </c>
      <c r="D24" s="120">
        <v>6</v>
      </c>
      <c r="E24" s="39"/>
      <c r="F24" s="359"/>
      <c r="G24" s="359"/>
      <c r="H24" s="393"/>
      <c r="I24" s="394"/>
      <c r="J24" s="364"/>
    </row>
    <row r="25" spans="1:10" s="6" customFormat="1" ht="15" customHeight="1" x14ac:dyDescent="0.15">
      <c r="A25" s="362" t="s">
        <v>168</v>
      </c>
      <c r="B25" s="363"/>
      <c r="C25" s="112">
        <f t="shared" si="0"/>
        <v>240</v>
      </c>
      <c r="D25" s="120">
        <v>6</v>
      </c>
      <c r="E25" s="36"/>
      <c r="F25" s="359" t="s">
        <v>254</v>
      </c>
      <c r="G25" s="359"/>
      <c r="H25" s="350" t="s">
        <v>395</v>
      </c>
      <c r="I25" s="351"/>
      <c r="J25" s="389">
        <v>3</v>
      </c>
    </row>
    <row r="26" spans="1:10" s="6" customFormat="1" ht="15" customHeight="1" x14ac:dyDescent="0.15">
      <c r="A26" s="362" t="s">
        <v>169</v>
      </c>
      <c r="B26" s="363"/>
      <c r="C26" s="120">
        <f t="shared" si="0"/>
        <v>240</v>
      </c>
      <c r="D26" s="120">
        <v>6</v>
      </c>
      <c r="E26" s="36"/>
      <c r="F26" s="377"/>
      <c r="G26" s="377"/>
      <c r="H26" s="387"/>
      <c r="I26" s="388"/>
      <c r="J26" s="390"/>
    </row>
    <row r="27" spans="1:10" s="6" customFormat="1" ht="15" customHeight="1" x14ac:dyDescent="0.15">
      <c r="A27" s="362" t="s">
        <v>170</v>
      </c>
      <c r="B27" s="363"/>
      <c r="C27" s="120">
        <f t="shared" si="0"/>
        <v>280</v>
      </c>
      <c r="D27" s="120">
        <v>7</v>
      </c>
      <c r="E27" s="36"/>
      <c r="F27" s="49" t="s">
        <v>202</v>
      </c>
      <c r="G27" s="14"/>
      <c r="H27" s="14"/>
      <c r="I27" s="14"/>
      <c r="J27" s="14"/>
    </row>
    <row r="28" spans="1:10" s="6" customFormat="1" ht="15" customHeight="1" x14ac:dyDescent="0.15">
      <c r="A28" s="362" t="s">
        <v>354</v>
      </c>
      <c r="B28" s="363"/>
      <c r="C28" s="112">
        <f t="shared" si="0"/>
        <v>240</v>
      </c>
      <c r="D28" s="120">
        <v>6</v>
      </c>
      <c r="E28" s="36"/>
      <c r="F28" s="14"/>
      <c r="G28" s="14"/>
      <c r="H28" s="14"/>
      <c r="I28" s="14"/>
      <c r="J28" s="14"/>
    </row>
    <row r="29" spans="1:10" s="6" customFormat="1" ht="15" customHeight="1" x14ac:dyDescent="0.15">
      <c r="A29" s="362" t="s">
        <v>335</v>
      </c>
      <c r="B29" s="363"/>
      <c r="C29" s="120">
        <f t="shared" si="0"/>
        <v>240</v>
      </c>
      <c r="D29" s="120">
        <v>6</v>
      </c>
      <c r="E29" s="36"/>
      <c r="F29" s="14"/>
      <c r="G29" s="14"/>
      <c r="H29" s="14"/>
      <c r="I29" s="14"/>
      <c r="J29" s="14"/>
    </row>
    <row r="30" spans="1:10" s="6" customFormat="1" ht="15" customHeight="1" x14ac:dyDescent="0.15">
      <c r="A30" s="362" t="s">
        <v>171</v>
      </c>
      <c r="B30" s="363"/>
      <c r="C30" s="120">
        <f t="shared" si="0"/>
        <v>240</v>
      </c>
      <c r="D30" s="120">
        <v>6</v>
      </c>
      <c r="E30" s="36"/>
      <c r="F30" s="14"/>
      <c r="G30" s="14"/>
      <c r="H30" s="14"/>
      <c r="I30" s="14"/>
      <c r="J30" s="14"/>
    </row>
    <row r="31" spans="1:10" s="6" customFormat="1" ht="15" customHeight="1" x14ac:dyDescent="0.15">
      <c r="A31" s="354" t="s">
        <v>181</v>
      </c>
      <c r="B31" s="385"/>
      <c r="C31" s="138">
        <f t="shared" si="0"/>
        <v>200</v>
      </c>
      <c r="D31" s="138">
        <v>5</v>
      </c>
      <c r="E31" s="36"/>
      <c r="F31" s="14"/>
      <c r="G31" s="14"/>
      <c r="H31" s="14"/>
      <c r="I31" s="14"/>
      <c r="J31" s="14"/>
    </row>
    <row r="32" spans="1:10" s="6" customFormat="1" ht="15" customHeight="1" x14ac:dyDescent="0.15">
      <c r="A32" s="365" t="s">
        <v>210</v>
      </c>
      <c r="B32" s="366"/>
      <c r="C32" s="139">
        <f t="shared" si="0"/>
        <v>80</v>
      </c>
      <c r="D32" s="139">
        <v>2</v>
      </c>
      <c r="E32" s="36"/>
      <c r="F32" s="14"/>
      <c r="G32" s="14"/>
      <c r="H32" s="14"/>
      <c r="I32" s="14"/>
      <c r="J32" s="14"/>
    </row>
    <row r="33" spans="1:10" s="6" customFormat="1" ht="15" customHeight="1" x14ac:dyDescent="0.15">
      <c r="A33" s="27" t="s">
        <v>410</v>
      </c>
      <c r="B33" s="14"/>
      <c r="C33" s="14"/>
      <c r="D33" s="14"/>
      <c r="E33" s="36"/>
      <c r="F33" s="14"/>
      <c r="G33" s="14"/>
      <c r="H33" s="14"/>
      <c r="I33" s="14"/>
      <c r="J33" s="14"/>
    </row>
    <row r="34" spans="1:10" s="6" customFormat="1" ht="15" customHeight="1" x14ac:dyDescent="0.15">
      <c r="A34" s="28" t="s">
        <v>323</v>
      </c>
      <c r="B34" s="14"/>
      <c r="C34" s="14"/>
      <c r="D34" s="14"/>
      <c r="E34" s="36"/>
      <c r="F34" s="14"/>
      <c r="G34" s="14"/>
      <c r="H34" s="14"/>
      <c r="I34" s="14"/>
      <c r="J34" s="14"/>
    </row>
    <row r="35" spans="1:10" s="6" customFormat="1" ht="15" customHeight="1" x14ac:dyDescent="0.15">
      <c r="A35" s="28" t="s">
        <v>418</v>
      </c>
      <c r="B35" s="14"/>
      <c r="C35" s="14"/>
      <c r="D35" s="14"/>
      <c r="E35" s="36"/>
      <c r="F35" s="36"/>
      <c r="G35" s="14"/>
      <c r="H35" s="14"/>
      <c r="I35" s="14"/>
      <c r="J35" s="14"/>
    </row>
    <row r="36" spans="1:10" s="6" customFormat="1" ht="15" customHeight="1" x14ac:dyDescent="0.15">
      <c r="A36" s="85" t="s">
        <v>418</v>
      </c>
      <c r="B36" s="14"/>
      <c r="C36" s="14"/>
      <c r="D36" s="14"/>
      <c r="E36" s="36"/>
      <c r="F36" s="39"/>
      <c r="G36" s="14"/>
      <c r="H36" s="14"/>
      <c r="I36" s="14"/>
      <c r="J36" s="14"/>
    </row>
    <row r="37" spans="1:10" s="6" customFormat="1" ht="15" customHeight="1" x14ac:dyDescent="0.15">
      <c r="A37" s="28" t="s">
        <v>419</v>
      </c>
      <c r="B37" s="14"/>
      <c r="C37" s="14"/>
      <c r="D37" s="14"/>
      <c r="E37" s="36"/>
      <c r="F37" s="14"/>
      <c r="G37" s="14"/>
      <c r="H37" s="14"/>
      <c r="I37" s="14"/>
      <c r="J37" s="14"/>
    </row>
    <row r="38" spans="1:10" s="6" customFormat="1" ht="15" customHeight="1" x14ac:dyDescent="0.15">
      <c r="A38" s="28" t="s">
        <v>420</v>
      </c>
      <c r="B38" s="14"/>
      <c r="C38" s="14"/>
      <c r="D38" s="14"/>
      <c r="E38" s="36"/>
      <c r="F38" s="14"/>
      <c r="G38" s="14"/>
      <c r="H38" s="14"/>
      <c r="I38" s="14"/>
      <c r="J38" s="14"/>
    </row>
    <row r="39" spans="1:10" s="6" customFormat="1" ht="15" customHeight="1" x14ac:dyDescent="0.15">
      <c r="A39" s="14"/>
      <c r="B39" s="14"/>
      <c r="C39" s="14"/>
      <c r="D39" s="14"/>
      <c r="E39" s="36"/>
      <c r="F39" s="14"/>
      <c r="G39" s="14"/>
      <c r="H39" s="14"/>
      <c r="I39" s="14"/>
      <c r="J39" s="14"/>
    </row>
    <row r="40" spans="1:10" s="6" customFormat="1" ht="15" customHeight="1" x14ac:dyDescent="0.15">
      <c r="A40" s="202" t="s">
        <v>389</v>
      </c>
      <c r="B40" s="202"/>
      <c r="C40" s="202"/>
      <c r="D40" s="202"/>
      <c r="E40" s="36"/>
      <c r="F40" s="14"/>
      <c r="G40" s="14"/>
      <c r="H40" s="14"/>
      <c r="I40" s="14"/>
      <c r="J40" s="14"/>
    </row>
    <row r="41" spans="1:10" s="6" customFormat="1" ht="15" customHeight="1" x14ac:dyDescent="0.15">
      <c r="A41" s="264" t="s">
        <v>0</v>
      </c>
      <c r="B41" s="383"/>
      <c r="C41" s="264" t="s">
        <v>160</v>
      </c>
      <c r="D41" s="282"/>
      <c r="E41" s="36"/>
      <c r="F41" s="14"/>
      <c r="G41" s="14"/>
      <c r="H41" s="14"/>
      <c r="I41" s="14"/>
      <c r="J41" s="14"/>
    </row>
    <row r="42" spans="1:10" s="6" customFormat="1" ht="15" customHeight="1" thickBot="1" x14ac:dyDescent="0.2">
      <c r="A42" s="309"/>
      <c r="B42" s="384"/>
      <c r="C42" s="271"/>
      <c r="D42" s="283"/>
      <c r="E42" s="36"/>
      <c r="F42" s="14"/>
      <c r="G42" s="14"/>
      <c r="H42" s="14"/>
      <c r="I42" s="14"/>
      <c r="J42" s="14"/>
    </row>
    <row r="43" spans="1:10" s="6" customFormat="1" ht="15" customHeight="1" thickTop="1" x14ac:dyDescent="0.15">
      <c r="A43" s="371" t="s">
        <v>370</v>
      </c>
      <c r="B43" s="380"/>
      <c r="C43" s="381">
        <v>210</v>
      </c>
      <c r="D43" s="381"/>
      <c r="E43" s="36"/>
      <c r="F43" s="14"/>
      <c r="G43" s="14"/>
      <c r="H43" s="14"/>
      <c r="I43" s="14"/>
      <c r="J43" s="14"/>
    </row>
    <row r="44" spans="1:10" s="6" customFormat="1" ht="15" customHeight="1" x14ac:dyDescent="0.15">
      <c r="A44" s="360" t="s">
        <v>286</v>
      </c>
      <c r="B44" s="382"/>
      <c r="C44" s="378">
        <v>210</v>
      </c>
      <c r="D44" s="379"/>
      <c r="E44" s="36"/>
      <c r="F44" s="14"/>
      <c r="G44" s="14"/>
      <c r="H44" s="14"/>
      <c r="I44" s="14"/>
      <c r="J44" s="14"/>
    </row>
    <row r="45" spans="1:10" s="6" customFormat="1" ht="15" customHeight="1" x14ac:dyDescent="0.15">
      <c r="A45" s="360" t="s">
        <v>268</v>
      </c>
      <c r="B45" s="382"/>
      <c r="C45" s="378">
        <v>210</v>
      </c>
      <c r="D45" s="379"/>
      <c r="E45" s="36"/>
      <c r="F45" s="14"/>
      <c r="G45" s="14"/>
      <c r="H45" s="14"/>
      <c r="I45" s="14"/>
      <c r="J45" s="14"/>
    </row>
    <row r="46" spans="1:10" s="6" customFormat="1" ht="15" customHeight="1" x14ac:dyDescent="0.15">
      <c r="A46" s="360" t="s">
        <v>269</v>
      </c>
      <c r="B46" s="361"/>
      <c r="C46" s="386">
        <v>210</v>
      </c>
      <c r="D46" s="386"/>
      <c r="E46" s="36"/>
      <c r="F46" s="14"/>
      <c r="G46" s="14"/>
      <c r="H46" s="14"/>
      <c r="I46" s="14"/>
      <c r="J46" s="14"/>
    </row>
    <row r="47" spans="1:10" s="6" customFormat="1" ht="15" customHeight="1" x14ac:dyDescent="0.15">
      <c r="A47" s="360" t="s">
        <v>270</v>
      </c>
      <c r="B47" s="361"/>
      <c r="C47" s="378">
        <v>210</v>
      </c>
      <c r="D47" s="379"/>
      <c r="E47" s="36"/>
      <c r="F47" s="14"/>
      <c r="G47" s="14"/>
      <c r="H47" s="14"/>
      <c r="I47" s="14"/>
      <c r="J47" s="14"/>
    </row>
    <row r="48" spans="1:10" s="6" customFormat="1" ht="15" customHeight="1" x14ac:dyDescent="0.15">
      <c r="A48" s="362" t="s">
        <v>329</v>
      </c>
      <c r="B48" s="363"/>
      <c r="C48" s="386">
        <v>210</v>
      </c>
      <c r="D48" s="386"/>
      <c r="E48" s="36"/>
      <c r="F48" s="14"/>
      <c r="G48" s="14"/>
      <c r="H48" s="14"/>
      <c r="I48" s="14"/>
      <c r="J48" s="14"/>
    </row>
    <row r="49" spans="1:10" s="6" customFormat="1" ht="15" customHeight="1" x14ac:dyDescent="0.15">
      <c r="A49" s="362" t="s">
        <v>355</v>
      </c>
      <c r="B49" s="363"/>
      <c r="C49" s="378">
        <v>210</v>
      </c>
      <c r="D49" s="379"/>
      <c r="E49" s="36"/>
      <c r="F49" s="14"/>
      <c r="G49" s="14"/>
      <c r="H49" s="14"/>
      <c r="I49" s="14"/>
      <c r="J49" s="14"/>
    </row>
    <row r="50" spans="1:10" s="6" customFormat="1" ht="15" customHeight="1" x14ac:dyDescent="0.15">
      <c r="A50" s="374" t="s">
        <v>285</v>
      </c>
      <c r="B50" s="375"/>
      <c r="C50" s="376">
        <v>210</v>
      </c>
      <c r="D50" s="376"/>
      <c r="E50" s="36"/>
      <c r="F50" s="14"/>
      <c r="G50" s="14"/>
      <c r="H50" s="14"/>
      <c r="I50" s="14"/>
      <c r="J50" s="14"/>
    </row>
    <row r="51" spans="1:10" s="6" customFormat="1" ht="15" customHeight="1" x14ac:dyDescent="0.15">
      <c r="A51" s="27" t="s">
        <v>410</v>
      </c>
      <c r="B51" s="39"/>
      <c r="C51" s="39"/>
      <c r="D51" s="39"/>
      <c r="E51" s="36"/>
      <c r="F51" s="14"/>
      <c r="G51" s="14"/>
      <c r="H51" s="14"/>
      <c r="I51" s="14"/>
      <c r="J51" s="14"/>
    </row>
    <row r="52" spans="1:10" s="6" customFormat="1" ht="15" customHeight="1" x14ac:dyDescent="0.15">
      <c r="A52" s="47" t="s">
        <v>323</v>
      </c>
      <c r="B52" s="39"/>
      <c r="C52" s="39"/>
      <c r="D52" s="39"/>
      <c r="E52" s="36"/>
      <c r="F52" s="14"/>
      <c r="G52" s="14"/>
      <c r="H52" s="14"/>
      <c r="I52" s="14"/>
      <c r="J52" s="14"/>
    </row>
    <row r="53" spans="1:10" s="6" customFormat="1" ht="15" customHeight="1" x14ac:dyDescent="0.15">
      <c r="A53" s="47" t="s">
        <v>421</v>
      </c>
      <c r="B53" s="39"/>
      <c r="C53" s="39"/>
      <c r="D53" s="39"/>
      <c r="E53" s="36"/>
      <c r="F53" s="14"/>
      <c r="G53" s="14"/>
      <c r="H53" s="14"/>
      <c r="I53" s="14"/>
      <c r="J53" s="14"/>
    </row>
    <row r="54" spans="1:10" s="6" customFormat="1" ht="15" customHeight="1" x14ac:dyDescent="0.15">
      <c r="A54" s="47" t="s">
        <v>323</v>
      </c>
      <c r="B54" s="39"/>
      <c r="C54" s="39"/>
      <c r="D54" s="39"/>
      <c r="E54" s="36"/>
      <c r="F54" s="14"/>
      <c r="G54" s="14"/>
      <c r="H54" s="14"/>
      <c r="I54" s="14"/>
      <c r="J54" s="14"/>
    </row>
    <row r="55" spans="1:10" s="6" customFormat="1" ht="15" customHeight="1" x14ac:dyDescent="0.15">
      <c r="A55" s="14"/>
      <c r="B55" s="14"/>
      <c r="C55" s="14"/>
      <c r="D55" s="14"/>
      <c r="E55" s="36"/>
      <c r="F55" s="14"/>
      <c r="G55" s="14"/>
      <c r="H55" s="14"/>
      <c r="I55" s="14"/>
      <c r="J55" s="14"/>
    </row>
    <row r="56" spans="1:10" s="6" customFormat="1" ht="15" customHeight="1" x14ac:dyDescent="0.15">
      <c r="A56" s="14"/>
      <c r="B56" s="14"/>
      <c r="C56" s="14"/>
      <c r="D56" s="14"/>
      <c r="E56" s="36"/>
      <c r="F56" s="14"/>
      <c r="G56" s="14"/>
      <c r="H56" s="14"/>
      <c r="I56" s="14"/>
      <c r="J56" s="14"/>
    </row>
    <row r="57" spans="1:10" s="6" customFormat="1" ht="15" customHeight="1" x14ac:dyDescent="0.15">
      <c r="A57" s="14"/>
      <c r="B57" s="14"/>
      <c r="C57" s="14"/>
      <c r="D57" s="14"/>
      <c r="E57" s="36"/>
      <c r="F57" s="14"/>
      <c r="G57" s="14"/>
      <c r="H57" s="14"/>
      <c r="I57" s="14"/>
      <c r="J57" s="14"/>
    </row>
    <row r="58" spans="1:10" s="6" customFormat="1" ht="15" customHeight="1" x14ac:dyDescent="0.15">
      <c r="A58" s="14"/>
      <c r="B58" s="184"/>
      <c r="C58" s="14"/>
      <c r="D58" s="14"/>
      <c r="E58" s="36"/>
      <c r="F58" s="14"/>
      <c r="G58" s="14"/>
      <c r="H58" s="14"/>
      <c r="I58" s="14"/>
      <c r="J58" s="14"/>
    </row>
    <row r="59" spans="1:10" s="6" customFormat="1" ht="15" customHeight="1" x14ac:dyDescent="0.15">
      <c r="A59" s="14"/>
      <c r="B59" s="14"/>
      <c r="C59" s="14"/>
      <c r="D59" s="14"/>
      <c r="E59" s="36"/>
      <c r="F59" s="14"/>
      <c r="G59" s="14"/>
      <c r="H59" s="14"/>
      <c r="I59" s="14"/>
      <c r="J59" s="14"/>
    </row>
    <row r="60" spans="1:10" s="6" customFormat="1" ht="15" customHeight="1" x14ac:dyDescent="0.15">
      <c r="A60" s="14"/>
      <c r="B60" s="14"/>
      <c r="C60" s="14"/>
      <c r="D60" s="14"/>
      <c r="E60" s="36"/>
      <c r="F60" s="14"/>
      <c r="G60" s="14"/>
      <c r="H60" s="14"/>
      <c r="I60" s="14"/>
      <c r="J60" s="14"/>
    </row>
    <row r="61" spans="1:10" s="6" customFormat="1" ht="15" customHeight="1" x14ac:dyDescent="0.15">
      <c r="A61" s="14"/>
      <c r="B61" s="14"/>
      <c r="C61" s="14"/>
      <c r="D61" s="14"/>
      <c r="E61" s="36"/>
      <c r="F61" s="14"/>
      <c r="G61" s="14"/>
      <c r="H61" s="14"/>
      <c r="I61" s="14"/>
      <c r="J61" s="14"/>
    </row>
    <row r="62" spans="1:10" s="6" customFormat="1" ht="15" customHeight="1" x14ac:dyDescent="0.15">
      <c r="A62" s="14"/>
      <c r="B62" s="14"/>
      <c r="C62" s="14"/>
      <c r="D62" s="14"/>
      <c r="E62" s="36"/>
      <c r="F62" s="14"/>
      <c r="G62" s="14"/>
      <c r="H62" s="14"/>
      <c r="I62" s="14"/>
      <c r="J62" s="14"/>
    </row>
    <row r="63" spans="1:10" s="6" customFormat="1" ht="15" customHeight="1" x14ac:dyDescent="0.15">
      <c r="A63" s="14"/>
      <c r="B63" s="14"/>
      <c r="C63" s="14"/>
      <c r="D63" s="14"/>
      <c r="E63" s="36"/>
      <c r="F63" s="14"/>
      <c r="G63" s="14"/>
      <c r="H63" s="14"/>
      <c r="I63" s="14"/>
      <c r="J63" s="14"/>
    </row>
    <row r="64" spans="1:10" s="6" customFormat="1" ht="15" customHeight="1" x14ac:dyDescent="0.15">
      <c r="A64" s="14"/>
      <c r="B64" s="14"/>
      <c r="C64" s="14"/>
      <c r="D64" s="14"/>
      <c r="E64" s="36"/>
      <c r="F64" s="14"/>
      <c r="G64" s="14"/>
      <c r="H64" s="14"/>
      <c r="I64" s="14"/>
      <c r="J64" s="14"/>
    </row>
    <row r="65" spans="1:10" s="6" customFormat="1" ht="15" customHeight="1" x14ac:dyDescent="0.15">
      <c r="A65" s="14"/>
      <c r="B65" s="14"/>
      <c r="C65" s="14"/>
      <c r="D65" s="14"/>
      <c r="E65" s="36"/>
      <c r="F65" s="14"/>
      <c r="G65" s="14"/>
      <c r="H65" s="14"/>
      <c r="I65" s="14"/>
      <c r="J65" s="14"/>
    </row>
    <row r="66" spans="1:10" s="6" customFormat="1" ht="15" customHeight="1" x14ac:dyDescent="0.15">
      <c r="A66" s="14"/>
      <c r="B66" s="14"/>
      <c r="C66" s="14"/>
      <c r="D66" s="14"/>
      <c r="E66" s="36"/>
      <c r="F66" s="14"/>
      <c r="G66" s="14"/>
      <c r="H66" s="14"/>
      <c r="I66" s="14"/>
      <c r="J66" s="14"/>
    </row>
    <row r="67" spans="1:10" s="6" customFormat="1" ht="15" customHeight="1" x14ac:dyDescent="0.15">
      <c r="A67" s="14"/>
      <c r="B67" s="14"/>
      <c r="C67" s="14"/>
      <c r="D67" s="14"/>
      <c r="E67" s="36"/>
      <c r="F67" s="14"/>
      <c r="G67" s="14"/>
      <c r="H67" s="14"/>
      <c r="I67" s="14"/>
      <c r="J67" s="14"/>
    </row>
    <row r="68" spans="1:10" s="6" customFormat="1" ht="15" customHeight="1" x14ac:dyDescent="0.15">
      <c r="A68" s="14"/>
      <c r="B68" s="14"/>
      <c r="C68" s="14"/>
      <c r="D68" s="14"/>
      <c r="E68" s="36"/>
      <c r="F68" s="14"/>
      <c r="G68" s="14"/>
      <c r="H68" s="14"/>
      <c r="I68" s="14"/>
      <c r="J68" s="14"/>
    </row>
    <row r="69" spans="1:10" s="6" customFormat="1" ht="15" customHeight="1" x14ac:dyDescent="0.15">
      <c r="A69" s="14"/>
      <c r="B69" s="14"/>
      <c r="C69" s="14"/>
      <c r="D69" s="14"/>
      <c r="F69" s="14"/>
      <c r="G69" s="14"/>
      <c r="H69" s="14"/>
      <c r="I69" s="14"/>
      <c r="J69" s="14"/>
    </row>
    <row r="70" spans="1:10" s="6" customFormat="1" ht="15" customHeight="1" x14ac:dyDescent="0.15">
      <c r="A70" s="14"/>
      <c r="B70" s="14"/>
      <c r="C70" s="14"/>
      <c r="D70" s="14"/>
      <c r="F70" s="14"/>
      <c r="G70" s="14"/>
      <c r="H70" s="14"/>
      <c r="I70" s="14"/>
      <c r="J70" s="14"/>
    </row>
    <row r="71" spans="1:10" s="6" customFormat="1" ht="15" customHeight="1" x14ac:dyDescent="0.15">
      <c r="A71" s="14"/>
      <c r="B71" s="14"/>
      <c r="C71" s="14"/>
      <c r="D71" s="14"/>
      <c r="F71" s="14"/>
      <c r="G71" s="14"/>
      <c r="H71" s="14"/>
      <c r="I71" s="14"/>
      <c r="J71" s="14"/>
    </row>
    <row r="72" spans="1:10" s="6" customFormat="1" ht="15" customHeight="1" x14ac:dyDescent="0.15">
      <c r="A72" s="14"/>
      <c r="B72" s="14"/>
      <c r="C72" s="14"/>
      <c r="D72" s="14"/>
      <c r="F72" s="14"/>
      <c r="G72" s="14"/>
      <c r="H72" s="14"/>
      <c r="I72" s="14"/>
      <c r="J72" s="14"/>
    </row>
    <row r="73" spans="1:10" s="6" customFormat="1" ht="15" customHeight="1" x14ac:dyDescent="0.15">
      <c r="A73" s="14"/>
      <c r="B73" s="14"/>
      <c r="C73" s="14"/>
      <c r="D73" s="14"/>
      <c r="F73" s="14"/>
      <c r="G73" s="14"/>
      <c r="H73" s="14"/>
      <c r="I73" s="14"/>
      <c r="J73" s="14"/>
    </row>
    <row r="88" spans="5:5" ht="15" customHeight="1" x14ac:dyDescent="0.15">
      <c r="E88" s="39"/>
    </row>
    <row r="89" spans="5:5" ht="15" customHeight="1" x14ac:dyDescent="0.15">
      <c r="E89" s="39"/>
    </row>
  </sheetData>
  <mergeCells count="84">
    <mergeCell ref="J8:J10"/>
    <mergeCell ref="J2:J3"/>
    <mergeCell ref="F4:G5"/>
    <mergeCell ref="J4:J5"/>
    <mergeCell ref="H6:I7"/>
    <mergeCell ref="F2:G3"/>
    <mergeCell ref="F6:G7"/>
    <mergeCell ref="H8:I10"/>
    <mergeCell ref="H2:I3"/>
    <mergeCell ref="H4:I5"/>
    <mergeCell ref="J6:J7"/>
    <mergeCell ref="J11:J12"/>
    <mergeCell ref="H25:I26"/>
    <mergeCell ref="J25:J26"/>
    <mergeCell ref="F15:G16"/>
    <mergeCell ref="H17:I18"/>
    <mergeCell ref="J17:J18"/>
    <mergeCell ref="H23:I24"/>
    <mergeCell ref="J13:J14"/>
    <mergeCell ref="H21:I22"/>
    <mergeCell ref="J21:J22"/>
    <mergeCell ref="J19:J20"/>
    <mergeCell ref="J15:J16"/>
    <mergeCell ref="H11:I12"/>
    <mergeCell ref="H15:I16"/>
    <mergeCell ref="F17:G18"/>
    <mergeCell ref="F13:G14"/>
    <mergeCell ref="A48:B48"/>
    <mergeCell ref="C48:D48"/>
    <mergeCell ref="A46:B46"/>
    <mergeCell ref="C46:D46"/>
    <mergeCell ref="A44:B44"/>
    <mergeCell ref="C44:D44"/>
    <mergeCell ref="A50:B50"/>
    <mergeCell ref="C50:D50"/>
    <mergeCell ref="F19:G20"/>
    <mergeCell ref="H19:I20"/>
    <mergeCell ref="F25:G26"/>
    <mergeCell ref="A49:B49"/>
    <mergeCell ref="C49:D49"/>
    <mergeCell ref="A43:B43"/>
    <mergeCell ref="C43:D43"/>
    <mergeCell ref="A45:B45"/>
    <mergeCell ref="C45:D45"/>
    <mergeCell ref="A41:B42"/>
    <mergeCell ref="C47:D47"/>
    <mergeCell ref="A31:B31"/>
    <mergeCell ref="A30:B30"/>
    <mergeCell ref="A29:B29"/>
    <mergeCell ref="A2:A3"/>
    <mergeCell ref="F8:G10"/>
    <mergeCell ref="C2:C3"/>
    <mergeCell ref="B2:B3"/>
    <mergeCell ref="A7:A8"/>
    <mergeCell ref="B7:B8"/>
    <mergeCell ref="D7:D8"/>
    <mergeCell ref="D2:D3"/>
    <mergeCell ref="C7:C8"/>
    <mergeCell ref="J23:J24"/>
    <mergeCell ref="F23:G24"/>
    <mergeCell ref="A32:B32"/>
    <mergeCell ref="D13:D14"/>
    <mergeCell ref="C13:C14"/>
    <mergeCell ref="A26:B26"/>
    <mergeCell ref="A22:B22"/>
    <mergeCell ref="A27:B27"/>
    <mergeCell ref="A15:B15"/>
    <mergeCell ref="A16:B16"/>
    <mergeCell ref="A17:B17"/>
    <mergeCell ref="A19:B19"/>
    <mergeCell ref="A28:B28"/>
    <mergeCell ref="A13:B14"/>
    <mergeCell ref="A18:B18"/>
    <mergeCell ref="A24:B24"/>
    <mergeCell ref="H13:I14"/>
    <mergeCell ref="F21:G22"/>
    <mergeCell ref="A12:D12"/>
    <mergeCell ref="F11:G12"/>
    <mergeCell ref="A47:B47"/>
    <mergeCell ref="C41:D42"/>
    <mergeCell ref="A25:B25"/>
    <mergeCell ref="A21:B21"/>
    <mergeCell ref="A23:B23"/>
    <mergeCell ref="A20:B20"/>
  </mergeCells>
  <phoneticPr fontId="1"/>
  <printOptions horizontalCentered="1"/>
  <pageMargins left="0.39370078740157483" right="0.39370078740157483" top="0.39370078740157483" bottom="0.19685039370078741" header="0" footer="0"/>
  <pageSetup paperSize="9" scale="82" fitToWidth="0" orientation="portrait" r:id="rId1"/>
  <headerFooter>
    <oddFooter>&amp;C&amp;"ＭＳ 明朝,標準"&amp;A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Q58"/>
  <sheetViews>
    <sheetView view="pageBreakPreview" topLeftCell="A43" zoomScale="115" zoomScaleNormal="100" zoomScaleSheetLayoutView="115" workbookViewId="0">
      <selection activeCell="A43" sqref="A1:XFD1048576"/>
    </sheetView>
  </sheetViews>
  <sheetFormatPr defaultRowHeight="15" customHeight="1" x14ac:dyDescent="0.15"/>
  <cols>
    <col min="1" max="1" width="15.625" style="14" customWidth="1"/>
    <col min="2" max="2" width="8.625" style="14" customWidth="1"/>
    <col min="3" max="3" width="13.5" style="14" customWidth="1"/>
    <col min="4" max="5" width="6.625" style="14" customWidth="1"/>
    <col min="6" max="6" width="6.125" style="14" customWidth="1"/>
    <col min="7" max="7" width="4.875" style="14" customWidth="1"/>
    <col min="8" max="8" width="6.625" style="14" customWidth="1"/>
    <col min="9" max="10" width="6.125" style="14" customWidth="1"/>
    <col min="11" max="11" width="4.5" style="14" customWidth="1"/>
    <col min="12" max="12" width="5.625" style="14" customWidth="1"/>
    <col min="13" max="13" width="4.625" style="14" customWidth="1"/>
    <col min="14" max="14" width="4.875" style="14" customWidth="1"/>
    <col min="15" max="16384" width="9" style="14"/>
  </cols>
  <sheetData>
    <row r="5" spans="1:17" ht="30" customHeight="1" x14ac:dyDescent="0.15">
      <c r="A5" s="418" t="s">
        <v>361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140"/>
      <c r="M5" s="140"/>
      <c r="N5" s="140"/>
    </row>
    <row r="6" spans="1:17" ht="15" customHeight="1" x14ac:dyDescent="0.15">
      <c r="A6" s="35"/>
      <c r="B6" s="78" t="s">
        <v>336</v>
      </c>
      <c r="C6" s="35"/>
      <c r="D6" s="35"/>
      <c r="E6" s="35"/>
      <c r="F6" s="35"/>
      <c r="G6" s="35"/>
      <c r="H6" s="35"/>
      <c r="I6" s="35"/>
      <c r="J6" s="35"/>
      <c r="K6" s="35"/>
      <c r="L6" s="141"/>
      <c r="M6" s="141"/>
      <c r="N6" s="141"/>
    </row>
    <row r="7" spans="1:17" ht="15" customHeight="1" x14ac:dyDescent="0.1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7" ht="15" customHeight="1" x14ac:dyDescent="0.15">
      <c r="B8" s="30" t="s">
        <v>237</v>
      </c>
      <c r="C8" s="36"/>
      <c r="D8" s="216"/>
      <c r="E8" s="216"/>
      <c r="F8" s="216"/>
      <c r="G8" s="40"/>
      <c r="H8" s="143"/>
      <c r="I8" s="41"/>
      <c r="J8" s="143"/>
      <c r="K8" s="143"/>
      <c r="L8" s="144"/>
      <c r="M8" s="144"/>
    </row>
    <row r="9" spans="1:17" ht="15" customHeight="1" x14ac:dyDescent="0.15">
      <c r="B9" s="264" t="s">
        <v>0</v>
      </c>
      <c r="C9" s="308"/>
      <c r="D9" s="264" t="s">
        <v>67</v>
      </c>
      <c r="E9" s="282"/>
      <c r="F9" s="344" t="s">
        <v>1</v>
      </c>
      <c r="G9" s="426"/>
      <c r="H9" s="221" t="s">
        <v>2</v>
      </c>
      <c r="K9" s="36"/>
      <c r="L9" s="143"/>
      <c r="M9" s="143"/>
      <c r="N9" s="143"/>
      <c r="O9" s="42"/>
    </row>
    <row r="10" spans="1:17" ht="15" customHeight="1" x14ac:dyDescent="0.15">
      <c r="B10" s="268"/>
      <c r="C10" s="424"/>
      <c r="D10" s="265"/>
      <c r="E10" s="425"/>
      <c r="F10" s="427"/>
      <c r="G10" s="428"/>
      <c r="H10" s="419"/>
      <c r="K10" s="36"/>
      <c r="L10" s="35"/>
      <c r="M10" s="134"/>
      <c r="N10" s="422"/>
      <c r="O10" s="42"/>
    </row>
    <row r="11" spans="1:17" ht="15" customHeight="1" x14ac:dyDescent="0.15">
      <c r="B11" s="79" t="s">
        <v>178</v>
      </c>
      <c r="C11" s="80"/>
      <c r="D11" s="420" t="s">
        <v>240</v>
      </c>
      <c r="E11" s="421"/>
      <c r="F11" s="145">
        <f>H11*40</f>
        <v>240</v>
      </c>
      <c r="G11" s="81">
        <v>6</v>
      </c>
      <c r="H11" s="146">
        <v>6</v>
      </c>
      <c r="K11" s="36"/>
      <c r="L11" s="134"/>
      <c r="M11" s="134"/>
      <c r="N11" s="423"/>
      <c r="O11" s="42"/>
      <c r="P11" s="14" t="s">
        <v>302</v>
      </c>
      <c r="Q11" s="14" t="s">
        <v>308</v>
      </c>
    </row>
    <row r="12" spans="1:17" ht="15" customHeight="1" x14ac:dyDescent="0.15">
      <c r="B12" s="36"/>
      <c r="C12" s="6"/>
      <c r="D12" s="6"/>
      <c r="E12" s="6"/>
      <c r="F12" s="6"/>
      <c r="G12" s="6"/>
      <c r="K12" s="36"/>
      <c r="L12" s="42"/>
      <c r="M12" s="44"/>
      <c r="N12" s="42"/>
      <c r="O12" s="42" t="s">
        <v>301</v>
      </c>
      <c r="P12" s="147">
        <f>SUM(H11:H11)</f>
        <v>6</v>
      </c>
    </row>
    <row r="13" spans="1:17" ht="15" customHeight="1" x14ac:dyDescent="0.15">
      <c r="B13" s="36"/>
      <c r="C13" s="36"/>
      <c r="D13" s="216"/>
      <c r="E13" s="216"/>
      <c r="F13" s="216"/>
      <c r="G13" s="40"/>
      <c r="L13" s="42"/>
      <c r="M13" s="44"/>
      <c r="N13" s="42"/>
      <c r="O13" s="14" t="s">
        <v>241</v>
      </c>
      <c r="P13" s="147">
        <f>SUM(H18:H19)</f>
        <v>4</v>
      </c>
      <c r="Q13" s="147">
        <f>H29</f>
        <v>5</v>
      </c>
    </row>
    <row r="14" spans="1:17" ht="15" customHeight="1" x14ac:dyDescent="0.15">
      <c r="L14" s="40"/>
      <c r="M14" s="42"/>
      <c r="N14" s="44"/>
      <c r="O14" s="42" t="s">
        <v>309</v>
      </c>
      <c r="Q14" s="147">
        <f>H30</f>
        <v>2</v>
      </c>
    </row>
    <row r="15" spans="1:17" ht="15" customHeight="1" x14ac:dyDescent="0.15">
      <c r="B15" s="41" t="s">
        <v>238</v>
      </c>
      <c r="C15" s="143"/>
      <c r="D15" s="143"/>
      <c r="E15" s="143"/>
      <c r="F15" s="143"/>
      <c r="G15" s="143"/>
      <c r="H15" s="143"/>
      <c r="L15" s="40"/>
      <c r="M15" s="42"/>
      <c r="N15" s="44"/>
      <c r="O15" s="42"/>
    </row>
    <row r="16" spans="1:17" ht="15" customHeight="1" x14ac:dyDescent="0.15">
      <c r="B16" s="264" t="s">
        <v>0</v>
      </c>
      <c r="C16" s="308"/>
      <c r="D16" s="219" t="s">
        <v>67</v>
      </c>
      <c r="E16" s="219" t="s">
        <v>120</v>
      </c>
      <c r="F16" s="429" t="s">
        <v>1</v>
      </c>
      <c r="G16" s="426"/>
      <c r="H16" s="221" t="s">
        <v>2</v>
      </c>
      <c r="K16" s="143"/>
      <c r="L16" s="11"/>
      <c r="M16" s="11"/>
      <c r="N16" s="11"/>
    </row>
    <row r="17" spans="1:14" ht="15" customHeight="1" thickBot="1" x14ac:dyDescent="0.2">
      <c r="B17" s="309"/>
      <c r="C17" s="310"/>
      <c r="D17" s="220"/>
      <c r="E17" s="340"/>
      <c r="F17" s="430"/>
      <c r="G17" s="431"/>
      <c r="H17" s="251"/>
      <c r="K17" s="40"/>
      <c r="L17" s="216"/>
      <c r="M17" s="216"/>
      <c r="N17" s="40"/>
    </row>
    <row r="18" spans="1:14" ht="15" customHeight="1" thickTop="1" x14ac:dyDescent="0.15">
      <c r="B18" s="367" t="s">
        <v>179</v>
      </c>
      <c r="C18" s="415"/>
      <c r="D18" s="417" t="s">
        <v>241</v>
      </c>
      <c r="E18" s="210" t="s">
        <v>121</v>
      </c>
      <c r="F18" s="148">
        <f>H18*40</f>
        <v>120</v>
      </c>
      <c r="G18" s="43">
        <v>60</v>
      </c>
      <c r="H18" s="149">
        <v>3</v>
      </c>
      <c r="K18" s="40"/>
      <c r="L18" s="44"/>
      <c r="M18" s="42"/>
    </row>
    <row r="19" spans="1:14" ht="15" customHeight="1" x14ac:dyDescent="0.15">
      <c r="B19" s="365"/>
      <c r="C19" s="416"/>
      <c r="D19" s="414"/>
      <c r="E19" s="46" t="s">
        <v>122</v>
      </c>
      <c r="F19" s="150">
        <f>H19*40</f>
        <v>40</v>
      </c>
      <c r="G19" s="45">
        <v>15</v>
      </c>
      <c r="H19" s="129">
        <v>1</v>
      </c>
      <c r="K19" s="11"/>
      <c r="L19" s="44"/>
      <c r="M19" s="42"/>
      <c r="N19" s="6"/>
    </row>
    <row r="20" spans="1:14" ht="15" customHeight="1" x14ac:dyDescent="0.15">
      <c r="B20" s="49"/>
      <c r="C20" s="6"/>
      <c r="D20" s="6"/>
      <c r="E20" s="6"/>
      <c r="F20" s="6"/>
      <c r="G20" s="6"/>
      <c r="H20" s="6"/>
      <c r="K20" s="216"/>
      <c r="L20" s="11"/>
      <c r="M20" s="11"/>
      <c r="N20" s="42"/>
    </row>
    <row r="21" spans="1:14" ht="15" customHeight="1" x14ac:dyDescent="0.15">
      <c r="B21" s="36"/>
      <c r="C21" s="6"/>
      <c r="D21" s="6"/>
      <c r="E21" s="6"/>
      <c r="F21" s="6"/>
      <c r="G21" s="6"/>
      <c r="H21" s="6"/>
      <c r="L21" s="216"/>
      <c r="M21" s="40"/>
      <c r="N21" s="143"/>
    </row>
    <row r="22" spans="1:14" ht="15" customHeight="1" x14ac:dyDescent="0.15">
      <c r="B22" s="40"/>
      <c r="C22" s="40"/>
      <c r="D22" s="40"/>
      <c r="E22" s="40"/>
      <c r="F22" s="40"/>
      <c r="G22" s="40"/>
      <c r="H22" s="40"/>
      <c r="L22" s="143"/>
      <c r="M22" s="143"/>
      <c r="N22" s="143"/>
    </row>
    <row r="23" spans="1:14" ht="30" customHeight="1" x14ac:dyDescent="0.15">
      <c r="A23" s="432" t="s">
        <v>337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30"/>
      <c r="M23" s="30"/>
      <c r="N23" s="36"/>
    </row>
    <row r="24" spans="1:14" ht="15" customHeight="1" x14ac:dyDescent="0.15">
      <c r="B24" s="78" t="s">
        <v>338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1:14" ht="15" customHeight="1" x14ac:dyDescent="0.15">
      <c r="B25" s="36"/>
      <c r="C25" s="36"/>
      <c r="D25" s="216"/>
      <c r="E25" s="216"/>
      <c r="F25" s="216"/>
      <c r="G25" s="40"/>
      <c r="I25" s="40"/>
      <c r="J25" s="40"/>
      <c r="K25" s="40"/>
    </row>
    <row r="26" spans="1:14" ht="15" customHeight="1" x14ac:dyDescent="0.15">
      <c r="B26" s="14" t="s">
        <v>339</v>
      </c>
    </row>
    <row r="27" spans="1:14" ht="15" customHeight="1" x14ac:dyDescent="0.15">
      <c r="B27" s="264" t="s">
        <v>0</v>
      </c>
      <c r="C27" s="308"/>
      <c r="D27" s="264" t="s">
        <v>67</v>
      </c>
      <c r="E27" s="282"/>
      <c r="F27" s="429" t="s">
        <v>1</v>
      </c>
      <c r="G27" s="426"/>
      <c r="H27" s="221" t="s">
        <v>2</v>
      </c>
    </row>
    <row r="28" spans="1:14" ht="15" customHeight="1" thickBot="1" x14ac:dyDescent="0.2">
      <c r="B28" s="309"/>
      <c r="C28" s="310"/>
      <c r="D28" s="271"/>
      <c r="E28" s="283"/>
      <c r="F28" s="430"/>
      <c r="G28" s="431"/>
      <c r="H28" s="251"/>
    </row>
    <row r="29" spans="1:14" ht="15" customHeight="1" thickTop="1" x14ac:dyDescent="0.15">
      <c r="B29" s="409" t="s">
        <v>340</v>
      </c>
      <c r="C29" s="410"/>
      <c r="D29" s="413" t="s">
        <v>341</v>
      </c>
      <c r="E29" s="413"/>
      <c r="F29" s="151">
        <f>H29*40</f>
        <v>200</v>
      </c>
      <c r="G29" s="43">
        <v>40</v>
      </c>
      <c r="H29" s="149">
        <v>5</v>
      </c>
    </row>
    <row r="30" spans="1:14" ht="15" customHeight="1" x14ac:dyDescent="0.15">
      <c r="B30" s="411"/>
      <c r="C30" s="412"/>
      <c r="D30" s="414" t="s">
        <v>342</v>
      </c>
      <c r="E30" s="414"/>
      <c r="F30" s="131">
        <f>H30*40</f>
        <v>80</v>
      </c>
      <c r="G30" s="152"/>
      <c r="H30" s="129">
        <v>2</v>
      </c>
    </row>
    <row r="58" spans="2:2" ht="15" customHeight="1" x14ac:dyDescent="0.15">
      <c r="B58" s="184"/>
    </row>
  </sheetData>
  <mergeCells count="22">
    <mergeCell ref="N10:N11"/>
    <mergeCell ref="B9:C10"/>
    <mergeCell ref="D9:E10"/>
    <mergeCell ref="H27:H28"/>
    <mergeCell ref="F9:G10"/>
    <mergeCell ref="F16:G17"/>
    <mergeCell ref="B27:C28"/>
    <mergeCell ref="D27:E28"/>
    <mergeCell ref="A23:K23"/>
    <mergeCell ref="F27:G28"/>
    <mergeCell ref="H16:H17"/>
    <mergeCell ref="A5:K5"/>
    <mergeCell ref="H9:H10"/>
    <mergeCell ref="D11:E11"/>
    <mergeCell ref="B16:C17"/>
    <mergeCell ref="D16:D17"/>
    <mergeCell ref="E16:E17"/>
    <mergeCell ref="B29:C30"/>
    <mergeCell ref="D29:E29"/>
    <mergeCell ref="D30:E30"/>
    <mergeCell ref="B18:C19"/>
    <mergeCell ref="D18:D19"/>
  </mergeCells>
  <phoneticPr fontId="1"/>
  <printOptions horizontalCentered="1"/>
  <pageMargins left="0.39370078740157483" right="0.39370078740157483" top="0.39370078740157483" bottom="0.19685039370078741" header="0" footer="0"/>
  <pageSetup paperSize="9" scale="82" fitToWidth="0" orientation="portrait" r:id="rId1"/>
  <headerFooter>
    <oddFooter>&amp;C&amp;"ＭＳ 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O58"/>
  <sheetViews>
    <sheetView view="pageBreakPreview" topLeftCell="A57" zoomScale="115" zoomScaleNormal="100" zoomScaleSheetLayoutView="115" workbookViewId="0">
      <selection activeCell="A57" sqref="A1:XFD1048576"/>
    </sheetView>
  </sheetViews>
  <sheetFormatPr defaultRowHeight="12" x14ac:dyDescent="0.15"/>
  <cols>
    <col min="1" max="1" width="6.625" style="14" customWidth="1"/>
    <col min="2" max="2" width="15.625" style="14" customWidth="1"/>
    <col min="3" max="3" width="6.625" style="14" customWidth="1"/>
    <col min="4" max="4" width="4.625" style="14" customWidth="1"/>
    <col min="5" max="5" width="6.625" style="14" customWidth="1"/>
    <col min="6" max="6" width="4.625" style="14" customWidth="1"/>
    <col min="7" max="7" width="16.625" style="14" customWidth="1"/>
    <col min="8" max="8" width="9.625" style="14" customWidth="1"/>
    <col min="9" max="9" width="6.625" style="14" customWidth="1"/>
    <col min="10" max="10" width="4.625" style="14" customWidth="1"/>
    <col min="11" max="11" width="6.625" style="14" customWidth="1"/>
    <col min="12" max="12" width="8.5" style="14" customWidth="1"/>
    <col min="13" max="16384" width="9" style="14"/>
  </cols>
  <sheetData>
    <row r="5" spans="1:15" ht="15" customHeight="1" x14ac:dyDescent="0.15">
      <c r="A5" s="218" t="s">
        <v>233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153"/>
    </row>
    <row r="6" spans="1:15" ht="15" customHeight="1" x14ac:dyDescent="0.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5" ht="15" customHeight="1" x14ac:dyDescent="0.15">
      <c r="A7" s="28" t="s">
        <v>343</v>
      </c>
      <c r="E7" s="153"/>
      <c r="F7" s="153"/>
      <c r="G7" s="153"/>
      <c r="H7" s="153"/>
      <c r="I7" s="153"/>
      <c r="J7" s="153"/>
      <c r="K7" s="153"/>
      <c r="L7" s="153"/>
    </row>
    <row r="8" spans="1:15" ht="15" customHeight="1" x14ac:dyDescent="0.15">
      <c r="A8" s="28" t="s">
        <v>344</v>
      </c>
      <c r="E8" s="153"/>
      <c r="F8" s="153"/>
      <c r="G8" s="153"/>
      <c r="H8" s="153"/>
      <c r="I8" s="153"/>
      <c r="J8" s="153"/>
      <c r="K8" s="153"/>
      <c r="L8" s="153"/>
    </row>
    <row r="9" spans="1:15" ht="15" customHeight="1" x14ac:dyDescent="0.15"/>
    <row r="10" spans="1:15" ht="15" customHeight="1" x14ac:dyDescent="0.15">
      <c r="A10" s="14" t="s">
        <v>161</v>
      </c>
      <c r="G10" s="14" t="s">
        <v>153</v>
      </c>
      <c r="H10" s="154"/>
      <c r="I10" s="154"/>
      <c r="J10" s="154"/>
      <c r="K10" s="154"/>
    </row>
    <row r="11" spans="1:15" ht="15" customHeight="1" x14ac:dyDescent="0.15">
      <c r="A11" s="264" t="s">
        <v>0</v>
      </c>
      <c r="B11" s="308"/>
      <c r="C11" s="264" t="s">
        <v>1</v>
      </c>
      <c r="D11" s="308"/>
      <c r="E11" s="221" t="s">
        <v>2</v>
      </c>
      <c r="G11" s="219" t="s">
        <v>0</v>
      </c>
      <c r="H11" s="219" t="s">
        <v>67</v>
      </c>
      <c r="I11" s="344" t="s">
        <v>1</v>
      </c>
      <c r="J11" s="426"/>
      <c r="K11" s="221" t="s">
        <v>2</v>
      </c>
    </row>
    <row r="12" spans="1:15" ht="15" customHeight="1" thickBot="1" x14ac:dyDescent="0.2">
      <c r="A12" s="309"/>
      <c r="B12" s="310"/>
      <c r="C12" s="309"/>
      <c r="D12" s="310"/>
      <c r="E12" s="340"/>
      <c r="G12" s="340"/>
      <c r="H12" s="340"/>
      <c r="I12" s="436"/>
      <c r="J12" s="431"/>
      <c r="K12" s="340"/>
      <c r="M12" s="14" t="s">
        <v>302</v>
      </c>
      <c r="N12" s="14" t="s">
        <v>303</v>
      </c>
      <c r="O12" s="14" t="s">
        <v>304</v>
      </c>
    </row>
    <row r="13" spans="1:15" ht="15" customHeight="1" thickTop="1" x14ac:dyDescent="0.15">
      <c r="A13" s="82" t="s">
        <v>191</v>
      </c>
      <c r="B13" s="83"/>
      <c r="C13" s="155">
        <f>40*E13</f>
        <v>40</v>
      </c>
      <c r="D13" s="156"/>
      <c r="E13" s="157">
        <v>1</v>
      </c>
      <c r="G13" s="158"/>
      <c r="H13" s="15" t="s">
        <v>112</v>
      </c>
      <c r="I13" s="439">
        <f>40*K13</f>
        <v>80</v>
      </c>
      <c r="J13" s="159"/>
      <c r="K13" s="319">
        <v>2</v>
      </c>
      <c r="L13" s="14" t="s">
        <v>241</v>
      </c>
      <c r="M13" s="75">
        <f>SUM(E13:E19)</f>
        <v>13</v>
      </c>
      <c r="N13" s="75">
        <f>E20</f>
        <v>1</v>
      </c>
      <c r="O13" s="75">
        <v>0</v>
      </c>
    </row>
    <row r="14" spans="1:15" ht="15" customHeight="1" x14ac:dyDescent="0.15">
      <c r="A14" s="9" t="s">
        <v>192</v>
      </c>
      <c r="B14" s="16"/>
      <c r="C14" s="160">
        <f t="shared" ref="C14:C20" si="0">40*E14</f>
        <v>80</v>
      </c>
      <c r="D14" s="114"/>
      <c r="E14" s="113">
        <v>2</v>
      </c>
      <c r="G14" s="17" t="s">
        <v>155</v>
      </c>
      <c r="H14" s="18" t="s">
        <v>113</v>
      </c>
      <c r="I14" s="440"/>
      <c r="J14" s="161"/>
      <c r="K14" s="438"/>
      <c r="L14" s="14" t="s">
        <v>305</v>
      </c>
      <c r="O14" s="75">
        <f>E28</f>
        <v>2</v>
      </c>
    </row>
    <row r="15" spans="1:15" ht="15" customHeight="1" x14ac:dyDescent="0.15">
      <c r="A15" s="9" t="s">
        <v>193</v>
      </c>
      <c r="B15" s="16"/>
      <c r="C15" s="160">
        <f t="shared" si="0"/>
        <v>80</v>
      </c>
      <c r="D15" s="114"/>
      <c r="E15" s="113">
        <v>2</v>
      </c>
      <c r="G15" s="19" t="s">
        <v>216</v>
      </c>
      <c r="H15" s="18" t="s">
        <v>114</v>
      </c>
      <c r="I15" s="440"/>
      <c r="J15" s="161"/>
      <c r="K15" s="438"/>
      <c r="L15" s="14" t="s">
        <v>310</v>
      </c>
      <c r="O15" s="75">
        <f>E33</f>
        <v>1</v>
      </c>
    </row>
    <row r="16" spans="1:15" ht="15" customHeight="1" x14ac:dyDescent="0.15">
      <c r="A16" s="9" t="s">
        <v>194</v>
      </c>
      <c r="B16" s="16"/>
      <c r="C16" s="160">
        <f t="shared" si="0"/>
        <v>120</v>
      </c>
      <c r="D16" s="114"/>
      <c r="E16" s="113">
        <v>3</v>
      </c>
      <c r="G16" s="25"/>
      <c r="H16" s="20" t="s">
        <v>86</v>
      </c>
      <c r="I16" s="435"/>
      <c r="J16" s="162"/>
      <c r="K16" s="320"/>
      <c r="L16" s="14" t="s">
        <v>298</v>
      </c>
      <c r="N16" s="75">
        <f>SUM(K13:K19)</f>
        <v>5</v>
      </c>
      <c r="O16" s="75">
        <f>K20</f>
        <v>2</v>
      </c>
    </row>
    <row r="17" spans="1:13" ht="15" customHeight="1" x14ac:dyDescent="0.15">
      <c r="A17" s="9" t="s">
        <v>195</v>
      </c>
      <c r="B17" s="16"/>
      <c r="C17" s="160">
        <f t="shared" si="0"/>
        <v>40</v>
      </c>
      <c r="D17" s="22"/>
      <c r="E17" s="113">
        <v>1</v>
      </c>
      <c r="G17" s="219" t="s">
        <v>367</v>
      </c>
      <c r="H17" s="21" t="s">
        <v>345</v>
      </c>
      <c r="I17" s="434">
        <f>40*K17</f>
        <v>120</v>
      </c>
      <c r="J17" s="161"/>
      <c r="K17" s="437">
        <v>3</v>
      </c>
      <c r="L17" s="14" t="s">
        <v>301</v>
      </c>
      <c r="M17" s="75">
        <f>SUM(K27:K34)</f>
        <v>11</v>
      </c>
    </row>
    <row r="18" spans="1:13" ht="15" customHeight="1" x14ac:dyDescent="0.15">
      <c r="A18" s="9" t="s">
        <v>196</v>
      </c>
      <c r="B18" s="16"/>
      <c r="C18" s="160">
        <f t="shared" si="0"/>
        <v>80</v>
      </c>
      <c r="D18" s="22"/>
      <c r="E18" s="113">
        <v>2</v>
      </c>
      <c r="G18" s="441"/>
      <c r="H18" s="18" t="s">
        <v>346</v>
      </c>
      <c r="I18" s="440"/>
      <c r="J18" s="161"/>
      <c r="K18" s="438"/>
    </row>
    <row r="19" spans="1:13" ht="15" customHeight="1" x14ac:dyDescent="0.15">
      <c r="A19" s="206" t="s">
        <v>239</v>
      </c>
      <c r="B19" s="16"/>
      <c r="C19" s="160">
        <f t="shared" si="0"/>
        <v>80</v>
      </c>
      <c r="D19" s="22">
        <v>30</v>
      </c>
      <c r="E19" s="113">
        <v>2</v>
      </c>
      <c r="G19" s="414"/>
      <c r="H19" s="23" t="s">
        <v>347</v>
      </c>
      <c r="I19" s="435"/>
      <c r="J19" s="162"/>
      <c r="K19" s="320"/>
    </row>
    <row r="20" spans="1:13" ht="15" customHeight="1" x14ac:dyDescent="0.15">
      <c r="A20" s="208" t="s">
        <v>368</v>
      </c>
      <c r="B20" s="215"/>
      <c r="C20" s="163">
        <f t="shared" si="0"/>
        <v>40</v>
      </c>
      <c r="D20" s="164"/>
      <c r="E20" s="139">
        <v>1</v>
      </c>
      <c r="G20" s="233" t="s">
        <v>213</v>
      </c>
      <c r="H20" s="24" t="s">
        <v>212</v>
      </c>
      <c r="I20" s="434">
        <f>40*K20</f>
        <v>80</v>
      </c>
      <c r="J20" s="165"/>
      <c r="K20" s="437">
        <v>2</v>
      </c>
    </row>
    <row r="21" spans="1:13" ht="15" customHeight="1" x14ac:dyDescent="0.15">
      <c r="A21" s="27" t="s">
        <v>190</v>
      </c>
      <c r="B21" s="36"/>
      <c r="C21" s="36"/>
      <c r="D21" s="36"/>
      <c r="E21" s="36"/>
      <c r="G21" s="235"/>
      <c r="H21" s="20" t="s">
        <v>217</v>
      </c>
      <c r="I21" s="435"/>
      <c r="J21" s="166"/>
      <c r="K21" s="320"/>
    </row>
    <row r="22" spans="1:13" ht="15" customHeight="1" x14ac:dyDescent="0.15">
      <c r="A22" s="27" t="s">
        <v>180</v>
      </c>
      <c r="B22" s="36"/>
      <c r="C22" s="36"/>
      <c r="D22" s="36"/>
      <c r="E22" s="36"/>
      <c r="G22" s="28" t="s">
        <v>202</v>
      </c>
    </row>
    <row r="23" spans="1:13" ht="15" customHeight="1" x14ac:dyDescent="0.15">
      <c r="A23" s="36"/>
      <c r="B23" s="36"/>
      <c r="C23" s="36"/>
      <c r="D23" s="36"/>
      <c r="E23" s="36"/>
    </row>
    <row r="24" spans="1:13" ht="15" customHeight="1" x14ac:dyDescent="0.15">
      <c r="A24" s="30" t="s">
        <v>163</v>
      </c>
      <c r="B24" s="36"/>
      <c r="C24" s="36"/>
      <c r="D24" s="36"/>
      <c r="E24" s="36"/>
      <c r="G24" s="29" t="s">
        <v>154</v>
      </c>
      <c r="H24" s="29"/>
    </row>
    <row r="25" spans="1:13" ht="15" customHeight="1" x14ac:dyDescent="0.15">
      <c r="A25" s="14" t="s">
        <v>68</v>
      </c>
      <c r="G25" s="264" t="s">
        <v>0</v>
      </c>
      <c r="H25" s="282"/>
      <c r="I25" s="344" t="s">
        <v>1</v>
      </c>
      <c r="J25" s="426"/>
      <c r="K25" s="221" t="s">
        <v>2</v>
      </c>
    </row>
    <row r="26" spans="1:13" ht="15" customHeight="1" thickBot="1" x14ac:dyDescent="0.2">
      <c r="A26" s="264" t="s">
        <v>0</v>
      </c>
      <c r="B26" s="308"/>
      <c r="C26" s="264" t="s">
        <v>1</v>
      </c>
      <c r="D26" s="308"/>
      <c r="E26" s="221" t="s">
        <v>2</v>
      </c>
      <c r="G26" s="309"/>
      <c r="H26" s="310"/>
      <c r="I26" s="436"/>
      <c r="J26" s="431"/>
      <c r="K26" s="340"/>
    </row>
    <row r="27" spans="1:13" ht="15" customHeight="1" thickTop="1" thickBot="1" x14ac:dyDescent="0.2">
      <c r="A27" s="309"/>
      <c r="B27" s="310"/>
      <c r="C27" s="309"/>
      <c r="D27" s="310"/>
      <c r="E27" s="340"/>
      <c r="G27" s="371" t="s">
        <v>172</v>
      </c>
      <c r="H27" s="372"/>
      <c r="I27" s="167">
        <f>40*K27</f>
        <v>40</v>
      </c>
      <c r="J27" s="168"/>
      <c r="K27" s="169">
        <v>1</v>
      </c>
      <c r="M27" s="31"/>
    </row>
    <row r="28" spans="1:13" ht="15" customHeight="1" thickTop="1" x14ac:dyDescent="0.15">
      <c r="A28" s="32" t="s">
        <v>372</v>
      </c>
      <c r="B28" s="33"/>
      <c r="C28" s="170">
        <f>40*E28</f>
        <v>80</v>
      </c>
      <c r="D28" s="171"/>
      <c r="E28" s="172">
        <v>2</v>
      </c>
      <c r="G28" s="360" t="s">
        <v>173</v>
      </c>
      <c r="H28" s="373"/>
      <c r="I28" s="173">
        <f t="shared" ref="I28:I34" si="1">40*K28</f>
        <v>40</v>
      </c>
      <c r="J28" s="114"/>
      <c r="K28" s="114">
        <v>1</v>
      </c>
      <c r="M28" s="31"/>
    </row>
    <row r="29" spans="1:13" ht="15" customHeight="1" x14ac:dyDescent="0.15">
      <c r="A29" s="34"/>
      <c r="B29" s="34"/>
      <c r="C29" s="174"/>
      <c r="D29" s="174"/>
      <c r="E29" s="174"/>
      <c r="G29" s="360" t="s">
        <v>174</v>
      </c>
      <c r="H29" s="373"/>
      <c r="I29" s="173">
        <f t="shared" si="1"/>
        <v>40</v>
      </c>
      <c r="J29" s="114"/>
      <c r="K29" s="114">
        <v>1</v>
      </c>
    </row>
    <row r="30" spans="1:13" ht="15" customHeight="1" x14ac:dyDescent="0.15">
      <c r="A30" s="14" t="s">
        <v>211</v>
      </c>
      <c r="G30" s="360" t="s">
        <v>175</v>
      </c>
      <c r="H30" s="373"/>
      <c r="I30" s="173">
        <f t="shared" si="1"/>
        <v>80</v>
      </c>
      <c r="J30" s="114"/>
      <c r="K30" s="114">
        <v>2</v>
      </c>
    </row>
    <row r="31" spans="1:13" ht="15" customHeight="1" x14ac:dyDescent="0.15">
      <c r="A31" s="264" t="s">
        <v>0</v>
      </c>
      <c r="B31" s="308"/>
      <c r="C31" s="264" t="s">
        <v>1</v>
      </c>
      <c r="D31" s="308"/>
      <c r="E31" s="221" t="s">
        <v>2</v>
      </c>
      <c r="G31" s="360" t="s">
        <v>197</v>
      </c>
      <c r="H31" s="373"/>
      <c r="I31" s="173">
        <f t="shared" si="1"/>
        <v>80</v>
      </c>
      <c r="J31" s="114"/>
      <c r="K31" s="114">
        <v>2</v>
      </c>
    </row>
    <row r="32" spans="1:13" ht="15" customHeight="1" thickBot="1" x14ac:dyDescent="0.2">
      <c r="A32" s="309"/>
      <c r="B32" s="310"/>
      <c r="C32" s="309"/>
      <c r="D32" s="310"/>
      <c r="E32" s="340"/>
      <c r="G32" s="360" t="s">
        <v>176</v>
      </c>
      <c r="H32" s="373"/>
      <c r="I32" s="175">
        <f t="shared" si="1"/>
        <v>80</v>
      </c>
      <c r="J32" s="176"/>
      <c r="K32" s="176">
        <v>2</v>
      </c>
    </row>
    <row r="33" spans="1:12" ht="15" customHeight="1" thickTop="1" x14ac:dyDescent="0.15">
      <c r="A33" s="25" t="s">
        <v>213</v>
      </c>
      <c r="B33" s="33"/>
      <c r="C33" s="170">
        <f>40*E33</f>
        <v>40</v>
      </c>
      <c r="D33" s="171"/>
      <c r="E33" s="172">
        <v>1</v>
      </c>
      <c r="G33" s="360" t="s">
        <v>278</v>
      </c>
      <c r="H33" s="373"/>
      <c r="I33" s="175">
        <f t="shared" si="1"/>
        <v>40</v>
      </c>
      <c r="J33" s="176"/>
      <c r="K33" s="176">
        <v>1</v>
      </c>
    </row>
    <row r="34" spans="1:12" ht="15" customHeight="1" x14ac:dyDescent="0.15">
      <c r="G34" s="374" t="s">
        <v>356</v>
      </c>
      <c r="H34" s="433"/>
      <c r="I34" s="177">
        <f t="shared" si="1"/>
        <v>40</v>
      </c>
      <c r="J34" s="124"/>
      <c r="K34" s="124">
        <v>1</v>
      </c>
    </row>
    <row r="35" spans="1:12" ht="15" customHeight="1" x14ac:dyDescent="0.15"/>
    <row r="36" spans="1:12" ht="15" customHeight="1" x14ac:dyDescent="0.15">
      <c r="I36" s="29"/>
      <c r="J36" s="29"/>
      <c r="K36" s="29"/>
    </row>
    <row r="37" spans="1:12" ht="15" customHeight="1" x14ac:dyDescent="0.15">
      <c r="I37" s="29"/>
      <c r="J37" s="29"/>
      <c r="K37" s="29"/>
    </row>
    <row r="38" spans="1:12" ht="15" customHeight="1" x14ac:dyDescent="0.15">
      <c r="I38" s="29"/>
      <c r="J38" s="29"/>
      <c r="K38" s="29"/>
      <c r="L38" s="14" t="s">
        <v>215</v>
      </c>
    </row>
    <row r="39" spans="1:12" ht="15" customHeight="1" x14ac:dyDescent="0.15">
      <c r="A39" s="218" t="s">
        <v>156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</row>
    <row r="40" spans="1:12" ht="15" customHeight="1" x14ac:dyDescent="0.1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2" ht="15" customHeight="1" x14ac:dyDescent="0.15">
      <c r="B41" s="264" t="s">
        <v>0</v>
      </c>
      <c r="C41" s="383"/>
      <c r="D41" s="308"/>
      <c r="E41" s="264" t="s">
        <v>157</v>
      </c>
      <c r="F41" s="282"/>
      <c r="G41" s="264" t="s">
        <v>242</v>
      </c>
      <c r="H41" s="308"/>
      <c r="I41" s="344" t="s">
        <v>1</v>
      </c>
      <c r="J41" s="426"/>
    </row>
    <row r="42" spans="1:12" ht="15" customHeight="1" thickBot="1" x14ac:dyDescent="0.2">
      <c r="B42" s="268"/>
      <c r="C42" s="443"/>
      <c r="D42" s="424"/>
      <c r="E42" s="271"/>
      <c r="F42" s="283"/>
      <c r="G42" s="309"/>
      <c r="H42" s="310"/>
      <c r="I42" s="427"/>
      <c r="J42" s="428"/>
    </row>
    <row r="43" spans="1:12" ht="15" customHeight="1" thickTop="1" x14ac:dyDescent="0.15">
      <c r="B43" s="267" t="s">
        <v>183</v>
      </c>
      <c r="C43" s="445"/>
      <c r="D43" s="315"/>
      <c r="E43" s="335" t="s">
        <v>158</v>
      </c>
      <c r="F43" s="336"/>
      <c r="G43" s="335" t="s">
        <v>243</v>
      </c>
      <c r="H43" s="444"/>
      <c r="I43" s="178">
        <v>380</v>
      </c>
      <c r="J43" s="37">
        <v>150</v>
      </c>
      <c r="K43" s="36"/>
    </row>
    <row r="44" spans="1:12" ht="15" customHeight="1" x14ac:dyDescent="0.15">
      <c r="B44" s="266"/>
      <c r="C44" s="446"/>
      <c r="D44" s="276"/>
      <c r="E44" s="274" t="s">
        <v>159</v>
      </c>
      <c r="F44" s="275"/>
      <c r="G44" s="274" t="s">
        <v>244</v>
      </c>
      <c r="H44" s="442"/>
      <c r="I44" s="179">
        <v>270</v>
      </c>
      <c r="J44" s="38">
        <v>150</v>
      </c>
      <c r="K44" s="39"/>
    </row>
    <row r="45" spans="1:12" ht="15" customHeight="1" x14ac:dyDescent="0.15">
      <c r="B45" s="26" t="s">
        <v>198</v>
      </c>
      <c r="H45" s="39"/>
    </row>
    <row r="46" spans="1:12" ht="15" customHeight="1" x14ac:dyDescent="0.15">
      <c r="B46" s="36" t="s">
        <v>348</v>
      </c>
      <c r="C46" s="6"/>
      <c r="D46" s="6"/>
      <c r="E46" s="6"/>
      <c r="F46" s="6"/>
      <c r="G46" s="6"/>
    </row>
    <row r="47" spans="1:12" x14ac:dyDescent="0.15">
      <c r="C47" s="6"/>
      <c r="D47" s="6"/>
      <c r="E47" s="6"/>
      <c r="F47" s="6"/>
      <c r="G47" s="6"/>
    </row>
    <row r="48" spans="1:12" x14ac:dyDescent="0.15">
      <c r="B48" s="6"/>
      <c r="C48" s="6"/>
      <c r="D48" s="6"/>
      <c r="E48" s="6"/>
      <c r="F48" s="6"/>
      <c r="G48" s="6"/>
      <c r="L48" s="36"/>
    </row>
    <row r="49" spans="1:12" x14ac:dyDescent="0.15">
      <c r="L49" s="39"/>
    </row>
    <row r="50" spans="1:12" x14ac:dyDescent="0.15">
      <c r="B50" s="154"/>
      <c r="C50" s="154"/>
      <c r="D50" s="154"/>
      <c r="E50" s="154"/>
      <c r="F50" s="154"/>
    </row>
    <row r="51" spans="1:12" x14ac:dyDescent="0.15">
      <c r="A51" s="154"/>
      <c r="B51" s="36"/>
      <c r="C51" s="36"/>
      <c r="D51" s="36"/>
      <c r="E51" s="36"/>
      <c r="F51" s="36"/>
    </row>
    <row r="52" spans="1:12" x14ac:dyDescent="0.15">
      <c r="A52" s="36"/>
      <c r="B52" s="36"/>
      <c r="C52" s="36"/>
      <c r="D52" s="36"/>
      <c r="E52" s="36"/>
      <c r="F52" s="36"/>
    </row>
    <row r="53" spans="1:12" x14ac:dyDescent="0.15">
      <c r="A53" s="36"/>
    </row>
    <row r="58" spans="1:12" x14ac:dyDescent="0.15">
      <c r="B58" s="184"/>
    </row>
  </sheetData>
  <mergeCells count="43">
    <mergeCell ref="A39:K39"/>
    <mergeCell ref="I41:J42"/>
    <mergeCell ref="G44:H44"/>
    <mergeCell ref="E44:F44"/>
    <mergeCell ref="B41:D42"/>
    <mergeCell ref="E43:F43"/>
    <mergeCell ref="G41:H42"/>
    <mergeCell ref="G43:H43"/>
    <mergeCell ref="B43:D44"/>
    <mergeCell ref="E41:F42"/>
    <mergeCell ref="A5:K5"/>
    <mergeCell ref="C11:D12"/>
    <mergeCell ref="G11:G12"/>
    <mergeCell ref="G20:G21"/>
    <mergeCell ref="I11:J12"/>
    <mergeCell ref="K13:K16"/>
    <mergeCell ref="H11:H12"/>
    <mergeCell ref="A11:B12"/>
    <mergeCell ref="K17:K19"/>
    <mergeCell ref="E11:E12"/>
    <mergeCell ref="K11:K12"/>
    <mergeCell ref="I13:I16"/>
    <mergeCell ref="G17:G19"/>
    <mergeCell ref="I17:I19"/>
    <mergeCell ref="A26:B27"/>
    <mergeCell ref="C26:D27"/>
    <mergeCell ref="E26:E27"/>
    <mergeCell ref="A31:B32"/>
    <mergeCell ref="K20:K21"/>
    <mergeCell ref="C31:D32"/>
    <mergeCell ref="E31:E32"/>
    <mergeCell ref="G29:H29"/>
    <mergeCell ref="K25:K26"/>
    <mergeCell ref="G32:H32"/>
    <mergeCell ref="G30:H30"/>
    <mergeCell ref="G28:H28"/>
    <mergeCell ref="G34:H34"/>
    <mergeCell ref="G31:H31"/>
    <mergeCell ref="I20:I21"/>
    <mergeCell ref="G27:H27"/>
    <mergeCell ref="G25:H26"/>
    <mergeCell ref="I25:J26"/>
    <mergeCell ref="G33:H33"/>
  </mergeCells>
  <phoneticPr fontId="1"/>
  <printOptions horizontalCentered="1"/>
  <pageMargins left="0.39370078740157483" right="0.39370078740157483" top="0.39370078740157483" bottom="0.19685039370078741" header="0" footer="0"/>
  <pageSetup paperSize="9" scale="82" fitToWidth="0" orientation="portrait" r:id="rId1"/>
  <headerFooter>
    <oddFooter>&amp;C&amp;"ＭＳ 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２－３</vt:lpstr>
      <vt:lpstr>２－４</vt:lpstr>
      <vt:lpstr>２－５</vt:lpstr>
      <vt:lpstr>２－６</vt:lpstr>
      <vt:lpstr>２－７</vt:lpstr>
      <vt:lpstr>２－８</vt:lpstr>
      <vt:lpstr>'２－３'!Print_Area</vt:lpstr>
      <vt:lpstr>'２－４'!Print_Area</vt:lpstr>
      <vt:lpstr>'２－５'!Print_Area</vt:lpstr>
      <vt:lpstr>'２－６'!Print_Area</vt:lpstr>
      <vt:lpstr>'２－７'!Print_Area</vt:lpstr>
      <vt:lpstr>'２－８'!Print_Area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2018-11-09T07:26:15Z</cp:lastPrinted>
  <dcterms:created xsi:type="dcterms:W3CDTF">2001-11-05T06:28:49Z</dcterms:created>
  <dcterms:modified xsi:type="dcterms:W3CDTF">2018-11-09T07:26:26Z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58729322</vt:i4>
  </property>
  <property fmtid="{D5CDD505-2E9C-101B-9397-08002B2CF9AE}" pid="3" name="_EmailSubject">
    <vt:lpwstr>平成１７年度入学者選抜の募集人員について</vt:lpwstr>
  </property>
  <property fmtid="{D5CDD505-2E9C-101B-9397-08002B2CF9AE}" pid="4" name="_AuthorEmail">
    <vt:lpwstr>IshinoY@mbox.pref.osaka.jp</vt:lpwstr>
  </property>
  <property fmtid="{D5CDD505-2E9C-101B-9397-08002B2CF9AE}" pid="5" name="_AuthorEmailDisplayName">
    <vt:lpwstr>石野　靖</vt:lpwstr>
  </property>
  <property fmtid="{D5CDD505-2E9C-101B-9397-08002B2CF9AE}" pid="6" name="_PreviousAdHocReviewCycleID">
    <vt:i4>232367845</vt:i4>
  </property>
  <property fmtid="{D5CDD505-2E9C-101B-9397-08002B2CF9AE}" pid="7" name="_ReviewingToolsShownOnce">
    <vt:lpwstr/>
  </property>
</Properties>
</file>